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 firstSheet="1" activeTab="8"/>
  </bookViews>
  <sheets>
    <sheet name="1129" sheetId="1" r:id="rId1"/>
    <sheet name="11月月报" sheetId="6" r:id="rId2"/>
    <sheet name="1203" sheetId="4" r:id="rId3"/>
    <sheet name="1204" sheetId="5" r:id="rId4"/>
    <sheet name="1205" sheetId="3" r:id="rId5"/>
    <sheet name="1206-刘" sheetId="7" r:id="rId6"/>
    <sheet name="1209" sheetId="8" r:id="rId7"/>
    <sheet name="草稿" sheetId="2" r:id="rId8"/>
    <sheet name="1210" sheetId="10" r:id="rId9"/>
  </sheets>
  <definedNames>
    <definedName name="_xlnm._FilterDatabase" localSheetId="7" hidden="1">草稿!$AI$1:$AJ$781</definedName>
    <definedName name="_xlnm._FilterDatabase" localSheetId="6" hidden="1">'1209'!$A$1:$X$48</definedName>
    <definedName name="_xlnm._FilterDatabase" localSheetId="5" hidden="1">'1206-刘'!$A$1:$AG$742</definedName>
  </definedNames>
  <calcPr calcId="144525"/>
  <pivotCaches>
    <pivotCache cacheId="0" r:id="rId10"/>
    <pivotCache cacheId="1" r:id="rId11"/>
    <pivotCache cacheId="2" r:id="rId12"/>
    <pivotCache cacheId="3" r:id="rId13"/>
    <pivotCache cacheId="4" r:id="rId14"/>
    <pivotCache cacheId="5" r:id="rId15"/>
    <pivotCache cacheId="6" r:id="rId16"/>
    <pivotCache cacheId="7" r:id="rId17"/>
    <pivotCache cacheId="8" r:id="rId18"/>
    <pivotCache cacheId="9" r:id="rId19"/>
    <pivotCache cacheId="10" r:id="rId20"/>
    <pivotCache cacheId="11" r:id="rId21"/>
    <pivotCache cacheId="12" r:id="rId22"/>
    <pivotCache cacheId="13" r:id="rId23"/>
    <pivotCache cacheId="14" r:id="rId24"/>
  </pivotCaches>
</workbook>
</file>

<file path=xl/sharedStrings.xml><?xml version="1.0" encoding="utf-8"?>
<sst xmlns="http://schemas.openxmlformats.org/spreadsheetml/2006/main" count="24955" uniqueCount="1082">
  <si>
    <t>网点鑫e贷月度指标完成情况</t>
  </si>
  <si>
    <t>机构</t>
  </si>
  <si>
    <t>客户经理姓名</t>
  </si>
  <si>
    <t>求和项:昨日授信人数</t>
  </si>
  <si>
    <t>求和项:昨日放款金额</t>
  </si>
  <si>
    <t>求和项:本月授信人数</t>
  </si>
  <si>
    <t>求和项:本月放款金额</t>
  </si>
  <si>
    <t>员工姓名</t>
  </si>
  <si>
    <t>部门</t>
  </si>
  <si>
    <t>求和项:求和项:昨日授信人数</t>
  </si>
  <si>
    <t>求和项:求和项:昨日放款金额</t>
  </si>
  <si>
    <t>求和项:求和项:本月授信人数</t>
  </si>
  <si>
    <t>求和项:求和项:本月放款金额</t>
  </si>
  <si>
    <t>B款授信人数（额外算一户）</t>
  </si>
  <si>
    <t>支行</t>
  </si>
  <si>
    <t>自然流量客户放款</t>
  </si>
  <si>
    <t>尽调客户经理</t>
  </si>
  <si>
    <t>求和项:放款金额</t>
  </si>
  <si>
    <t>求和项:求和项:放款金额</t>
  </si>
  <si>
    <t>B款授信人数（尽调口径）</t>
  </si>
  <si>
    <t>计数</t>
  </si>
  <si>
    <t>求和项:计数</t>
  </si>
  <si>
    <t>类别</t>
  </si>
  <si>
    <t>网点</t>
  </si>
  <si>
    <t>鑫e贷总授信</t>
  </si>
  <si>
    <t>鑫e贷放款</t>
  </si>
  <si>
    <t>鑫e贷授信-B款</t>
  </si>
  <si>
    <t>月度综合完成率
（单项最高封顶120%）</t>
  </si>
  <si>
    <t>艾滨</t>
  </si>
  <si>
    <t>叶天明</t>
  </si>
  <si>
    <t>办公室</t>
  </si>
  <si>
    <t>蔡正鹏</t>
  </si>
  <si>
    <t>江镇支行</t>
  </si>
  <si>
    <t>曹倩云</t>
  </si>
  <si>
    <t>川沙支行</t>
  </si>
  <si>
    <t>合庆支行</t>
  </si>
  <si>
    <t>指标</t>
  </si>
  <si>
    <t>昨日完成数</t>
  </si>
  <si>
    <t>报表数</t>
  </si>
  <si>
    <t>协同外拓</t>
  </si>
  <si>
    <t>B款额外计1户授信</t>
  </si>
  <si>
    <t>数据调整数</t>
  </si>
  <si>
    <t>完成数</t>
  </si>
  <si>
    <t>完成率</t>
  </si>
  <si>
    <t>自然流量</t>
  </si>
  <si>
    <t>调整数</t>
  </si>
  <si>
    <t>包俊峰</t>
  </si>
  <si>
    <t>乔国亭</t>
  </si>
  <si>
    <t>陈洁云</t>
  </si>
  <si>
    <t>陆家嘴支行</t>
  </si>
  <si>
    <t>中心支行</t>
  </si>
  <si>
    <t>高东支行</t>
  </si>
  <si>
    <t>包绍文</t>
  </si>
  <si>
    <t>朱欢</t>
  </si>
  <si>
    <t>北蔡支行</t>
  </si>
  <si>
    <t>曹羿君</t>
  </si>
  <si>
    <t>杜星瑶</t>
  </si>
  <si>
    <t>花木支行</t>
  </si>
  <si>
    <t>陈莉娜</t>
  </si>
  <si>
    <t>包晓琳</t>
  </si>
  <si>
    <t>吴钰</t>
  </si>
  <si>
    <t>蔡路支行</t>
  </si>
  <si>
    <t>陈建强</t>
  </si>
  <si>
    <t>杜以晴</t>
  </si>
  <si>
    <t>金桥支行</t>
  </si>
  <si>
    <t>陈名</t>
  </si>
  <si>
    <t>张江支行</t>
  </si>
  <si>
    <t>蔡超</t>
  </si>
  <si>
    <t>茆晓蓉</t>
  </si>
  <si>
    <t>曹路支行</t>
  </si>
  <si>
    <t>龚洁</t>
  </si>
  <si>
    <t>陈淑玲</t>
  </si>
  <si>
    <t>三林支行</t>
  </si>
  <si>
    <t>营业部</t>
  </si>
  <si>
    <t>蔡程</t>
  </si>
  <si>
    <t>章也</t>
  </si>
  <si>
    <t>陈靓</t>
  </si>
  <si>
    <t>顾伟丽</t>
  </si>
  <si>
    <t>黄楼支行</t>
  </si>
  <si>
    <t>陈婷</t>
  </si>
  <si>
    <t>蔡国卿</t>
  </si>
  <si>
    <t>毛晶洁</t>
  </si>
  <si>
    <t>东波分理处</t>
  </si>
  <si>
    <t>顾悦</t>
  </si>
  <si>
    <t>洋泾支行</t>
  </si>
  <si>
    <t>陈子悦</t>
  </si>
  <si>
    <t>蔡建峰</t>
  </si>
  <si>
    <t>景子芸</t>
  </si>
  <si>
    <t>东沟支行</t>
  </si>
  <si>
    <t>郭勤</t>
  </si>
  <si>
    <t>六里支行</t>
  </si>
  <si>
    <t>蔡利华</t>
  </si>
  <si>
    <t>倪文华</t>
  </si>
  <si>
    <t>芳华分理处</t>
  </si>
  <si>
    <t>陈诗然</t>
  </si>
  <si>
    <t>黄任潇</t>
  </si>
  <si>
    <t>凌桥支行</t>
  </si>
  <si>
    <t>蔡美玲</t>
  </si>
  <si>
    <t>杨佳浩</t>
  </si>
  <si>
    <t>风险管理部</t>
  </si>
  <si>
    <t>零售市场部</t>
  </si>
  <si>
    <t>黄旭</t>
  </si>
  <si>
    <t>王港支行</t>
  </si>
  <si>
    <t>费文婷</t>
  </si>
  <si>
    <t>高行支行</t>
  </si>
  <si>
    <t>蔡申宇</t>
  </si>
  <si>
    <t>褚梦露</t>
  </si>
  <si>
    <t>唐镇支行</t>
  </si>
  <si>
    <t>蒋朝盛</t>
  </si>
  <si>
    <t>妙境支行</t>
  </si>
  <si>
    <t>高越</t>
  </si>
  <si>
    <t>龚路支行</t>
  </si>
  <si>
    <t>蔡素芬</t>
  </si>
  <si>
    <t>顾愉</t>
  </si>
  <si>
    <t>高桥支行</t>
  </si>
  <si>
    <t>陈雯瑛</t>
  </si>
  <si>
    <t>李亚</t>
  </si>
  <si>
    <t>杨思支行</t>
  </si>
  <si>
    <t>蔡炜路</t>
  </si>
  <si>
    <t>何国华</t>
  </si>
  <si>
    <t>李志明</t>
  </si>
  <si>
    <t>金杨支行</t>
  </si>
  <si>
    <t>何佳</t>
  </si>
  <si>
    <t>蔡燕雯</t>
  </si>
  <si>
    <t>杨卫东</t>
  </si>
  <si>
    <t>公司金融部</t>
  </si>
  <si>
    <t>储天捷</t>
  </si>
  <si>
    <t>刘国平</t>
  </si>
  <si>
    <t>益江分理处</t>
  </si>
  <si>
    <t>蔡逸钦</t>
  </si>
  <si>
    <t>徐菊芳</t>
  </si>
  <si>
    <t>邓艳丽</t>
  </si>
  <si>
    <t>刘一瑾</t>
  </si>
  <si>
    <t>金海华城分理处</t>
  </si>
  <si>
    <t>江琳莉</t>
  </si>
  <si>
    <t>严桥支行</t>
  </si>
  <si>
    <t>蔡颖军</t>
  </si>
  <si>
    <t>顾诚劼</t>
  </si>
  <si>
    <t>合规内控部</t>
  </si>
  <si>
    <t>丁晓雄</t>
  </si>
  <si>
    <t>陆可妍</t>
  </si>
  <si>
    <t>李丁</t>
  </si>
  <si>
    <t>蔡征寰</t>
  </si>
  <si>
    <t>唐安明</t>
  </si>
  <si>
    <t>杜鑫怡</t>
  </si>
  <si>
    <t>罗秋慧</t>
  </si>
  <si>
    <t>(空白)</t>
  </si>
  <si>
    <t>二级支行</t>
  </si>
  <si>
    <t>郭三林</t>
  </si>
  <si>
    <t>和炯路支行</t>
  </si>
  <si>
    <t>马越骋</t>
  </si>
  <si>
    <t>总计</t>
  </si>
  <si>
    <t>蔡志赟</t>
  </si>
  <si>
    <t>刘静洁</t>
  </si>
  <si>
    <t>莫之汇</t>
  </si>
  <si>
    <t>曹茗婕</t>
  </si>
  <si>
    <t>陆安国</t>
  </si>
  <si>
    <t>新园路支行</t>
  </si>
  <si>
    <t>钱潇伟</t>
  </si>
  <si>
    <t>南新分理处</t>
  </si>
  <si>
    <t>徐连国</t>
  </si>
  <si>
    <t>费晓晨</t>
  </si>
  <si>
    <t>孙仰阳</t>
  </si>
  <si>
    <t>孙桥支行</t>
  </si>
  <si>
    <t>曹仁忠</t>
  </si>
  <si>
    <t>张文龙</t>
  </si>
  <si>
    <t>冯妮</t>
  </si>
  <si>
    <t>六团支行</t>
  </si>
  <si>
    <t>王美燕</t>
  </si>
  <si>
    <t>曹怡珺</t>
  </si>
  <si>
    <t>周琴</t>
  </si>
  <si>
    <t>人力资源部</t>
  </si>
  <si>
    <t>王明霞</t>
  </si>
  <si>
    <t>茅敏艳</t>
  </si>
  <si>
    <t>秦萃薇</t>
  </si>
  <si>
    <t>吴杲</t>
  </si>
  <si>
    <t>潘亦如</t>
  </si>
  <si>
    <t>曹雨诚</t>
  </si>
  <si>
    <t>杨静岚</t>
  </si>
  <si>
    <t>徐君</t>
  </si>
  <si>
    <t>曹媛</t>
  </si>
  <si>
    <t>陆韵芸</t>
  </si>
  <si>
    <t>凌兆分理处</t>
  </si>
  <si>
    <t>顾晓峰</t>
  </si>
  <si>
    <t>杨欢</t>
  </si>
  <si>
    <t>瞿逸程</t>
  </si>
  <si>
    <t>曹征</t>
  </si>
  <si>
    <t>郭婉姣</t>
  </si>
  <si>
    <t>零售金融部</t>
  </si>
  <si>
    <t>杨小东</t>
  </si>
  <si>
    <t>寿春连</t>
  </si>
  <si>
    <t>曹忠权</t>
  </si>
  <si>
    <t>王臻</t>
  </si>
  <si>
    <t>桂旖旎</t>
  </si>
  <si>
    <t>袁冰</t>
  </si>
  <si>
    <t>宋丽凤</t>
  </si>
  <si>
    <t>陈朝阳</t>
  </si>
  <si>
    <t>顾志涛</t>
  </si>
  <si>
    <t>张馨怡</t>
  </si>
  <si>
    <t>杨园支行</t>
  </si>
  <si>
    <t>陈淦</t>
  </si>
  <si>
    <t>顾奕</t>
  </si>
  <si>
    <t>郭青青</t>
  </si>
  <si>
    <t>唐雯</t>
  </si>
  <si>
    <t>陈昊</t>
  </si>
  <si>
    <t>周韵</t>
  </si>
  <si>
    <t>万华</t>
  </si>
  <si>
    <t>陈弘俊</t>
  </si>
  <si>
    <t>郭北</t>
  </si>
  <si>
    <t>何晴妍</t>
  </si>
  <si>
    <t>施湾支行</t>
  </si>
  <si>
    <t>万佳来</t>
  </si>
  <si>
    <t>居毅君</t>
  </si>
  <si>
    <t>民耀分理处</t>
  </si>
  <si>
    <t>胡茹萍</t>
  </si>
  <si>
    <t>王静</t>
  </si>
  <si>
    <t>陈剑峰</t>
  </si>
  <si>
    <t>周华</t>
  </si>
  <si>
    <t>胡伟</t>
  </si>
  <si>
    <t>五星路支行</t>
  </si>
  <si>
    <t>赵轶颖</t>
  </si>
  <si>
    <t>南新支行</t>
  </si>
  <si>
    <t>黄海东</t>
  </si>
  <si>
    <t>李凌波</t>
  </si>
  <si>
    <t>黄萍</t>
  </si>
  <si>
    <t>潼港分理处</t>
  </si>
  <si>
    <t>翁婷婷</t>
  </si>
  <si>
    <t>分理处</t>
  </si>
  <si>
    <t>谢婷</t>
  </si>
  <si>
    <t>御桥分理处</t>
  </si>
  <si>
    <t>陈璐</t>
  </si>
  <si>
    <t>傅裕</t>
  </si>
  <si>
    <t>徐凯文</t>
  </si>
  <si>
    <t>陈敏</t>
  </si>
  <si>
    <t>张自然</t>
  </si>
  <si>
    <t>市场三部</t>
  </si>
  <si>
    <t>江川</t>
  </si>
  <si>
    <t>许嘉陆</t>
  </si>
  <si>
    <t>王之韵</t>
  </si>
  <si>
    <t>市场一部</t>
  </si>
  <si>
    <t>许闻多</t>
  </si>
  <si>
    <t>香山分理处</t>
  </si>
  <si>
    <t>陈珮瑶</t>
  </si>
  <si>
    <t>林婕</t>
  </si>
  <si>
    <t>授信审批部</t>
  </si>
  <si>
    <t>江以润</t>
  </si>
  <si>
    <t>陈琦</t>
  </si>
  <si>
    <t>刘畅</t>
  </si>
  <si>
    <t>姜珉</t>
  </si>
  <si>
    <t>尤子吟</t>
  </si>
  <si>
    <t>陈秋依</t>
  </si>
  <si>
    <t>王艳红</t>
  </si>
  <si>
    <t>周沁桐</t>
  </si>
  <si>
    <t>陈瑞卿</t>
  </si>
  <si>
    <t>吴晓春</t>
  </si>
  <si>
    <t>焦虹</t>
  </si>
  <si>
    <t>周思亦</t>
  </si>
  <si>
    <t>陈睿佳</t>
  </si>
  <si>
    <t>陈晓青</t>
  </si>
  <si>
    <t>投行机构部</t>
  </si>
  <si>
    <t>焦琼锐</t>
  </si>
  <si>
    <t>张啸</t>
  </si>
  <si>
    <t>金涛</t>
  </si>
  <si>
    <t>市场二部</t>
  </si>
  <si>
    <t>合计</t>
  </si>
  <si>
    <t>丁丹萍</t>
  </si>
  <si>
    <t>阚圣凌</t>
  </si>
  <si>
    <t>市场五部</t>
  </si>
  <si>
    <t>陈思齐</t>
  </si>
  <si>
    <t>乔琼</t>
  </si>
  <si>
    <t>柯方逸</t>
  </si>
  <si>
    <t>总授信不含B款自然流量数</t>
  </si>
  <si>
    <t>曹琳</t>
  </si>
  <si>
    <t>陈伟奋</t>
  </si>
  <si>
    <t>林慧婷</t>
  </si>
  <si>
    <t>李涵虚</t>
  </si>
  <si>
    <t>毛嘉雯</t>
  </si>
  <si>
    <t>李凌峰</t>
  </si>
  <si>
    <t>陈晓敏</t>
  </si>
  <si>
    <t>樊文笺</t>
  </si>
  <si>
    <t>李青颖</t>
  </si>
  <si>
    <t>陈欣文</t>
  </si>
  <si>
    <t>蒋磊</t>
  </si>
  <si>
    <t>李书吟</t>
  </si>
  <si>
    <t>陈俨珏</t>
  </si>
  <si>
    <t>潘婕</t>
  </si>
  <si>
    <t>运营管理部</t>
  </si>
  <si>
    <t>李思聪</t>
  </si>
  <si>
    <t>陈艳</t>
  </si>
  <si>
    <t>李玲</t>
  </si>
  <si>
    <t>益江支行</t>
  </si>
  <si>
    <t>李思思</t>
  </si>
  <si>
    <t>陈瑶</t>
  </si>
  <si>
    <t>刘洁</t>
  </si>
  <si>
    <t>陈以恒</t>
  </si>
  <si>
    <t>颜秉辉</t>
  </si>
  <si>
    <t>陈永琪</t>
  </si>
  <si>
    <t>陈语嘉</t>
  </si>
  <si>
    <t>谭建伟</t>
  </si>
  <si>
    <t>运营管理部业务保障部</t>
  </si>
  <si>
    <t>刘佳伟</t>
  </si>
  <si>
    <t>陈玉</t>
  </si>
  <si>
    <t>郭静华</t>
  </si>
  <si>
    <t>刘璐萱</t>
  </si>
  <si>
    <t>陈园园</t>
  </si>
  <si>
    <t>王瑾</t>
  </si>
  <si>
    <t>陈真逸</t>
  </si>
  <si>
    <t>尤怡慧</t>
  </si>
  <si>
    <t>刘臻澜</t>
  </si>
  <si>
    <t>柯洋</t>
  </si>
  <si>
    <t>成丽萍</t>
  </si>
  <si>
    <t>程钧</t>
  </si>
  <si>
    <t>凌思宇</t>
  </si>
  <si>
    <t>罗晓雯</t>
  </si>
  <si>
    <t>程远芳</t>
  </si>
  <si>
    <t>林晓凤</t>
  </si>
  <si>
    <t>吕婷婷</t>
  </si>
  <si>
    <t>程智华</t>
  </si>
  <si>
    <t>府梦露</t>
  </si>
  <si>
    <t>吴文哲</t>
  </si>
  <si>
    <t>刘雪菁</t>
  </si>
  <si>
    <t>茅毅桢</t>
  </si>
  <si>
    <t>戴纯清</t>
  </si>
  <si>
    <t>周铭敏</t>
  </si>
  <si>
    <t>戴加贝</t>
  </si>
  <si>
    <t>陆沁瑶</t>
  </si>
  <si>
    <t>倪静</t>
  </si>
  <si>
    <t>戴佳怡</t>
  </si>
  <si>
    <t>胡燕华</t>
  </si>
  <si>
    <t>戴思静</t>
  </si>
  <si>
    <t>胡菁</t>
  </si>
  <si>
    <t>裴文良</t>
  </si>
  <si>
    <t>戴贇</t>
  </si>
  <si>
    <t>金斌</t>
  </si>
  <si>
    <t>彭韦欣</t>
  </si>
  <si>
    <t>朱承波</t>
  </si>
  <si>
    <t>钱晓琳</t>
  </si>
  <si>
    <t>黄晓丽</t>
  </si>
  <si>
    <t>邱智慧</t>
  </si>
  <si>
    <t>董莉莉</t>
  </si>
  <si>
    <t>董伟菁</t>
  </si>
  <si>
    <t>黄晓燕</t>
  </si>
  <si>
    <t>沙彬彬</t>
  </si>
  <si>
    <t>董秀兰</t>
  </si>
  <si>
    <t>金晓欢</t>
  </si>
  <si>
    <t>沙莎</t>
  </si>
  <si>
    <t>刘敏</t>
  </si>
  <si>
    <t>沈晔玮</t>
  </si>
  <si>
    <t>陆利冬</t>
  </si>
  <si>
    <t>施石欣</t>
  </si>
  <si>
    <t>潘盛伟</t>
  </si>
  <si>
    <t>盛瑷卉</t>
  </si>
  <si>
    <t>范文通</t>
  </si>
  <si>
    <t>宋瀛英</t>
  </si>
  <si>
    <t>宋莹</t>
  </si>
  <si>
    <t>房玉虹</t>
  </si>
  <si>
    <t>孙祎莉</t>
  </si>
  <si>
    <t>苏英</t>
  </si>
  <si>
    <t>费思量</t>
  </si>
  <si>
    <t>王庆</t>
  </si>
  <si>
    <t>孙晨璐</t>
  </si>
  <si>
    <t>吴佳妍</t>
  </si>
  <si>
    <t>孙倩雯</t>
  </si>
  <si>
    <t>吴俊明</t>
  </si>
  <si>
    <t>孙燕妮</t>
  </si>
  <si>
    <t>冯凯</t>
  </si>
  <si>
    <t>吴颖</t>
  </si>
  <si>
    <t>徐嘉新</t>
  </si>
  <si>
    <t>唐蓓莉</t>
  </si>
  <si>
    <t>冯伟</t>
  </si>
  <si>
    <t>唐瑞</t>
  </si>
  <si>
    <t>傅静妍</t>
  </si>
  <si>
    <t>姚慧</t>
  </si>
  <si>
    <t>唐诗蓓</t>
  </si>
  <si>
    <t>高磊</t>
  </si>
  <si>
    <t>殷锡娟</t>
  </si>
  <si>
    <t>高露</t>
  </si>
  <si>
    <t>张琼斐</t>
  </si>
  <si>
    <t>陶宏伟</t>
  </si>
  <si>
    <t>高卫恩</t>
  </si>
  <si>
    <t>张蓉</t>
  </si>
  <si>
    <t>田雨蔚</t>
  </si>
  <si>
    <t>高阳</t>
  </si>
  <si>
    <t>张燕</t>
  </si>
  <si>
    <t>童思佳</t>
  </si>
  <si>
    <t>张倩</t>
  </si>
  <si>
    <t>高鋆睿</t>
  </si>
  <si>
    <t>张怡雯</t>
  </si>
  <si>
    <t>郜晓霖</t>
  </si>
  <si>
    <t>赵韵</t>
  </si>
  <si>
    <t>王晨</t>
  </si>
  <si>
    <t>戈鑫毅</t>
  </si>
  <si>
    <t>周晴晴</t>
  </si>
  <si>
    <t>王纯</t>
  </si>
  <si>
    <t>葛欣怡</t>
  </si>
  <si>
    <t>朱丽梅</t>
  </si>
  <si>
    <t>王佳艺</t>
  </si>
  <si>
    <t>龚纯</t>
  </si>
  <si>
    <t>马涛</t>
  </si>
  <si>
    <t>龚昊</t>
  </si>
  <si>
    <t>谭茗</t>
  </si>
  <si>
    <t>龚浩</t>
  </si>
  <si>
    <t>严澄澜</t>
  </si>
  <si>
    <t>龚华</t>
  </si>
  <si>
    <t>张诗云</t>
  </si>
  <si>
    <t>王雨佳</t>
  </si>
  <si>
    <t>张颖寅</t>
  </si>
  <si>
    <t>王喆</t>
  </si>
  <si>
    <t>龚文浩</t>
  </si>
  <si>
    <t>郭凤华</t>
  </si>
  <si>
    <t>韦晔</t>
  </si>
  <si>
    <t>龚欣怡</t>
  </si>
  <si>
    <t>李萍</t>
  </si>
  <si>
    <t>韦钰茹</t>
  </si>
  <si>
    <t>龚振华</t>
  </si>
  <si>
    <t>贾卫东</t>
  </si>
  <si>
    <t>位帅琦</t>
  </si>
  <si>
    <t>龚政</t>
  </si>
  <si>
    <t>瞿洁</t>
  </si>
  <si>
    <t>蔡炜剑</t>
  </si>
  <si>
    <t>吴静</t>
  </si>
  <si>
    <t>顾虹</t>
  </si>
  <si>
    <t>吴静艺</t>
  </si>
  <si>
    <t>顾佳怡</t>
  </si>
  <si>
    <t>徐轶</t>
  </si>
  <si>
    <t>吴莹</t>
  </si>
  <si>
    <t>顾佳源</t>
  </si>
  <si>
    <t>杨杰</t>
  </si>
  <si>
    <t>吴泽炬</t>
  </si>
  <si>
    <t>顾建安</t>
  </si>
  <si>
    <t>朱法</t>
  </si>
  <si>
    <t>吴正奕</t>
  </si>
  <si>
    <t>顾美芬</t>
  </si>
  <si>
    <t>奚宝泉</t>
  </si>
  <si>
    <t>伍艺锦</t>
  </si>
  <si>
    <t>顾盼</t>
  </si>
  <si>
    <t>徐志康</t>
  </si>
  <si>
    <t>刑景慧</t>
  </si>
  <si>
    <t>顾琼</t>
  </si>
  <si>
    <t>夏厦</t>
  </si>
  <si>
    <t>邢聪</t>
  </si>
  <si>
    <t>顾诗芸</t>
  </si>
  <si>
    <t>沈坚</t>
  </si>
  <si>
    <t>顾伟洁</t>
  </si>
  <si>
    <t>徐敏杰</t>
  </si>
  <si>
    <t>严晓燕</t>
  </si>
  <si>
    <t>徐曦</t>
  </si>
  <si>
    <t>顾卫平</t>
  </si>
  <si>
    <t>费能文</t>
  </si>
  <si>
    <t>徐亦欢</t>
  </si>
  <si>
    <t>乔峰</t>
  </si>
  <si>
    <t>徐圆圆</t>
  </si>
  <si>
    <t>顾嫣丽</t>
  </si>
  <si>
    <t>施敏</t>
  </si>
  <si>
    <t>顾亦萌</t>
  </si>
  <si>
    <t>孙秋清</t>
  </si>
  <si>
    <t>唐军</t>
  </si>
  <si>
    <t>许益畅</t>
  </si>
  <si>
    <t>谢慕杰</t>
  </si>
  <si>
    <t>严丹</t>
  </si>
  <si>
    <t>徐荣江</t>
  </si>
  <si>
    <t>严洁颖</t>
  </si>
  <si>
    <t>顾振宇</t>
  </si>
  <si>
    <t>周志明</t>
  </si>
  <si>
    <t>颜容</t>
  </si>
  <si>
    <t>卫爱丽</t>
  </si>
  <si>
    <t>张小平</t>
  </si>
  <si>
    <t>杨丽萍</t>
  </si>
  <si>
    <t>杨维维</t>
  </si>
  <si>
    <t>王正平</t>
  </si>
  <si>
    <t>金剑斌</t>
  </si>
  <si>
    <t>杨燕</t>
  </si>
  <si>
    <t>曹明莉</t>
  </si>
  <si>
    <t>杨宇鹭</t>
  </si>
  <si>
    <t>戴韻</t>
  </si>
  <si>
    <t>姚庄静</t>
  </si>
  <si>
    <t>陈秋茜</t>
  </si>
  <si>
    <t>殷凤</t>
  </si>
  <si>
    <t>郭莹珞</t>
  </si>
  <si>
    <t>钱慧</t>
  </si>
  <si>
    <t>韩欧</t>
  </si>
  <si>
    <t>于红</t>
  </si>
  <si>
    <t>郝剑华</t>
  </si>
  <si>
    <t>彭永东</t>
  </si>
  <si>
    <t>俞倩文</t>
  </si>
  <si>
    <t>徐洪娣</t>
  </si>
  <si>
    <t>虞倩琳</t>
  </si>
  <si>
    <t>何佳义</t>
  </si>
  <si>
    <t>王文静</t>
  </si>
  <si>
    <t>何聂琼</t>
  </si>
  <si>
    <t>徐锋</t>
  </si>
  <si>
    <t>张朝明</t>
  </si>
  <si>
    <t>陆骅</t>
  </si>
  <si>
    <t>张欢</t>
  </si>
  <si>
    <t>何伟清</t>
  </si>
  <si>
    <t>沈佳燕</t>
  </si>
  <si>
    <t>张晖</t>
  </si>
  <si>
    <t>何雨秋</t>
  </si>
  <si>
    <t>章思沁</t>
  </si>
  <si>
    <t>张润雨</t>
  </si>
  <si>
    <t>和艳珺</t>
  </si>
  <si>
    <t>杜卫忠</t>
  </si>
  <si>
    <t>张天超</t>
  </si>
  <si>
    <t>洪瞿辰</t>
  </si>
  <si>
    <t>夏玉昌</t>
  </si>
  <si>
    <t>张怡云</t>
  </si>
  <si>
    <t>胡凤芳</t>
  </si>
  <si>
    <t>高飞</t>
  </si>
  <si>
    <t>张宇</t>
  </si>
  <si>
    <t>贾勇</t>
  </si>
  <si>
    <t>张聿诚</t>
  </si>
  <si>
    <t>薛建国</t>
  </si>
  <si>
    <t>张臻</t>
  </si>
  <si>
    <t>金佩</t>
  </si>
  <si>
    <t>张子豪</t>
  </si>
  <si>
    <t>李菊</t>
  </si>
  <si>
    <t>赵娇娇</t>
  </si>
  <si>
    <t>胡轶菲</t>
  </si>
  <si>
    <t>秦波</t>
  </si>
  <si>
    <t>郑浩君</t>
  </si>
  <si>
    <t>胡筠</t>
  </si>
  <si>
    <t>吴俊琦</t>
  </si>
  <si>
    <t>郑阳</t>
  </si>
  <si>
    <t>胡振林</t>
  </si>
  <si>
    <t>陆志明</t>
  </si>
  <si>
    <t>郑元</t>
  </si>
  <si>
    <t>胡志军</t>
  </si>
  <si>
    <t>谈黎青</t>
  </si>
  <si>
    <t>周辰</t>
  </si>
  <si>
    <t>花瑾漪</t>
  </si>
  <si>
    <t>王金海</t>
  </si>
  <si>
    <t>周辰峰</t>
  </si>
  <si>
    <t>花梦琦</t>
  </si>
  <si>
    <t>朱红斌</t>
  </si>
  <si>
    <t>王海静</t>
  </si>
  <si>
    <t>黄金宇</t>
  </si>
  <si>
    <t>周昕悦</t>
  </si>
  <si>
    <t>黄凯</t>
  </si>
  <si>
    <t>尹一卉</t>
  </si>
  <si>
    <t>周燕君</t>
  </si>
  <si>
    <t>黄立</t>
  </si>
  <si>
    <t>周燕</t>
  </si>
  <si>
    <t>朱芬</t>
  </si>
  <si>
    <t>方梓鑫</t>
  </si>
  <si>
    <t>朱少廷</t>
  </si>
  <si>
    <t>黄琼</t>
  </si>
  <si>
    <t>黄嘉逸</t>
  </si>
  <si>
    <t>朱薇</t>
  </si>
  <si>
    <t>邵元</t>
  </si>
  <si>
    <t>朱伟杰</t>
  </si>
  <si>
    <t>黄伟丽</t>
  </si>
  <si>
    <t>孙嘉远</t>
  </si>
  <si>
    <t>朱旖辰</t>
  </si>
  <si>
    <t>黄雯怡</t>
  </si>
  <si>
    <t>吴疆</t>
  </si>
  <si>
    <t>朱屹帆</t>
  </si>
  <si>
    <t>黄晓伟</t>
  </si>
  <si>
    <t>聂晶</t>
  </si>
  <si>
    <t>邹世奇</t>
  </si>
  <si>
    <t>张晨鸣</t>
  </si>
  <si>
    <t>黄晓轶</t>
  </si>
  <si>
    <t>黄超</t>
  </si>
  <si>
    <t>田子钰</t>
  </si>
  <si>
    <t>黄燕琼</t>
  </si>
  <si>
    <t>徐智浩</t>
  </si>
  <si>
    <t>黄尧</t>
  </si>
  <si>
    <t>孔建钧</t>
  </si>
  <si>
    <t>黄伊</t>
  </si>
  <si>
    <t>符玥青</t>
  </si>
  <si>
    <t>黄伊雯</t>
  </si>
  <si>
    <t>张林林</t>
  </si>
  <si>
    <t>黄逸莹</t>
  </si>
  <si>
    <t>吴天予</t>
  </si>
  <si>
    <t>黄懿胤</t>
  </si>
  <si>
    <t>朱宇雯</t>
  </si>
  <si>
    <t>黄芝兰</t>
  </si>
  <si>
    <t>李智</t>
  </si>
  <si>
    <t>霍达</t>
  </si>
  <si>
    <t>张婕妤</t>
  </si>
  <si>
    <t>姬婷婷</t>
  </si>
  <si>
    <t>彭小红</t>
  </si>
  <si>
    <t>计财兴</t>
  </si>
  <si>
    <t>朱君</t>
  </si>
  <si>
    <t>计婧</t>
  </si>
  <si>
    <t>汤明昊</t>
  </si>
  <si>
    <t>计知己</t>
  </si>
  <si>
    <t>张玥</t>
  </si>
  <si>
    <t>贾琼</t>
  </si>
  <si>
    <t>张大伟</t>
  </si>
  <si>
    <t>孔佳琦</t>
  </si>
  <si>
    <t>于沁</t>
  </si>
  <si>
    <t>王子鉴</t>
  </si>
  <si>
    <t>姜昊</t>
  </si>
  <si>
    <t>乔向红</t>
  </si>
  <si>
    <t>姜慧珍</t>
  </si>
  <si>
    <t>徐天豪</t>
  </si>
  <si>
    <t>姜晓晔</t>
  </si>
  <si>
    <t>王凡一</t>
  </si>
  <si>
    <t>张燕艳</t>
  </si>
  <si>
    <t>蒋莉青</t>
  </si>
  <si>
    <t>唐德龙</t>
  </si>
  <si>
    <t>蒋育华</t>
  </si>
  <si>
    <t>党苗苗</t>
  </si>
  <si>
    <t>蒋钰雯</t>
  </si>
  <si>
    <t>方敏</t>
  </si>
  <si>
    <t>沈磊蕾</t>
  </si>
  <si>
    <t>焦玉姗</t>
  </si>
  <si>
    <t>陈怡辰</t>
  </si>
  <si>
    <t>施君驰</t>
  </si>
  <si>
    <t>金丽</t>
  </si>
  <si>
    <t>滕彬彬</t>
  </si>
  <si>
    <t>金怡筠</t>
  </si>
  <si>
    <t>王曼</t>
  </si>
  <si>
    <t>金莹莹</t>
  </si>
  <si>
    <t>詹博睿</t>
  </si>
  <si>
    <t>刘歆玥</t>
  </si>
  <si>
    <t>孔祥贇</t>
  </si>
  <si>
    <t>赵琳</t>
  </si>
  <si>
    <t>夏真真</t>
  </si>
  <si>
    <t>李恒丰</t>
  </si>
  <si>
    <t>郑聪彦</t>
  </si>
  <si>
    <t>李慧</t>
  </si>
  <si>
    <t>李君</t>
  </si>
  <si>
    <t>李强</t>
  </si>
  <si>
    <t>李青</t>
  </si>
  <si>
    <t>李润杰</t>
  </si>
  <si>
    <t>李素文</t>
  </si>
  <si>
    <t>李想</t>
  </si>
  <si>
    <t>李晓</t>
  </si>
  <si>
    <t>李雪</t>
  </si>
  <si>
    <t>李莹</t>
  </si>
  <si>
    <t>李玉莺</t>
  </si>
  <si>
    <t>马良</t>
  </si>
  <si>
    <t>邵驿涵</t>
  </si>
  <si>
    <t>厉笑天</t>
  </si>
  <si>
    <t>梁裔欣</t>
  </si>
  <si>
    <t>林华菁</t>
  </si>
  <si>
    <t>张佳勤</t>
  </si>
  <si>
    <t>凌岚</t>
  </si>
  <si>
    <t>黄祎婧</t>
  </si>
  <si>
    <t>孙思敏</t>
  </si>
  <si>
    <t>凌毅</t>
  </si>
  <si>
    <t>刘呈锦</t>
  </si>
  <si>
    <t>匡蓝云</t>
  </si>
  <si>
    <t>刘笛</t>
  </si>
  <si>
    <t>周元弢</t>
  </si>
  <si>
    <t>刘栋</t>
  </si>
  <si>
    <t>周晨昱</t>
  </si>
  <si>
    <t>郑宇婷</t>
  </si>
  <si>
    <t>朱佳佳</t>
  </si>
  <si>
    <t>刘凛</t>
  </si>
  <si>
    <t>翁素仪</t>
  </si>
  <si>
    <t>刘盼</t>
  </si>
  <si>
    <t>陈晨</t>
  </si>
  <si>
    <t>刘诗葭</t>
  </si>
  <si>
    <t>薛筱</t>
  </si>
  <si>
    <t>刘婷婷</t>
  </si>
  <si>
    <t>张琰</t>
  </si>
  <si>
    <t>刘雯君</t>
  </si>
  <si>
    <t>夏思寒</t>
  </si>
  <si>
    <t>刘一畅</t>
  </si>
  <si>
    <t>谢辰涛</t>
  </si>
  <si>
    <t>汪承</t>
  </si>
  <si>
    <t>陆丹怡</t>
  </si>
  <si>
    <t>陈佳怡</t>
  </si>
  <si>
    <t>陆红霞</t>
  </si>
  <si>
    <t>周玉婷</t>
  </si>
  <si>
    <t>陆华</t>
  </si>
  <si>
    <t>何诗琦</t>
  </si>
  <si>
    <t>陈蓉蓉</t>
  </si>
  <si>
    <t>陆佳妮</t>
  </si>
  <si>
    <t>陆莉娟</t>
  </si>
  <si>
    <t>陆秋妍</t>
  </si>
  <si>
    <t>陆天娇</t>
  </si>
  <si>
    <t>陆薇薇</t>
  </si>
  <si>
    <t>张超豪</t>
  </si>
  <si>
    <t>陆炜晶</t>
  </si>
  <si>
    <t>陶冶文</t>
  </si>
  <si>
    <t>陆文岚</t>
  </si>
  <si>
    <t>陆俊杰</t>
  </si>
  <si>
    <t>陆贤翔</t>
  </si>
  <si>
    <t>陆志远</t>
  </si>
  <si>
    <t>陆雅雯</t>
  </si>
  <si>
    <t>谢晓雯</t>
  </si>
  <si>
    <t>陆彦昕</t>
  </si>
  <si>
    <t>张雪薇</t>
  </si>
  <si>
    <t>陆宇菲</t>
  </si>
  <si>
    <t>施子辰</t>
  </si>
  <si>
    <t>周啸天</t>
  </si>
  <si>
    <t>骆奕</t>
  </si>
  <si>
    <t>马成斌</t>
  </si>
  <si>
    <t>马俊德</t>
  </si>
  <si>
    <t>唐志华</t>
  </si>
  <si>
    <t>马秋红</t>
  </si>
  <si>
    <t>那智玉</t>
  </si>
  <si>
    <t>马胜伟</t>
  </si>
  <si>
    <t>杨习里</t>
  </si>
  <si>
    <t>马燕清</t>
  </si>
  <si>
    <t>康云盛</t>
  </si>
  <si>
    <t>马玉梅</t>
  </si>
  <si>
    <t>马智杰</t>
  </si>
  <si>
    <t>梅娟</t>
  </si>
  <si>
    <t>孟苗</t>
  </si>
  <si>
    <t>余慧</t>
  </si>
  <si>
    <t>孟庆龙</t>
  </si>
  <si>
    <t>闵亮</t>
  </si>
  <si>
    <t>缪维</t>
  </si>
  <si>
    <t>倪颉成</t>
  </si>
  <si>
    <t>吴怡庆</t>
  </si>
  <si>
    <t>倪金瑛</t>
  </si>
  <si>
    <t>汤珮蓉</t>
  </si>
  <si>
    <t>倪叶东</t>
  </si>
  <si>
    <t>周美倩</t>
  </si>
  <si>
    <t>倪祖欣</t>
  </si>
  <si>
    <t>潘群铭</t>
  </si>
  <si>
    <t>吴晓华</t>
  </si>
  <si>
    <t>裴乐园</t>
  </si>
  <si>
    <t>薛锋杰</t>
  </si>
  <si>
    <t>彭婷</t>
  </si>
  <si>
    <t>王子奇</t>
  </si>
  <si>
    <t>叶薇</t>
  </si>
  <si>
    <t>浦东分行</t>
  </si>
  <si>
    <t>张晨</t>
  </si>
  <si>
    <t>浦建峰</t>
  </si>
  <si>
    <t>许嘉浩</t>
  </si>
  <si>
    <t>钱雨阳</t>
  </si>
  <si>
    <t>乔宇英</t>
  </si>
  <si>
    <t>秦斌</t>
  </si>
  <si>
    <t>焦真知</t>
  </si>
  <si>
    <t>林雨婷</t>
  </si>
  <si>
    <t>杨君怡</t>
  </si>
  <si>
    <t>秦海风</t>
  </si>
  <si>
    <t>郁悦</t>
  </si>
  <si>
    <t>邱诗悦</t>
  </si>
  <si>
    <t>吴文通</t>
  </si>
  <si>
    <t>王毅杰</t>
  </si>
  <si>
    <t>瞿剑萍</t>
  </si>
  <si>
    <t>张㑇</t>
  </si>
  <si>
    <t>瞿贤娥</t>
  </si>
  <si>
    <t>任露霄</t>
  </si>
  <si>
    <t>王晓军</t>
  </si>
  <si>
    <t>尚啸</t>
  </si>
  <si>
    <t>周金逸</t>
  </si>
  <si>
    <t>邵文杰</t>
  </si>
  <si>
    <t>季晓远</t>
  </si>
  <si>
    <t>邵秀梅</t>
  </si>
  <si>
    <t>王越</t>
  </si>
  <si>
    <t>张馨</t>
  </si>
  <si>
    <t>沈春梅</t>
  </si>
  <si>
    <t>张藻微</t>
  </si>
  <si>
    <t>沈国青</t>
  </si>
  <si>
    <t>叶黎恒</t>
  </si>
  <si>
    <t>孙逸云</t>
  </si>
  <si>
    <t>沈丽莉</t>
  </si>
  <si>
    <t>张峻</t>
  </si>
  <si>
    <t>沈丽清</t>
  </si>
  <si>
    <t>诸毅城</t>
  </si>
  <si>
    <t>沈凌苇</t>
  </si>
  <si>
    <t>顾超</t>
  </si>
  <si>
    <t>沈潞逸</t>
  </si>
  <si>
    <t>沈思远</t>
  </si>
  <si>
    <t>沈奕</t>
  </si>
  <si>
    <t>沈逸</t>
  </si>
  <si>
    <t>张林美</t>
  </si>
  <si>
    <t>盛健隽</t>
  </si>
  <si>
    <t>施佳杰</t>
  </si>
  <si>
    <t>张佳鸣</t>
  </si>
  <si>
    <t>施嘉程</t>
  </si>
  <si>
    <t>张燕贇</t>
  </si>
  <si>
    <t>施梅华</t>
  </si>
  <si>
    <t>张梦岚</t>
  </si>
  <si>
    <t>宋燕婷</t>
  </si>
  <si>
    <t>杨静</t>
  </si>
  <si>
    <t>施瑜婷</t>
  </si>
  <si>
    <t>郑莹</t>
  </si>
  <si>
    <t>史嘉杰</t>
  </si>
  <si>
    <t>陈亦峣</t>
  </si>
  <si>
    <t>尹爱华</t>
  </si>
  <si>
    <t>舒欣</t>
  </si>
  <si>
    <t>王萍</t>
  </si>
  <si>
    <t>宋丹红</t>
  </si>
  <si>
    <t>殷正宇</t>
  </si>
  <si>
    <t>宋家豪</t>
  </si>
  <si>
    <t>徐进</t>
  </si>
  <si>
    <t>张雅韵</t>
  </si>
  <si>
    <t>宋露霞</t>
  </si>
  <si>
    <t>王一静</t>
  </si>
  <si>
    <t>奚心雨</t>
  </si>
  <si>
    <t>于家豪</t>
  </si>
  <si>
    <t>杨政</t>
  </si>
  <si>
    <t>孙瞿琰</t>
  </si>
  <si>
    <t>孙惟讷</t>
  </si>
  <si>
    <t>谢政廷</t>
  </si>
  <si>
    <t>杨晓露</t>
  </si>
  <si>
    <t>许诗怡</t>
  </si>
  <si>
    <t>顾婷懿</t>
  </si>
  <si>
    <t>孙瑜婷</t>
  </si>
  <si>
    <t>唐仕杰</t>
  </si>
  <si>
    <t>孙悦</t>
  </si>
  <si>
    <t>孙智涛</t>
  </si>
  <si>
    <t>胡逸</t>
  </si>
  <si>
    <t>孙忠权</t>
  </si>
  <si>
    <t>管越</t>
  </si>
  <si>
    <t>谈霞震</t>
  </si>
  <si>
    <t>唐雄</t>
  </si>
  <si>
    <t>谈新芳</t>
  </si>
  <si>
    <t>蔡红</t>
  </si>
  <si>
    <t>汤成</t>
  </si>
  <si>
    <t>徐珠佳</t>
  </si>
  <si>
    <t>汤皓</t>
  </si>
  <si>
    <t>徐志华</t>
  </si>
  <si>
    <t>汤佳元</t>
  </si>
  <si>
    <t>王睿安</t>
  </si>
  <si>
    <t>唐丹恒</t>
  </si>
  <si>
    <t>杨荣</t>
  </si>
  <si>
    <t>杨崟浩</t>
  </si>
  <si>
    <t>瞿汪洋</t>
  </si>
  <si>
    <t>唐伟国</t>
  </si>
  <si>
    <t>唐秀鸳</t>
  </si>
  <si>
    <t>朱军</t>
  </si>
  <si>
    <t>唐奕</t>
  </si>
  <si>
    <t>唐奕俊</t>
  </si>
  <si>
    <t>王合波</t>
  </si>
  <si>
    <t>王莹</t>
  </si>
  <si>
    <t>於珂</t>
  </si>
  <si>
    <t>陶轶欧</t>
  </si>
  <si>
    <t>滕明琰</t>
  </si>
  <si>
    <t>陶咏蕾</t>
  </si>
  <si>
    <t>章逸昊</t>
  </si>
  <si>
    <t>田轩飏</t>
  </si>
  <si>
    <t>陈宇杰</t>
  </si>
  <si>
    <t>钱娟</t>
  </si>
  <si>
    <t>应艳婷</t>
  </si>
  <si>
    <t>徐曼</t>
  </si>
  <si>
    <t>万云峰</t>
  </si>
  <si>
    <t>廖静沂</t>
  </si>
  <si>
    <t>张佩君</t>
  </si>
  <si>
    <t>王方欣</t>
  </si>
  <si>
    <t>王国华</t>
  </si>
  <si>
    <t>王国良</t>
  </si>
  <si>
    <t>任婷</t>
  </si>
  <si>
    <t>王浩源</t>
  </si>
  <si>
    <t>周汝泽</t>
  </si>
  <si>
    <t>王华兴</t>
  </si>
  <si>
    <t>王建飞</t>
  </si>
  <si>
    <t>徐昊</t>
  </si>
  <si>
    <t>张忠友</t>
  </si>
  <si>
    <t>王立斌</t>
  </si>
  <si>
    <t>王丽丽</t>
  </si>
  <si>
    <t>王瑞睿</t>
  </si>
  <si>
    <t>吴明君</t>
  </si>
  <si>
    <t>王诗怡</t>
  </si>
  <si>
    <t>邹莉虹</t>
  </si>
  <si>
    <t>王涛萍</t>
  </si>
  <si>
    <t>张紫霄</t>
  </si>
  <si>
    <t>王维平</t>
  </si>
  <si>
    <t>张熙仁</t>
  </si>
  <si>
    <t>王晓鹂</t>
  </si>
  <si>
    <t>朱晓蕾</t>
  </si>
  <si>
    <t>杨珏珺</t>
  </si>
  <si>
    <t>王燕</t>
  </si>
  <si>
    <t>王玥琦</t>
  </si>
  <si>
    <t>丁昊</t>
  </si>
  <si>
    <t>张俪馨</t>
  </si>
  <si>
    <t>卫春雷</t>
  </si>
  <si>
    <t>赵汉青</t>
  </si>
  <si>
    <t>周宇</t>
  </si>
  <si>
    <t>王云龙</t>
  </si>
  <si>
    <t>吴爱萍</t>
  </si>
  <si>
    <t>吴尔夫</t>
  </si>
  <si>
    <t>吴佳妮</t>
  </si>
  <si>
    <t>张束娇</t>
  </si>
  <si>
    <t>吴佳雯</t>
  </si>
  <si>
    <t>张子杰</t>
  </si>
  <si>
    <t>王永青</t>
  </si>
  <si>
    <t>吴晓艳</t>
  </si>
  <si>
    <t>张煜晖</t>
  </si>
  <si>
    <t>王玉</t>
  </si>
  <si>
    <t>奚蕾</t>
  </si>
  <si>
    <t>向华溢</t>
  </si>
  <si>
    <t>凌彩桥</t>
  </si>
  <si>
    <t>肖晓</t>
  </si>
  <si>
    <t>张烨菱</t>
  </si>
  <si>
    <t>肖遥</t>
  </si>
  <si>
    <t>谢佰轩</t>
  </si>
  <si>
    <t>谢天</t>
  </si>
  <si>
    <t>于鑫地</t>
  </si>
  <si>
    <t>杨艳</t>
  </si>
  <si>
    <t>熊祎韬</t>
  </si>
  <si>
    <t>杨文博</t>
  </si>
  <si>
    <t>徐冰樱</t>
  </si>
  <si>
    <t>徐芳</t>
  </si>
  <si>
    <t>朱建青</t>
  </si>
  <si>
    <t>徐佳颖</t>
  </si>
  <si>
    <t>徐建芳</t>
  </si>
  <si>
    <t>徐金凤</t>
  </si>
  <si>
    <t>周欣悦</t>
  </si>
  <si>
    <t>张也</t>
  </si>
  <si>
    <t>徐明</t>
  </si>
  <si>
    <t>徐文婧</t>
  </si>
  <si>
    <t>徐晓芸</t>
  </si>
  <si>
    <t>朱忆</t>
  </si>
  <si>
    <t>陶祎</t>
  </si>
  <si>
    <t>徐晔</t>
  </si>
  <si>
    <t>夏斌雄</t>
  </si>
  <si>
    <t>周嘉慧</t>
  </si>
  <si>
    <t>徐玥</t>
  </si>
  <si>
    <t>赵嘉昊</t>
  </si>
  <si>
    <t>茅育萍</t>
  </si>
  <si>
    <t>石慧平</t>
  </si>
  <si>
    <t>陶金</t>
  </si>
  <si>
    <t>张艳</t>
  </si>
  <si>
    <t>薛文佳</t>
  </si>
  <si>
    <t>薛晓晨</t>
  </si>
  <si>
    <t>严超弘</t>
  </si>
  <si>
    <t>严平</t>
  </si>
  <si>
    <t>严志华</t>
  </si>
  <si>
    <t>颜芳芳</t>
  </si>
  <si>
    <t>陈心缘</t>
  </si>
  <si>
    <t>杨传毅</t>
  </si>
  <si>
    <t>杨佳伟</t>
  </si>
  <si>
    <t>张佩</t>
  </si>
  <si>
    <t>杨坚</t>
  </si>
  <si>
    <t>林雯</t>
  </si>
  <si>
    <t>黄欣岚</t>
  </si>
  <si>
    <t>杨蕾敏</t>
  </si>
  <si>
    <t>杨丽凤</t>
  </si>
  <si>
    <t>姚翊佳</t>
  </si>
  <si>
    <t>杨玮</t>
  </si>
  <si>
    <t>汤俊杰</t>
  </si>
  <si>
    <t>杨卫兴</t>
  </si>
  <si>
    <t>杨裕丹</t>
  </si>
  <si>
    <t>杨文莉</t>
  </si>
  <si>
    <t>杨新英</t>
  </si>
  <si>
    <t>赵文冰</t>
  </si>
  <si>
    <t>蔡佳文</t>
  </si>
  <si>
    <t>杨阳</t>
  </si>
  <si>
    <t>赵市宇</t>
  </si>
  <si>
    <t>袁文杰</t>
  </si>
  <si>
    <t>杨玉良</t>
  </si>
  <si>
    <t>杨园君</t>
  </si>
  <si>
    <t>周凯元</t>
  </si>
  <si>
    <t>杨玥</t>
  </si>
  <si>
    <t>叶志文</t>
  </si>
  <si>
    <t>姚磊</t>
  </si>
  <si>
    <t>姚永平</t>
  </si>
  <si>
    <t>叶逢春</t>
  </si>
  <si>
    <t>叶佳慧</t>
  </si>
  <si>
    <t>王婧妍</t>
  </si>
  <si>
    <t>王路</t>
  </si>
  <si>
    <t>叶玉珏</t>
  </si>
  <si>
    <t>仲维芳</t>
  </si>
  <si>
    <t>李敏</t>
  </si>
  <si>
    <t>周月民</t>
  </si>
  <si>
    <t>杨文清</t>
  </si>
  <si>
    <t>尹磊</t>
  </si>
  <si>
    <t>韩成思</t>
  </si>
  <si>
    <t>尹婷</t>
  </si>
  <si>
    <t>尹霞</t>
  </si>
  <si>
    <t>尤丽清</t>
  </si>
  <si>
    <t>王世冬</t>
  </si>
  <si>
    <t>黄梦雨</t>
  </si>
  <si>
    <t>张芮阳</t>
  </si>
  <si>
    <t>张文晋</t>
  </si>
  <si>
    <t>俞诚</t>
  </si>
  <si>
    <t>俞岭岭</t>
  </si>
  <si>
    <t>朱小弟</t>
  </si>
  <si>
    <t>俞卫民</t>
  </si>
  <si>
    <t>俞晓丹</t>
  </si>
  <si>
    <t>郁怡杰</t>
  </si>
  <si>
    <t>俞勇</t>
  </si>
  <si>
    <t>张琴</t>
  </si>
  <si>
    <t>钱宇</t>
  </si>
  <si>
    <t>郁勤</t>
  </si>
  <si>
    <t>王昱翔</t>
  </si>
  <si>
    <t>袁瀛波</t>
  </si>
  <si>
    <t>顾静</t>
  </si>
  <si>
    <t>翁春燕</t>
  </si>
  <si>
    <t>张爱琴</t>
  </si>
  <si>
    <t>王春</t>
  </si>
  <si>
    <t>倪倩</t>
  </si>
  <si>
    <t>张诚</t>
  </si>
  <si>
    <t>张洁</t>
  </si>
  <si>
    <t>周玲玲</t>
  </si>
  <si>
    <t>张静</t>
  </si>
  <si>
    <t>马李唯</t>
  </si>
  <si>
    <t>姚晨雨</t>
  </si>
  <si>
    <t>张丽莉</t>
  </si>
  <si>
    <t>吴晓东</t>
  </si>
  <si>
    <t>张禄华</t>
  </si>
  <si>
    <t>柯俊亦</t>
  </si>
  <si>
    <t>陆炎磊</t>
  </si>
  <si>
    <t>朱晓伟</t>
  </si>
  <si>
    <t>朱伟彪</t>
  </si>
  <si>
    <t>张孝治</t>
  </si>
  <si>
    <t>张啸尘</t>
  </si>
  <si>
    <t>华世豪</t>
  </si>
  <si>
    <t>张徐运</t>
  </si>
  <si>
    <t>庄婉婧</t>
  </si>
  <si>
    <t>陈涛</t>
  </si>
  <si>
    <t>张洋洋</t>
  </si>
  <si>
    <t>张怡婷</t>
  </si>
  <si>
    <t>朱勇</t>
  </si>
  <si>
    <t>张颖</t>
  </si>
  <si>
    <t>蔡晨莉</t>
  </si>
  <si>
    <t>储晓华</t>
  </si>
  <si>
    <t>张毓琦</t>
  </si>
  <si>
    <t>张郅骅</t>
  </si>
  <si>
    <t>徐达</t>
  </si>
  <si>
    <t>袁力</t>
  </si>
  <si>
    <t>李文颖</t>
  </si>
  <si>
    <t>赵蓓莲</t>
  </si>
  <si>
    <t>赵彬燕</t>
  </si>
  <si>
    <t>赵峰</t>
  </si>
  <si>
    <t>郑佳伟</t>
  </si>
  <si>
    <t>王毅</t>
  </si>
  <si>
    <t>赵张洋</t>
  </si>
  <si>
    <t>严佳丽</t>
  </si>
  <si>
    <t>祝子悦</t>
  </si>
  <si>
    <t>顾馨瑜</t>
  </si>
  <si>
    <t>吴歆雨</t>
  </si>
  <si>
    <t>褚佳瑜</t>
  </si>
  <si>
    <t>伍悦</t>
  </si>
  <si>
    <t>周海伦</t>
  </si>
  <si>
    <t>王志军</t>
  </si>
  <si>
    <t>周慧利</t>
  </si>
  <si>
    <t>周黎明</t>
  </si>
  <si>
    <t>黄驾原</t>
  </si>
  <si>
    <t>孙钰融</t>
  </si>
  <si>
    <t>张之瑜</t>
  </si>
  <si>
    <t>周培松</t>
  </si>
  <si>
    <t>蔡哲文</t>
  </si>
  <si>
    <t>倪燕玲</t>
  </si>
  <si>
    <t>穆晓春</t>
  </si>
  <si>
    <t>周涛远</t>
  </si>
  <si>
    <t>周天成</t>
  </si>
  <si>
    <t>周欣宇</t>
  </si>
  <si>
    <t>周以倩</t>
  </si>
  <si>
    <t>黄楚怡</t>
  </si>
  <si>
    <t>应皓玥</t>
  </si>
  <si>
    <t>朱洁婷</t>
  </si>
  <si>
    <t>朱丽</t>
  </si>
  <si>
    <t>朱清</t>
  </si>
  <si>
    <t>邵苗苗</t>
  </si>
  <si>
    <t>庄冉</t>
  </si>
  <si>
    <t>庄瑜</t>
  </si>
  <si>
    <t>朱郁芬</t>
  </si>
  <si>
    <t>庄佳毅</t>
  </si>
  <si>
    <t>邹盛</t>
  </si>
  <si>
    <t>郭思宇</t>
  </si>
  <si>
    <t>胡巍</t>
  </si>
  <si>
    <t>唐嘉烨</t>
  </si>
  <si>
    <t>沈英姿</t>
  </si>
  <si>
    <t>杜思雨</t>
  </si>
  <si>
    <t>李嘉瑜</t>
  </si>
  <si>
    <t>陆欣</t>
  </si>
  <si>
    <t>沈欣然</t>
  </si>
  <si>
    <t>邱德敏</t>
  </si>
  <si>
    <t>朱佳敏</t>
  </si>
  <si>
    <t>范海波</t>
  </si>
  <si>
    <t>范静怡</t>
  </si>
  <si>
    <t>金峰</t>
  </si>
  <si>
    <t>李雨蒙</t>
  </si>
  <si>
    <t>张?</t>
  </si>
  <si>
    <t>B款月底额外计1户授信</t>
  </si>
  <si>
    <t>1、</t>
  </si>
  <si>
    <t>b算双倍数</t>
  </si>
  <si>
    <t>2、</t>
  </si>
  <si>
    <t>放款自然流量</t>
  </si>
  <si>
    <t>b表选放款日期，营销人和尽调人不一致的加</t>
  </si>
  <si>
    <t>3、</t>
  </si>
  <si>
    <t>b款授信报表数</t>
  </si>
  <si>
    <t>b表选签约时间</t>
  </si>
  <si>
    <t>4、</t>
  </si>
  <si>
    <t>月初调整</t>
  </si>
  <si>
    <t>市场二部-营业部，市场五部-张江</t>
  </si>
  <si>
    <t>5、</t>
  </si>
  <si>
    <t>每日检查</t>
  </si>
  <si>
    <t>张？，邹世奇</t>
  </si>
  <si>
    <t>b表选签约时间，不管是否自然流量</t>
  </si>
  <si>
    <t>授信5户，放款10万做喜报</t>
  </si>
  <si>
    <t>施湾陶宏伟跨月b款1户，1210已加</t>
  </si>
</sst>
</file>

<file path=xl/styles.xml><?xml version="1.0" encoding="utf-8"?>
<styleSheet xmlns="http://schemas.openxmlformats.org/spreadsheetml/2006/main">
  <numFmts count="7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_ "/>
    <numFmt numFmtId="177" formatCode="0.0%"/>
    <numFmt numFmtId="178" formatCode="0_);[Red]\(0\)"/>
  </numFmts>
  <fonts count="27">
    <font>
      <sz val="11"/>
      <color theme="1"/>
      <name val="宋体"/>
      <charset val="134"/>
      <scheme val="minor"/>
    </font>
    <font>
      <b/>
      <sz val="16"/>
      <color theme="1"/>
      <name val="微软雅黑"/>
      <charset val="134"/>
    </font>
    <font>
      <b/>
      <sz val="12"/>
      <color theme="1"/>
      <name val="微软雅黑"/>
      <charset val="134"/>
    </font>
    <font>
      <sz val="12"/>
      <color theme="1"/>
      <name val="微软雅黑"/>
      <charset val="134"/>
    </font>
    <font>
      <sz val="12"/>
      <name val="微软雅黑"/>
      <charset val="134"/>
    </font>
    <font>
      <sz val="10"/>
      <color indexed="8"/>
      <name val="宋体"/>
      <charset val="134"/>
      <scheme val="minor"/>
    </font>
    <font>
      <b/>
      <sz val="10"/>
      <color indexed="8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42">
    <fill>
      <patternFill patternType="none"/>
    </fill>
    <fill>
      <patternFill patternType="gray125"/>
    </fill>
    <fill>
      <patternFill patternType="solid">
        <fgColor theme="0" tint="-0.15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8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67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auto="1"/>
      </bottom>
      <diagonal/>
    </border>
    <border>
      <left/>
      <right style="medium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medium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9" fillId="12" borderId="5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16" borderId="60" applyNumberFormat="0" applyFont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61" applyNumberFormat="0" applyFill="0" applyAlignment="0" applyProtection="0">
      <alignment vertical="center"/>
    </xf>
    <xf numFmtId="0" fontId="19" fillId="0" borderId="61" applyNumberFormat="0" applyFill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4" fillId="0" borderId="62" applyNumberFormat="0" applyFill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20" fillId="20" borderId="63" applyNumberFormat="0" applyAlignment="0" applyProtection="0">
      <alignment vertical="center"/>
    </xf>
    <xf numFmtId="0" fontId="21" fillId="20" borderId="59" applyNumberFormat="0" applyAlignment="0" applyProtection="0">
      <alignment vertical="center"/>
    </xf>
    <xf numFmtId="0" fontId="22" fillId="21" borderId="64" applyNumberFormat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23" fillId="0" borderId="65" applyNumberFormat="0" applyFill="0" applyAlignment="0" applyProtection="0">
      <alignment vertical="center"/>
    </xf>
    <xf numFmtId="0" fontId="24" fillId="0" borderId="66" applyNumberFormat="0" applyFill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8" fillId="37" borderId="0" applyNumberFormat="0" applyBorder="0" applyAlignment="0" applyProtection="0">
      <alignment vertical="center"/>
    </xf>
    <xf numFmtId="0" fontId="11" fillId="38" borderId="0" applyNumberFormat="0" applyBorder="0" applyAlignment="0" applyProtection="0">
      <alignment vertical="center"/>
    </xf>
    <xf numFmtId="0" fontId="11" fillId="39" borderId="0" applyNumberFormat="0" applyBorder="0" applyAlignment="0" applyProtection="0">
      <alignment vertical="center"/>
    </xf>
    <xf numFmtId="0" fontId="8" fillId="40" borderId="0" applyNumberFormat="0" applyBorder="0" applyAlignment="0" applyProtection="0">
      <alignment vertical="center"/>
    </xf>
    <xf numFmtId="0" fontId="11" fillId="41" borderId="0" applyNumberFormat="0" applyBorder="0" applyAlignment="0" applyProtection="0">
      <alignment vertical="center"/>
    </xf>
  </cellStyleXfs>
  <cellXfs count="100">
    <xf numFmtId="0" fontId="0" fillId="0" borderId="0" xfId="0">
      <alignment vertical="center"/>
    </xf>
    <xf numFmtId="0" fontId="1" fillId="0" borderId="0" xfId="0" applyFont="1" applyFill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4" fillId="0" borderId="11" xfId="0" applyFont="1" applyFill="1" applyBorder="1" applyAlignment="1">
      <alignment horizontal="center" vertical="center"/>
    </xf>
    <xf numFmtId="176" fontId="3" fillId="0" borderId="12" xfId="0" applyNumberFormat="1" applyFont="1" applyFill="1" applyBorder="1" applyAlignment="1">
      <alignment horizontal="center" vertical="center"/>
    </xf>
    <xf numFmtId="176" fontId="3" fillId="0" borderId="13" xfId="0" applyNumberFormat="1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/>
    </xf>
    <xf numFmtId="0" fontId="4" fillId="0" borderId="14" xfId="0" applyFont="1" applyFill="1" applyBorder="1" applyAlignment="1">
      <alignment horizontal="center" vertical="center"/>
    </xf>
    <xf numFmtId="176" fontId="3" fillId="0" borderId="15" xfId="0" applyNumberFormat="1" applyFont="1" applyFill="1" applyBorder="1" applyAlignment="1">
      <alignment horizontal="center" vertical="center"/>
    </xf>
    <xf numFmtId="176" fontId="3" fillId="0" borderId="16" xfId="0" applyNumberFormat="1" applyFont="1" applyFill="1" applyBorder="1" applyAlignment="1">
      <alignment horizontal="center" vertical="center"/>
    </xf>
    <xf numFmtId="0" fontId="3" fillId="0" borderId="17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176" fontId="3" fillId="0" borderId="18" xfId="0" applyNumberFormat="1" applyFont="1" applyFill="1" applyBorder="1" applyAlignment="1">
      <alignment horizontal="center" vertical="center"/>
    </xf>
    <xf numFmtId="176" fontId="3" fillId="0" borderId="19" xfId="0" applyNumberFormat="1" applyFont="1" applyFill="1" applyBorder="1" applyAlignment="1">
      <alignment horizontal="center" vertical="center"/>
    </xf>
    <xf numFmtId="176" fontId="3" fillId="0" borderId="20" xfId="0" applyNumberFormat="1" applyFont="1" applyFill="1" applyBorder="1" applyAlignment="1">
      <alignment horizontal="center" vertical="center"/>
    </xf>
    <xf numFmtId="0" fontId="3" fillId="0" borderId="21" xfId="0" applyFont="1" applyFill="1" applyBorder="1" applyAlignment="1">
      <alignment horizontal="center" vertical="center"/>
    </xf>
    <xf numFmtId="176" fontId="3" fillId="0" borderId="22" xfId="0" applyNumberFormat="1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4" fillId="0" borderId="23" xfId="0" applyFont="1" applyFill="1" applyBorder="1" applyAlignment="1">
      <alignment horizontal="center" vertical="center"/>
    </xf>
    <xf numFmtId="176" fontId="3" fillId="0" borderId="24" xfId="0" applyNumberFormat="1" applyFont="1" applyFill="1" applyBorder="1" applyAlignment="1">
      <alignment horizontal="center" vertical="center"/>
    </xf>
    <xf numFmtId="176" fontId="3" fillId="0" borderId="25" xfId="0" applyNumberFormat="1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4" fillId="0" borderId="7" xfId="0" applyFont="1" applyFill="1" applyBorder="1" applyAlignment="1">
      <alignment horizontal="center" vertical="center"/>
    </xf>
    <xf numFmtId="0" fontId="2" fillId="3" borderId="26" xfId="0" applyFont="1" applyFill="1" applyBorder="1" applyAlignment="1">
      <alignment horizontal="center" vertical="center"/>
    </xf>
    <xf numFmtId="0" fontId="2" fillId="3" borderId="27" xfId="0" applyFont="1" applyFill="1" applyBorder="1" applyAlignment="1">
      <alignment horizontal="center" vertical="center"/>
    </xf>
    <xf numFmtId="176" fontId="2" fillId="3" borderId="26" xfId="0" applyNumberFormat="1" applyFont="1" applyFill="1" applyBorder="1" applyAlignment="1">
      <alignment horizontal="center" vertical="center"/>
    </xf>
    <xf numFmtId="176" fontId="2" fillId="3" borderId="28" xfId="0" applyNumberFormat="1" applyFont="1" applyFill="1" applyBorder="1" applyAlignment="1">
      <alignment horizontal="center" vertical="center"/>
    </xf>
    <xf numFmtId="0" fontId="2" fillId="2" borderId="29" xfId="0" applyFont="1" applyFill="1" applyBorder="1" applyAlignment="1">
      <alignment horizontal="center" vertical="center"/>
    </xf>
    <xf numFmtId="0" fontId="2" fillId="2" borderId="30" xfId="0" applyFont="1" applyFill="1" applyBorder="1" applyAlignment="1">
      <alignment horizontal="center" vertical="center"/>
    </xf>
    <xf numFmtId="9" fontId="3" fillId="0" borderId="22" xfId="11" applyFont="1" applyFill="1" applyBorder="1" applyAlignment="1">
      <alignment horizontal="center" vertical="center"/>
    </xf>
    <xf numFmtId="0" fontId="3" fillId="0" borderId="31" xfId="0" applyFont="1" applyFill="1" applyBorder="1" applyAlignment="1">
      <alignment horizontal="center" vertical="center"/>
    </xf>
    <xf numFmtId="9" fontId="3" fillId="0" borderId="32" xfId="11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/>
    </xf>
    <xf numFmtId="9" fontId="3" fillId="0" borderId="34" xfId="11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9" fontId="3" fillId="0" borderId="25" xfId="11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9" fontId="3" fillId="0" borderId="37" xfId="11" applyFont="1" applyFill="1" applyBorder="1" applyAlignment="1">
      <alignment horizontal="center" vertical="center"/>
    </xf>
    <xf numFmtId="176" fontId="3" fillId="0" borderId="38" xfId="0" applyNumberFormat="1" applyFont="1" applyFill="1" applyBorder="1" applyAlignment="1">
      <alignment horizontal="center" vertical="center"/>
    </xf>
    <xf numFmtId="9" fontId="2" fillId="3" borderId="39" xfId="11" applyFont="1" applyFill="1" applyBorder="1" applyAlignment="1">
      <alignment horizontal="center" vertical="center"/>
    </xf>
    <xf numFmtId="0" fontId="2" fillId="2" borderId="40" xfId="0" applyFont="1" applyFill="1" applyBorder="1" applyAlignment="1">
      <alignment horizontal="center" vertical="center"/>
    </xf>
    <xf numFmtId="0" fontId="2" fillId="2" borderId="41" xfId="0" applyFont="1" applyFill="1" applyBorder="1" applyAlignment="1">
      <alignment horizontal="center" vertical="center"/>
    </xf>
    <xf numFmtId="0" fontId="2" fillId="2" borderId="42" xfId="0" applyFont="1" applyFill="1" applyBorder="1" applyAlignment="1">
      <alignment horizontal="center" vertical="center"/>
    </xf>
    <xf numFmtId="0" fontId="2" fillId="2" borderId="43" xfId="0" applyFont="1" applyFill="1" applyBorder="1" applyAlignment="1">
      <alignment horizontal="center" vertical="center"/>
    </xf>
    <xf numFmtId="0" fontId="2" fillId="2" borderId="44" xfId="0" applyFont="1" applyFill="1" applyBorder="1" applyAlignment="1">
      <alignment horizontal="center" vertical="center" wrapText="1"/>
    </xf>
    <xf numFmtId="0" fontId="2" fillId="2" borderId="45" xfId="0" applyFont="1" applyFill="1" applyBorder="1" applyAlignment="1">
      <alignment horizontal="center" vertical="center"/>
    </xf>
    <xf numFmtId="0" fontId="2" fillId="2" borderId="46" xfId="0" applyFont="1" applyFill="1" applyBorder="1" applyAlignment="1">
      <alignment horizontal="center" vertical="center"/>
    </xf>
    <xf numFmtId="0" fontId="2" fillId="2" borderId="47" xfId="0" applyFont="1" applyFill="1" applyBorder="1" applyAlignment="1">
      <alignment horizontal="center" vertical="center"/>
    </xf>
    <xf numFmtId="0" fontId="2" fillId="2" borderId="48" xfId="0" applyFont="1" applyFill="1" applyBorder="1" applyAlignment="1">
      <alignment horizontal="center" vertical="center"/>
    </xf>
    <xf numFmtId="0" fontId="2" fillId="2" borderId="48" xfId="0" applyFont="1" applyFill="1" applyBorder="1" applyAlignment="1">
      <alignment horizontal="center" vertical="center" wrapText="1"/>
    </xf>
    <xf numFmtId="9" fontId="3" fillId="0" borderId="49" xfId="11" applyFont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177" fontId="3" fillId="0" borderId="50" xfId="11" applyNumberFormat="1" applyFont="1" applyBorder="1" applyAlignment="1">
      <alignment horizontal="center" vertical="center"/>
    </xf>
    <xf numFmtId="9" fontId="3" fillId="0" borderId="51" xfId="11" applyFont="1" applyBorder="1" applyAlignment="1">
      <alignment horizontal="center" vertical="center"/>
    </xf>
    <xf numFmtId="0" fontId="3" fillId="0" borderId="16" xfId="0" applyFont="1" applyFill="1" applyBorder="1" applyAlignment="1">
      <alignment horizontal="center" vertical="center"/>
    </xf>
    <xf numFmtId="177" fontId="3" fillId="0" borderId="52" xfId="11" applyNumberFormat="1" applyFont="1" applyBorder="1" applyAlignment="1">
      <alignment horizontal="center" vertical="center"/>
    </xf>
    <xf numFmtId="9" fontId="3" fillId="0" borderId="53" xfId="11" applyFont="1" applyBorder="1" applyAlignment="1">
      <alignment horizontal="center" vertical="center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177" fontId="3" fillId="0" borderId="54" xfId="11" applyNumberFormat="1" applyFont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9" fontId="3" fillId="0" borderId="50" xfId="11" applyFont="1" applyBorder="1" applyAlignment="1">
      <alignment horizontal="center" vertical="center"/>
    </xf>
    <xf numFmtId="9" fontId="3" fillId="0" borderId="55" xfId="11" applyFont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9" fontId="3" fillId="0" borderId="56" xfId="11" applyFont="1" applyBorder="1" applyAlignment="1">
      <alignment horizontal="center" vertical="center"/>
    </xf>
    <xf numFmtId="177" fontId="3" fillId="0" borderId="56" xfId="11" applyNumberFormat="1" applyFont="1" applyBorder="1" applyAlignment="1">
      <alignment horizontal="center" vertical="center"/>
    </xf>
    <xf numFmtId="9" fontId="2" fillId="3" borderId="27" xfId="11" applyFont="1" applyFill="1" applyBorder="1" applyAlignment="1">
      <alignment horizontal="center" vertical="center"/>
    </xf>
    <xf numFmtId="178" fontId="2" fillId="3" borderId="26" xfId="11" applyNumberFormat="1" applyFont="1" applyFill="1" applyBorder="1" applyAlignment="1">
      <alignment horizontal="center" vertical="center"/>
    </xf>
    <xf numFmtId="178" fontId="2" fillId="3" borderId="28" xfId="11" applyNumberFormat="1" applyFont="1" applyFill="1" applyBorder="1" applyAlignment="1">
      <alignment horizontal="center" vertical="center"/>
    </xf>
    <xf numFmtId="177" fontId="2" fillId="3" borderId="57" xfId="11" applyNumberFormat="1" applyFont="1" applyFill="1" applyBorder="1" applyAlignment="1">
      <alignment horizontal="center" vertical="center"/>
    </xf>
    <xf numFmtId="0" fontId="0" fillId="0" borderId="0" xfId="0" applyFont="1" applyFill="1" applyAlignment="1">
      <alignment vertical="center"/>
    </xf>
    <xf numFmtId="0" fontId="0" fillId="4" borderId="0" xfId="0" applyFont="1" applyFill="1" applyAlignment="1">
      <alignment vertical="center"/>
    </xf>
    <xf numFmtId="0" fontId="5" fillId="0" borderId="0" xfId="0" applyFont="1" applyFill="1" applyAlignment="1">
      <alignment horizontal="center" vertical="center"/>
    </xf>
    <xf numFmtId="0" fontId="0" fillId="5" borderId="0" xfId="0" applyFont="1" applyFill="1" applyAlignment="1">
      <alignment vertical="center"/>
    </xf>
    <xf numFmtId="0" fontId="2" fillId="0" borderId="9" xfId="0" applyFont="1" applyFill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0" fontId="6" fillId="0" borderId="58" xfId="0" applyFont="1" applyFill="1" applyBorder="1" applyAlignment="1">
      <alignment horizontal="center" vertical="center" wrapText="1"/>
    </xf>
    <xf numFmtId="0" fontId="6" fillId="0" borderId="0" xfId="0" applyFont="1" applyFill="1" applyAlignment="1">
      <alignment horizontal="center" vertical="center" wrapText="1"/>
    </xf>
    <xf numFmtId="0" fontId="5" fillId="6" borderId="58" xfId="0" applyFont="1" applyFill="1" applyBorder="1" applyAlignment="1">
      <alignment horizontal="center" vertical="center"/>
    </xf>
    <xf numFmtId="0" fontId="5" fillId="0" borderId="58" xfId="0" applyFont="1" applyFill="1" applyBorder="1" applyAlignment="1">
      <alignment horizontal="center" vertical="center"/>
    </xf>
    <xf numFmtId="0" fontId="5" fillId="7" borderId="58" xfId="0" applyFont="1" applyFill="1" applyBorder="1" applyAlignment="1">
      <alignment horizontal="center" vertical="center"/>
    </xf>
    <xf numFmtId="0" fontId="5" fillId="8" borderId="58" xfId="0" applyFont="1" applyFill="1" applyBorder="1" applyAlignment="1">
      <alignment horizontal="center" vertical="center"/>
    </xf>
    <xf numFmtId="0" fontId="5" fillId="9" borderId="58" xfId="0" applyFont="1" applyFill="1" applyBorder="1" applyAlignment="1">
      <alignment horizontal="center" vertical="center"/>
    </xf>
    <xf numFmtId="0" fontId="5" fillId="4" borderId="58" xfId="0" applyFont="1" applyFill="1" applyBorder="1" applyAlignment="1">
      <alignment horizontal="center" vertical="center"/>
    </xf>
    <xf numFmtId="0" fontId="5" fillId="10" borderId="58" xfId="0" applyFont="1" applyFill="1" applyBorder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left" vertical="center"/>
    </xf>
    <xf numFmtId="0" fontId="2" fillId="0" borderId="0" xfId="0" applyFont="1" applyFill="1" applyAlignment="1">
      <alignment horizontal="center" vertical="center" wrapText="1"/>
    </xf>
    <xf numFmtId="177" fontId="3" fillId="0" borderId="0" xfId="11" applyNumberFormat="1" applyFont="1" applyAlignment="1">
      <alignment horizontal="center" vertical="center"/>
    </xf>
    <xf numFmtId="0" fontId="7" fillId="4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5">
    <dxf>
      <font>
        <color rgb="FF9C0006"/>
      </font>
      <fill>
        <patternFill patternType="solid">
          <bgColor rgb="FFFFC7CE"/>
        </patternFill>
      </fill>
    </dxf>
    <dxf>
      <font>
        <b val="1"/>
        <i val="0"/>
        <color rgb="FFFF0000"/>
      </font>
      <numFmt numFmtId="176" formatCode="0_ "/>
    </dxf>
    <dxf>
      <font>
        <b val="1"/>
        <i val="0"/>
        <strike val="0"/>
        <color rgb="FFFF0000"/>
      </font>
      <numFmt numFmtId="0" formatCode="General"/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7" Type="http://schemas.openxmlformats.org/officeDocument/2006/relationships/sharedStrings" Target="sharedStrings.xml"/><Relationship Id="rId26" Type="http://schemas.openxmlformats.org/officeDocument/2006/relationships/styles" Target="styles.xml"/><Relationship Id="rId25" Type="http://schemas.openxmlformats.org/officeDocument/2006/relationships/theme" Target="theme/theme1.xml"/><Relationship Id="rId24" Type="http://schemas.openxmlformats.org/officeDocument/2006/relationships/pivotCacheDefinition" Target="pivotCache/pivotCacheDefinition15.xml"/><Relationship Id="rId23" Type="http://schemas.openxmlformats.org/officeDocument/2006/relationships/pivotCacheDefinition" Target="pivotCache/pivotCacheDefinition14.xml"/><Relationship Id="rId22" Type="http://schemas.openxmlformats.org/officeDocument/2006/relationships/pivotCacheDefinition" Target="pivotCache/pivotCacheDefinition13.xml"/><Relationship Id="rId21" Type="http://schemas.openxmlformats.org/officeDocument/2006/relationships/pivotCacheDefinition" Target="pivotCache/pivotCacheDefinition12.xml"/><Relationship Id="rId20" Type="http://schemas.openxmlformats.org/officeDocument/2006/relationships/pivotCacheDefinition" Target="pivotCache/pivotCacheDefinition11.xml"/><Relationship Id="rId2" Type="http://schemas.openxmlformats.org/officeDocument/2006/relationships/worksheet" Target="worksheets/sheet2.xml"/><Relationship Id="rId19" Type="http://schemas.openxmlformats.org/officeDocument/2006/relationships/pivotCacheDefinition" Target="pivotCache/pivotCacheDefinition10.xml"/><Relationship Id="rId18" Type="http://schemas.openxmlformats.org/officeDocument/2006/relationships/pivotCacheDefinition" Target="pivotCache/pivotCacheDefinition9.xml"/><Relationship Id="rId17" Type="http://schemas.openxmlformats.org/officeDocument/2006/relationships/pivotCacheDefinition" Target="pivotCache/pivotCacheDefinition8.xml"/><Relationship Id="rId16" Type="http://schemas.openxmlformats.org/officeDocument/2006/relationships/pivotCacheDefinition" Target="pivotCache/pivotCacheDefinition7.xml"/><Relationship Id="rId15" Type="http://schemas.openxmlformats.org/officeDocument/2006/relationships/pivotCacheDefinition" Target="pivotCache/pivotCacheDefinition6.xml"/><Relationship Id="rId14" Type="http://schemas.openxmlformats.org/officeDocument/2006/relationships/pivotCacheDefinition" Target="pivotCache/pivotCacheDefinition5.xml"/><Relationship Id="rId13" Type="http://schemas.openxmlformats.org/officeDocument/2006/relationships/pivotCacheDefinition" Target="pivotCache/pivotCacheDefinition4.xml"/><Relationship Id="rId12" Type="http://schemas.openxmlformats.org/officeDocument/2006/relationships/pivotCacheDefinition" Target="pivotCache/pivotCacheDefinition3.xml"/><Relationship Id="rId11" Type="http://schemas.openxmlformats.org/officeDocument/2006/relationships/pivotCacheDefinition" Target="pivotCache/pivotCacheDefinition2.xml"/><Relationship Id="rId1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\DOWN\&#12304;&#38646;&#21806;&#24066;&#22330;&#37096;&#12305;\&#38750;&#25353;&#25581;\&#26085;&#25253;\&#26085;&#25253;-&#24448;&#26399;\&#32593;&#28857;&#38750;&#25353;&#25581;&#19994;&#32489;&#26085;&#25253;-11&#26376;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\DOWN\&#12304;&#38646;&#21806;&#24066;&#22330;&#37096;&#12305;\&#38750;&#25353;&#25581;\&#26085;&#25253;\&#26085;&#25253;-&#24448;&#26399;\&#32593;&#28857;&#38750;&#25353;&#25581;&#19994;&#32489;&#26085;&#25253;-11&#26376;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\DOWN\&#12304;&#38646;&#21806;&#24066;&#22330;&#37096;&#12305;\&#38750;&#25353;&#25581;\&#26085;&#25253;\&#26085;&#25253;-&#24448;&#26399;\&#32593;&#28857;&#38750;&#25353;&#25581;&#19994;&#32489;&#26085;&#25253;-11&#26376;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\DOWN\&#12304;&#38646;&#21806;&#24066;&#22330;&#37096;&#12305;\&#38750;&#25353;&#25581;\&#26085;&#25253;\&#26085;&#25253;-&#24448;&#26399;\&#32593;&#28857;&#38750;&#25353;&#25581;&#19994;&#32489;&#26085;&#25253;-11&#26376;.xlsx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esktop\&#32593;&#28857;&#38750;&#25353;&#25581;&#19994;&#32489;&#26085;&#25253;-12&#26376;4&#26085;.xlsx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esktop\&#32593;&#28857;&#38750;&#25353;&#25581;&#19994;&#32489;&#26085;&#25253;-12&#26376;4&#26085;.xlsx" TargetMode="External"/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esktop\&#32593;&#28857;&#38750;&#25353;&#25581;&#19994;&#32489;&#26085;&#25253;-12&#26376;4&#26085;.xlsx" TargetMode="External"/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esktop\&#32593;&#28857;&#38750;&#25353;&#25581;&#19994;&#32489;&#26085;&#25253;-12&#26376;4&#26085;.xlsx" TargetMode="External"/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esktop\&#32593;&#28857;&#38750;&#25353;&#25581;&#19994;&#32489;&#26085;&#25253;-12&#26376;4&#26085;.xlsx" TargetMode="External"/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esktop\&#32593;&#28857;&#38750;&#25353;&#25581;&#19994;&#32489;&#26085;&#25253;-12&#26376;4&#26085;.xlsx" TargetMode="External"/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2" Type="http://schemas.openxmlformats.org/officeDocument/2006/relationships/externalLinkPath" Target="\Users\USER\Desktop\&#32593;&#28857;&#38750;&#25353;&#25581;&#19994;&#32489;&#26085;&#25253;-12&#26376;4&#26085;.xlsx" TargetMode="External"/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2" Type="http://schemas.openxmlformats.org/officeDocument/2006/relationships/externalLinkPath" Target="\DOWN\&#12304;&#38646;&#21806;&#24066;&#22330;&#37096;&#12305;\&#38750;&#25353;&#25581;\0&#26085;&#25253;\&#27462;&#29605;&#20132;&#25509;-&#26085;&#25253;&#34920;1206\&#32593;&#28857;&#38750;&#25353;&#25581;&#19994;&#32489;&#26085;&#25253;-12&#26376;(1).xlsx" TargetMode="External"/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2" Type="http://schemas.openxmlformats.org/officeDocument/2006/relationships/externalLinkPath" Target="\Users\USER\Desktop\&#32593;&#28857;&#38750;&#25353;&#25581;&#19994;&#32489;&#26085;&#25253;-12&#26376;4&#26085;.xlsx" TargetMode="External"/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2" Type="http://schemas.openxmlformats.org/officeDocument/2006/relationships/externalLinkPath" Target="\Users\USER\Desktop\&#32593;&#28857;&#38750;&#25353;&#25581;&#19994;&#32489;&#26085;&#25253;-12&#26376;4&#26085;.xlsx" TargetMode="External"/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625.4681712963" refreshedBy="USER" recordCount="739">
  <cacheSource type="worksheet">
    <worksheetSource ref="AA1:AF1048576" sheet="1129" r:id="rId2"/>
  </cacheSource>
  <cacheFields count="6">
    <cacheField name="机构" numFmtId="0">
      <sharedItems containsBlank="1" containsNumber="1" containsInteger="1" containsMixedTypes="1" count="61">
        <n v="0"/>
        <s v="运营管理部"/>
        <s v="川沙支行"/>
        <s v="芳华分理处"/>
        <s v="风险管理部"/>
        <s v="张江支行"/>
        <s v="合庆支行"/>
        <s v="潼港分理处"/>
        <s v="严桥支行"/>
        <s v="高桥支行"/>
        <s v="高东支行"/>
        <s v="江镇支行"/>
        <s v="金桥支行"/>
        <s v="授信审批部"/>
        <s v="杨思支行"/>
        <s v="零售市场部"/>
        <s v="五星路支行"/>
        <s v="高行支行"/>
        <s v="施湾支行"/>
        <s v="三林支行"/>
        <s v="御桥分理处"/>
        <s v="曹路支行"/>
        <s v="北蔡支行"/>
        <s v="金海华城分理处"/>
        <s v="凌兆分理处"/>
        <s v="杨园支行"/>
        <s v="龚路支行"/>
        <s v="妙境支行"/>
        <s v="唐镇支行"/>
        <s v="营业部"/>
        <s v="王港支行"/>
        <s v="陆家嘴支行"/>
        <s v="办公室"/>
        <s v="零售金融部"/>
        <s v="民耀分理处"/>
        <s v="花木支行"/>
        <s v="南新分理处"/>
        <s v="市场一部"/>
        <s v="凌桥支行"/>
        <s v="洋泾支行"/>
        <s v="合规内控部"/>
        <s v="益江支行"/>
        <s v="运营管理部业务保障部"/>
        <s v="香山分理处"/>
        <s v="公司金融部"/>
        <s v="人力资源部"/>
        <s v="市场三部"/>
        <s v="新园路支行"/>
        <s v="六里支行"/>
        <s v="东沟支行"/>
        <s v="和炯路支行"/>
        <s v="金杨支行"/>
        <s v="六团支行"/>
        <s v="黄楼支行"/>
        <s v="孙桥支行"/>
        <s v="东波分理处"/>
        <s v="益江分理处"/>
        <s v="投行机构部"/>
        <s v="蔡路支行"/>
        <s v="南新支行"/>
        <m/>
      </sharedItems>
    </cacheField>
    <cacheField name="客户经理姓名" numFmtId="0">
      <sharedItems containsBlank="1" count="739">
        <s v="艾滨"/>
        <s v="包俊峰"/>
        <s v="包绍文"/>
        <s v="包晓琳"/>
        <s v="蔡超"/>
        <s v="蔡程"/>
        <s v="蔡国卿"/>
        <s v="蔡建峰"/>
        <s v="蔡利华"/>
        <s v="蔡美玲"/>
        <s v="蔡申宇"/>
        <s v="蔡素芬"/>
        <s v="蔡炜路"/>
        <s v="蔡燕雯"/>
        <s v="蔡逸钦"/>
        <s v="蔡颖军"/>
        <s v="蔡征寰"/>
        <s v="蔡正鹏"/>
        <s v="蔡志赟"/>
        <s v="曹茗婕"/>
        <s v="曹倩云"/>
        <s v="曹仁忠"/>
        <s v="曹怡珺"/>
        <s v="曹羿君"/>
        <s v="曹雨诚"/>
        <s v="曹媛"/>
        <s v="曹征"/>
        <s v="曹忠权"/>
        <s v="陈朝阳"/>
        <s v="陈淦"/>
        <s v="陈昊"/>
        <s v="陈弘俊"/>
        <s v="陈建强"/>
        <s v="陈剑峰"/>
        <s v="陈洁云"/>
        <s v="陈靓"/>
        <s v="陈莉娜"/>
        <s v="陈璐"/>
        <s v="陈敏"/>
        <s v="陈名"/>
        <s v="陈珮瑶"/>
        <s v="陈琦"/>
        <s v="陈秋依"/>
        <s v="陈瑞卿"/>
        <s v="陈睿佳"/>
        <s v="陈诗然"/>
        <s v="陈淑玲"/>
        <s v="陈思齐"/>
        <s v="陈婷"/>
        <s v="陈伟奋"/>
        <s v="陈雯瑛"/>
        <s v="陈晓敏"/>
        <s v="陈欣文"/>
        <s v="陈俨珏"/>
        <s v="陈艳"/>
        <s v="陈瑶"/>
        <s v="陈以恒"/>
        <s v="陈永琪"/>
        <s v="陈语嘉"/>
        <s v="陈玉"/>
        <s v="陈园园"/>
        <s v="陈真逸"/>
        <s v="陈子悦"/>
        <s v="成丽萍"/>
        <s v="程钧"/>
        <s v="程远芳"/>
        <s v="程智华"/>
        <s v="储天捷"/>
        <s v="褚梦露"/>
        <s v="戴纯清"/>
        <s v="戴加贝"/>
        <s v="戴佳怡"/>
        <s v="戴思静"/>
        <s v="戴贇"/>
        <s v="邓艳丽"/>
        <s v="丁丹萍"/>
        <s v="丁晓雄"/>
        <s v="董莉莉"/>
        <s v="董伟菁"/>
        <s v="董秀兰"/>
        <s v="杜鑫怡"/>
        <s v="杜星瑶"/>
        <s v="杜以晴"/>
        <s v="樊文笺"/>
        <s v="范文通"/>
        <s v="房玉虹"/>
        <s v="费思量"/>
        <s v="费文婷"/>
        <s v="费晓晨"/>
        <s v="冯凯"/>
        <s v="冯妮"/>
        <s v="冯伟"/>
        <s v="傅静妍"/>
        <s v="高磊"/>
        <s v="高露"/>
        <s v="高卫恩"/>
        <s v="高阳"/>
        <s v="高越"/>
        <s v="高鋆睿"/>
        <s v="郜晓霖"/>
        <s v="戈鑫毅"/>
        <s v="葛欣怡"/>
        <s v="龚纯"/>
        <s v="龚昊"/>
        <s v="龚浩"/>
        <s v="龚华"/>
        <s v="龚洁"/>
        <s v="龚文浩"/>
        <s v="龚欣怡"/>
        <s v="龚振华"/>
        <s v="龚政"/>
        <s v="顾诚劼"/>
        <s v="顾虹"/>
        <s v="顾佳怡"/>
        <s v="顾佳源"/>
        <s v="顾建安"/>
        <s v="顾美芬"/>
        <s v="顾盼"/>
        <s v="顾琼"/>
        <s v="顾诗芸"/>
        <s v="顾伟洁"/>
        <s v="顾伟丽"/>
        <s v="顾卫平"/>
        <s v="顾晓峰"/>
        <s v="顾嫣丽"/>
        <s v="顾亦萌"/>
        <s v="顾奕"/>
        <s v="顾愉"/>
        <s v="顾悦"/>
        <s v="顾振宇"/>
        <s v="顾志涛"/>
        <s v="桂旖旎"/>
        <s v="郭北"/>
        <s v="郭凤华"/>
        <s v="郭静华"/>
        <s v="郭勤"/>
        <s v="郭青青"/>
        <s v="郭婉姣"/>
        <s v="郭莹珞"/>
        <s v="韩欧"/>
        <s v="郝剑华"/>
        <s v="何佳"/>
        <s v="何佳义"/>
        <s v="何聂琼"/>
        <s v="何晴妍"/>
        <s v="何伟清"/>
        <s v="何雨秋"/>
        <s v="和艳珺"/>
        <s v="洪瞿辰"/>
        <s v="胡凤芳"/>
        <s v="胡菁"/>
        <s v="胡茹萍"/>
        <s v="胡伟"/>
        <s v="胡燕华"/>
        <s v="胡轶菲"/>
        <s v="胡筠"/>
        <s v="胡振林"/>
        <s v="胡志军"/>
        <s v="花瑾漪"/>
        <s v="花梦琦"/>
        <s v="黄海东"/>
        <s v="黄金宇"/>
        <s v="黄凯"/>
        <s v="黄立"/>
        <s v="黄萍"/>
        <s v="黄琼"/>
        <s v="黄任潇"/>
        <s v="黄伟丽"/>
        <s v="黄雯怡"/>
        <s v="黄晓伟"/>
        <s v="黄晓燕"/>
        <s v="黄晓轶"/>
        <s v="黄旭"/>
        <s v="黄燕琼"/>
        <s v="黄尧"/>
        <s v="黄伊"/>
        <s v="黄伊雯"/>
        <s v="黄逸莹"/>
        <s v="黄懿胤"/>
        <s v="黄芝兰"/>
        <s v="霍达"/>
        <s v="姬婷婷"/>
        <s v="计财兴"/>
        <s v="计婧"/>
        <s v="计知己"/>
        <s v="贾琼"/>
        <s v="贾卫东"/>
        <s v="江川"/>
        <s v="江琳莉"/>
        <s v="江以润"/>
        <s v="姜昊"/>
        <s v="姜慧珍"/>
        <s v="姜珉"/>
        <s v="姜晓晔"/>
        <s v="蒋朝盛"/>
        <s v="蒋磊"/>
        <s v="蒋莉青"/>
        <s v="蒋育华"/>
        <s v="蒋钰雯"/>
        <s v="焦虹"/>
        <s v="焦琼锐"/>
        <s v="焦玉姗"/>
        <s v="金斌"/>
        <s v="金剑斌"/>
        <s v="金丽"/>
        <s v="金佩"/>
        <s v="金涛"/>
        <s v="金晓欢"/>
        <s v="金怡筠"/>
        <s v="金莹莹"/>
        <s v="景子芸"/>
        <s v="阚圣凌"/>
        <s v="柯方逸"/>
        <s v="柯洋"/>
        <s v="孔佳琦"/>
        <s v="孔祥贇"/>
        <s v="李丁"/>
        <s v="李涵虚"/>
        <s v="李恒丰"/>
        <s v="李慧"/>
        <s v="李菊"/>
        <s v="李君"/>
        <s v="李凌波"/>
        <s v="李凌峰"/>
        <s v="李萍"/>
        <s v="李强"/>
        <s v="李青"/>
        <s v="李青颖"/>
        <s v="李润杰"/>
        <s v="李书吟"/>
        <s v="李思聪"/>
        <s v="李思思"/>
        <s v="李素文"/>
        <s v="李想"/>
        <s v="李晓"/>
        <s v="李雪"/>
        <s v="李亚"/>
        <s v="李莹"/>
        <s v="李玉莺"/>
        <s v="李志明"/>
        <s v="厉笑天"/>
        <s v="梁裔欣"/>
        <s v="林华菁"/>
        <s v="林慧婷"/>
        <s v="林婕"/>
        <s v="林晓凤"/>
        <s v="凌岚"/>
        <s v="凌思宇"/>
        <s v="凌毅"/>
        <s v="刘呈锦"/>
        <s v="刘笛"/>
        <s v="刘栋"/>
        <s v="刘国平"/>
        <s v="刘佳伟"/>
        <s v="刘洁"/>
        <s v="刘凛"/>
        <s v="刘璐萱"/>
        <s v="刘敏"/>
        <s v="刘盼"/>
        <s v="刘诗葭"/>
        <s v="刘婷婷"/>
        <s v="刘雯君"/>
        <s v="刘歆玥"/>
        <s v="刘雪菁"/>
        <s v="刘一畅"/>
        <s v="刘一瑾"/>
        <s v="刘臻澜"/>
        <s v="陆丹怡"/>
        <s v="陆红霞"/>
        <s v="陆华"/>
        <s v="陆骅"/>
        <s v="陆佳妮"/>
        <s v="陆可妍"/>
        <s v="陆利冬"/>
        <s v="陆莉娟"/>
        <s v="陆秋妍"/>
        <s v="陆天娇"/>
        <s v="陆薇薇"/>
        <s v="陆炜晶"/>
        <s v="陆文岚"/>
        <s v="陆贤翔"/>
        <s v="陆雅雯"/>
        <s v="陆彦昕"/>
        <s v="陆宇菲"/>
        <s v="陆韵芸"/>
        <s v="陆志明"/>
        <s v="陆志远"/>
        <s v="罗秋慧"/>
        <s v="罗晓雯"/>
        <s v="骆奕"/>
        <s v="吕婷婷"/>
        <s v="马成斌"/>
        <s v="马俊德"/>
        <s v="马良"/>
        <s v="马秋红"/>
        <s v="马胜伟"/>
        <s v="马涛"/>
        <s v="马燕清"/>
        <s v="马玉梅"/>
        <s v="马越骋"/>
        <s v="马智杰"/>
        <s v="毛晶洁"/>
        <s v="茅敏艳"/>
        <s v="茅毅桢"/>
        <s v="梅娟"/>
        <s v="孟苗"/>
        <s v="孟庆龙"/>
        <s v="闵亮"/>
        <s v="莫之汇"/>
        <s v="缪维"/>
        <s v="那智玉"/>
        <s v="倪颉成"/>
        <s v="倪金瑛"/>
        <s v="倪静"/>
        <s v="倪文华"/>
        <s v="倪叶东"/>
        <s v="倪祖欣"/>
        <s v="潘婕"/>
        <s v="潘群铭"/>
        <s v="潘盛伟"/>
        <s v="潘亦如"/>
        <s v="裴乐园"/>
        <s v="裴文良"/>
        <s v="彭婷"/>
        <s v="彭韦欣"/>
        <s v="彭小红"/>
        <s v="彭永东"/>
        <s v="浦东分行"/>
        <s v="浦建峰"/>
        <s v="钱慧"/>
        <s v="钱潇伟"/>
        <s v="钱晓琳"/>
        <s v="钱雨阳"/>
        <s v="乔国亭"/>
        <s v="乔琼"/>
        <s v="乔向红"/>
        <s v="乔宇英"/>
        <s v="秦斌"/>
        <s v="秦波"/>
        <s v="秦萃薇"/>
        <s v="秦海风"/>
        <s v="邱诗悦"/>
        <s v="邱智慧"/>
        <s v="瞿剑萍"/>
        <s v="瞿洁"/>
        <s v="瞿贤娥"/>
        <s v="瞿逸程"/>
        <s v="任露霄"/>
        <s v="沙彬彬"/>
        <s v="沙莎"/>
        <s v="尚啸"/>
        <s v="邵文杰"/>
        <s v="邵秀梅"/>
        <s v="邵驿涵"/>
        <s v="沈春梅"/>
        <s v="沈国青"/>
        <s v="沈佳燕"/>
        <s v="沈磊蕾"/>
        <s v="沈丽莉"/>
        <s v="沈丽清"/>
        <s v="沈凌苇"/>
        <s v="沈潞逸"/>
        <s v="沈思远"/>
        <s v="沈晔玮"/>
        <s v="沈奕"/>
        <s v="沈逸"/>
        <s v="盛瑷卉"/>
        <s v="盛健隽"/>
        <s v="施佳杰"/>
        <s v="施嘉程"/>
        <s v="施梅华"/>
        <s v="施敏"/>
        <s v="施石欣"/>
        <s v="施瑜婷"/>
        <s v="史嘉杰"/>
        <s v="寿春连"/>
        <s v="舒欣"/>
        <s v="宋丹红"/>
        <s v="宋家豪"/>
        <s v="宋丽凤"/>
        <s v="宋露霞"/>
        <s v="宋莹"/>
        <s v="宋瀛英"/>
        <s v="苏英"/>
        <s v="孙晨璐"/>
        <s v="孙倩雯"/>
        <s v="孙瞿琰"/>
        <s v="孙思敏"/>
        <s v="孙惟讷"/>
        <s v="孙燕妮"/>
        <s v="孙仰阳"/>
        <s v="孙祎莉"/>
        <s v="孙逸云"/>
        <s v="孙瑜婷"/>
        <s v="孙悦"/>
        <s v="孙智涛"/>
        <s v="孙忠权"/>
        <s v="谈霞震"/>
        <s v="谈新芳"/>
        <s v="谭茗"/>
        <s v="汤成"/>
        <s v="汤皓"/>
        <s v="汤佳元"/>
        <s v="汤明昊"/>
        <s v="汤珮蓉"/>
        <s v="唐安明"/>
        <s v="唐蓓莉"/>
        <s v="唐丹恒"/>
        <s v="唐瑞"/>
        <s v="唐诗蓓"/>
        <s v="唐伟国"/>
        <s v="唐雯"/>
        <s v="唐雄"/>
        <s v="唐秀鸳"/>
        <s v="唐奕"/>
        <s v="唐奕俊"/>
        <s v="唐志华"/>
        <s v="陶宏伟"/>
        <s v="陶轶欧"/>
        <s v="陶咏蕾"/>
        <s v="滕明琰"/>
        <s v="田轩飏"/>
        <s v="田雨蔚"/>
        <s v="童思佳"/>
        <s v="万华"/>
        <s v="万佳来"/>
        <s v="万云峰"/>
        <s v="汪承"/>
        <s v="王晨"/>
        <s v="王纯"/>
        <s v="王凡一"/>
        <s v="王方欣"/>
        <s v="王国华"/>
        <s v="王国良"/>
        <s v="王海静"/>
        <s v="王浩源"/>
        <s v="王合波"/>
        <s v="王华兴"/>
        <s v="王佳艺"/>
        <s v="王建飞"/>
        <s v="王静"/>
        <s v="王立斌"/>
        <s v="王丽丽"/>
        <s v="王美燕"/>
        <s v="王明霞"/>
        <s v="王萍"/>
        <s v="王瑞睿"/>
        <s v="王睿安"/>
        <s v="王诗怡"/>
        <s v="王涛萍"/>
        <s v="王维平"/>
        <s v="王晓军"/>
        <s v="王晓鹂"/>
        <s v="王艳红"/>
        <s v="王燕"/>
        <s v="王一静"/>
        <s v="王雨佳"/>
        <s v="王玥琦"/>
        <s v="王喆"/>
        <s v="王臻"/>
        <s v="王正平"/>
        <s v="王之韵"/>
        <s v="王子奇"/>
        <s v="韦晔"/>
        <s v="韦钰茹"/>
        <s v="卫爱丽"/>
        <s v="卫春雷"/>
        <s v="位帅琦"/>
        <s v="翁素仪"/>
        <s v="翁婷婷"/>
        <s v="吴爱萍"/>
        <s v="吴尔夫"/>
        <s v="吴杲"/>
        <s v="吴佳妮"/>
        <s v="吴佳雯"/>
        <s v="吴疆"/>
        <s v="吴静"/>
        <s v="吴静艺"/>
        <s v="吴俊明"/>
        <s v="吴明君"/>
        <s v="吴天予"/>
        <s v="吴文通"/>
        <s v="吴晓华"/>
        <s v="吴晓艳"/>
        <s v="吴莹"/>
        <s v="吴颖"/>
        <s v="吴钰"/>
        <s v="吴泽炬"/>
        <s v="吴正奕"/>
        <s v="伍艺锦"/>
        <s v="奚蕾"/>
        <s v="奚心雨"/>
        <s v="夏厦"/>
        <s v="夏真真"/>
        <s v="向华溢"/>
        <s v="肖晓"/>
        <s v="肖遥"/>
        <s v="谢佰轩"/>
        <s v="谢天"/>
        <s v="谢晓雯"/>
        <s v="谢政廷"/>
        <s v="刑景慧"/>
        <s v="邢聪"/>
        <s v="熊祎韬"/>
        <s v="徐冰樱"/>
        <s v="徐芳"/>
        <s v="徐昊"/>
        <s v="徐洪娣"/>
        <s v="徐佳颖"/>
        <s v="徐嘉新"/>
        <s v="徐建芳"/>
        <s v="徐金凤"/>
        <s v="徐进"/>
        <s v="徐君"/>
        <s v="徐凯文"/>
        <s v="徐曼"/>
        <s v="徐敏杰"/>
        <s v="徐明"/>
        <s v="徐天豪"/>
        <s v="徐文婧"/>
        <s v="徐曦"/>
        <s v="徐晓芸"/>
        <s v="徐晔"/>
        <s v="徐亦欢"/>
        <s v="徐轶"/>
        <s v="徐圆圆"/>
        <s v="徐玥"/>
        <s v="徐珠佳"/>
        <s v="许嘉浩"/>
        <s v="许嘉陆"/>
        <s v="许诗怡"/>
        <s v="许闻多"/>
        <s v="许益畅"/>
        <s v="薛锋杰"/>
        <s v="薛建国"/>
        <s v="薛文佳"/>
        <s v="薛晓晨"/>
        <s v="薛筱"/>
        <s v="严超弘"/>
        <s v="严澄澜"/>
        <s v="严丹"/>
        <s v="严洁颖"/>
        <s v="严平"/>
        <s v="严志华"/>
        <s v="颜芳芳"/>
        <s v="颜容"/>
        <s v="杨传毅"/>
        <s v="杨欢"/>
        <s v="杨佳浩"/>
        <s v="杨佳伟"/>
        <s v="杨坚"/>
        <s v="杨杰"/>
        <s v="杨静"/>
        <s v="杨静岚"/>
        <s v="杨珏珺"/>
        <s v="杨蕾敏"/>
        <s v="杨丽凤"/>
        <s v="杨丽萍"/>
        <s v="杨荣"/>
        <s v="杨维维"/>
        <s v="杨玮"/>
        <s v="杨卫兴"/>
        <s v="杨文莉"/>
        <s v="杨习里"/>
        <s v="杨小东"/>
        <s v="杨晓露"/>
        <s v="杨新英"/>
        <s v="杨燕"/>
        <s v="杨阳"/>
        <s v="杨宇鹭"/>
        <s v="杨玉良"/>
        <s v="杨裕丹"/>
        <s v="杨园君"/>
        <s v="杨玥"/>
        <s v="姚慧"/>
        <s v="姚磊"/>
        <s v="姚翊佳"/>
        <s v="姚永平"/>
        <s v="姚庄静"/>
        <s v="叶逢春"/>
        <s v="叶佳慧"/>
        <s v="叶黎恒"/>
        <s v="叶薇"/>
        <s v="叶玉珏"/>
        <s v="叶志文"/>
        <s v="殷凤"/>
        <s v="殷锡娟"/>
        <s v="殷正宇"/>
        <s v="尹爱华"/>
        <s v="尹磊"/>
        <s v="尹婷"/>
        <s v="尹霞"/>
        <s v="尹一卉"/>
        <s v="应艳婷"/>
        <s v="尤丽清"/>
        <s v="尤怡慧"/>
        <s v="尤子吟"/>
        <s v="于红"/>
        <s v="于家豪"/>
        <s v="余慧"/>
        <s v="俞诚"/>
        <s v="俞岭岭"/>
        <s v="俞倩文"/>
        <s v="俞卫民"/>
        <s v="俞晓丹"/>
        <s v="俞勇"/>
        <s v="虞倩琳"/>
        <s v="郁勤"/>
        <s v="郁悦"/>
        <s v="袁冰"/>
        <s v="袁文杰"/>
        <s v="袁瀛波"/>
        <s v="詹博睿"/>
        <s v="张㑇"/>
        <s v="张爱琴"/>
        <s v="张超豪"/>
        <s v="张朝明"/>
        <s v="张晨"/>
        <s v="张诚"/>
        <s v="张大伟"/>
        <s v="张欢"/>
        <s v="张晖"/>
        <s v="张佳勤"/>
        <s v="张洁"/>
        <s v="张静"/>
        <s v="张峻"/>
        <s v="张丽莉"/>
        <s v="张俪馨"/>
        <s v="张林美"/>
        <s v="张禄华"/>
        <s v="张佩君"/>
        <s v="张琴"/>
        <s v="张琼斐"/>
        <s v="张蓉"/>
        <s v="张润雨"/>
        <s v="张诗云"/>
        <s v="张束娇"/>
        <s v="张天超"/>
        <s v="张文晋"/>
        <s v="张孝治"/>
        <s v="张啸"/>
        <s v="张啸尘"/>
        <s v="张馨"/>
        <s v="张馨怡"/>
        <s v="张徐运"/>
        <s v="张雅韵"/>
        <s v="张艳"/>
        <s v="张燕"/>
        <s v="张燕艳"/>
        <s v="张燕贇"/>
        <s v="张洋洋"/>
        <s v="张怡婷"/>
        <s v="张怡云"/>
        <s v="张颖"/>
        <s v="张颖寅"/>
        <s v="张宇"/>
        <s v="张聿诚"/>
        <s v="张毓琦"/>
        <s v="张玥"/>
        <s v="张藻微"/>
        <s v="张臻"/>
        <s v="张郅骅"/>
        <s v="张忠友"/>
        <s v="张子豪"/>
        <s v="张紫霄"/>
        <s v="张自然"/>
        <s v="章逸昊"/>
        <s v="赵蓓莲"/>
        <s v="赵彬燕"/>
        <s v="赵峰"/>
        <s v="赵汉青"/>
        <s v="赵嘉昊"/>
        <s v="赵娇娇"/>
        <s v="赵琳"/>
        <s v="赵市宇"/>
        <s v="赵轶颖"/>
        <s v="赵韵"/>
        <s v="赵张洋"/>
        <s v="郑聪彦"/>
        <s v="郑浩君"/>
        <s v="郑佳伟"/>
        <s v="郑阳"/>
        <s v="郑元"/>
        <s v="仲维芳"/>
        <s v="周辰"/>
        <s v="周辰峰"/>
        <s v="周海伦"/>
        <s v="周华"/>
        <s v="周慧利"/>
        <s v="周嘉慧"/>
        <s v="周凯元"/>
        <s v="周黎明"/>
        <s v="周玲玲"/>
        <s v="周美倩"/>
        <s v="周培松"/>
        <s v="周琴"/>
        <s v="周沁桐"/>
        <s v="周晴晴"/>
        <s v="周汝泽"/>
        <s v="周思亦"/>
        <s v="周涛远"/>
        <s v="周天成"/>
        <s v="周啸天"/>
        <s v="周昕悦"/>
        <s v="周欣宇"/>
        <s v="周欣悦"/>
        <s v="周燕"/>
        <s v="周燕君"/>
        <s v="周以倩"/>
        <s v="周宇"/>
        <s v="周玉婷"/>
        <s v="周元弢"/>
        <s v="周韵"/>
        <s v="朱承波"/>
        <s v="朱法"/>
        <s v="朱芬"/>
        <s v="朱佳佳"/>
        <s v="朱建青"/>
        <s v="朱洁婷"/>
        <s v="朱军"/>
        <s v="朱君"/>
        <s v="朱丽"/>
        <s v="朱丽梅"/>
        <s v="朱清"/>
        <s v="朱少廷"/>
        <s v="朱薇"/>
        <s v="朱伟彪"/>
        <s v="朱伟杰"/>
        <s v="朱小弟"/>
        <s v="朱旖辰"/>
        <s v="朱屹帆"/>
        <s v="朱勇"/>
        <s v="朱郁芬"/>
        <s v="庄佳毅"/>
        <s v="邹盛"/>
        <s v="邹世奇"/>
        <s v="(空白)"/>
        <s v="总计"/>
        <m/>
      </sharedItems>
    </cacheField>
    <cacheField name="求和项:昨日授信人数" numFmtId="0">
      <sharedItems containsString="0" containsBlank="1" containsNumber="1" containsInteger="1" minValue="0" maxValue="40" count="9">
        <n v="0"/>
        <n v="3"/>
        <n v="4"/>
        <n v="1"/>
        <n v="5"/>
        <n v="7"/>
        <n v="2"/>
        <m/>
        <n v="40"/>
      </sharedItems>
    </cacheField>
    <cacheField name="求和项:昨日放款金额" numFmtId="0">
      <sharedItems containsString="0" containsBlank="1" containsNumber="1" containsInteger="1" minValue="0" maxValue="1379000" count="19">
        <n v="0"/>
        <n v="10000"/>
        <n v="100000"/>
        <n v="17000"/>
        <n v="30000"/>
        <n v="15000"/>
        <n v="8000"/>
        <n v="110000"/>
        <n v="32000"/>
        <n v="16000"/>
        <n v="13900"/>
        <n v="200000"/>
        <n v="1100"/>
        <n v="287000"/>
        <n v="400000"/>
        <n v="5000"/>
        <n v="6000"/>
        <m/>
        <n v="1379000"/>
      </sharedItems>
    </cacheField>
    <cacheField name="求和项:本月授信人数" numFmtId="0">
      <sharedItems containsString="0" containsBlank="1" containsNumber="1" containsInteger="1" minValue="0" maxValue="722" count="24">
        <n v="0"/>
        <n v="1"/>
        <n v="51"/>
        <n v="2"/>
        <n v="48"/>
        <n v="19"/>
        <n v="5"/>
        <n v="3"/>
        <n v="47"/>
        <n v="4"/>
        <n v="50"/>
        <n v="24"/>
        <n v="6"/>
        <n v="17"/>
        <n v="107"/>
        <n v="23"/>
        <n v="7"/>
        <n v="34"/>
        <n v="9"/>
        <n v="53"/>
        <n v="10"/>
        <n v="12"/>
        <m/>
        <n v="722"/>
      </sharedItems>
    </cacheField>
    <cacheField name="求和项:本月放款金额" numFmtId="0">
      <sharedItems containsString="0" containsBlank="1" containsNumber="1" containsInteger="1" minValue="0" maxValue="59163160" count="144">
        <n v="200000"/>
        <n v="0"/>
        <n v="38000"/>
        <n v="51000"/>
        <n v="140000"/>
        <n v="813000"/>
        <n v="377000"/>
        <n v="163852"/>
        <n v="2000"/>
        <n v="365600"/>
        <n v="130000"/>
        <n v="225000"/>
        <n v="90000"/>
        <n v="5000"/>
        <n v="150000"/>
        <n v="6000"/>
        <n v="13900"/>
        <n v="30000"/>
        <n v="805662"/>
        <n v="25000"/>
        <n v="80000"/>
        <n v="10000"/>
        <n v="302600"/>
        <n v="24000"/>
        <n v="511000"/>
        <n v="667325"/>
        <n v="333800"/>
        <n v="499935"/>
        <n v="300000"/>
        <n v="97200"/>
        <n v="92000"/>
        <n v="14000"/>
        <n v="608000"/>
        <n v="6280"/>
        <n v="222150"/>
        <n v="66000"/>
        <n v="13000"/>
        <n v="379500"/>
        <n v="40000"/>
        <n v="6800"/>
        <n v="25700"/>
        <n v="100000"/>
        <n v="17888"/>
        <n v="181000"/>
        <n v="36550"/>
        <n v="1005000"/>
        <n v="132571"/>
        <n v="762000"/>
        <n v="140900"/>
        <n v="20000"/>
        <n v="50000"/>
        <n v="355245"/>
        <n v="102000"/>
        <n v="139200"/>
        <n v="4500"/>
        <n v="121000"/>
        <n v="826624"/>
        <n v="32000"/>
        <n v="68000"/>
        <n v="258000"/>
        <n v="1061000"/>
        <n v="2656"/>
        <n v="630034"/>
        <n v="35000"/>
        <n v="64121"/>
        <n v="65000"/>
        <n v="711400"/>
        <n v="261841"/>
        <n v="400000"/>
        <n v="169000"/>
        <n v="15000"/>
        <n v="51174"/>
        <n v="190000"/>
        <n v="280000"/>
        <n v="216440"/>
        <n v="204000"/>
        <n v="180000"/>
        <n v="1456858"/>
        <n v="22600"/>
        <n v="60000"/>
        <n v="7500"/>
        <n v="390000"/>
        <n v="18500"/>
        <n v="123400"/>
        <n v="51407"/>
        <n v="864690"/>
        <n v="21000"/>
        <n v="2588552"/>
        <n v="73850"/>
        <n v="136500"/>
        <n v="880"/>
        <n v="100462"/>
        <n v="13300"/>
        <n v="106000"/>
        <n v="85000"/>
        <n v="10500"/>
        <n v="70000"/>
        <n v="558643"/>
        <n v="365352"/>
        <n v="186000"/>
        <n v="24200"/>
        <n v="44000"/>
        <n v="201478"/>
        <n v="9000"/>
        <n v="4007332"/>
        <n v="105000"/>
        <n v="687500"/>
        <n v="110000"/>
        <n v="181100"/>
        <n v="276529"/>
        <n v="231000"/>
        <n v="58100"/>
        <n v="77000"/>
        <n v="17168651"/>
        <n v="269500"/>
        <n v="75000"/>
        <n v="523470"/>
        <n v="544900"/>
        <n v="234000"/>
        <n v="30500"/>
        <n v="300600"/>
        <n v="500000"/>
        <n v="69000"/>
        <n v="171000"/>
        <n v="260000"/>
        <n v="54000"/>
        <n v="302000"/>
        <n v="67000"/>
        <n v="39000"/>
        <n v="113000"/>
        <n v="15300"/>
        <n v="145700"/>
        <n v="7600"/>
        <n v="165047"/>
        <n v="1111"/>
        <n v="209888"/>
        <n v="1291012"/>
        <n v="11700"/>
        <n v="273000"/>
        <n v="70500"/>
        <n v="111000"/>
        <n v="696000"/>
        <m/>
        <n v="5916316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597.6369675926" refreshedBy="刘歆玥" recordCount="0">
  <cacheSource type="worksheet">
    <worksheetSource ref="BI1:BK1048576" sheet="10月月报" r:id="rId2"/>
  </cacheSource>
  <cacheFields count="3">
    <cacheField name="支行" numFmtId="0">
      <sharedItems containsBlank="1" count="17">
        <s v="零售市场部"/>
        <s v="川沙支行"/>
        <s v="曹路支行"/>
        <s v="金桥支行"/>
        <s v="王港支行"/>
        <s v="洋泾支行"/>
        <s v="六里支行"/>
        <s v="妙境支行"/>
        <s v="金杨支行"/>
        <s v="陆家嘴支行"/>
        <s v="益江分理处"/>
        <s v="金海华城分理处"/>
        <s v="花木支行"/>
        <s v="凌桥支行"/>
        <s v="黄楼支行"/>
        <s v="杨思支行"/>
        <m/>
      </sharedItems>
    </cacheField>
    <cacheField name="尽调客户经理" numFmtId="0">
      <sharedItems containsBlank="1" count="30">
        <s v="曹倩云"/>
        <s v="陈洁云"/>
        <s v="杜星瑶"/>
        <s v="杜以晴"/>
        <s v="龚洁"/>
        <s v="顾伟丽"/>
        <s v="顾悦"/>
        <s v="郭勤"/>
        <s v="黄任潇"/>
        <s v="黄旭"/>
        <s v="蒋朝盛"/>
        <s v="李亚"/>
        <s v="李志明"/>
        <s v="刘国平"/>
        <s v="刘一瑾"/>
        <s v="陆可妍"/>
        <s v="罗秋慧"/>
        <s v="马越骋"/>
        <s v="莫之汇"/>
        <s v="钱潇伟"/>
        <s v="孙仰阳"/>
        <s v="王美燕"/>
        <s v="王明霞"/>
        <s v="吴杲"/>
        <s v="徐君"/>
        <s v="杨欢"/>
        <s v="杨小东"/>
        <s v="袁冰"/>
        <s v="张馨怡"/>
        <m/>
      </sharedItems>
    </cacheField>
    <cacheField name="求和项:放款金额" numFmtId="0">
      <sharedItems containsString="0" containsBlank="1" containsNumber="1" containsInteger="1" minValue="0" maxValue="6400000" count="25">
        <n v="6400000"/>
        <n v="450000"/>
        <n v="1548000"/>
        <n v="100000"/>
        <n v="400000"/>
        <n v="663500"/>
        <n v="298000"/>
        <n v="86000"/>
        <n v="18000"/>
        <n v="1280000"/>
        <n v="16000"/>
        <n v="5636906"/>
        <n v="15000"/>
        <n v="50000"/>
        <n v="40000"/>
        <n v="188333"/>
        <n v="249140"/>
        <n v="200000"/>
        <n v="2503000"/>
        <n v="350000"/>
        <n v="288000"/>
        <n v="1518000"/>
        <n v="127000"/>
        <n v="115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597.6596064815" refreshedBy="刘歆玥" recordCount="0">
  <cacheSource type="worksheet">
    <worksheetSource ref="BA1:BC1048576" sheet="10月月报" r:id="rId2"/>
  </cacheSource>
  <cacheFields count="3">
    <cacheField name="支行" numFmtId="0">
      <sharedItems containsBlank="1" count="49">
        <s v="金桥支行"/>
        <s v="零售市场部"/>
        <s v="御桥分理处"/>
        <s v="川沙支行"/>
        <s v="曹路支行"/>
        <s v="北蔡支行"/>
        <s v="杨园支行"/>
        <s v="龚路支行"/>
        <s v="妙境支行"/>
        <s v="芳华分理处"/>
        <s v="黄楼支行"/>
        <s v="民耀分理处"/>
        <s v="杨思支行"/>
        <s v="合庆支行"/>
        <s v="洋泾支行"/>
        <s v="南新分理处"/>
        <s v="香山分理处"/>
        <s v="王港支行"/>
        <e v="#N/A"/>
        <s v="高行支行"/>
        <s v="高东支行"/>
        <s v="陆家嘴支行"/>
        <s v="凌兆分理处"/>
        <s v="东沟支行"/>
        <s v="六里支行"/>
        <s v="市场二部"/>
        <s v="和炯路支行"/>
        <s v="花木支行"/>
        <s v="市场五部"/>
        <s v="江镇支行"/>
        <s v="金杨支行"/>
        <s v="益江分理处"/>
        <s v="金海华城分理处"/>
        <s v="孙桥支行"/>
        <s v="东波分理处"/>
        <s v="六团支行"/>
        <s v="唐镇支行"/>
        <s v="张江支行"/>
        <s v="施湾支行"/>
        <s v="严桥支行"/>
        <s v="三林支行"/>
        <s v="凌桥支行"/>
        <s v="潼港分理处"/>
        <s v="营业部"/>
        <s v="蔡路支行"/>
        <s v="新园路支行"/>
        <s v="高桥支行"/>
        <s v="五星路支行"/>
        <m/>
      </sharedItems>
    </cacheField>
    <cacheField name="客户经理姓名" numFmtId="0">
      <sharedItems containsBlank="1" count="172">
        <s v="蔡正鹏"/>
        <s v="曹倩云"/>
        <s v="曹羿君"/>
        <s v="陈建强"/>
        <s v="陈洁云"/>
        <s v="陈靓"/>
        <s v="陈莉娜"/>
        <s v="陈名"/>
        <s v="陈诗然"/>
        <s v="陈淑玲"/>
        <s v="陈婷"/>
        <s v="陈雯瑛"/>
        <s v="陈子悦"/>
        <s v="储天捷"/>
        <s v="邓艳丽"/>
        <s v="丁晓雄"/>
        <s v="杜鑫怡"/>
        <s v="杜星瑶"/>
        <s v="杜以晴"/>
        <s v="费文婷"/>
        <s v="费晓晨"/>
        <s v="冯妮"/>
        <s v="高越"/>
        <s v="龚洁"/>
        <s v="顾伟丽"/>
        <s v="顾晓峰"/>
        <s v="顾悦"/>
        <s v="桂旖旎"/>
        <s v="郭勤"/>
        <s v="郭青青"/>
        <s v="何佳"/>
        <s v="何晴妍"/>
        <s v="胡茹萍"/>
        <s v="胡伟"/>
        <s v="黄海东"/>
        <s v="黄萍"/>
        <s v="黄任潇"/>
        <s v="黄旭"/>
        <s v="江川"/>
        <s v="江琳莉"/>
        <s v="江以润"/>
        <s v="姜珉"/>
        <s v="蒋朝盛"/>
        <s v="焦虹"/>
        <s v="焦琼锐"/>
        <s v="金涛"/>
        <s v="阚圣凌"/>
        <s v="柯方逸"/>
        <s v="李丁"/>
        <s v="李涵虚"/>
        <s v="李凌峰"/>
        <s v="李青颖"/>
        <s v="李书吟"/>
        <s v="李思聪"/>
        <s v="李思思"/>
        <s v="李亚"/>
        <s v="李志明"/>
        <s v="刘国平"/>
        <s v="刘佳伟"/>
        <s v="刘璐萱"/>
        <s v="刘一瑾"/>
        <s v="刘臻澜"/>
        <s v="陆可妍"/>
        <s v="罗秋慧"/>
        <s v="罗晓雯"/>
        <s v="吕婷婷"/>
        <s v="马越骋"/>
        <s v="茅敏艳"/>
        <s v="茅毅桢"/>
        <s v="莫之汇"/>
        <s v="倪静"/>
        <s v="潘亦如"/>
        <s v="裴文良"/>
        <s v="彭韦欣"/>
        <s v="钱潇伟"/>
        <s v="钱晓琳"/>
        <s v="邱智慧"/>
        <s v="瞿逸程"/>
        <s v="沙彬彬"/>
        <s v="沙莎"/>
        <s v="沈晔玮"/>
        <s v="施石欣"/>
        <s v="寿春连"/>
        <s v="宋丽凤"/>
        <s v="宋莹"/>
        <s v="苏英"/>
        <s v="孙晨璐"/>
        <s v="孙倩雯"/>
        <s v="孙燕妮"/>
        <s v="孙仰阳"/>
        <s v="唐蓓莉"/>
        <s v="唐瑞"/>
        <s v="唐诗蓓"/>
        <s v="唐雯"/>
        <s v="陶宏伟"/>
        <s v="田雨蔚"/>
        <s v="童思佳"/>
        <s v="万华"/>
        <s v="万佳来"/>
        <s v="王晨"/>
        <s v="王纯"/>
        <s v="王佳艺"/>
        <s v="王静"/>
        <s v="王美燕"/>
        <s v="王明霞"/>
        <s v="王雨佳"/>
        <s v="王喆"/>
        <s v="韦晔"/>
        <s v="韦钰茹"/>
        <s v="位帅琦"/>
        <s v="翁婷婷"/>
        <s v="吴静"/>
        <s v="吴静艺"/>
        <s v="吴莹"/>
        <s v="吴泽炬"/>
        <s v="吴正奕"/>
        <s v="伍艺锦"/>
        <s v="刑景慧"/>
        <s v="邢聪"/>
        <s v="徐君"/>
        <s v="徐凯文"/>
        <s v="徐曦"/>
        <s v="徐亦欢"/>
        <s v="徐圆圆"/>
        <s v="许嘉陆"/>
        <s v="许闻多"/>
        <s v="许益畅"/>
        <s v="严丹"/>
        <s v="严洁颖"/>
        <s v="颜容"/>
        <s v="杨欢"/>
        <s v="杨丽萍"/>
        <s v="杨维维"/>
        <s v="杨小东"/>
        <s v="杨燕"/>
        <s v="杨宇鹭"/>
        <s v="姚庄静"/>
        <s v="殷凤"/>
        <s v="尤子吟"/>
        <s v="于红"/>
        <s v="俞倩文"/>
        <s v="虞倩琳"/>
        <s v="袁冰"/>
        <s v="张朝明"/>
        <s v="张欢"/>
        <s v="张晖"/>
        <s v="张润雨"/>
        <s v="张天超"/>
        <s v="张怡云"/>
        <s v="张宇"/>
        <s v="张聿诚"/>
        <s v="张臻"/>
        <s v="张子豪"/>
        <s v="赵娇娇"/>
        <s v="郑浩君"/>
        <s v="郑阳"/>
        <s v="郑元"/>
        <s v="周辰"/>
        <s v="周辰峰"/>
        <s v="周沁桐"/>
        <s v="周思亦"/>
        <s v="周昕悦"/>
        <s v="周燕君"/>
        <s v="朱芬"/>
        <s v="朱少廷"/>
        <s v="朱薇"/>
        <s v="朱伟杰"/>
        <s v="朱旖辰"/>
        <s v="朱屹帆"/>
        <s v="邹世奇"/>
        <s v="总计"/>
        <m/>
      </sharedItems>
    </cacheField>
    <cacheField name="求和项:本月授信人数" numFmtId="0">
      <sharedItems containsString="0" containsBlank="1" containsNumber="1" containsInteger="1" minValue="0" maxValue="323" count="15">
        <n v="0"/>
        <n v="33"/>
        <n v="1"/>
        <n v="6"/>
        <n v="2"/>
        <n v="15"/>
        <n v="3"/>
        <n v="41"/>
        <n v="57"/>
        <n v="35"/>
        <n v="9"/>
        <n v="5"/>
        <n v="73"/>
        <n v="323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597.6393634259" refreshedBy="刘歆玥" recordCount="0">
  <cacheSource type="worksheet">
    <worksheetSource ref="BQ1:BS1048576" sheet="10月月报" r:id="rId2"/>
  </cacheSource>
  <cacheFields count="3">
    <cacheField name="支行" numFmtId="0">
      <sharedItems containsBlank="1" count="23">
        <s v="零售市场部"/>
        <s v="川沙支行"/>
        <s v="北蔡支行"/>
        <s v="龚路支行"/>
        <s v="妙境支行"/>
        <s v="芳华分理处"/>
        <s v="曹路支行"/>
        <s v="合庆支行"/>
        <s v="南新分理处"/>
        <s v="高行支行"/>
        <s v="东沟支行"/>
        <s v="金杨支行"/>
        <s v="陆家嘴支行"/>
        <s v="金海华城分理处"/>
        <s v="张江支行"/>
        <s v="严桥支行"/>
        <s v="益江分理处"/>
        <s v="凌桥支行"/>
        <s v="花木支行"/>
        <s v="营业部"/>
        <s v="三林支行"/>
        <s v="洋泾支行"/>
        <m/>
      </sharedItems>
    </cacheField>
    <cacheField name="尽调客户经理" numFmtId="0">
      <sharedItems containsBlank="1" count="45">
        <s v="曹倩云"/>
        <s v="陈洁云"/>
        <s v="陈莉娜"/>
        <s v="陈名"/>
        <s v="陈淑玲"/>
        <s v="陈婷"/>
        <s v="陈子悦"/>
        <s v="杜星瑶"/>
        <s v="杜以晴"/>
        <s v="费文婷"/>
        <s v="高越"/>
        <s v="顾伟丽"/>
        <s v="何佳"/>
        <s v="黄旭"/>
        <s v="江琳莉"/>
        <s v="李丁"/>
        <s v="李亚"/>
        <s v="李志明"/>
        <s v="刘国平"/>
        <s v="刘一瑾"/>
        <s v="罗秋慧"/>
        <s v="马越骋"/>
        <s v="茅敏艳"/>
        <s v="潘亦如"/>
        <s v="钱潇伟"/>
        <s v="瞿逸程"/>
        <s v="寿春连"/>
        <s v="宋丽凤"/>
        <s v="孙仰阳"/>
        <s v="唐雯"/>
        <s v="万华"/>
        <s v="万佳来"/>
        <s v="王静"/>
        <s v="王美燕"/>
        <s v="王明霞"/>
        <s v="翁婷婷"/>
        <s v="徐君"/>
        <s v="徐凯文"/>
        <s v="许嘉陆"/>
        <s v="许闻多"/>
        <s v="杨小东"/>
        <s v="尤子吟"/>
        <s v="周沁桐"/>
        <s v="周思亦"/>
        <m/>
      </sharedItems>
    </cacheField>
    <cacheField name="计数" numFmtId="0">
      <sharedItems containsString="0" containsBlank="1" containsNumber="1" containsInteger="1" minValue="0" maxValue="92" count="14">
        <n v="42"/>
        <n v="1"/>
        <n v="6"/>
        <n v="2"/>
        <n v="25"/>
        <n v="3"/>
        <n v="52"/>
        <n v="92"/>
        <n v="55"/>
        <n v="9"/>
        <n v="5"/>
        <n v="91"/>
        <n v="4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628.7458564815" refreshedBy="刘歆玥" recordCount="45">
  <cacheSource type="worksheet">
    <worksheetSource ref="BR1:BT1048576" sheet="11月月报" r:id="rId2"/>
  </cacheSource>
  <cacheFields count="3">
    <cacheField name="支行" numFmtId="0">
      <sharedItems containsBlank="1" count="22">
        <s v="高桥支行"/>
        <s v="零售市场部"/>
        <s v="曹路支行"/>
        <s v="龚路支行"/>
        <s v="张江支行"/>
        <s v="合庆支行"/>
        <s v="金桥支行"/>
        <s v="高行支行"/>
        <s v="高东支行"/>
        <s v="妙境支行"/>
        <s v="北蔡支行"/>
        <s v="孙桥支行"/>
        <s v="花木支行"/>
        <s v="益江分理处"/>
        <s v="凌兆分理处"/>
        <s v="东沟支行"/>
        <s v="御桥分理处"/>
        <s v="南新支行"/>
        <s v="杨思支行"/>
        <s v="洋泾支行"/>
        <e v="#N/A"/>
        <m/>
      </sharedItems>
    </cacheField>
    <cacheField name="尽调客户经理" numFmtId="0">
      <sharedItems containsBlank="1" count="40">
        <s v="蔡燕雯"/>
        <s v="曹倩云"/>
        <s v="陈靓"/>
        <s v="陈名"/>
        <s v="陈淑玲"/>
        <s v="储天捷"/>
        <s v="邓艳丽"/>
        <s v="杜星瑶"/>
        <s v="费文婷"/>
        <s v="龚洁"/>
        <s v="顾伟丽"/>
        <s v="何佳"/>
        <s v="黄旭"/>
        <s v="李思聪"/>
        <s v="李亚"/>
        <s v="李志明"/>
        <s v="马越骋"/>
        <s v="茅敏艳"/>
        <s v="潘亦如"/>
        <s v="钱潇伟"/>
        <s v="沙彬彬"/>
        <s v="孙燕妮"/>
        <s v="孙仰阳"/>
        <s v="王静"/>
        <s v="王美燕"/>
        <s v="王玥琦"/>
        <s v="翁婷婷"/>
        <s v="徐君"/>
        <s v="许嘉陆"/>
        <s v="许闻多"/>
        <s v="杨小东"/>
        <s v="杨燕"/>
        <s v="殷凤"/>
        <s v="尤子吟"/>
        <s v="虞倩琳"/>
        <s v="张欢"/>
        <s v="张馨"/>
        <s v="张馨怡"/>
        <s v="周思亦"/>
        <m/>
      </sharedItems>
    </cacheField>
    <cacheField name="计数" numFmtId="0">
      <sharedItems containsString="0" containsBlank="1" containsNumber="1" containsInteger="1" minValue="0" maxValue="104" count="12">
        <n v="1"/>
        <n v="57"/>
        <n v="2"/>
        <n v="20"/>
        <n v="75"/>
        <n v="3"/>
        <n v="72"/>
        <n v="4"/>
        <n v="104"/>
        <n v="32"/>
        <n v="65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628.7403472222" refreshedBy="刘歆玥" recordCount="177">
  <cacheSource type="worksheet">
    <worksheetSource ref="BB1:BD1048576" sheet="11月月报" r:id="rId2"/>
  </cacheSource>
  <cacheFields count="3">
    <cacheField name="支行" numFmtId="0">
      <sharedItems containsBlank="1" count="48">
        <s v="高桥支行"/>
        <s v="金桥支行"/>
        <s v="零售市场部"/>
        <s v="御桥分理处"/>
        <s v="川沙支行"/>
        <s v="曹路支行"/>
        <s v="北蔡支行"/>
        <s v="杨园支行"/>
        <s v="龚路支行"/>
        <s v="妙境支行"/>
        <s v="芳华分理处"/>
        <s v="张江支行"/>
        <s v="民耀分理处"/>
        <s v="杨思支行"/>
        <s v="合庆支行"/>
        <e v="#N/A"/>
        <s v="洋泾支行"/>
        <s v="南新分理处"/>
        <s v="香山分理处"/>
        <s v="王港支行"/>
        <s v="高行支行"/>
        <s v="高东支行"/>
        <s v="陆家嘴支行"/>
        <s v="凌兆分理处"/>
        <s v="东沟支行"/>
        <s v="潼港分理处"/>
        <s v="六里支行"/>
        <s v="营业部"/>
        <s v="和炯路支行"/>
        <s v="金杨支行"/>
        <s v="江镇支行"/>
        <s v="金海华城分理处"/>
        <s v="黄楼支行"/>
        <s v="花木支行"/>
        <s v="孙桥支行"/>
        <s v="东波分理处"/>
        <s v="六团支行"/>
        <s v="唐镇支行"/>
        <s v="施湾支行"/>
        <s v="严桥支行"/>
        <s v="三林支行"/>
        <s v="凌桥支行"/>
        <s v="益江分理处"/>
        <s v="新园路支行"/>
        <s v="蔡路支行"/>
        <s v="南新支行"/>
        <s v="五星路支行"/>
        <m/>
      </sharedItems>
    </cacheField>
    <cacheField name="客户经理姓名" numFmtId="0">
      <sharedItems containsBlank="1" count="177">
        <s v="蔡燕雯"/>
        <s v="蔡正鹏"/>
        <s v="曹倩云"/>
        <s v="曹羿君"/>
        <s v="陈建强"/>
        <s v="陈洁云"/>
        <s v="陈靓"/>
        <s v="陈莉娜"/>
        <s v="陈名"/>
        <s v="陈诗然"/>
        <s v="陈淑玲"/>
        <s v="陈婷"/>
        <s v="陈雯瑛"/>
        <s v="陈子悦"/>
        <s v="储天捷"/>
        <s v="邓艳丽"/>
        <s v="丁晓雄"/>
        <s v="杜鑫怡"/>
        <s v="杜星瑶"/>
        <s v="杜以晴"/>
        <s v="费文婷"/>
        <s v="费晓晨"/>
        <s v="冯妮"/>
        <s v="高越"/>
        <s v="龚洁"/>
        <s v="顾伟丽"/>
        <s v="顾晓峰"/>
        <s v="顾悦"/>
        <s v="桂旖旎"/>
        <s v="郭勤"/>
        <s v="郭青青"/>
        <s v="何佳"/>
        <s v="何晴妍"/>
        <s v="胡茹萍"/>
        <s v="胡伟"/>
        <s v="黄海东"/>
        <s v="黄萍"/>
        <s v="黄任潇"/>
        <s v="黄旭"/>
        <s v="江川"/>
        <s v="江琳莉"/>
        <s v="江以润"/>
        <s v="姜珉"/>
        <s v="蒋朝盛"/>
        <s v="焦虹"/>
        <s v="焦琼锐"/>
        <s v="金涛"/>
        <s v="阚圣凌"/>
        <s v="柯方逸"/>
        <s v="李丁"/>
        <s v="李涵虚"/>
        <s v="李凌峰"/>
        <s v="李青颖"/>
        <s v="李书吟"/>
        <s v="李思聪"/>
        <s v="李思思"/>
        <s v="李亚"/>
        <s v="李志明"/>
        <s v="刘国平"/>
        <s v="刘佳伟"/>
        <s v="刘璐萱"/>
        <s v="刘一瑾"/>
        <s v="刘臻澜"/>
        <s v="陆可妍"/>
        <s v="罗秋慧"/>
        <s v="罗晓雯"/>
        <s v="吕婷婷"/>
        <s v="马越骋"/>
        <s v="茅敏艳"/>
        <s v="茅毅桢"/>
        <s v="莫之汇"/>
        <s v="倪静"/>
        <s v="潘亦如"/>
        <s v="裴文良"/>
        <s v="彭韦欣"/>
        <s v="钱潇伟"/>
        <s v="钱晓琳"/>
        <s v="邱智慧"/>
        <s v="瞿逸程"/>
        <s v="沙彬彬"/>
        <s v="沙莎"/>
        <s v="沈晔玮"/>
        <s v="施石欣"/>
        <s v="寿春连"/>
        <s v="宋丽凤"/>
        <s v="宋莹"/>
        <s v="苏英"/>
        <s v="孙晨璐"/>
        <s v="孙倩雯"/>
        <s v="孙燕妮"/>
        <s v="孙仰阳"/>
        <s v="唐蓓莉"/>
        <s v="唐瑞"/>
        <s v="唐诗蓓"/>
        <s v="唐雯"/>
        <s v="陶宏伟"/>
        <s v="田雨蔚"/>
        <s v="童思佳"/>
        <s v="万华"/>
        <s v="万佳来"/>
        <s v="王晨"/>
        <s v="王纯"/>
        <s v="王佳艺"/>
        <s v="王静"/>
        <s v="王美燕"/>
        <s v="王明霞"/>
        <s v="王雨佳"/>
        <s v="王玥琦"/>
        <s v="王喆"/>
        <s v="韦晔"/>
        <s v="韦钰茹"/>
        <s v="位帅琦"/>
        <s v="翁婷婷"/>
        <s v="吴静"/>
        <s v="吴静艺"/>
        <s v="吴莹"/>
        <s v="吴泽炬"/>
        <s v="吴正奕"/>
        <s v="伍艺锦"/>
        <s v="刑景慧"/>
        <s v="邢聪"/>
        <s v="徐君"/>
        <s v="徐凯文"/>
        <s v="徐曦"/>
        <s v="徐亦欢"/>
        <s v="徐圆圆"/>
        <s v="许嘉陆"/>
        <s v="许闻多"/>
        <s v="许益畅"/>
        <s v="严丹"/>
        <s v="严洁颖"/>
        <s v="颜容"/>
        <s v="杨欢"/>
        <s v="杨丽萍"/>
        <s v="杨维维"/>
        <s v="杨小东"/>
        <s v="杨燕"/>
        <s v="杨宇鹭"/>
        <s v="姚庄静"/>
        <s v="殷凤"/>
        <s v="尤子吟"/>
        <s v="于红"/>
        <s v="俞倩文"/>
        <s v="虞倩琳"/>
        <s v="袁冰"/>
        <s v="张朝明"/>
        <s v="张欢"/>
        <s v="张晖"/>
        <s v="张润雨"/>
        <s v="张天超"/>
        <s v="张馨"/>
        <s v="张馨怡"/>
        <s v="张怡云"/>
        <s v="张宇"/>
        <s v="张聿诚"/>
        <s v="张臻"/>
        <s v="张子豪"/>
        <s v="赵娇娇"/>
        <s v="郑浩君"/>
        <s v="郑阳"/>
        <s v="郑元"/>
        <s v="周辰"/>
        <s v="周辰峰"/>
        <s v="周嘉慧"/>
        <s v="周沁桐"/>
        <s v="周思亦"/>
        <s v="周昕悦"/>
        <s v="周燕君"/>
        <s v="朱芬"/>
        <s v="朱少廷"/>
        <s v="朱薇"/>
        <s v="朱伟杰"/>
        <s v="朱旖辰"/>
        <s v="朱屹帆"/>
        <s v="邹世奇"/>
        <s v="总计"/>
        <m/>
      </sharedItems>
    </cacheField>
    <cacheField name="求和项:本月授信人数" numFmtId="0">
      <sharedItems containsString="0" containsBlank="1" containsNumber="1" containsInteger="1" minValue="0" maxValue="345" count="13">
        <n v="1"/>
        <n v="0"/>
        <n v="40"/>
        <n v="2"/>
        <n v="16"/>
        <n v="45"/>
        <n v="3"/>
        <n v="43"/>
        <n v="4"/>
        <n v="89"/>
        <n v="47"/>
        <n v="345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628.7433564815" refreshedBy="刘歆玥" recordCount="30">
  <cacheSource type="worksheet">
    <worksheetSource ref="BJ1:BL1048576" sheet="11月月报" r:id="rId2"/>
  </cacheSource>
  <cacheFields count="3">
    <cacheField name="支行" numFmtId="0">
      <sharedItems containsBlank="1" count="15">
        <s v="零售市场部"/>
        <s v="金桥支行"/>
        <s v="川沙支行"/>
        <s v="高行支行"/>
        <s v="和炯路支行"/>
        <s v="江镇支行"/>
        <s v="花木支行"/>
        <s v="新园路支行"/>
        <s v="芳华分理处"/>
        <s v="东波分理处"/>
        <s v="益江分理处"/>
        <s v="黄楼支行"/>
        <s v="洋泾支行"/>
        <e v="#N/A"/>
        <m/>
      </sharedItems>
    </cacheField>
    <cacheField name="尽调客户经理" numFmtId="0">
      <sharedItems containsBlank="1" count="27">
        <s v="曹倩云"/>
        <s v="杜星瑶"/>
        <s v="龚洁"/>
        <s v="顾伟丽"/>
        <s v="郭勤"/>
        <s v="何佳"/>
        <s v="黄旭"/>
        <s v="阚圣凌"/>
        <s v="李亚"/>
        <s v="李志明"/>
        <s v="刘国平"/>
        <s v="陆可妍"/>
        <s v="茅敏艳"/>
        <s v="莫之汇"/>
        <s v="孙仰阳"/>
        <s v="王美燕"/>
        <s v="王明霞"/>
        <s v="徐君"/>
        <s v="徐凯文"/>
        <s v="杨小东"/>
        <s v="张子豪"/>
        <s v="郑阳"/>
        <s v="周辰"/>
        <s v="周思亦"/>
        <s v="(空白)"/>
        <s v="总计"/>
        <m/>
      </sharedItems>
    </cacheField>
    <cacheField name="求和项:放款金额" numFmtId="0">
      <sharedItems containsString="0" containsBlank="1" containsNumber="1" containsInteger="1" minValue="0" maxValue="33366340" count="25">
        <n v="4841502"/>
        <n v="1237000"/>
        <n v="298000"/>
        <n v="498000"/>
        <n v="1000"/>
        <n v="200000"/>
        <n v="4436035"/>
        <n v="40000"/>
        <n v="7479700"/>
        <n v="60000"/>
        <n v="210000"/>
        <n v="235000"/>
        <n v="307000"/>
        <n v="667229"/>
        <n v="52000"/>
        <n v="5229000"/>
        <n v="100000"/>
        <n v="3478000"/>
        <n v="114324"/>
        <n v="3432550"/>
        <n v="50000"/>
        <n v="20000"/>
        <n v="180000"/>
        <m/>
        <n v="33366340"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629.7031481481" refreshedBy="刘歆玥" recordCount="741">
  <cacheSource type="worksheet">
    <worksheetSource ref="AA1:AF1048576" sheet="1203" r:id="rId2"/>
  </cacheSource>
  <cacheFields count="6">
    <cacheField name="机构" numFmtId="0">
      <sharedItems containsBlank="1" containsNumber="1" containsInteger="1" containsMixedTypes="1" count="61">
        <n v="0"/>
        <s v="运营管理部"/>
        <s v="川沙支行"/>
        <s v="芳华分理处"/>
        <s v="风险管理部"/>
        <s v="张江支行"/>
        <s v="合庆支行"/>
        <s v="潼港分理处"/>
        <s v="严桥支行"/>
        <s v="高桥支行"/>
        <s v="高东支行"/>
        <s v="江镇支行"/>
        <s v="金桥支行"/>
        <s v="授信审批部"/>
        <s v="杨思支行"/>
        <s v="零售市场部"/>
        <s v="五星路支行"/>
        <s v="高行支行"/>
        <s v="施湾支行"/>
        <s v="三林支行"/>
        <s v="御桥分理处"/>
        <s v="曹路支行"/>
        <s v="北蔡支行"/>
        <s v="金海华城分理处"/>
        <s v="凌兆分理处"/>
        <s v="杨园支行"/>
        <s v="龚路支行"/>
        <s v="妙境支行"/>
        <s v="唐镇支行"/>
        <s v="营业部"/>
        <s v="王港支行"/>
        <s v="陆家嘴支行"/>
        <s v="办公室"/>
        <s v="零售金融部"/>
        <s v="民耀分理处"/>
        <s v="花木支行"/>
        <s v="南新分理处"/>
        <s v="市场一部"/>
        <s v="凌桥支行"/>
        <s v="洋泾支行"/>
        <s v="合规内控部"/>
        <s v="益江支行"/>
        <s v="运营管理部业务保障部"/>
        <s v="香山分理处"/>
        <s v="公司金融部"/>
        <s v="黄楼支行"/>
        <s v="人力资源部"/>
        <s v="市场三部"/>
        <s v="新园路支行"/>
        <s v="六里支行"/>
        <s v="东沟支行"/>
        <s v="和炯路支行"/>
        <s v="金杨支行"/>
        <s v="六团支行"/>
        <s v="孙桥支行"/>
        <s v="东波分理处"/>
        <s v="益江分理处"/>
        <s v="投行机构部"/>
        <s v="蔡路支行"/>
        <s v="南新支行"/>
        <m/>
      </sharedItems>
    </cacheField>
    <cacheField name="客户经理姓名" numFmtId="0">
      <sharedItems containsBlank="1" count="741">
        <s v="艾滨"/>
        <s v="包俊峰"/>
        <s v="包绍文"/>
        <s v="包晓琳"/>
        <s v="蔡超"/>
        <s v="蔡程"/>
        <s v="蔡国卿"/>
        <s v="蔡建峰"/>
        <s v="蔡利华"/>
        <s v="蔡美玲"/>
        <s v="蔡申宇"/>
        <s v="蔡素芬"/>
        <s v="蔡炜路"/>
        <s v="蔡燕雯"/>
        <s v="蔡逸钦"/>
        <s v="蔡颖军"/>
        <s v="蔡征寰"/>
        <s v="蔡正鹏"/>
        <s v="蔡志赟"/>
        <s v="曹茗婕"/>
        <s v="曹倩云"/>
        <s v="曹仁忠"/>
        <s v="曹怡珺"/>
        <s v="曹羿君"/>
        <s v="曹雨诚"/>
        <s v="曹媛"/>
        <s v="曹征"/>
        <s v="曹忠权"/>
        <s v="陈朝阳"/>
        <s v="陈淦"/>
        <s v="陈昊"/>
        <s v="陈弘俊"/>
        <s v="陈建强"/>
        <s v="陈剑峰"/>
        <s v="陈洁云"/>
        <s v="陈靓"/>
        <s v="陈莉娜"/>
        <s v="陈璐"/>
        <s v="陈敏"/>
        <s v="陈名"/>
        <s v="陈珮瑶"/>
        <s v="陈琦"/>
        <s v="陈秋依"/>
        <s v="陈瑞卿"/>
        <s v="陈睿佳"/>
        <s v="陈诗然"/>
        <s v="陈淑玲"/>
        <s v="陈思齐"/>
        <s v="陈婷"/>
        <s v="陈伟奋"/>
        <s v="陈雯瑛"/>
        <s v="陈晓敏"/>
        <s v="陈欣文"/>
        <s v="陈俨珏"/>
        <s v="陈艳"/>
        <s v="陈瑶"/>
        <s v="陈以恒"/>
        <s v="陈永琪"/>
        <s v="陈语嘉"/>
        <s v="陈玉"/>
        <s v="陈园园"/>
        <s v="陈真逸"/>
        <s v="陈子悦"/>
        <s v="成丽萍"/>
        <s v="程钧"/>
        <s v="程远芳"/>
        <s v="程智华"/>
        <s v="储天捷"/>
        <s v="褚梦露"/>
        <s v="戴纯清"/>
        <s v="戴加贝"/>
        <s v="戴佳怡"/>
        <s v="戴思静"/>
        <s v="戴贇"/>
        <s v="邓艳丽"/>
        <s v="丁丹萍"/>
        <s v="丁晓雄"/>
        <s v="董莉莉"/>
        <s v="董伟菁"/>
        <s v="董秀兰"/>
        <s v="杜鑫怡"/>
        <s v="杜星瑶"/>
        <s v="杜以晴"/>
        <s v="樊文笺"/>
        <s v="范文通"/>
        <s v="房玉虹"/>
        <s v="费思量"/>
        <s v="费文婷"/>
        <s v="费晓晨"/>
        <s v="冯凯"/>
        <s v="冯妮"/>
        <s v="冯伟"/>
        <s v="傅静妍"/>
        <s v="高磊"/>
        <s v="高露"/>
        <s v="高卫恩"/>
        <s v="高阳"/>
        <s v="高越"/>
        <s v="高鋆睿"/>
        <s v="郜晓霖"/>
        <s v="戈鑫毅"/>
        <s v="葛欣怡"/>
        <s v="龚纯"/>
        <s v="龚昊"/>
        <s v="龚浩"/>
        <s v="龚华"/>
        <s v="龚洁"/>
        <s v="龚文浩"/>
        <s v="龚欣怡"/>
        <s v="龚振华"/>
        <s v="龚政"/>
        <s v="顾诚劼"/>
        <s v="顾虹"/>
        <s v="顾佳怡"/>
        <s v="顾佳源"/>
        <s v="顾建安"/>
        <s v="顾美芬"/>
        <s v="顾盼"/>
        <s v="顾琼"/>
        <s v="顾诗芸"/>
        <s v="顾伟洁"/>
        <s v="顾伟丽"/>
        <s v="顾卫平"/>
        <s v="顾晓峰"/>
        <s v="顾嫣丽"/>
        <s v="顾亦萌"/>
        <s v="顾奕"/>
        <s v="顾愉"/>
        <s v="顾悦"/>
        <s v="顾振宇"/>
        <s v="顾志涛"/>
        <s v="桂旖旎"/>
        <s v="郭北"/>
        <s v="郭凤华"/>
        <s v="郭静华"/>
        <s v="郭勤"/>
        <s v="郭青青"/>
        <s v="郭思宇"/>
        <s v="郭婉姣"/>
        <s v="郭莹珞"/>
        <s v="韩欧"/>
        <s v="郝剑华"/>
        <s v="何佳"/>
        <s v="何佳义"/>
        <s v="何聂琼"/>
        <s v="何晴妍"/>
        <s v="何伟清"/>
        <s v="何雨秋"/>
        <s v="和艳珺"/>
        <s v="洪瞿辰"/>
        <s v="胡凤芳"/>
        <s v="胡菁"/>
        <s v="胡茹萍"/>
        <s v="胡伟"/>
        <s v="胡燕华"/>
        <s v="胡轶菲"/>
        <s v="胡筠"/>
        <s v="胡振林"/>
        <s v="胡志军"/>
        <s v="花瑾漪"/>
        <s v="花梦琦"/>
        <s v="黄海东"/>
        <s v="黄金宇"/>
        <s v="黄凯"/>
        <s v="黄立"/>
        <s v="黄萍"/>
        <s v="黄琼"/>
        <s v="黄任潇"/>
        <s v="黄伟丽"/>
        <s v="黄雯怡"/>
        <s v="黄晓伟"/>
        <s v="黄晓燕"/>
        <s v="黄晓轶"/>
        <s v="黄旭"/>
        <s v="黄燕琼"/>
        <s v="黄尧"/>
        <s v="黄伊"/>
        <s v="黄伊雯"/>
        <s v="黄逸莹"/>
        <s v="黄懿胤"/>
        <s v="黄芝兰"/>
        <s v="霍达"/>
        <s v="姬婷婷"/>
        <s v="计财兴"/>
        <s v="计婧"/>
        <s v="计知己"/>
        <s v="贾琼"/>
        <s v="贾卫东"/>
        <s v="江川"/>
        <s v="江琳莉"/>
        <s v="江以润"/>
        <s v="姜昊"/>
        <s v="姜慧珍"/>
        <s v="姜珉"/>
        <s v="姜晓晔"/>
        <s v="蒋朝盛"/>
        <s v="蒋磊"/>
        <s v="蒋莉青"/>
        <s v="蒋育华"/>
        <s v="蒋钰雯"/>
        <s v="焦虹"/>
        <s v="焦琼锐"/>
        <s v="焦玉姗"/>
        <s v="金斌"/>
        <s v="金剑斌"/>
        <s v="金丽"/>
        <s v="金佩"/>
        <s v="金涛"/>
        <s v="金晓欢"/>
        <s v="金怡筠"/>
        <s v="金莹莹"/>
        <s v="景子芸"/>
        <s v="阚圣凌"/>
        <s v="柯方逸"/>
        <s v="柯洋"/>
        <s v="孔佳琦"/>
        <s v="孔祥贇"/>
        <s v="李丁"/>
        <s v="李涵虚"/>
        <s v="李恒丰"/>
        <s v="李慧"/>
        <s v="李菊"/>
        <s v="李君"/>
        <s v="李凌波"/>
        <s v="李凌峰"/>
        <s v="李萍"/>
        <s v="李强"/>
        <s v="李青"/>
        <s v="李青颖"/>
        <s v="李润杰"/>
        <s v="李书吟"/>
        <s v="李思聪"/>
        <s v="李思思"/>
        <s v="李素文"/>
        <s v="李想"/>
        <s v="李晓"/>
        <s v="李雪"/>
        <s v="李亚"/>
        <s v="李莹"/>
        <s v="李玉莺"/>
        <s v="李志明"/>
        <s v="厉笑天"/>
        <s v="梁裔欣"/>
        <s v="林华菁"/>
        <s v="林慧婷"/>
        <s v="林婕"/>
        <s v="林晓凤"/>
        <s v="凌岚"/>
        <s v="凌思宇"/>
        <s v="凌毅"/>
        <s v="刘呈锦"/>
        <s v="刘笛"/>
        <s v="刘栋"/>
        <s v="刘国平"/>
        <s v="刘佳伟"/>
        <s v="刘洁"/>
        <s v="刘凛"/>
        <s v="刘璐萱"/>
        <s v="刘敏"/>
        <s v="刘盼"/>
        <s v="刘诗葭"/>
        <s v="刘婷婷"/>
        <s v="刘雯君"/>
        <s v="刘歆玥"/>
        <s v="刘雪菁"/>
        <s v="刘一畅"/>
        <s v="刘一瑾"/>
        <s v="刘臻澜"/>
        <s v="陆丹怡"/>
        <s v="陆红霞"/>
        <s v="陆华"/>
        <s v="陆骅"/>
        <s v="陆佳妮"/>
        <s v="陆可妍"/>
        <s v="陆利冬"/>
        <s v="陆莉娟"/>
        <s v="陆秋妍"/>
        <s v="陆天娇"/>
        <s v="陆薇薇"/>
        <s v="陆炜晶"/>
        <s v="陆文岚"/>
        <s v="陆贤翔"/>
        <s v="陆雅雯"/>
        <s v="陆彦昕"/>
        <s v="陆宇菲"/>
        <s v="陆韵芸"/>
        <s v="陆志明"/>
        <s v="陆志远"/>
        <s v="罗秋慧"/>
        <s v="罗晓雯"/>
        <s v="骆奕"/>
        <s v="吕婷婷"/>
        <s v="马成斌"/>
        <s v="马俊德"/>
        <s v="马良"/>
        <s v="马秋红"/>
        <s v="马胜伟"/>
        <s v="马涛"/>
        <s v="马燕清"/>
        <s v="马玉梅"/>
        <s v="马越骋"/>
        <s v="马智杰"/>
        <s v="毛晶洁"/>
        <s v="茅敏艳"/>
        <s v="茅毅桢"/>
        <s v="梅娟"/>
        <s v="孟苗"/>
        <s v="孟庆龙"/>
        <s v="闵亮"/>
        <s v="莫之汇"/>
        <s v="缪维"/>
        <s v="那智玉"/>
        <s v="倪颉成"/>
        <s v="倪金瑛"/>
        <s v="倪静"/>
        <s v="倪文华"/>
        <s v="倪叶东"/>
        <s v="倪祖欣"/>
        <s v="潘婕"/>
        <s v="潘群铭"/>
        <s v="潘盛伟"/>
        <s v="潘亦如"/>
        <s v="裴乐园"/>
        <s v="裴文良"/>
        <s v="彭婷"/>
        <s v="彭韦欣"/>
        <s v="彭小红"/>
        <s v="彭永东"/>
        <s v="浦东分行"/>
        <s v="浦建峰"/>
        <s v="钱慧"/>
        <s v="钱潇伟"/>
        <s v="钱晓琳"/>
        <s v="钱雨阳"/>
        <s v="乔国亭"/>
        <s v="乔琼"/>
        <s v="乔向红"/>
        <s v="乔宇英"/>
        <s v="秦斌"/>
        <s v="秦波"/>
        <s v="秦萃薇"/>
        <s v="秦海风"/>
        <s v="邱诗悦"/>
        <s v="邱智慧"/>
        <s v="瞿剑萍"/>
        <s v="瞿洁"/>
        <s v="瞿贤娥"/>
        <s v="瞿逸程"/>
        <s v="任露霄"/>
        <s v="沙彬彬"/>
        <s v="沙莎"/>
        <s v="尚啸"/>
        <s v="邵文杰"/>
        <s v="邵秀梅"/>
        <s v="邵驿涵"/>
        <s v="沈春梅"/>
        <s v="沈国青"/>
        <s v="沈佳燕"/>
        <s v="沈磊蕾"/>
        <s v="沈丽莉"/>
        <s v="沈丽清"/>
        <s v="沈凌苇"/>
        <s v="沈潞逸"/>
        <s v="沈思远"/>
        <s v="沈晔玮"/>
        <s v="沈奕"/>
        <s v="沈逸"/>
        <s v="盛瑷卉"/>
        <s v="盛健隽"/>
        <s v="施佳杰"/>
        <s v="施嘉程"/>
        <s v="施梅华"/>
        <s v="施敏"/>
        <s v="施石欣"/>
        <s v="施瑜婷"/>
        <s v="史嘉杰"/>
        <s v="寿春连"/>
        <s v="舒欣"/>
        <s v="宋丹红"/>
        <s v="宋家豪"/>
        <s v="宋丽凤"/>
        <s v="宋露霞"/>
        <s v="宋莹"/>
        <s v="宋瀛英"/>
        <s v="苏英"/>
        <s v="孙晨璐"/>
        <s v="孙倩雯"/>
        <s v="孙瞿琰"/>
        <s v="孙思敏"/>
        <s v="孙惟讷"/>
        <s v="孙燕妮"/>
        <s v="孙仰阳"/>
        <s v="孙祎莉"/>
        <s v="孙逸云"/>
        <s v="孙瑜婷"/>
        <s v="孙悦"/>
        <s v="孙智涛"/>
        <s v="孙忠权"/>
        <s v="谈霞震"/>
        <s v="谈新芳"/>
        <s v="谭茗"/>
        <s v="汤成"/>
        <s v="汤皓"/>
        <s v="汤佳元"/>
        <s v="汤明昊"/>
        <s v="汤珮蓉"/>
        <s v="唐安明"/>
        <s v="唐蓓莉"/>
        <s v="唐丹恒"/>
        <s v="唐瑞"/>
        <s v="唐诗蓓"/>
        <s v="唐伟国"/>
        <s v="唐雯"/>
        <s v="唐雄"/>
        <s v="唐秀鸳"/>
        <s v="唐奕"/>
        <s v="唐奕俊"/>
        <s v="唐志华"/>
        <s v="陶宏伟"/>
        <s v="陶轶欧"/>
        <s v="陶咏蕾"/>
        <s v="滕明琰"/>
        <s v="田轩飏"/>
        <s v="田雨蔚"/>
        <s v="童思佳"/>
        <s v="万华"/>
        <s v="万佳来"/>
        <s v="万云峰"/>
        <s v="汪承"/>
        <s v="王晨"/>
        <s v="王纯"/>
        <s v="王凡一"/>
        <s v="王方欣"/>
        <s v="王国华"/>
        <s v="王国良"/>
        <s v="王海静"/>
        <s v="王浩源"/>
        <s v="王合波"/>
        <s v="王华兴"/>
        <s v="王佳艺"/>
        <s v="王建飞"/>
        <s v="王静"/>
        <s v="王立斌"/>
        <s v="王丽丽"/>
        <s v="王美燕"/>
        <s v="王明霞"/>
        <s v="王萍"/>
        <s v="王瑞睿"/>
        <s v="王睿安"/>
        <s v="王诗怡"/>
        <s v="王涛萍"/>
        <s v="王维平"/>
        <s v="王晓军"/>
        <s v="王晓鹂"/>
        <s v="王艳红"/>
        <s v="王燕"/>
        <s v="王一静"/>
        <s v="王雨佳"/>
        <s v="王玥琦"/>
        <s v="王喆"/>
        <s v="王臻"/>
        <s v="王正平"/>
        <s v="王之韵"/>
        <s v="王子奇"/>
        <s v="韦晔"/>
        <s v="韦钰茹"/>
        <s v="卫爱丽"/>
        <s v="卫春雷"/>
        <s v="位帅琦"/>
        <s v="翁素仪"/>
        <s v="翁婷婷"/>
        <s v="吴爱萍"/>
        <s v="吴尔夫"/>
        <s v="吴杲"/>
        <s v="吴佳妮"/>
        <s v="吴佳雯"/>
        <s v="吴疆"/>
        <s v="吴静"/>
        <s v="吴静艺"/>
        <s v="吴俊明"/>
        <s v="吴明君"/>
        <s v="吴天予"/>
        <s v="吴文通"/>
        <s v="吴晓华"/>
        <s v="吴晓艳"/>
        <s v="吴莹"/>
        <s v="吴颖"/>
        <s v="吴钰"/>
        <s v="吴泽炬"/>
        <s v="吴正奕"/>
        <s v="伍艺锦"/>
        <s v="奚蕾"/>
        <s v="奚心雨"/>
        <s v="夏厦"/>
        <s v="夏真真"/>
        <s v="向华溢"/>
        <s v="肖晓"/>
        <s v="肖遥"/>
        <s v="谢佰轩"/>
        <s v="谢天"/>
        <s v="谢晓雯"/>
        <s v="谢政廷"/>
        <s v="刑景慧"/>
        <s v="邢聪"/>
        <s v="熊祎韬"/>
        <s v="徐冰樱"/>
        <s v="徐芳"/>
        <s v="徐昊"/>
        <s v="徐洪娣"/>
        <s v="徐佳颖"/>
        <s v="徐嘉新"/>
        <s v="徐建芳"/>
        <s v="徐金凤"/>
        <s v="徐进"/>
        <s v="徐君"/>
        <s v="徐凯文"/>
        <s v="徐曼"/>
        <s v="徐敏杰"/>
        <s v="徐明"/>
        <s v="徐天豪"/>
        <s v="徐文婧"/>
        <s v="徐曦"/>
        <s v="徐晓芸"/>
        <s v="徐晔"/>
        <s v="徐亦欢"/>
        <s v="徐轶"/>
        <s v="徐圆圆"/>
        <s v="徐玥"/>
        <s v="徐珠佳"/>
        <s v="许嘉浩"/>
        <s v="许嘉陆"/>
        <s v="许诗怡"/>
        <s v="许闻多"/>
        <s v="许益畅"/>
        <s v="薛锋杰"/>
        <s v="薛建国"/>
        <s v="薛文佳"/>
        <s v="薛晓晨"/>
        <s v="薛筱"/>
        <s v="严超弘"/>
        <s v="严澄澜"/>
        <s v="严丹"/>
        <s v="严洁颖"/>
        <s v="严平"/>
        <s v="严志华"/>
        <s v="颜芳芳"/>
        <s v="颜容"/>
        <s v="杨传毅"/>
        <s v="杨欢"/>
        <s v="杨佳浩"/>
        <s v="杨佳伟"/>
        <s v="杨坚"/>
        <s v="杨杰"/>
        <s v="杨静"/>
        <s v="杨静岚"/>
        <s v="杨珏珺"/>
        <s v="杨蕾敏"/>
        <s v="杨丽凤"/>
        <s v="杨丽萍"/>
        <s v="杨荣"/>
        <s v="杨维维"/>
        <s v="杨玮"/>
        <s v="杨卫兴"/>
        <s v="杨文莉"/>
        <s v="杨习里"/>
        <s v="杨小东"/>
        <s v="杨晓露"/>
        <s v="杨新英"/>
        <s v="杨燕"/>
        <s v="杨阳"/>
        <s v="杨宇鹭"/>
        <s v="杨玉良"/>
        <s v="杨裕丹"/>
        <s v="杨园君"/>
        <s v="杨玥"/>
        <s v="姚慧"/>
        <s v="姚磊"/>
        <s v="姚翊佳"/>
        <s v="姚永平"/>
        <s v="姚庄静"/>
        <s v="叶逢春"/>
        <s v="叶佳慧"/>
        <s v="叶黎恒"/>
        <s v="叶薇"/>
        <s v="叶玉珏"/>
        <s v="叶志文"/>
        <s v="殷凤"/>
        <s v="殷锡娟"/>
        <s v="殷正宇"/>
        <s v="尹爱华"/>
        <s v="尹磊"/>
        <s v="尹婷"/>
        <s v="尹霞"/>
        <s v="尹一卉"/>
        <s v="应艳婷"/>
        <s v="尤丽清"/>
        <s v="尤怡慧"/>
        <s v="尤子吟"/>
        <s v="于红"/>
        <s v="于家豪"/>
        <s v="余慧"/>
        <s v="俞诚"/>
        <s v="俞岭岭"/>
        <s v="俞倩文"/>
        <s v="俞卫民"/>
        <s v="俞晓丹"/>
        <s v="俞勇"/>
        <s v="虞倩琳"/>
        <s v="郁勤"/>
        <s v="郁悦"/>
        <s v="袁冰"/>
        <s v="袁文杰"/>
        <s v="袁瀛波"/>
        <s v="詹博睿"/>
        <s v="张?"/>
        <s v="张爱琴"/>
        <s v="张超豪"/>
        <s v="张朝明"/>
        <s v="张晨"/>
        <s v="张诚"/>
        <s v="张大伟"/>
        <s v="张欢"/>
        <s v="张晖"/>
        <s v="张佳勤"/>
        <s v="张洁"/>
        <s v="张静"/>
        <s v="张峻"/>
        <s v="张丽莉"/>
        <s v="张俪馨"/>
        <s v="张林美"/>
        <s v="张禄华"/>
        <s v="张佩君"/>
        <s v="张琴"/>
        <s v="张琼斐"/>
        <s v="张蓉"/>
        <s v="张润雨"/>
        <s v="张诗云"/>
        <s v="张束娇"/>
        <s v="张天超"/>
        <s v="张文晋"/>
        <s v="张孝治"/>
        <s v="张啸"/>
        <s v="张啸尘"/>
        <s v="张馨"/>
        <s v="张馨怡"/>
        <s v="张徐运"/>
        <s v="张雅韵"/>
        <s v="张艳"/>
        <s v="张燕"/>
        <s v="张燕艳"/>
        <s v="张燕贇"/>
        <s v="张洋洋"/>
        <s v="张怡婷"/>
        <s v="张怡云"/>
        <s v="张颖"/>
        <s v="张颖寅"/>
        <s v="张宇"/>
        <s v="张聿诚"/>
        <s v="张毓琦"/>
        <s v="张玥"/>
        <s v="张藻微"/>
        <s v="张臻"/>
        <s v="张郅骅"/>
        <s v="张忠友"/>
        <s v="张子豪"/>
        <s v="张紫霄"/>
        <s v="张自然"/>
        <s v="章逸昊"/>
        <s v="赵蓓莲"/>
        <s v="赵彬燕"/>
        <s v="赵峰"/>
        <s v="赵汉青"/>
        <s v="赵嘉昊"/>
        <s v="赵娇娇"/>
        <s v="赵琳"/>
        <s v="赵市宇"/>
        <s v="赵轶颖"/>
        <s v="赵韵"/>
        <s v="赵张洋"/>
        <s v="郑聪彦"/>
        <s v="郑浩君"/>
        <s v="郑佳伟"/>
        <s v="郑阳"/>
        <s v="郑元"/>
        <s v="仲维芳"/>
        <s v="周辰"/>
        <s v="周辰峰"/>
        <s v="周海伦"/>
        <s v="周华"/>
        <s v="周慧利"/>
        <s v="周嘉慧"/>
        <s v="周凯元"/>
        <s v="周黎明"/>
        <s v="周玲玲"/>
        <s v="周美倩"/>
        <s v="周培松"/>
        <s v="周琴"/>
        <s v="周沁桐"/>
        <s v="周晴晴"/>
        <s v="周汝泽"/>
        <s v="周思亦"/>
        <s v="周涛远"/>
        <s v="周天成"/>
        <s v="周啸天"/>
        <s v="周昕悦"/>
        <s v="周欣宇"/>
        <s v="周欣悦"/>
        <s v="周燕"/>
        <s v="周燕君"/>
        <s v="周以倩"/>
        <s v="周宇"/>
        <s v="周玉婷"/>
        <s v="周元弢"/>
        <s v="周韵"/>
        <s v="朱承波"/>
        <s v="朱法"/>
        <s v="朱芬"/>
        <s v="朱佳佳"/>
        <s v="朱佳敏"/>
        <s v="朱建青"/>
        <s v="朱洁婷"/>
        <s v="朱军"/>
        <s v="朱君"/>
        <s v="朱丽"/>
        <s v="朱丽梅"/>
        <s v="朱清"/>
        <s v="朱少廷"/>
        <s v="朱薇"/>
        <s v="朱伟彪"/>
        <s v="朱伟杰"/>
        <s v="朱小弟"/>
        <s v="朱旖辰"/>
        <s v="朱屹帆"/>
        <s v="朱勇"/>
        <s v="朱郁芬"/>
        <s v="庄佳毅"/>
        <s v="邹盛"/>
        <s v="邹世奇"/>
        <s v="(空白)"/>
        <s v="总计"/>
        <m/>
      </sharedItems>
    </cacheField>
    <cacheField name="求和项:昨日授信人数" numFmtId="0">
      <sharedItems containsString="0" containsBlank="1" containsNumber="1" containsInteger="1" minValue="0" maxValue="23" count="6">
        <n v="0"/>
        <n v="1"/>
        <n v="2"/>
        <n v="11"/>
        <m/>
        <n v="23"/>
      </sharedItems>
    </cacheField>
    <cacheField name="求和项:昨日放款金额" numFmtId="0">
      <sharedItems containsString="0" containsBlank="1" containsNumber="1" containsInteger="1" minValue="0" maxValue="2527962" count="24">
        <n v="0"/>
        <n v="1000"/>
        <n v="200000"/>
        <n v="4000"/>
        <n v="50000"/>
        <n v="20000"/>
        <n v="100000"/>
        <n v="15000"/>
        <n v="500"/>
        <n v="19000"/>
        <n v="10000"/>
        <n v="80000"/>
        <n v="60000"/>
        <n v="18000"/>
        <n v="2000"/>
        <n v="30000"/>
        <n v="986700"/>
        <n v="26462"/>
        <n v="17700"/>
        <n v="5600"/>
        <n v="90000"/>
        <n v="62000"/>
        <m/>
        <n v="2527962"/>
      </sharedItems>
    </cacheField>
    <cacheField name="求和项:本月授信人数" numFmtId="0">
      <sharedItems containsString="0" containsBlank="1" containsNumber="1" containsInteger="1" minValue="0" maxValue="35" count="7">
        <n v="0"/>
        <n v="1"/>
        <n v="2"/>
        <n v="3"/>
        <n v="11"/>
        <m/>
        <n v="35"/>
      </sharedItems>
    </cacheField>
    <cacheField name="求和项:本月放款金额" numFmtId="0">
      <sharedItems containsString="0" containsBlank="1" containsNumber="1" containsInteger="1" minValue="0" maxValue="3969884" count="36">
        <n v="0"/>
        <n v="1000"/>
        <n v="200000"/>
        <n v="4000"/>
        <n v="50000"/>
        <n v="20000"/>
        <n v="35000"/>
        <n v="100000"/>
        <n v="15000"/>
        <n v="500"/>
        <n v="6000"/>
        <n v="5000"/>
        <n v="45000"/>
        <n v="19000"/>
        <n v="10000"/>
        <n v="80000"/>
        <n v="32022"/>
        <n v="150000"/>
        <n v="63000"/>
        <n v="3500"/>
        <n v="8000"/>
        <n v="22000"/>
        <n v="30000"/>
        <n v="337200"/>
        <n v="83000"/>
        <n v="330000"/>
        <n v="1301700"/>
        <n v="135000"/>
        <n v="32662"/>
        <n v="112000"/>
        <n v="17700"/>
        <n v="5600"/>
        <n v="90000"/>
        <n v="89000"/>
        <m/>
        <n v="3969884"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630.6960763889" refreshedBy="刘歆玥" recordCount="741">
  <cacheSource type="worksheet">
    <worksheetSource ref="AA1:AF1048576" sheet="1204" r:id="rId2"/>
  </cacheSource>
  <cacheFields count="6">
    <cacheField name="机构" numFmtId="0">
      <sharedItems containsBlank="1" containsNumber="1" containsInteger="1" containsMixedTypes="1" count="61">
        <n v="0"/>
        <s v="运营管理部"/>
        <s v="川沙支行"/>
        <s v="芳华分理处"/>
        <s v="风险管理部"/>
        <s v="张江支行"/>
        <s v="合庆支行"/>
        <s v="潼港分理处"/>
        <s v="严桥支行"/>
        <s v="高桥支行"/>
        <s v="高东支行"/>
        <s v="江镇支行"/>
        <s v="金桥支行"/>
        <s v="授信审批部"/>
        <s v="杨思支行"/>
        <s v="零售市场部"/>
        <s v="五星路支行"/>
        <s v="高行支行"/>
        <s v="施湾支行"/>
        <s v="三林支行"/>
        <s v="御桥分理处"/>
        <s v="曹路支行"/>
        <s v="北蔡支行"/>
        <s v="金海华城分理处"/>
        <s v="凌兆分理处"/>
        <s v="杨园支行"/>
        <s v="龚路支行"/>
        <s v="妙境支行"/>
        <s v="唐镇支行"/>
        <s v="营业部"/>
        <s v="王港支行"/>
        <s v="陆家嘴支行"/>
        <s v="办公室"/>
        <s v="零售金融部"/>
        <s v="民耀分理处"/>
        <s v="花木支行"/>
        <s v="南新分理处"/>
        <s v="市场一部"/>
        <s v="凌桥支行"/>
        <s v="洋泾支行"/>
        <s v="合规内控部"/>
        <s v="益江支行"/>
        <s v="运营管理部业务保障部"/>
        <s v="香山分理处"/>
        <s v="公司金融部"/>
        <s v="黄楼支行"/>
        <s v="人力资源部"/>
        <s v="市场三部"/>
        <s v="新园路支行"/>
        <s v="六里支行"/>
        <s v="东沟支行"/>
        <s v="和炯路支行"/>
        <s v="金杨支行"/>
        <s v="六团支行"/>
        <s v="孙桥支行"/>
        <s v="东波分理处"/>
        <s v="益江分理处"/>
        <s v="投行机构部"/>
        <s v="蔡路支行"/>
        <s v="南新支行"/>
        <m/>
      </sharedItems>
    </cacheField>
    <cacheField name="客户经理姓名" numFmtId="0">
      <sharedItems containsBlank="1" count="741">
        <s v="艾滨"/>
        <s v="包俊峰"/>
        <s v="包绍文"/>
        <s v="包晓琳"/>
        <s v="蔡超"/>
        <s v="蔡程"/>
        <s v="蔡国卿"/>
        <s v="蔡建峰"/>
        <s v="蔡利华"/>
        <s v="蔡美玲"/>
        <s v="蔡申宇"/>
        <s v="蔡素芬"/>
        <s v="蔡炜路"/>
        <s v="蔡燕雯"/>
        <s v="蔡逸钦"/>
        <s v="蔡颖军"/>
        <s v="蔡征寰"/>
        <s v="蔡正鹏"/>
        <s v="蔡志赟"/>
        <s v="曹茗婕"/>
        <s v="曹倩云"/>
        <s v="曹仁忠"/>
        <s v="曹怡珺"/>
        <s v="曹羿君"/>
        <s v="曹雨诚"/>
        <s v="曹媛"/>
        <s v="曹征"/>
        <s v="曹忠权"/>
        <s v="陈朝阳"/>
        <s v="陈淦"/>
        <s v="陈昊"/>
        <s v="陈弘俊"/>
        <s v="陈建强"/>
        <s v="陈剑峰"/>
        <s v="陈洁云"/>
        <s v="陈靓"/>
        <s v="陈莉娜"/>
        <s v="陈璐"/>
        <s v="陈敏"/>
        <s v="陈名"/>
        <s v="陈珮瑶"/>
        <s v="陈琦"/>
        <s v="陈秋依"/>
        <s v="陈瑞卿"/>
        <s v="陈睿佳"/>
        <s v="陈诗然"/>
        <s v="陈淑玲"/>
        <s v="陈思齐"/>
        <s v="陈婷"/>
        <s v="陈伟奋"/>
        <s v="陈雯瑛"/>
        <s v="陈晓敏"/>
        <s v="陈欣文"/>
        <s v="陈俨珏"/>
        <s v="陈艳"/>
        <s v="陈瑶"/>
        <s v="陈以恒"/>
        <s v="陈永琪"/>
        <s v="陈语嘉"/>
        <s v="陈玉"/>
        <s v="陈园园"/>
        <s v="陈真逸"/>
        <s v="陈子悦"/>
        <s v="成丽萍"/>
        <s v="程钧"/>
        <s v="程远芳"/>
        <s v="程智华"/>
        <s v="储天捷"/>
        <s v="褚梦露"/>
        <s v="戴纯清"/>
        <s v="戴加贝"/>
        <s v="戴佳怡"/>
        <s v="戴思静"/>
        <s v="戴贇"/>
        <s v="邓艳丽"/>
        <s v="丁丹萍"/>
        <s v="丁晓雄"/>
        <s v="董莉莉"/>
        <s v="董伟菁"/>
        <s v="董秀兰"/>
        <s v="杜鑫怡"/>
        <s v="杜星瑶"/>
        <s v="杜以晴"/>
        <s v="樊文笺"/>
        <s v="范文通"/>
        <s v="房玉虹"/>
        <s v="费思量"/>
        <s v="费文婷"/>
        <s v="费晓晨"/>
        <s v="冯凯"/>
        <s v="冯妮"/>
        <s v="冯伟"/>
        <s v="傅静妍"/>
        <s v="高磊"/>
        <s v="高露"/>
        <s v="高卫恩"/>
        <s v="高阳"/>
        <s v="高越"/>
        <s v="高鋆睿"/>
        <s v="郜晓霖"/>
        <s v="戈鑫毅"/>
        <s v="葛欣怡"/>
        <s v="龚纯"/>
        <s v="龚昊"/>
        <s v="龚浩"/>
        <s v="龚华"/>
        <s v="龚洁"/>
        <s v="龚文浩"/>
        <s v="龚欣怡"/>
        <s v="龚振华"/>
        <s v="龚政"/>
        <s v="顾诚劼"/>
        <s v="顾虹"/>
        <s v="顾佳怡"/>
        <s v="顾佳源"/>
        <s v="顾建安"/>
        <s v="顾美芬"/>
        <s v="顾盼"/>
        <s v="顾琼"/>
        <s v="顾诗芸"/>
        <s v="顾伟洁"/>
        <s v="顾伟丽"/>
        <s v="顾卫平"/>
        <s v="顾晓峰"/>
        <s v="顾嫣丽"/>
        <s v="顾亦萌"/>
        <s v="顾奕"/>
        <s v="顾愉"/>
        <s v="顾悦"/>
        <s v="顾振宇"/>
        <s v="顾志涛"/>
        <s v="桂旖旎"/>
        <s v="郭北"/>
        <s v="郭凤华"/>
        <s v="郭静华"/>
        <s v="郭勤"/>
        <s v="郭青青"/>
        <s v="郭思宇"/>
        <s v="郭婉姣"/>
        <s v="郭莹珞"/>
        <s v="韩欧"/>
        <s v="郝剑华"/>
        <s v="何佳"/>
        <s v="何佳义"/>
        <s v="何聂琼"/>
        <s v="何晴妍"/>
        <s v="何伟清"/>
        <s v="何雨秋"/>
        <s v="和艳珺"/>
        <s v="洪瞿辰"/>
        <s v="胡凤芳"/>
        <s v="胡菁"/>
        <s v="胡茹萍"/>
        <s v="胡伟"/>
        <s v="胡燕华"/>
        <s v="胡轶菲"/>
        <s v="胡筠"/>
        <s v="胡振林"/>
        <s v="胡志军"/>
        <s v="花瑾漪"/>
        <s v="花梦琦"/>
        <s v="黄海东"/>
        <s v="黄金宇"/>
        <s v="黄凯"/>
        <s v="黄立"/>
        <s v="黄萍"/>
        <s v="黄琼"/>
        <s v="黄任潇"/>
        <s v="黄伟丽"/>
        <s v="黄雯怡"/>
        <s v="黄晓伟"/>
        <s v="黄晓燕"/>
        <s v="黄晓轶"/>
        <s v="黄旭"/>
        <s v="黄燕琼"/>
        <s v="黄尧"/>
        <s v="黄伊"/>
        <s v="黄伊雯"/>
        <s v="黄逸莹"/>
        <s v="黄懿胤"/>
        <s v="黄芝兰"/>
        <s v="霍达"/>
        <s v="姬婷婷"/>
        <s v="计财兴"/>
        <s v="计婧"/>
        <s v="计知己"/>
        <s v="贾琼"/>
        <s v="贾卫东"/>
        <s v="江川"/>
        <s v="江琳莉"/>
        <s v="江以润"/>
        <s v="姜昊"/>
        <s v="姜慧珍"/>
        <s v="姜珉"/>
        <s v="姜晓晔"/>
        <s v="蒋朝盛"/>
        <s v="蒋磊"/>
        <s v="蒋莉青"/>
        <s v="蒋育华"/>
        <s v="蒋钰雯"/>
        <s v="焦虹"/>
        <s v="焦琼锐"/>
        <s v="焦玉姗"/>
        <s v="金斌"/>
        <s v="金剑斌"/>
        <s v="金丽"/>
        <s v="金佩"/>
        <s v="金涛"/>
        <s v="金晓欢"/>
        <s v="金怡筠"/>
        <s v="金莹莹"/>
        <s v="景子芸"/>
        <s v="阚圣凌"/>
        <s v="柯方逸"/>
        <s v="柯洋"/>
        <s v="孔佳琦"/>
        <s v="孔祥贇"/>
        <s v="李丁"/>
        <s v="李涵虚"/>
        <s v="李恒丰"/>
        <s v="李慧"/>
        <s v="李菊"/>
        <s v="李君"/>
        <s v="李凌波"/>
        <s v="李凌峰"/>
        <s v="李萍"/>
        <s v="李强"/>
        <s v="李青"/>
        <s v="李青颖"/>
        <s v="李润杰"/>
        <s v="李书吟"/>
        <s v="李思聪"/>
        <s v="李思思"/>
        <s v="李素文"/>
        <s v="李想"/>
        <s v="李晓"/>
        <s v="李雪"/>
        <s v="李亚"/>
        <s v="李莹"/>
        <s v="李玉莺"/>
        <s v="李志明"/>
        <s v="厉笑天"/>
        <s v="梁裔欣"/>
        <s v="林华菁"/>
        <s v="林慧婷"/>
        <s v="林婕"/>
        <s v="林晓凤"/>
        <s v="凌岚"/>
        <s v="凌思宇"/>
        <s v="凌毅"/>
        <s v="刘呈锦"/>
        <s v="刘笛"/>
        <s v="刘栋"/>
        <s v="刘国平"/>
        <s v="刘佳伟"/>
        <s v="刘洁"/>
        <s v="刘凛"/>
        <s v="刘璐萱"/>
        <s v="刘敏"/>
        <s v="刘盼"/>
        <s v="刘诗葭"/>
        <s v="刘婷婷"/>
        <s v="刘雯君"/>
        <s v="刘歆玥"/>
        <s v="刘雪菁"/>
        <s v="刘一畅"/>
        <s v="刘一瑾"/>
        <s v="刘臻澜"/>
        <s v="陆丹怡"/>
        <s v="陆红霞"/>
        <s v="陆华"/>
        <s v="陆骅"/>
        <s v="陆佳妮"/>
        <s v="陆可妍"/>
        <s v="陆利冬"/>
        <s v="陆莉娟"/>
        <s v="陆秋妍"/>
        <s v="陆天娇"/>
        <s v="陆薇薇"/>
        <s v="陆炜晶"/>
        <s v="陆文岚"/>
        <s v="陆贤翔"/>
        <s v="陆雅雯"/>
        <s v="陆彦昕"/>
        <s v="陆宇菲"/>
        <s v="陆韵芸"/>
        <s v="陆志明"/>
        <s v="陆志远"/>
        <s v="罗秋慧"/>
        <s v="罗晓雯"/>
        <s v="骆奕"/>
        <s v="吕婷婷"/>
        <s v="马成斌"/>
        <s v="马俊德"/>
        <s v="马良"/>
        <s v="马秋红"/>
        <s v="马胜伟"/>
        <s v="马涛"/>
        <s v="马燕清"/>
        <s v="马玉梅"/>
        <s v="马越骋"/>
        <s v="马智杰"/>
        <s v="毛晶洁"/>
        <s v="茅敏艳"/>
        <s v="茅毅桢"/>
        <s v="梅娟"/>
        <s v="孟苗"/>
        <s v="孟庆龙"/>
        <s v="闵亮"/>
        <s v="莫之汇"/>
        <s v="缪维"/>
        <s v="那智玉"/>
        <s v="倪颉成"/>
        <s v="倪金瑛"/>
        <s v="倪静"/>
        <s v="倪文华"/>
        <s v="倪叶东"/>
        <s v="倪祖欣"/>
        <s v="潘婕"/>
        <s v="潘群铭"/>
        <s v="潘盛伟"/>
        <s v="潘亦如"/>
        <s v="裴乐园"/>
        <s v="裴文良"/>
        <s v="彭婷"/>
        <s v="彭韦欣"/>
        <s v="彭小红"/>
        <s v="彭永东"/>
        <s v="浦东分行"/>
        <s v="浦建峰"/>
        <s v="钱慧"/>
        <s v="钱潇伟"/>
        <s v="钱晓琳"/>
        <s v="钱雨阳"/>
        <s v="乔国亭"/>
        <s v="乔琼"/>
        <s v="乔向红"/>
        <s v="乔宇英"/>
        <s v="秦斌"/>
        <s v="秦波"/>
        <s v="秦萃薇"/>
        <s v="秦海风"/>
        <s v="邱诗悦"/>
        <s v="邱智慧"/>
        <s v="瞿剑萍"/>
        <s v="瞿洁"/>
        <s v="瞿贤娥"/>
        <s v="瞿逸程"/>
        <s v="任露霄"/>
        <s v="沙彬彬"/>
        <s v="沙莎"/>
        <s v="尚啸"/>
        <s v="邵文杰"/>
        <s v="邵秀梅"/>
        <s v="邵驿涵"/>
        <s v="沈春梅"/>
        <s v="沈国青"/>
        <s v="沈佳燕"/>
        <s v="沈磊蕾"/>
        <s v="沈丽莉"/>
        <s v="沈丽清"/>
        <s v="沈凌苇"/>
        <s v="沈潞逸"/>
        <s v="沈思远"/>
        <s v="沈晔玮"/>
        <s v="沈奕"/>
        <s v="沈逸"/>
        <s v="盛瑷卉"/>
        <s v="盛健隽"/>
        <s v="施佳杰"/>
        <s v="施嘉程"/>
        <s v="施梅华"/>
        <s v="施敏"/>
        <s v="施石欣"/>
        <s v="施瑜婷"/>
        <s v="史嘉杰"/>
        <s v="寿春连"/>
        <s v="舒欣"/>
        <s v="宋丹红"/>
        <s v="宋家豪"/>
        <s v="宋丽凤"/>
        <s v="宋露霞"/>
        <s v="宋莹"/>
        <s v="宋瀛英"/>
        <s v="苏英"/>
        <s v="孙晨璐"/>
        <s v="孙倩雯"/>
        <s v="孙瞿琰"/>
        <s v="孙思敏"/>
        <s v="孙惟讷"/>
        <s v="孙燕妮"/>
        <s v="孙仰阳"/>
        <s v="孙祎莉"/>
        <s v="孙逸云"/>
        <s v="孙瑜婷"/>
        <s v="孙悦"/>
        <s v="孙智涛"/>
        <s v="孙忠权"/>
        <s v="谈霞震"/>
        <s v="谈新芳"/>
        <s v="谭茗"/>
        <s v="汤成"/>
        <s v="汤皓"/>
        <s v="汤佳元"/>
        <s v="汤明昊"/>
        <s v="汤珮蓉"/>
        <s v="唐安明"/>
        <s v="唐蓓莉"/>
        <s v="唐丹恒"/>
        <s v="唐瑞"/>
        <s v="唐诗蓓"/>
        <s v="唐伟国"/>
        <s v="唐雯"/>
        <s v="唐雄"/>
        <s v="唐秀鸳"/>
        <s v="唐奕"/>
        <s v="唐奕俊"/>
        <s v="唐志华"/>
        <s v="陶宏伟"/>
        <s v="陶轶欧"/>
        <s v="陶咏蕾"/>
        <s v="滕明琰"/>
        <s v="田轩飏"/>
        <s v="田雨蔚"/>
        <s v="童思佳"/>
        <s v="万华"/>
        <s v="万佳来"/>
        <s v="万云峰"/>
        <s v="汪承"/>
        <s v="王晨"/>
        <s v="王纯"/>
        <s v="王凡一"/>
        <s v="王方欣"/>
        <s v="王国华"/>
        <s v="王国良"/>
        <s v="王海静"/>
        <s v="王浩源"/>
        <s v="王合波"/>
        <s v="王华兴"/>
        <s v="王佳艺"/>
        <s v="王建飞"/>
        <s v="王静"/>
        <s v="王立斌"/>
        <s v="王丽丽"/>
        <s v="王美燕"/>
        <s v="王明霞"/>
        <s v="王萍"/>
        <s v="王瑞睿"/>
        <s v="王睿安"/>
        <s v="王诗怡"/>
        <s v="王涛萍"/>
        <s v="王维平"/>
        <s v="王晓军"/>
        <s v="王晓鹂"/>
        <s v="王艳红"/>
        <s v="王燕"/>
        <s v="王一静"/>
        <s v="王雨佳"/>
        <s v="王玥琦"/>
        <s v="王喆"/>
        <s v="王臻"/>
        <s v="王正平"/>
        <s v="王之韵"/>
        <s v="王子奇"/>
        <s v="韦晔"/>
        <s v="韦钰茹"/>
        <s v="卫爱丽"/>
        <s v="卫春雷"/>
        <s v="位帅琦"/>
        <s v="翁素仪"/>
        <s v="翁婷婷"/>
        <s v="吴爱萍"/>
        <s v="吴尔夫"/>
        <s v="吴杲"/>
        <s v="吴佳妮"/>
        <s v="吴佳雯"/>
        <s v="吴疆"/>
        <s v="吴静"/>
        <s v="吴静艺"/>
        <s v="吴俊明"/>
        <s v="吴明君"/>
        <s v="吴天予"/>
        <s v="吴文通"/>
        <s v="吴晓华"/>
        <s v="吴晓艳"/>
        <s v="吴莹"/>
        <s v="吴颖"/>
        <s v="吴钰"/>
        <s v="吴泽炬"/>
        <s v="吴正奕"/>
        <s v="伍艺锦"/>
        <s v="奚蕾"/>
        <s v="奚心雨"/>
        <s v="夏厦"/>
        <s v="夏真真"/>
        <s v="向华溢"/>
        <s v="肖晓"/>
        <s v="肖遥"/>
        <s v="谢佰轩"/>
        <s v="谢天"/>
        <s v="谢晓雯"/>
        <s v="谢政廷"/>
        <s v="刑景慧"/>
        <s v="邢聪"/>
        <s v="熊祎韬"/>
        <s v="徐冰樱"/>
        <s v="徐芳"/>
        <s v="徐昊"/>
        <s v="徐洪娣"/>
        <s v="徐佳颖"/>
        <s v="徐嘉新"/>
        <s v="徐建芳"/>
        <s v="徐金凤"/>
        <s v="徐进"/>
        <s v="徐君"/>
        <s v="徐凯文"/>
        <s v="徐曼"/>
        <s v="徐敏杰"/>
        <s v="徐明"/>
        <s v="徐天豪"/>
        <s v="徐文婧"/>
        <s v="徐曦"/>
        <s v="徐晓芸"/>
        <s v="徐晔"/>
        <s v="徐亦欢"/>
        <s v="徐轶"/>
        <s v="徐圆圆"/>
        <s v="徐玥"/>
        <s v="徐珠佳"/>
        <s v="许嘉浩"/>
        <s v="许嘉陆"/>
        <s v="许诗怡"/>
        <s v="许闻多"/>
        <s v="许益畅"/>
        <s v="薛锋杰"/>
        <s v="薛建国"/>
        <s v="薛文佳"/>
        <s v="薛晓晨"/>
        <s v="薛筱"/>
        <s v="严超弘"/>
        <s v="严澄澜"/>
        <s v="严丹"/>
        <s v="严洁颖"/>
        <s v="严平"/>
        <s v="严志华"/>
        <s v="颜芳芳"/>
        <s v="颜容"/>
        <s v="杨传毅"/>
        <s v="杨欢"/>
        <s v="杨佳浩"/>
        <s v="杨佳伟"/>
        <s v="杨坚"/>
        <s v="杨杰"/>
        <s v="杨静"/>
        <s v="杨静岚"/>
        <s v="杨珏珺"/>
        <s v="杨蕾敏"/>
        <s v="杨丽凤"/>
        <s v="杨丽萍"/>
        <s v="杨荣"/>
        <s v="杨维维"/>
        <s v="杨玮"/>
        <s v="杨卫兴"/>
        <s v="杨文莉"/>
        <s v="杨习里"/>
        <s v="杨小东"/>
        <s v="杨晓露"/>
        <s v="杨新英"/>
        <s v="杨燕"/>
        <s v="杨阳"/>
        <s v="杨宇鹭"/>
        <s v="杨玉良"/>
        <s v="杨裕丹"/>
        <s v="杨园君"/>
        <s v="杨玥"/>
        <s v="姚慧"/>
        <s v="姚磊"/>
        <s v="姚翊佳"/>
        <s v="姚永平"/>
        <s v="姚庄静"/>
        <s v="叶逢春"/>
        <s v="叶佳慧"/>
        <s v="叶黎恒"/>
        <s v="叶薇"/>
        <s v="叶玉珏"/>
        <s v="叶志文"/>
        <s v="殷凤"/>
        <s v="殷锡娟"/>
        <s v="殷正宇"/>
        <s v="尹爱华"/>
        <s v="尹磊"/>
        <s v="尹婷"/>
        <s v="尹霞"/>
        <s v="尹一卉"/>
        <s v="应艳婷"/>
        <s v="尤丽清"/>
        <s v="尤怡慧"/>
        <s v="尤子吟"/>
        <s v="于红"/>
        <s v="于家豪"/>
        <s v="余慧"/>
        <s v="俞诚"/>
        <s v="俞岭岭"/>
        <s v="俞倩文"/>
        <s v="俞卫民"/>
        <s v="俞晓丹"/>
        <s v="俞勇"/>
        <s v="虞倩琳"/>
        <s v="郁勤"/>
        <s v="郁悦"/>
        <s v="袁冰"/>
        <s v="袁文杰"/>
        <s v="袁瀛波"/>
        <s v="詹博睿"/>
        <s v="张?"/>
        <s v="张爱琴"/>
        <s v="张超豪"/>
        <s v="张朝明"/>
        <s v="张晨"/>
        <s v="张诚"/>
        <s v="张大伟"/>
        <s v="张欢"/>
        <s v="张晖"/>
        <s v="张佳勤"/>
        <s v="张洁"/>
        <s v="张静"/>
        <s v="张峻"/>
        <s v="张丽莉"/>
        <s v="张俪馨"/>
        <s v="张林美"/>
        <s v="张禄华"/>
        <s v="张佩君"/>
        <s v="张琴"/>
        <s v="张琼斐"/>
        <s v="张蓉"/>
        <s v="张润雨"/>
        <s v="张诗云"/>
        <s v="张束娇"/>
        <s v="张天超"/>
        <s v="张文晋"/>
        <s v="张孝治"/>
        <s v="张啸"/>
        <s v="张啸尘"/>
        <s v="张馨"/>
        <s v="张馨怡"/>
        <s v="张徐运"/>
        <s v="张雅韵"/>
        <s v="张艳"/>
        <s v="张燕"/>
        <s v="张燕艳"/>
        <s v="张燕贇"/>
        <s v="张洋洋"/>
        <s v="张怡婷"/>
        <s v="张怡云"/>
        <s v="张颖"/>
        <s v="张颖寅"/>
        <s v="张宇"/>
        <s v="张聿诚"/>
        <s v="张毓琦"/>
        <s v="张玥"/>
        <s v="张藻微"/>
        <s v="张臻"/>
        <s v="张郅骅"/>
        <s v="张忠友"/>
        <s v="张子豪"/>
        <s v="张紫霄"/>
        <s v="张自然"/>
        <s v="章逸昊"/>
        <s v="赵蓓莲"/>
        <s v="赵彬燕"/>
        <s v="赵峰"/>
        <s v="赵汉青"/>
        <s v="赵嘉昊"/>
        <s v="赵娇娇"/>
        <s v="赵琳"/>
        <s v="赵市宇"/>
        <s v="赵轶颖"/>
        <s v="赵韵"/>
        <s v="赵张洋"/>
        <s v="郑聪彦"/>
        <s v="郑浩君"/>
        <s v="郑佳伟"/>
        <s v="郑阳"/>
        <s v="郑元"/>
        <s v="仲维芳"/>
        <s v="周辰"/>
        <s v="周辰峰"/>
        <s v="周海伦"/>
        <s v="周华"/>
        <s v="周慧利"/>
        <s v="周嘉慧"/>
        <s v="周凯元"/>
        <s v="周黎明"/>
        <s v="周玲玲"/>
        <s v="周美倩"/>
        <s v="周培松"/>
        <s v="周琴"/>
        <s v="周沁桐"/>
        <s v="周晴晴"/>
        <s v="周汝泽"/>
        <s v="周思亦"/>
        <s v="周涛远"/>
        <s v="周天成"/>
        <s v="周啸天"/>
        <s v="周昕悦"/>
        <s v="周欣宇"/>
        <s v="周欣悦"/>
        <s v="周燕"/>
        <s v="周燕君"/>
        <s v="周以倩"/>
        <s v="周宇"/>
        <s v="周玉婷"/>
        <s v="周元弢"/>
        <s v="周韵"/>
        <s v="朱承波"/>
        <s v="朱法"/>
        <s v="朱芬"/>
        <s v="朱佳佳"/>
        <s v="朱佳敏"/>
        <s v="朱建青"/>
        <s v="朱洁婷"/>
        <s v="朱军"/>
        <s v="朱君"/>
        <s v="朱丽"/>
        <s v="朱丽梅"/>
        <s v="朱清"/>
        <s v="朱少廷"/>
        <s v="朱薇"/>
        <s v="朱伟彪"/>
        <s v="朱伟杰"/>
        <s v="朱小弟"/>
        <s v="朱旖辰"/>
        <s v="朱屹帆"/>
        <s v="朱勇"/>
        <s v="朱郁芬"/>
        <s v="庄佳毅"/>
        <s v="邹盛"/>
        <s v="邹世奇"/>
        <s v="(空白)"/>
        <s v="总计"/>
        <m/>
      </sharedItems>
    </cacheField>
    <cacheField name="求和项:昨日授信人数" numFmtId="0">
      <sharedItems containsString="0" containsBlank="1" containsNumber="1" containsInteger="1" minValue="0" maxValue="39" count="6">
        <n v="0"/>
        <n v="2"/>
        <n v="1"/>
        <n v="21"/>
        <m/>
        <n v="39"/>
      </sharedItems>
    </cacheField>
    <cacheField name="求和项:昨日放款金额" numFmtId="0">
      <sharedItems containsString="0" containsBlank="1" containsNumber="1" containsInteger="1" minValue="0" maxValue="2756380" count="23">
        <n v="0"/>
        <n v="100000"/>
        <n v="200000"/>
        <n v="1000"/>
        <n v="20000"/>
        <n v="98000"/>
        <n v="265000"/>
        <n v="30000"/>
        <n v="10000"/>
        <n v="17000"/>
        <n v="380000"/>
        <n v="24000"/>
        <n v="398000"/>
        <n v="27000"/>
        <n v="25000"/>
        <n v="2000"/>
        <n v="19880"/>
        <n v="639000"/>
        <n v="500"/>
        <n v="80000"/>
        <n v="150000"/>
        <m/>
        <n v="2756380"/>
      </sharedItems>
    </cacheField>
    <cacheField name="求和项:本月授信人数" numFmtId="0">
      <sharedItems containsString="0" containsBlank="1" containsNumber="1" containsInteger="1" minValue="0" maxValue="75" count="8">
        <n v="0"/>
        <n v="1"/>
        <n v="3"/>
        <n v="4"/>
        <n v="2"/>
        <n v="32"/>
        <m/>
        <n v="75"/>
      </sharedItems>
    </cacheField>
    <cacheField name="求和项:本月放款金额" numFmtId="0">
      <sharedItems containsString="0" containsBlank="1" containsNumber="1" containsInteger="1" minValue="0" maxValue="6726264" count="45">
        <n v="0"/>
        <n v="1000"/>
        <n v="300000"/>
        <n v="200000"/>
        <n v="4000"/>
        <n v="50000"/>
        <n v="20000"/>
        <n v="36000"/>
        <n v="100000"/>
        <n v="35000"/>
        <n v="500"/>
        <n v="6000"/>
        <n v="5000"/>
        <n v="45000"/>
        <n v="19000"/>
        <n v="118000"/>
        <n v="10000"/>
        <n v="80000"/>
        <n v="365000"/>
        <n v="32022"/>
        <n v="30000"/>
        <n v="17000"/>
        <n v="180000"/>
        <n v="63000"/>
        <n v="380000"/>
        <n v="3500"/>
        <n v="8000"/>
        <n v="22000"/>
        <n v="24000"/>
        <n v="735200"/>
        <n v="110000"/>
        <n v="355000"/>
        <n v="2000"/>
        <n v="19880"/>
        <n v="1940700"/>
        <n v="135000"/>
        <n v="32662"/>
        <n v="142000"/>
        <n v="27700"/>
        <n v="5600"/>
        <n v="90000"/>
        <n v="89000"/>
        <n v="150000"/>
        <m/>
        <n v="6726264"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628.7310069444" refreshedBy="刘歆玥" recordCount="740">
  <cacheSource type="worksheet">
    <worksheetSource ref="AA1:AF1048576" sheet="11月月报" r:id="rId2"/>
  </cacheSource>
  <cacheFields count="6">
    <cacheField name="机构" numFmtId="0">
      <sharedItems containsBlank="1" containsNumber="1" containsInteger="1" containsMixedTypes="1" count="61">
        <n v="0"/>
        <s v="运营管理部"/>
        <s v="川沙支行"/>
        <s v="芳华分理处"/>
        <s v="风险管理部"/>
        <s v="张江支行"/>
        <s v="合庆支行"/>
        <s v="潼港分理处"/>
        <s v="严桥支行"/>
        <s v="高桥支行"/>
        <s v="高东支行"/>
        <s v="江镇支行"/>
        <s v="金桥支行"/>
        <s v="授信审批部"/>
        <s v="杨思支行"/>
        <s v="零售市场部"/>
        <s v="五星路支行"/>
        <s v="高行支行"/>
        <s v="施湾支行"/>
        <s v="三林支行"/>
        <s v="御桥分理处"/>
        <s v="曹路支行"/>
        <s v="北蔡支行"/>
        <s v="金海华城分理处"/>
        <s v="凌兆分理处"/>
        <s v="杨园支行"/>
        <s v="龚路支行"/>
        <s v="妙境支行"/>
        <s v="唐镇支行"/>
        <s v="营业部"/>
        <s v="王港支行"/>
        <s v="陆家嘴支行"/>
        <s v="办公室"/>
        <s v="零售金融部"/>
        <s v="民耀分理处"/>
        <s v="花木支行"/>
        <s v="南新分理处"/>
        <s v="市场一部"/>
        <s v="凌桥支行"/>
        <s v="洋泾支行"/>
        <s v="合规内控部"/>
        <s v="益江支行"/>
        <s v="运营管理部业务保障部"/>
        <s v="香山分理处"/>
        <s v="公司金融部"/>
        <s v="人力资源部"/>
        <s v="市场三部"/>
        <s v="新园路支行"/>
        <s v="六里支行"/>
        <s v="东沟支行"/>
        <s v="和炯路支行"/>
        <s v="金杨支行"/>
        <s v="六团支行"/>
        <s v="黄楼支行"/>
        <s v="孙桥支行"/>
        <s v="东波分理处"/>
        <s v="益江分理处"/>
        <s v="投行机构部"/>
        <s v="蔡路支行"/>
        <s v="南新支行"/>
        <m/>
      </sharedItems>
    </cacheField>
    <cacheField name="客户经理姓名" numFmtId="0">
      <sharedItems containsBlank="1" count="740">
        <s v="艾滨"/>
        <s v="包俊峰"/>
        <s v="包绍文"/>
        <s v="包晓琳"/>
        <s v="蔡超"/>
        <s v="蔡程"/>
        <s v="蔡国卿"/>
        <s v="蔡建峰"/>
        <s v="蔡利华"/>
        <s v="蔡美玲"/>
        <s v="蔡申宇"/>
        <s v="蔡素芬"/>
        <s v="蔡炜路"/>
        <s v="蔡燕雯"/>
        <s v="蔡逸钦"/>
        <s v="蔡颖军"/>
        <s v="蔡征寰"/>
        <s v="蔡正鹏"/>
        <s v="蔡志赟"/>
        <s v="曹茗婕"/>
        <s v="曹倩云"/>
        <s v="曹仁忠"/>
        <s v="曹怡珺"/>
        <s v="曹羿君"/>
        <s v="曹雨诚"/>
        <s v="曹媛"/>
        <s v="曹征"/>
        <s v="曹忠权"/>
        <s v="陈朝阳"/>
        <s v="陈淦"/>
        <s v="陈昊"/>
        <s v="陈弘俊"/>
        <s v="陈建强"/>
        <s v="陈剑峰"/>
        <s v="陈洁云"/>
        <s v="陈靓"/>
        <s v="陈莉娜"/>
        <s v="陈璐"/>
        <s v="陈敏"/>
        <s v="陈名"/>
        <s v="陈珮瑶"/>
        <s v="陈琦"/>
        <s v="陈秋依"/>
        <s v="陈瑞卿"/>
        <s v="陈睿佳"/>
        <s v="陈诗然"/>
        <s v="陈淑玲"/>
        <s v="陈思齐"/>
        <s v="陈婷"/>
        <s v="陈伟奋"/>
        <s v="陈雯瑛"/>
        <s v="陈晓敏"/>
        <s v="陈欣文"/>
        <s v="陈俨珏"/>
        <s v="陈艳"/>
        <s v="陈瑶"/>
        <s v="陈以恒"/>
        <s v="陈永琪"/>
        <s v="陈语嘉"/>
        <s v="陈玉"/>
        <s v="陈园园"/>
        <s v="陈真逸"/>
        <s v="陈子悦"/>
        <s v="成丽萍"/>
        <s v="程钧"/>
        <s v="程远芳"/>
        <s v="程智华"/>
        <s v="储天捷"/>
        <s v="褚梦露"/>
        <s v="戴纯清"/>
        <s v="戴加贝"/>
        <s v="戴佳怡"/>
        <s v="戴思静"/>
        <s v="戴贇"/>
        <s v="邓艳丽"/>
        <s v="丁丹萍"/>
        <s v="丁晓雄"/>
        <s v="董莉莉"/>
        <s v="董伟菁"/>
        <s v="董秀兰"/>
        <s v="杜鑫怡"/>
        <s v="杜星瑶"/>
        <s v="杜以晴"/>
        <s v="樊文笺"/>
        <s v="范文通"/>
        <s v="房玉虹"/>
        <s v="费思量"/>
        <s v="费文婷"/>
        <s v="费晓晨"/>
        <s v="冯凯"/>
        <s v="冯妮"/>
        <s v="冯伟"/>
        <s v="傅静妍"/>
        <s v="高磊"/>
        <s v="高露"/>
        <s v="高卫恩"/>
        <s v="高阳"/>
        <s v="高越"/>
        <s v="高鋆睿"/>
        <s v="郜晓霖"/>
        <s v="戈鑫毅"/>
        <s v="葛欣怡"/>
        <s v="龚纯"/>
        <s v="龚昊"/>
        <s v="龚浩"/>
        <s v="龚华"/>
        <s v="龚洁"/>
        <s v="龚文浩"/>
        <s v="龚欣怡"/>
        <s v="龚振华"/>
        <s v="龚政"/>
        <s v="顾诚劼"/>
        <s v="顾虹"/>
        <s v="顾佳怡"/>
        <s v="顾佳源"/>
        <s v="顾建安"/>
        <s v="顾美芬"/>
        <s v="顾盼"/>
        <s v="顾琼"/>
        <s v="顾诗芸"/>
        <s v="顾伟洁"/>
        <s v="顾伟丽"/>
        <s v="顾卫平"/>
        <s v="顾晓峰"/>
        <s v="顾嫣丽"/>
        <s v="顾亦萌"/>
        <s v="顾奕"/>
        <s v="顾愉"/>
        <s v="顾悦"/>
        <s v="顾振宇"/>
        <s v="顾志涛"/>
        <s v="桂旖旎"/>
        <s v="郭北"/>
        <s v="郭凤华"/>
        <s v="郭静华"/>
        <s v="郭勤"/>
        <s v="郭青青"/>
        <s v="郭婉姣"/>
        <s v="郭莹珞"/>
        <s v="韩欧"/>
        <s v="郝剑华"/>
        <s v="何佳"/>
        <s v="何佳义"/>
        <s v="何聂琼"/>
        <s v="何晴妍"/>
        <s v="何伟清"/>
        <s v="何雨秋"/>
        <s v="和艳珺"/>
        <s v="洪瞿辰"/>
        <s v="胡凤芳"/>
        <s v="胡菁"/>
        <s v="胡茹萍"/>
        <s v="胡伟"/>
        <s v="胡燕华"/>
        <s v="胡轶菲"/>
        <s v="胡筠"/>
        <s v="胡振林"/>
        <s v="胡志军"/>
        <s v="花瑾漪"/>
        <s v="花梦琦"/>
        <s v="黄海东"/>
        <s v="黄金宇"/>
        <s v="黄凯"/>
        <s v="黄立"/>
        <s v="黄萍"/>
        <s v="黄琼"/>
        <s v="黄任潇"/>
        <s v="黄伟丽"/>
        <s v="黄雯怡"/>
        <s v="黄晓伟"/>
        <s v="黄晓燕"/>
        <s v="黄晓轶"/>
        <s v="黄旭"/>
        <s v="黄燕琼"/>
        <s v="黄尧"/>
        <s v="黄伊"/>
        <s v="黄伊雯"/>
        <s v="黄逸莹"/>
        <s v="黄懿胤"/>
        <s v="黄芝兰"/>
        <s v="霍达"/>
        <s v="姬婷婷"/>
        <s v="计财兴"/>
        <s v="计婧"/>
        <s v="计知己"/>
        <s v="贾琼"/>
        <s v="贾卫东"/>
        <s v="江川"/>
        <s v="江琳莉"/>
        <s v="江以润"/>
        <s v="姜昊"/>
        <s v="姜慧珍"/>
        <s v="姜珉"/>
        <s v="姜晓晔"/>
        <s v="蒋朝盛"/>
        <s v="蒋磊"/>
        <s v="蒋莉青"/>
        <s v="蒋育华"/>
        <s v="蒋钰雯"/>
        <s v="焦虹"/>
        <s v="焦琼锐"/>
        <s v="焦玉姗"/>
        <s v="金斌"/>
        <s v="金剑斌"/>
        <s v="金丽"/>
        <s v="金佩"/>
        <s v="金涛"/>
        <s v="金晓欢"/>
        <s v="金怡筠"/>
        <s v="金莹莹"/>
        <s v="景子芸"/>
        <s v="阚圣凌"/>
        <s v="柯方逸"/>
        <s v="柯洋"/>
        <s v="孔佳琦"/>
        <s v="孔祥贇"/>
        <s v="李丁"/>
        <s v="李涵虚"/>
        <s v="李恒丰"/>
        <s v="李慧"/>
        <s v="李菊"/>
        <s v="李君"/>
        <s v="李凌波"/>
        <s v="李凌峰"/>
        <s v="李萍"/>
        <s v="李强"/>
        <s v="李青"/>
        <s v="李青颖"/>
        <s v="李润杰"/>
        <s v="李书吟"/>
        <s v="李思聪"/>
        <s v="李思思"/>
        <s v="李素文"/>
        <s v="李想"/>
        <s v="李晓"/>
        <s v="李雪"/>
        <s v="李亚"/>
        <s v="李莹"/>
        <s v="李玉莺"/>
        <s v="李志明"/>
        <s v="厉笑天"/>
        <s v="梁裔欣"/>
        <s v="林华菁"/>
        <s v="林慧婷"/>
        <s v="林婕"/>
        <s v="林晓凤"/>
        <s v="凌岚"/>
        <s v="凌思宇"/>
        <s v="凌毅"/>
        <s v="刘呈锦"/>
        <s v="刘笛"/>
        <s v="刘栋"/>
        <s v="刘国平"/>
        <s v="刘佳伟"/>
        <s v="刘洁"/>
        <s v="刘凛"/>
        <s v="刘璐萱"/>
        <s v="刘敏"/>
        <s v="刘盼"/>
        <s v="刘诗葭"/>
        <s v="刘婷婷"/>
        <s v="刘雯君"/>
        <s v="刘歆玥"/>
        <s v="刘雪菁"/>
        <s v="刘一畅"/>
        <s v="刘一瑾"/>
        <s v="刘臻澜"/>
        <s v="陆丹怡"/>
        <s v="陆红霞"/>
        <s v="陆华"/>
        <s v="陆骅"/>
        <s v="陆佳妮"/>
        <s v="陆可妍"/>
        <s v="陆利冬"/>
        <s v="陆莉娟"/>
        <s v="陆秋妍"/>
        <s v="陆天娇"/>
        <s v="陆薇薇"/>
        <s v="陆炜晶"/>
        <s v="陆文岚"/>
        <s v="陆贤翔"/>
        <s v="陆雅雯"/>
        <s v="陆彦昕"/>
        <s v="陆宇菲"/>
        <s v="陆韵芸"/>
        <s v="陆志明"/>
        <s v="陆志远"/>
        <s v="罗秋慧"/>
        <s v="罗晓雯"/>
        <s v="骆奕"/>
        <s v="吕婷婷"/>
        <s v="马成斌"/>
        <s v="马俊德"/>
        <s v="马良"/>
        <s v="马秋红"/>
        <s v="马胜伟"/>
        <s v="马涛"/>
        <s v="马燕清"/>
        <s v="马玉梅"/>
        <s v="马越骋"/>
        <s v="马智杰"/>
        <s v="毛晶洁"/>
        <s v="茅敏艳"/>
        <s v="茅毅桢"/>
        <s v="梅娟"/>
        <s v="孟苗"/>
        <s v="孟庆龙"/>
        <s v="闵亮"/>
        <s v="莫之汇"/>
        <s v="缪维"/>
        <s v="那智玉"/>
        <s v="倪颉成"/>
        <s v="倪金瑛"/>
        <s v="倪静"/>
        <s v="倪文华"/>
        <s v="倪叶东"/>
        <s v="倪祖欣"/>
        <s v="潘婕"/>
        <s v="潘群铭"/>
        <s v="潘盛伟"/>
        <s v="潘亦如"/>
        <s v="裴乐园"/>
        <s v="裴文良"/>
        <s v="彭婷"/>
        <s v="彭韦欣"/>
        <s v="彭小红"/>
        <s v="彭永东"/>
        <s v="浦东分行"/>
        <s v="浦建峰"/>
        <s v="钱慧"/>
        <s v="钱潇伟"/>
        <s v="钱晓琳"/>
        <s v="钱雨阳"/>
        <s v="乔国亭"/>
        <s v="乔琼"/>
        <s v="乔向红"/>
        <s v="乔宇英"/>
        <s v="秦斌"/>
        <s v="秦波"/>
        <s v="秦萃薇"/>
        <s v="秦海风"/>
        <s v="邱诗悦"/>
        <s v="邱智慧"/>
        <s v="瞿剑萍"/>
        <s v="瞿洁"/>
        <s v="瞿贤娥"/>
        <s v="瞿逸程"/>
        <s v="任露霄"/>
        <s v="沙彬彬"/>
        <s v="沙莎"/>
        <s v="尚啸"/>
        <s v="邵文杰"/>
        <s v="邵秀梅"/>
        <s v="邵驿涵"/>
        <s v="沈春梅"/>
        <s v="沈国青"/>
        <s v="沈佳燕"/>
        <s v="沈磊蕾"/>
        <s v="沈丽莉"/>
        <s v="沈丽清"/>
        <s v="沈凌苇"/>
        <s v="沈潞逸"/>
        <s v="沈思远"/>
        <s v="沈晔玮"/>
        <s v="沈奕"/>
        <s v="沈逸"/>
        <s v="盛瑷卉"/>
        <s v="盛健隽"/>
        <s v="施佳杰"/>
        <s v="施嘉程"/>
        <s v="施梅华"/>
        <s v="施敏"/>
        <s v="施石欣"/>
        <s v="施瑜婷"/>
        <s v="史嘉杰"/>
        <s v="寿春连"/>
        <s v="舒欣"/>
        <s v="宋丹红"/>
        <s v="宋家豪"/>
        <s v="宋丽凤"/>
        <s v="宋露霞"/>
        <s v="宋莹"/>
        <s v="宋瀛英"/>
        <s v="苏英"/>
        <s v="孙晨璐"/>
        <s v="孙倩雯"/>
        <s v="孙瞿琰"/>
        <s v="孙思敏"/>
        <s v="孙惟讷"/>
        <s v="孙燕妮"/>
        <s v="孙仰阳"/>
        <s v="孙祎莉"/>
        <s v="孙逸云"/>
        <s v="孙瑜婷"/>
        <s v="孙悦"/>
        <s v="孙智涛"/>
        <s v="孙忠权"/>
        <s v="谈霞震"/>
        <s v="谈新芳"/>
        <s v="谭茗"/>
        <s v="汤成"/>
        <s v="汤皓"/>
        <s v="汤佳元"/>
        <s v="汤明昊"/>
        <s v="汤珮蓉"/>
        <s v="唐安明"/>
        <s v="唐蓓莉"/>
        <s v="唐丹恒"/>
        <s v="唐瑞"/>
        <s v="唐诗蓓"/>
        <s v="唐伟国"/>
        <s v="唐雯"/>
        <s v="唐雄"/>
        <s v="唐秀鸳"/>
        <s v="唐奕"/>
        <s v="唐奕俊"/>
        <s v="唐志华"/>
        <s v="陶宏伟"/>
        <s v="陶轶欧"/>
        <s v="陶咏蕾"/>
        <s v="滕明琰"/>
        <s v="田轩飏"/>
        <s v="田雨蔚"/>
        <s v="童思佳"/>
        <s v="万华"/>
        <s v="万佳来"/>
        <s v="万云峰"/>
        <s v="汪承"/>
        <s v="王晨"/>
        <s v="王纯"/>
        <s v="王凡一"/>
        <s v="王方欣"/>
        <s v="王国华"/>
        <s v="王国良"/>
        <s v="王海静"/>
        <s v="王浩源"/>
        <s v="王合波"/>
        <s v="王华兴"/>
        <s v="王佳艺"/>
        <s v="王建飞"/>
        <s v="王静"/>
        <s v="王立斌"/>
        <s v="王丽丽"/>
        <s v="王美燕"/>
        <s v="王明霞"/>
        <s v="王萍"/>
        <s v="王瑞睿"/>
        <s v="王睿安"/>
        <s v="王诗怡"/>
        <s v="王涛萍"/>
        <s v="王维平"/>
        <s v="王晓军"/>
        <s v="王晓鹂"/>
        <s v="王艳红"/>
        <s v="王燕"/>
        <s v="王一静"/>
        <s v="王雨佳"/>
        <s v="王玥琦"/>
        <s v="王喆"/>
        <s v="王臻"/>
        <s v="王正平"/>
        <s v="王之韵"/>
        <s v="王子奇"/>
        <s v="韦晔"/>
        <s v="韦钰茹"/>
        <s v="卫爱丽"/>
        <s v="卫春雷"/>
        <s v="位帅琦"/>
        <s v="翁素仪"/>
        <s v="翁婷婷"/>
        <s v="吴爱萍"/>
        <s v="吴尔夫"/>
        <s v="吴杲"/>
        <s v="吴佳妮"/>
        <s v="吴佳雯"/>
        <s v="吴疆"/>
        <s v="吴静"/>
        <s v="吴静艺"/>
        <s v="吴俊明"/>
        <s v="吴明君"/>
        <s v="吴天予"/>
        <s v="吴文通"/>
        <s v="吴晓华"/>
        <s v="吴晓艳"/>
        <s v="吴莹"/>
        <s v="吴颖"/>
        <s v="吴钰"/>
        <s v="吴泽炬"/>
        <s v="吴正奕"/>
        <s v="伍艺锦"/>
        <s v="奚蕾"/>
        <s v="奚心雨"/>
        <s v="夏厦"/>
        <s v="夏真真"/>
        <s v="向华溢"/>
        <s v="肖晓"/>
        <s v="肖遥"/>
        <s v="谢佰轩"/>
        <s v="谢天"/>
        <s v="谢晓雯"/>
        <s v="谢政廷"/>
        <s v="刑景慧"/>
        <s v="邢聪"/>
        <s v="熊祎韬"/>
        <s v="徐冰樱"/>
        <s v="徐芳"/>
        <s v="徐昊"/>
        <s v="徐洪娣"/>
        <s v="徐佳颖"/>
        <s v="徐嘉新"/>
        <s v="徐建芳"/>
        <s v="徐金凤"/>
        <s v="徐进"/>
        <s v="徐君"/>
        <s v="徐凯文"/>
        <s v="徐曼"/>
        <s v="徐敏杰"/>
        <s v="徐明"/>
        <s v="徐天豪"/>
        <s v="徐文婧"/>
        <s v="徐曦"/>
        <s v="徐晓芸"/>
        <s v="徐晔"/>
        <s v="徐亦欢"/>
        <s v="徐轶"/>
        <s v="徐圆圆"/>
        <s v="徐玥"/>
        <s v="徐珠佳"/>
        <s v="许嘉浩"/>
        <s v="许嘉陆"/>
        <s v="许诗怡"/>
        <s v="许闻多"/>
        <s v="许益畅"/>
        <s v="薛锋杰"/>
        <s v="薛建国"/>
        <s v="薛文佳"/>
        <s v="薛晓晨"/>
        <s v="薛筱"/>
        <s v="严超弘"/>
        <s v="严澄澜"/>
        <s v="严丹"/>
        <s v="严洁颖"/>
        <s v="严平"/>
        <s v="严志华"/>
        <s v="颜芳芳"/>
        <s v="颜容"/>
        <s v="杨传毅"/>
        <s v="杨欢"/>
        <s v="杨佳浩"/>
        <s v="杨佳伟"/>
        <s v="杨坚"/>
        <s v="杨杰"/>
        <s v="杨静"/>
        <s v="杨静岚"/>
        <s v="杨珏珺"/>
        <s v="杨蕾敏"/>
        <s v="杨丽凤"/>
        <s v="杨丽萍"/>
        <s v="杨荣"/>
        <s v="杨维维"/>
        <s v="杨玮"/>
        <s v="杨卫兴"/>
        <s v="杨文莉"/>
        <s v="杨习里"/>
        <s v="杨小东"/>
        <s v="杨晓露"/>
        <s v="杨新英"/>
        <s v="杨燕"/>
        <s v="杨阳"/>
        <s v="杨宇鹭"/>
        <s v="杨玉良"/>
        <s v="杨裕丹"/>
        <s v="杨园君"/>
        <s v="杨玥"/>
        <s v="姚慧"/>
        <s v="姚磊"/>
        <s v="姚翊佳"/>
        <s v="姚永平"/>
        <s v="姚庄静"/>
        <s v="叶逢春"/>
        <s v="叶佳慧"/>
        <s v="叶黎恒"/>
        <s v="叶薇"/>
        <s v="叶玉珏"/>
        <s v="叶志文"/>
        <s v="殷凤"/>
        <s v="殷锡娟"/>
        <s v="殷正宇"/>
        <s v="尹爱华"/>
        <s v="尹磊"/>
        <s v="尹婷"/>
        <s v="尹霞"/>
        <s v="尹一卉"/>
        <s v="应艳婷"/>
        <s v="尤丽清"/>
        <s v="尤怡慧"/>
        <s v="尤子吟"/>
        <s v="于红"/>
        <s v="于家豪"/>
        <s v="余慧"/>
        <s v="俞诚"/>
        <s v="俞岭岭"/>
        <s v="俞倩文"/>
        <s v="俞卫民"/>
        <s v="俞晓丹"/>
        <s v="俞勇"/>
        <s v="虞倩琳"/>
        <s v="郁勤"/>
        <s v="郁悦"/>
        <s v="袁冰"/>
        <s v="袁文杰"/>
        <s v="袁瀛波"/>
        <s v="詹博睿"/>
        <s v="张㑇"/>
        <s v="张爱琴"/>
        <s v="张超豪"/>
        <s v="张朝明"/>
        <s v="张晨"/>
        <s v="张诚"/>
        <s v="张大伟"/>
        <s v="张欢"/>
        <s v="张晖"/>
        <s v="张佳勤"/>
        <s v="张洁"/>
        <s v="张静"/>
        <s v="张峻"/>
        <s v="张丽莉"/>
        <s v="张俪馨"/>
        <s v="张林美"/>
        <s v="张禄华"/>
        <s v="张佩君"/>
        <s v="张琴"/>
        <s v="张琼斐"/>
        <s v="张蓉"/>
        <s v="张润雨"/>
        <s v="张诗云"/>
        <s v="张束娇"/>
        <s v="张天超"/>
        <s v="张文晋"/>
        <s v="张孝治"/>
        <s v="张啸"/>
        <s v="张啸尘"/>
        <s v="张馨"/>
        <s v="张馨怡"/>
        <s v="张徐运"/>
        <s v="张雅韵"/>
        <s v="张艳"/>
        <s v="张燕"/>
        <s v="张燕艳"/>
        <s v="张燕贇"/>
        <s v="张洋洋"/>
        <s v="张怡婷"/>
        <s v="张怡云"/>
        <s v="张颖"/>
        <s v="张颖寅"/>
        <s v="张宇"/>
        <s v="张聿诚"/>
        <s v="张毓琦"/>
        <s v="张玥"/>
        <s v="张藻微"/>
        <s v="张臻"/>
        <s v="张郅骅"/>
        <s v="张忠友"/>
        <s v="张子豪"/>
        <s v="张紫霄"/>
        <s v="张自然"/>
        <s v="章逸昊"/>
        <s v="赵蓓莲"/>
        <s v="赵彬燕"/>
        <s v="赵峰"/>
        <s v="赵汉青"/>
        <s v="赵嘉昊"/>
        <s v="赵娇娇"/>
        <s v="赵琳"/>
        <s v="赵市宇"/>
        <s v="赵轶颖"/>
        <s v="赵韵"/>
        <s v="赵张洋"/>
        <s v="郑聪彦"/>
        <s v="郑浩君"/>
        <s v="郑佳伟"/>
        <s v="郑阳"/>
        <s v="郑元"/>
        <s v="仲维芳"/>
        <s v="周辰"/>
        <s v="周辰峰"/>
        <s v="周海伦"/>
        <s v="周华"/>
        <s v="周慧利"/>
        <s v="周嘉慧"/>
        <s v="周凯元"/>
        <s v="周黎明"/>
        <s v="周玲玲"/>
        <s v="周美倩"/>
        <s v="周培松"/>
        <s v="周琴"/>
        <s v="周沁桐"/>
        <s v="周晴晴"/>
        <s v="周汝泽"/>
        <s v="周思亦"/>
        <s v="周涛远"/>
        <s v="周天成"/>
        <s v="周啸天"/>
        <s v="周昕悦"/>
        <s v="周欣宇"/>
        <s v="周欣悦"/>
        <s v="周燕"/>
        <s v="周燕君"/>
        <s v="周以倩"/>
        <s v="周宇"/>
        <s v="周玉婷"/>
        <s v="周元弢"/>
        <s v="周韵"/>
        <s v="朱承波"/>
        <s v="朱法"/>
        <s v="朱芬"/>
        <s v="朱佳佳"/>
        <s v="朱佳敏"/>
        <s v="朱建青"/>
        <s v="朱洁婷"/>
        <s v="朱军"/>
        <s v="朱君"/>
        <s v="朱丽"/>
        <s v="朱丽梅"/>
        <s v="朱清"/>
        <s v="朱少廷"/>
        <s v="朱薇"/>
        <s v="朱伟彪"/>
        <s v="朱伟杰"/>
        <s v="朱小弟"/>
        <s v="朱旖辰"/>
        <s v="朱屹帆"/>
        <s v="朱勇"/>
        <s v="朱郁芬"/>
        <s v="庄佳毅"/>
        <s v="邹盛"/>
        <s v="邹世奇"/>
        <s v="(空白)"/>
        <s v="总计"/>
        <m/>
      </sharedItems>
    </cacheField>
    <cacheField name="求和项:昨日授信人数" numFmtId="0">
      <sharedItems containsString="0" containsBlank="1" containsNumber="1" containsInteger="1" minValue="0" maxValue="12" count="5">
        <n v="0"/>
        <n v="2"/>
        <n v="1"/>
        <m/>
        <n v="12"/>
      </sharedItems>
    </cacheField>
    <cacheField name="求和项:昨日放款金额" numFmtId="0">
      <sharedItems containsString="0" containsBlank="1" containsNumber="1" containsInteger="1" minValue="0" maxValue="1410800" count="17">
        <n v="0"/>
        <n v="200000"/>
        <n v="150000"/>
        <n v="1000"/>
        <n v="100000"/>
        <n v="10000"/>
        <n v="8000"/>
        <n v="60000"/>
        <n v="5000"/>
        <n v="7200"/>
        <n v="281000"/>
        <n v="3000"/>
        <n v="311300"/>
        <n v="24000"/>
        <n v="1300"/>
        <m/>
        <n v="1410800"/>
      </sharedItems>
    </cacheField>
    <cacheField name="求和项:本月授信人数" numFmtId="0">
      <sharedItems containsString="0" containsBlank="1" containsNumber="1" containsInteger="1" minValue="0" maxValue="761" count="24">
        <n v="0"/>
        <n v="2"/>
        <n v="1"/>
        <n v="53"/>
        <n v="50"/>
        <n v="19"/>
        <n v="5"/>
        <n v="3"/>
        <n v="47"/>
        <n v="4"/>
        <n v="52"/>
        <n v="6"/>
        <n v="27"/>
        <n v="22"/>
        <n v="111"/>
        <n v="23"/>
        <n v="8"/>
        <n v="7"/>
        <n v="35"/>
        <n v="9"/>
        <n v="10"/>
        <n v="13"/>
        <m/>
        <n v="761"/>
      </sharedItems>
    </cacheField>
    <cacheField name="求和项:本月放款金额" numFmtId="0">
      <sharedItems containsString="0" containsBlank="1" containsNumber="1" containsInteger="1" minValue="0" maxValue="62676527" count="147">
        <n v="200000"/>
        <n v="0"/>
        <n v="38000"/>
        <n v="51000"/>
        <n v="140000"/>
        <n v="203746"/>
        <n v="1113000"/>
        <n v="377000"/>
        <n v="163852"/>
        <n v="2000"/>
        <n v="365600"/>
        <n v="130000"/>
        <n v="225000"/>
        <n v="90000"/>
        <n v="5000"/>
        <n v="150000"/>
        <n v="6000"/>
        <n v="13900"/>
        <n v="30000"/>
        <n v="955662"/>
        <n v="25000"/>
        <n v="80000"/>
        <n v="10000"/>
        <n v="302600"/>
        <n v="24000"/>
        <n v="511000"/>
        <n v="717325"/>
        <n v="334800"/>
        <n v="599935"/>
        <n v="300000"/>
        <n v="35000"/>
        <n v="97200"/>
        <n v="92000"/>
        <n v="14000"/>
        <n v="608000"/>
        <n v="6280"/>
        <n v="222150"/>
        <n v="66000"/>
        <n v="13000"/>
        <n v="8000"/>
        <n v="50000"/>
        <n v="477300"/>
        <n v="6800"/>
        <n v="25700"/>
        <n v="100000"/>
        <n v="17888"/>
        <n v="136000"/>
        <n v="182500"/>
        <n v="36550"/>
        <n v="1005000"/>
        <n v="132571"/>
        <n v="70000"/>
        <n v="808700"/>
        <n v="140900"/>
        <n v="20000"/>
        <n v="355245"/>
        <n v="102000"/>
        <n v="139200"/>
        <n v="4500"/>
        <n v="121000"/>
        <n v="848891"/>
        <n v="40000"/>
        <n v="32000"/>
        <n v="69000"/>
        <n v="268000"/>
        <n v="1061000"/>
        <n v="2656"/>
        <n v="630034"/>
        <n v="64121"/>
        <n v="65000"/>
        <n v="721400"/>
        <n v="261841"/>
        <n v="400000"/>
        <n v="169000"/>
        <n v="15000"/>
        <n v="51174"/>
        <n v="190000"/>
        <n v="280000"/>
        <n v="216440"/>
        <n v="204000"/>
        <n v="180000"/>
        <n v="1564058"/>
        <n v="22600"/>
        <n v="60000"/>
        <n v="7500"/>
        <n v="390000"/>
        <n v="18500"/>
        <n v="131400"/>
        <n v="51407"/>
        <n v="864690"/>
        <n v="21000"/>
        <n v="2758992"/>
        <n v="73850"/>
        <n v="136500"/>
        <n v="880"/>
        <n v="100962"/>
        <n v="13300"/>
        <n v="106000"/>
        <n v="85000"/>
        <n v="13500"/>
        <n v="558643"/>
        <n v="365352"/>
        <n v="186000"/>
        <n v="24200"/>
        <n v="44000"/>
        <n v="201478"/>
        <n v="9000"/>
        <n v="4419332"/>
        <n v="115000"/>
        <n v="697500"/>
        <n v="110000"/>
        <n v="181100"/>
        <n v="381529"/>
        <n v="231000"/>
        <n v="61100"/>
        <n v="77000"/>
        <n v="17975951"/>
        <n v="269500"/>
        <n v="99000"/>
        <n v="623384"/>
        <n v="544900"/>
        <n v="234000"/>
        <n v="30500"/>
        <n v="300600"/>
        <n v="550000"/>
        <n v="171000"/>
        <n v="270000"/>
        <n v="1000"/>
        <n v="54000"/>
        <n v="302000"/>
        <n v="67000"/>
        <n v="39000"/>
        <n v="113000"/>
        <n v="15300"/>
        <n v="145700"/>
        <n v="7600"/>
        <n v="165047"/>
        <n v="1111"/>
        <n v="309888"/>
        <n v="1291012"/>
        <n v="11700"/>
        <n v="273000"/>
        <n v="70500"/>
        <n v="111000"/>
        <n v="1076000"/>
        <m/>
        <n v="62676527"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628.7403472222" refreshedBy="刘歆玥" recordCount="0">
  <cacheSource type="worksheet">
    <worksheetSource ref="BB1:BD1048576" sheet="11月月报" r:id="rId2"/>
  </cacheSource>
  <cacheFields count="3">
    <cacheField name="支行" numFmtId="0">
      <sharedItems containsBlank="1" count="48">
        <s v="高桥支行"/>
        <s v="金桥支行"/>
        <s v="零售市场部"/>
        <s v="御桥分理处"/>
        <s v="川沙支行"/>
        <s v="曹路支行"/>
        <s v="北蔡支行"/>
        <s v="杨园支行"/>
        <s v="龚路支行"/>
        <s v="妙境支行"/>
        <s v="芳华分理处"/>
        <s v="张江支行"/>
        <s v="民耀分理处"/>
        <s v="杨思支行"/>
        <s v="合庆支行"/>
        <e v="#N/A"/>
        <s v="洋泾支行"/>
        <s v="南新分理处"/>
        <s v="香山分理处"/>
        <s v="王港支行"/>
        <s v="高行支行"/>
        <s v="高东支行"/>
        <s v="陆家嘴支行"/>
        <s v="凌兆分理处"/>
        <s v="东沟支行"/>
        <s v="潼港分理处"/>
        <s v="六里支行"/>
        <s v="营业部"/>
        <s v="和炯路支行"/>
        <s v="金杨支行"/>
        <s v="江镇支行"/>
        <s v="金海华城分理处"/>
        <s v="黄楼支行"/>
        <s v="花木支行"/>
        <s v="孙桥支行"/>
        <s v="东波分理处"/>
        <s v="六团支行"/>
        <s v="唐镇支行"/>
        <s v="施湾支行"/>
        <s v="严桥支行"/>
        <s v="三林支行"/>
        <s v="凌桥支行"/>
        <s v="益江分理处"/>
        <s v="新园路支行"/>
        <s v="蔡路支行"/>
        <s v="南新支行"/>
        <s v="五星路支行"/>
        <m/>
      </sharedItems>
    </cacheField>
    <cacheField name="客户经理姓名" numFmtId="0">
      <sharedItems containsBlank="1" count="177">
        <s v="蔡燕雯"/>
        <s v="蔡正鹏"/>
        <s v="曹倩云"/>
        <s v="曹羿君"/>
        <s v="陈建强"/>
        <s v="陈洁云"/>
        <s v="陈靓"/>
        <s v="陈莉娜"/>
        <s v="陈名"/>
        <s v="陈诗然"/>
        <s v="陈淑玲"/>
        <s v="陈婷"/>
        <s v="陈雯瑛"/>
        <s v="陈子悦"/>
        <s v="储天捷"/>
        <s v="邓艳丽"/>
        <s v="丁晓雄"/>
        <s v="杜鑫怡"/>
        <s v="杜星瑶"/>
        <s v="杜以晴"/>
        <s v="费文婷"/>
        <s v="费晓晨"/>
        <s v="冯妮"/>
        <s v="高越"/>
        <s v="龚洁"/>
        <s v="顾伟丽"/>
        <s v="顾晓峰"/>
        <s v="顾悦"/>
        <s v="桂旖旎"/>
        <s v="郭勤"/>
        <s v="郭青青"/>
        <s v="何佳"/>
        <s v="何晴妍"/>
        <s v="胡茹萍"/>
        <s v="胡伟"/>
        <s v="黄海东"/>
        <s v="黄萍"/>
        <s v="黄任潇"/>
        <s v="黄旭"/>
        <s v="江川"/>
        <s v="江琳莉"/>
        <s v="江以润"/>
        <s v="姜珉"/>
        <s v="蒋朝盛"/>
        <s v="焦虹"/>
        <s v="焦琼锐"/>
        <s v="金涛"/>
        <s v="阚圣凌"/>
        <s v="柯方逸"/>
        <s v="李丁"/>
        <s v="李涵虚"/>
        <s v="李凌峰"/>
        <s v="李青颖"/>
        <s v="李书吟"/>
        <s v="李思聪"/>
        <s v="李思思"/>
        <s v="李亚"/>
        <s v="李志明"/>
        <s v="刘国平"/>
        <s v="刘佳伟"/>
        <s v="刘璐萱"/>
        <s v="刘一瑾"/>
        <s v="刘臻澜"/>
        <s v="陆可妍"/>
        <s v="罗秋慧"/>
        <s v="罗晓雯"/>
        <s v="吕婷婷"/>
        <s v="马越骋"/>
        <s v="茅敏艳"/>
        <s v="茅毅桢"/>
        <s v="莫之汇"/>
        <s v="倪静"/>
        <s v="潘亦如"/>
        <s v="裴文良"/>
        <s v="彭韦欣"/>
        <s v="钱潇伟"/>
        <s v="钱晓琳"/>
        <s v="邱智慧"/>
        <s v="瞿逸程"/>
        <s v="沙彬彬"/>
        <s v="沙莎"/>
        <s v="沈晔玮"/>
        <s v="施石欣"/>
        <s v="寿春连"/>
        <s v="宋丽凤"/>
        <s v="宋莹"/>
        <s v="苏英"/>
        <s v="孙晨璐"/>
        <s v="孙倩雯"/>
        <s v="孙燕妮"/>
        <s v="孙仰阳"/>
        <s v="唐蓓莉"/>
        <s v="唐瑞"/>
        <s v="唐诗蓓"/>
        <s v="唐雯"/>
        <s v="陶宏伟"/>
        <s v="田雨蔚"/>
        <s v="童思佳"/>
        <s v="万华"/>
        <s v="万佳来"/>
        <s v="王晨"/>
        <s v="王纯"/>
        <s v="王佳艺"/>
        <s v="王静"/>
        <s v="王美燕"/>
        <s v="王明霞"/>
        <s v="王雨佳"/>
        <s v="王玥琦"/>
        <s v="王喆"/>
        <s v="韦晔"/>
        <s v="韦钰茹"/>
        <s v="位帅琦"/>
        <s v="翁婷婷"/>
        <s v="吴静"/>
        <s v="吴静艺"/>
        <s v="吴莹"/>
        <s v="吴泽炬"/>
        <s v="吴正奕"/>
        <s v="伍艺锦"/>
        <s v="刑景慧"/>
        <s v="邢聪"/>
        <s v="徐君"/>
        <s v="徐凯文"/>
        <s v="徐曦"/>
        <s v="徐亦欢"/>
        <s v="徐圆圆"/>
        <s v="许嘉陆"/>
        <s v="许闻多"/>
        <s v="许益畅"/>
        <s v="严丹"/>
        <s v="严洁颖"/>
        <s v="颜容"/>
        <s v="杨欢"/>
        <s v="杨丽萍"/>
        <s v="杨维维"/>
        <s v="杨小东"/>
        <s v="杨燕"/>
        <s v="杨宇鹭"/>
        <s v="姚庄静"/>
        <s v="殷凤"/>
        <s v="尤子吟"/>
        <s v="于红"/>
        <s v="俞倩文"/>
        <s v="虞倩琳"/>
        <s v="袁冰"/>
        <s v="张朝明"/>
        <s v="张欢"/>
        <s v="张晖"/>
        <s v="张润雨"/>
        <s v="张天超"/>
        <s v="张馨"/>
        <s v="张馨怡"/>
        <s v="张怡云"/>
        <s v="张宇"/>
        <s v="张聿诚"/>
        <s v="张臻"/>
        <s v="张子豪"/>
        <s v="赵娇娇"/>
        <s v="郑浩君"/>
        <s v="郑阳"/>
        <s v="郑元"/>
        <s v="周辰"/>
        <s v="周辰峰"/>
        <s v="周嘉慧"/>
        <s v="周沁桐"/>
        <s v="周思亦"/>
        <s v="周昕悦"/>
        <s v="周燕君"/>
        <s v="朱芬"/>
        <s v="朱少廷"/>
        <s v="朱薇"/>
        <s v="朱伟杰"/>
        <s v="朱旖辰"/>
        <s v="朱屹帆"/>
        <s v="邹世奇"/>
        <s v="总计"/>
        <m/>
      </sharedItems>
    </cacheField>
    <cacheField name="求和项:本月授信人数" numFmtId="0">
      <sharedItems containsString="0" containsBlank="1" containsNumber="1" containsInteger="1" minValue="0" maxValue="345" count="13">
        <n v="1"/>
        <n v="0"/>
        <n v="40"/>
        <n v="2"/>
        <n v="16"/>
        <n v="45"/>
        <n v="3"/>
        <n v="43"/>
        <n v="4"/>
        <n v="89"/>
        <n v="47"/>
        <n v="345"/>
        <m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632.5722685185" refreshedBy="刘歆玥" recordCount="742">
  <cacheSource type="worksheet">
    <worksheetSource ref="AA1:AF1048576" sheet="1206-刘" r:id="rId2"/>
  </cacheSource>
  <cacheFields count="6">
    <cacheField name="机构" numFmtId="0">
      <sharedItems containsBlank="1" containsNumber="1" containsInteger="1" containsMixedTypes="1" count="60">
        <n v="0"/>
        <s v="运营管理部"/>
        <s v="川沙支行"/>
        <s v="芳华分理处"/>
        <s v="风险管理部"/>
        <s v="张江支行"/>
        <s v="合庆支行"/>
        <s v="潼港分理处"/>
        <s v="严桥支行"/>
        <s v="高桥支行"/>
        <s v="高东支行"/>
        <s v="江镇支行"/>
        <s v="金桥支行"/>
        <s v="授信审批部"/>
        <s v="杨思支行"/>
        <s v="零售市场部"/>
        <s v="五星路支行"/>
        <s v="高行支行"/>
        <s v="施湾支行"/>
        <s v="三林支行"/>
        <s v="御桥分理处"/>
        <s v="曹路支行"/>
        <s v="北蔡支行"/>
        <s v="金海华城分理处"/>
        <s v="凌兆分理处"/>
        <s v="杨园支行"/>
        <s v="龚路支行"/>
        <s v="妙境支行"/>
        <s v="唐镇支行"/>
        <s v="营业部"/>
        <s v="王港支行"/>
        <s v="陆家嘴支行"/>
        <s v="办公室"/>
        <s v="零售金融部"/>
        <s v="民耀分理处"/>
        <s v="花木支行"/>
        <s v="南新分理处"/>
        <s v="市场一部"/>
        <s v="凌桥支行"/>
        <s v="洋泾支行"/>
        <s v="合规内控部"/>
        <s v="益江分理处"/>
        <s v="运营管理部业务保障部"/>
        <s v="香山分理处"/>
        <s v="公司金融部"/>
        <s v="黄楼支行"/>
        <s v="人力资源部"/>
        <s v="市场三部"/>
        <s v="新园路支行"/>
        <s v="六里支行"/>
        <s v="东沟支行"/>
        <s v="和炯路支行"/>
        <s v="金杨支行"/>
        <s v="六团支行"/>
        <s v="孙桥支行"/>
        <s v="东波分理处"/>
        <s v="投行机构部"/>
        <s v="蔡路支行"/>
        <s v="南新支行"/>
        <m/>
      </sharedItems>
    </cacheField>
    <cacheField name="客户经理姓名" numFmtId="0">
      <sharedItems containsBlank="1" count="742">
        <s v="艾滨"/>
        <s v="包俊峰"/>
        <s v="包绍文"/>
        <s v="包晓琳"/>
        <s v="蔡超"/>
        <s v="蔡程"/>
        <s v="蔡国卿"/>
        <s v="蔡建峰"/>
        <s v="蔡利华"/>
        <s v="蔡美玲"/>
        <s v="蔡申宇"/>
        <s v="蔡素芬"/>
        <s v="蔡炜路"/>
        <s v="蔡燕雯"/>
        <s v="蔡逸钦"/>
        <s v="蔡颖军"/>
        <s v="蔡征寰"/>
        <s v="蔡正鹏"/>
        <s v="蔡志赟"/>
        <s v="曹茗婕"/>
        <s v="曹倩云"/>
        <s v="曹仁忠"/>
        <s v="曹怡珺"/>
        <s v="曹羿君"/>
        <s v="曹雨诚"/>
        <s v="曹媛"/>
        <s v="曹征"/>
        <s v="曹忠权"/>
        <s v="陈朝阳"/>
        <s v="陈淦"/>
        <s v="陈昊"/>
        <s v="陈弘俊"/>
        <s v="陈建强"/>
        <s v="陈剑峰"/>
        <s v="陈洁云"/>
        <s v="陈靓"/>
        <s v="陈莉娜"/>
        <s v="陈璐"/>
        <s v="陈敏"/>
        <s v="陈名"/>
        <s v="陈珮瑶"/>
        <s v="陈琦"/>
        <s v="陈秋依"/>
        <s v="陈瑞卿"/>
        <s v="陈睿佳"/>
        <s v="陈诗然"/>
        <s v="陈淑玲"/>
        <s v="陈思齐"/>
        <s v="陈婷"/>
        <s v="陈伟奋"/>
        <s v="陈雯瑛"/>
        <s v="陈晓敏"/>
        <s v="陈欣文"/>
        <s v="陈俨珏"/>
        <s v="陈艳"/>
        <s v="陈瑶"/>
        <s v="陈以恒"/>
        <s v="陈永琪"/>
        <s v="陈语嘉"/>
        <s v="陈玉"/>
        <s v="陈园园"/>
        <s v="陈真逸"/>
        <s v="陈子悦"/>
        <s v="成丽萍"/>
        <s v="程钧"/>
        <s v="程远芳"/>
        <s v="程智华"/>
        <s v="储天捷"/>
        <s v="褚梦露"/>
        <s v="戴纯清"/>
        <s v="戴加贝"/>
        <s v="戴佳怡"/>
        <s v="戴思静"/>
        <s v="戴贇"/>
        <s v="邓艳丽"/>
        <s v="丁丹萍"/>
        <s v="丁晓雄"/>
        <s v="董莉莉"/>
        <s v="董伟菁"/>
        <s v="董秀兰"/>
        <s v="杜鑫怡"/>
        <s v="杜星瑶"/>
        <s v="杜以晴"/>
        <s v="樊文笺"/>
        <s v="范文通"/>
        <s v="房玉虹"/>
        <s v="费思量"/>
        <s v="费文婷"/>
        <s v="费晓晨"/>
        <s v="冯凯"/>
        <s v="冯妮"/>
        <s v="冯伟"/>
        <s v="傅静妍"/>
        <s v="高磊"/>
        <s v="高露"/>
        <s v="高卫恩"/>
        <s v="高阳"/>
        <s v="高越"/>
        <s v="高鋆睿"/>
        <s v="郜晓霖"/>
        <s v="戈鑫毅"/>
        <s v="葛欣怡"/>
        <s v="龚纯"/>
        <s v="龚昊"/>
        <s v="龚浩"/>
        <s v="龚华"/>
        <s v="龚洁"/>
        <s v="龚文浩"/>
        <s v="龚欣怡"/>
        <s v="龚振华"/>
        <s v="龚政"/>
        <s v="顾诚劼"/>
        <s v="顾虹"/>
        <s v="顾佳怡"/>
        <s v="顾佳源"/>
        <s v="顾建安"/>
        <s v="顾美芬"/>
        <s v="顾盼"/>
        <s v="顾琼"/>
        <s v="顾诗芸"/>
        <s v="顾伟洁"/>
        <s v="顾伟丽"/>
        <s v="顾卫平"/>
        <s v="顾晓峰"/>
        <s v="顾嫣丽"/>
        <s v="顾亦萌"/>
        <s v="顾奕"/>
        <s v="顾愉"/>
        <s v="顾悦"/>
        <s v="顾振宇"/>
        <s v="顾志涛"/>
        <s v="桂旖旎"/>
        <s v="郭北"/>
        <s v="郭凤华"/>
        <s v="郭静华"/>
        <s v="郭勤"/>
        <s v="郭青青"/>
        <s v="郭思宇"/>
        <s v="郭婉姣"/>
        <s v="郭莹珞"/>
        <s v="韩欧"/>
        <s v="郝剑华"/>
        <s v="何佳"/>
        <s v="何佳义"/>
        <s v="何聂琼"/>
        <s v="何晴妍"/>
        <s v="何伟清"/>
        <s v="何雨秋"/>
        <s v="和艳珺"/>
        <s v="洪瞿辰"/>
        <s v="胡凤芳"/>
        <s v="胡菁"/>
        <s v="胡茹萍"/>
        <s v="胡伟"/>
        <s v="胡燕华"/>
        <s v="胡轶菲"/>
        <s v="胡筠"/>
        <s v="胡振林"/>
        <s v="胡志军"/>
        <s v="花瑾漪"/>
        <s v="花梦琦"/>
        <s v="黄海东"/>
        <s v="黄金宇"/>
        <s v="黄凯"/>
        <s v="黄立"/>
        <s v="黄萍"/>
        <s v="黄琼"/>
        <s v="黄任潇"/>
        <s v="黄伟丽"/>
        <s v="黄雯怡"/>
        <s v="黄晓伟"/>
        <s v="黄晓燕"/>
        <s v="黄晓轶"/>
        <s v="黄旭"/>
        <s v="黄燕琼"/>
        <s v="黄尧"/>
        <s v="黄伊"/>
        <s v="黄伊雯"/>
        <s v="黄逸莹"/>
        <s v="黄懿胤"/>
        <s v="黄芝兰"/>
        <s v="霍达"/>
        <s v="姬婷婷"/>
        <s v="计财兴"/>
        <s v="计婧"/>
        <s v="计知己"/>
        <s v="贾琼"/>
        <s v="贾卫东"/>
        <s v="江川"/>
        <s v="江琳莉"/>
        <s v="江以润"/>
        <s v="姜昊"/>
        <s v="姜慧珍"/>
        <s v="姜珉"/>
        <s v="姜晓晔"/>
        <s v="蒋朝盛"/>
        <s v="蒋磊"/>
        <s v="蒋莉青"/>
        <s v="蒋育华"/>
        <s v="蒋钰雯"/>
        <s v="焦虹"/>
        <s v="焦琼锐"/>
        <s v="焦玉姗"/>
        <s v="金斌"/>
        <s v="金剑斌"/>
        <s v="金丽"/>
        <s v="金佩"/>
        <s v="金涛"/>
        <s v="金晓欢"/>
        <s v="金怡筠"/>
        <s v="金莹莹"/>
        <s v="景子芸"/>
        <s v="阚圣凌"/>
        <s v="柯方逸"/>
        <s v="柯洋"/>
        <s v="孔佳琦"/>
        <s v="孔祥贇"/>
        <s v="李丁"/>
        <s v="李涵虚"/>
        <s v="李恒丰"/>
        <s v="李慧"/>
        <s v="李菊"/>
        <s v="李君"/>
        <s v="李凌波"/>
        <s v="李凌峰"/>
        <s v="李萍"/>
        <s v="李强"/>
        <s v="李青"/>
        <s v="李青颖"/>
        <s v="李润杰"/>
        <s v="李书吟"/>
        <s v="李思聪"/>
        <s v="李思思"/>
        <s v="李素文"/>
        <s v="李想"/>
        <s v="李晓"/>
        <s v="李雪"/>
        <s v="李亚"/>
        <s v="李莹"/>
        <s v="李玉莺"/>
        <s v="李志明"/>
        <s v="厉笑天"/>
        <s v="梁裔欣"/>
        <s v="林华菁"/>
        <s v="林慧婷"/>
        <s v="林婕"/>
        <s v="林晓凤"/>
        <s v="凌岚"/>
        <s v="凌思宇"/>
        <s v="凌毅"/>
        <s v="刘呈锦"/>
        <s v="刘笛"/>
        <s v="刘栋"/>
        <s v="刘国平"/>
        <s v="刘佳伟"/>
        <s v="刘洁"/>
        <s v="刘凛"/>
        <s v="刘璐萱"/>
        <s v="刘敏"/>
        <s v="刘盼"/>
        <s v="刘诗葭"/>
        <s v="刘婷婷"/>
        <s v="刘雯君"/>
        <s v="刘歆玥"/>
        <s v="刘雪菁"/>
        <s v="刘一畅"/>
        <s v="刘一瑾"/>
        <s v="刘臻澜"/>
        <s v="陆丹怡"/>
        <s v="陆红霞"/>
        <s v="陆华"/>
        <s v="陆骅"/>
        <s v="陆佳妮"/>
        <s v="陆可妍"/>
        <s v="陆利冬"/>
        <s v="陆莉娟"/>
        <s v="陆秋妍"/>
        <s v="陆天娇"/>
        <s v="陆薇薇"/>
        <s v="陆炜晶"/>
        <s v="陆文岚"/>
        <s v="陆贤翔"/>
        <s v="陆雅雯"/>
        <s v="陆彦昕"/>
        <s v="陆宇菲"/>
        <s v="陆韵芸"/>
        <s v="陆志明"/>
        <s v="陆志远"/>
        <s v="罗秋慧"/>
        <s v="罗晓雯"/>
        <s v="骆奕"/>
        <s v="吕婷婷"/>
        <s v="马成斌"/>
        <s v="马俊德"/>
        <s v="马良"/>
        <s v="马秋红"/>
        <s v="马胜伟"/>
        <s v="马涛"/>
        <s v="马燕清"/>
        <s v="马玉梅"/>
        <s v="马越骋"/>
        <s v="马智杰"/>
        <s v="毛晶洁"/>
        <s v="茅敏艳"/>
        <s v="茅毅桢"/>
        <s v="梅娟"/>
        <s v="孟苗"/>
        <s v="孟庆龙"/>
        <s v="闵亮"/>
        <s v="莫之汇"/>
        <s v="缪维"/>
        <s v="那智玉"/>
        <s v="倪颉成"/>
        <s v="倪金瑛"/>
        <s v="倪静"/>
        <s v="倪文华"/>
        <s v="倪叶东"/>
        <s v="倪祖欣"/>
        <s v="潘婕"/>
        <s v="潘群铭"/>
        <s v="潘盛伟"/>
        <s v="潘亦如"/>
        <s v="裴乐园"/>
        <s v="裴文良"/>
        <s v="彭婷"/>
        <s v="彭韦欣"/>
        <s v="彭小红"/>
        <s v="彭永东"/>
        <s v="浦东分行"/>
        <s v="浦建峰"/>
        <s v="钱慧"/>
        <s v="钱潇伟"/>
        <s v="钱晓琳"/>
        <s v="钱雨阳"/>
        <s v="乔国亭"/>
        <s v="乔琼"/>
        <s v="乔向红"/>
        <s v="乔宇英"/>
        <s v="秦斌"/>
        <s v="秦波"/>
        <s v="秦萃薇"/>
        <s v="秦海风"/>
        <s v="邱诗悦"/>
        <s v="邱智慧"/>
        <s v="瞿剑萍"/>
        <s v="瞿洁"/>
        <s v="瞿贤娥"/>
        <s v="瞿逸程"/>
        <s v="任露霄"/>
        <s v="沙彬彬"/>
        <s v="沙莎"/>
        <s v="尚啸"/>
        <s v="邵文杰"/>
        <s v="邵秀梅"/>
        <s v="邵驿涵"/>
        <s v="沈春梅"/>
        <s v="沈国青"/>
        <s v="沈佳燕"/>
        <s v="沈磊蕾"/>
        <s v="沈丽莉"/>
        <s v="沈丽清"/>
        <s v="沈凌苇"/>
        <s v="沈潞逸"/>
        <s v="沈思远"/>
        <s v="沈晔玮"/>
        <s v="沈奕"/>
        <s v="沈逸"/>
        <s v="盛瑷卉"/>
        <s v="盛健隽"/>
        <s v="施佳杰"/>
        <s v="施嘉程"/>
        <s v="施梅华"/>
        <s v="施敏"/>
        <s v="施石欣"/>
        <s v="施瑜婷"/>
        <s v="史嘉杰"/>
        <s v="寿春连"/>
        <s v="舒欣"/>
        <s v="宋丹红"/>
        <s v="宋家豪"/>
        <s v="宋丽凤"/>
        <s v="宋露霞"/>
        <s v="宋莹"/>
        <s v="宋瀛英"/>
        <s v="苏英"/>
        <s v="孙晨璐"/>
        <s v="孙倩雯"/>
        <s v="孙瞿琰"/>
        <s v="孙思敏"/>
        <s v="孙惟讷"/>
        <s v="孙燕妮"/>
        <s v="孙仰阳"/>
        <s v="孙祎莉"/>
        <s v="孙逸云"/>
        <s v="孙瑜婷"/>
        <s v="孙悦"/>
        <s v="孙智涛"/>
        <s v="孙忠权"/>
        <s v="谈霞震"/>
        <s v="谈新芳"/>
        <s v="谭茗"/>
        <s v="汤成"/>
        <s v="汤皓"/>
        <s v="汤佳元"/>
        <s v="汤明昊"/>
        <s v="汤珮蓉"/>
        <s v="唐安明"/>
        <s v="唐蓓莉"/>
        <s v="唐丹恒"/>
        <s v="唐瑞"/>
        <s v="唐诗蓓"/>
        <s v="唐伟国"/>
        <s v="唐雯"/>
        <s v="唐雄"/>
        <s v="唐秀鸳"/>
        <s v="唐奕"/>
        <s v="唐奕俊"/>
        <s v="唐志华"/>
        <s v="陶宏伟"/>
        <s v="陶轶欧"/>
        <s v="陶咏蕾"/>
        <s v="滕明琰"/>
        <s v="田轩飏"/>
        <s v="田雨蔚"/>
        <s v="童思佳"/>
        <s v="万华"/>
        <s v="万佳来"/>
        <s v="万云峰"/>
        <s v="汪承"/>
        <s v="王晨"/>
        <s v="王纯"/>
        <s v="王凡一"/>
        <s v="王方欣"/>
        <s v="王国华"/>
        <s v="王国良"/>
        <s v="王海静"/>
        <s v="王浩源"/>
        <s v="王合波"/>
        <s v="王华兴"/>
        <s v="王佳艺"/>
        <s v="王建飞"/>
        <s v="王静"/>
        <s v="王立斌"/>
        <s v="王丽丽"/>
        <s v="王美燕"/>
        <s v="王明霞"/>
        <s v="王萍"/>
        <s v="王瑞睿"/>
        <s v="王睿安"/>
        <s v="王诗怡"/>
        <s v="王涛萍"/>
        <s v="王维平"/>
        <s v="王晓军"/>
        <s v="王晓鹂"/>
        <s v="王艳红"/>
        <s v="王燕"/>
        <s v="王一静"/>
        <s v="王雨佳"/>
        <s v="王玥琦"/>
        <s v="王喆"/>
        <s v="王臻"/>
        <s v="王正平"/>
        <s v="王之韵"/>
        <s v="王子奇"/>
        <s v="韦晔"/>
        <s v="韦钰茹"/>
        <s v="卫爱丽"/>
        <s v="卫春雷"/>
        <s v="位帅琦"/>
        <s v="翁素仪"/>
        <s v="翁婷婷"/>
        <s v="吴爱萍"/>
        <s v="吴尔夫"/>
        <s v="吴杲"/>
        <s v="吴佳妮"/>
        <s v="吴佳雯"/>
        <s v="吴疆"/>
        <s v="吴静"/>
        <s v="吴静艺"/>
        <s v="吴俊明"/>
        <s v="吴明君"/>
        <s v="吴天予"/>
        <s v="吴文通"/>
        <s v="吴晓华"/>
        <s v="吴晓艳"/>
        <s v="吴莹"/>
        <s v="吴颖"/>
        <s v="吴钰"/>
        <s v="吴泽炬"/>
        <s v="吴正奕"/>
        <s v="伍艺锦"/>
        <s v="奚蕾"/>
        <s v="奚心雨"/>
        <s v="夏厦"/>
        <s v="夏真真"/>
        <s v="向华溢"/>
        <s v="肖晓"/>
        <s v="肖遥"/>
        <s v="谢佰轩"/>
        <s v="谢天"/>
        <s v="谢晓雯"/>
        <s v="谢政廷"/>
        <s v="刑景慧"/>
        <s v="邢聪"/>
        <s v="熊祎韬"/>
        <s v="徐冰樱"/>
        <s v="徐芳"/>
        <s v="徐昊"/>
        <s v="徐洪娣"/>
        <s v="徐佳颖"/>
        <s v="徐嘉新"/>
        <s v="徐建芳"/>
        <s v="徐金凤"/>
        <s v="徐进"/>
        <s v="徐君"/>
        <s v="徐凯文"/>
        <s v="徐曼"/>
        <s v="徐敏杰"/>
        <s v="徐明"/>
        <s v="徐天豪"/>
        <s v="徐文婧"/>
        <s v="徐曦"/>
        <s v="徐晓芸"/>
        <s v="徐晔"/>
        <s v="徐亦欢"/>
        <s v="徐轶"/>
        <s v="徐圆圆"/>
        <s v="徐玥"/>
        <s v="徐珠佳"/>
        <s v="许嘉浩"/>
        <s v="许嘉陆"/>
        <s v="许诗怡"/>
        <s v="许闻多"/>
        <s v="许益畅"/>
        <s v="薛锋杰"/>
        <s v="薛建国"/>
        <s v="薛文佳"/>
        <s v="薛晓晨"/>
        <s v="薛筱"/>
        <s v="严超弘"/>
        <s v="严澄澜"/>
        <s v="严丹"/>
        <s v="严洁颖"/>
        <s v="严平"/>
        <s v="严志华"/>
        <s v="颜芳芳"/>
        <s v="颜容"/>
        <s v="杨传毅"/>
        <s v="杨欢"/>
        <s v="杨佳浩"/>
        <s v="杨佳伟"/>
        <s v="杨坚"/>
        <s v="杨杰"/>
        <s v="杨静"/>
        <s v="杨静岚"/>
        <s v="杨珏珺"/>
        <s v="杨蕾敏"/>
        <s v="杨丽凤"/>
        <s v="杨丽萍"/>
        <s v="杨荣"/>
        <s v="杨维维"/>
        <s v="杨玮"/>
        <s v="杨卫兴"/>
        <s v="杨文莉"/>
        <s v="杨习里"/>
        <s v="杨小东"/>
        <s v="杨晓露"/>
        <s v="杨新英"/>
        <s v="杨燕"/>
        <s v="杨阳"/>
        <s v="杨宇鹭"/>
        <s v="杨玉良"/>
        <s v="杨裕丹"/>
        <s v="杨园君"/>
        <s v="杨玥"/>
        <s v="姚慧"/>
        <s v="姚磊"/>
        <s v="姚翊佳"/>
        <s v="姚永平"/>
        <s v="姚庄静"/>
        <s v="叶逢春"/>
        <s v="叶佳慧"/>
        <s v="叶黎恒"/>
        <s v="叶薇"/>
        <s v="叶玉珏"/>
        <s v="叶志文"/>
        <s v="殷凤"/>
        <s v="殷锡娟"/>
        <s v="殷正宇"/>
        <s v="尹爱华"/>
        <s v="尹磊"/>
        <s v="尹婷"/>
        <s v="尹霞"/>
        <s v="尹一卉"/>
        <s v="应艳婷"/>
        <s v="尤丽清"/>
        <s v="尤怡慧"/>
        <s v="尤子吟"/>
        <s v="于红"/>
        <s v="于家豪"/>
        <s v="余慧"/>
        <s v="俞诚"/>
        <s v="俞岭岭"/>
        <s v="俞倩文"/>
        <s v="俞卫民"/>
        <s v="俞晓丹"/>
        <s v="俞勇"/>
        <s v="虞倩琳"/>
        <s v="郁勤"/>
        <s v="郁悦"/>
        <s v="袁冰"/>
        <s v="袁文杰"/>
        <s v="袁瀛波"/>
        <s v="詹博睿"/>
        <s v="张㑇"/>
        <s v="张爱琴"/>
        <s v="张超豪"/>
        <s v="张朝明"/>
        <s v="张晨"/>
        <s v="张诚"/>
        <s v="张大伟"/>
        <s v="张欢"/>
        <s v="张晖"/>
        <s v="张佳勤"/>
        <s v="张洁"/>
        <s v="张静"/>
        <s v="张峻"/>
        <s v="张丽莉"/>
        <s v="张俪馨"/>
        <s v="张林美"/>
        <s v="张禄华"/>
        <s v="张佩君"/>
        <s v="张琴"/>
        <s v="张琼斐"/>
        <s v="张蓉"/>
        <s v="张润雨"/>
        <s v="张诗云"/>
        <s v="张束娇"/>
        <s v="张天超"/>
        <s v="张文晋"/>
        <s v="张孝治"/>
        <s v="张啸"/>
        <s v="张啸尘"/>
        <s v="张馨"/>
        <s v="张馨怡"/>
        <s v="张徐运"/>
        <s v="张雅韵"/>
        <s v="张艳"/>
        <s v="张燕"/>
        <s v="张燕艳"/>
        <s v="张燕贇"/>
        <s v="张洋洋"/>
        <s v="张怡婷"/>
        <s v="张怡云"/>
        <s v="张颖"/>
        <s v="张颖寅"/>
        <s v="张宇"/>
        <s v="张聿诚"/>
        <s v="张毓琦"/>
        <s v="张玥"/>
        <s v="张藻微"/>
        <s v="张臻"/>
        <s v="张郅骅"/>
        <s v="张忠友"/>
        <s v="张子豪"/>
        <s v="张紫霄"/>
        <s v="张自然"/>
        <s v="章逸昊"/>
        <s v="赵蓓莲"/>
        <s v="赵彬燕"/>
        <s v="赵峰"/>
        <s v="赵汉青"/>
        <s v="赵嘉昊"/>
        <s v="赵娇娇"/>
        <s v="赵琳"/>
        <s v="赵市宇"/>
        <s v="赵轶颖"/>
        <s v="赵韵"/>
        <s v="赵张洋"/>
        <s v="郑聪彦"/>
        <s v="郑浩君"/>
        <s v="郑佳伟"/>
        <s v="郑阳"/>
        <s v="郑元"/>
        <s v="仲维芳"/>
        <s v="周辰"/>
        <s v="周辰峰"/>
        <s v="周海伦"/>
        <s v="周华"/>
        <s v="周慧利"/>
        <s v="周嘉慧"/>
        <s v="周凯元"/>
        <s v="周黎明"/>
        <s v="周玲玲"/>
        <s v="周美倩"/>
        <s v="周培松"/>
        <s v="周琴"/>
        <s v="周沁桐"/>
        <s v="周晴晴"/>
        <s v="周汝泽"/>
        <s v="周思亦"/>
        <s v="周涛远"/>
        <s v="周天成"/>
        <s v="周啸天"/>
        <s v="周昕悦"/>
        <s v="周欣宇"/>
        <s v="周欣悦"/>
        <s v="周燕"/>
        <s v="周燕君"/>
        <s v="周以倩"/>
        <s v="周宇"/>
        <s v="周玉婷"/>
        <s v="周元弢"/>
        <s v="周韵"/>
        <s v="朱承波"/>
        <s v="朱法"/>
        <s v="朱芬"/>
        <s v="朱佳佳"/>
        <s v="朱佳敏"/>
        <s v="朱建青"/>
        <s v="朱洁婷"/>
        <s v="朱军"/>
        <s v="朱君"/>
        <s v="朱丽"/>
        <s v="朱丽梅"/>
        <s v="朱清"/>
        <s v="朱少廷"/>
        <s v="朱薇"/>
        <s v="朱伟彪"/>
        <s v="朱伟杰"/>
        <s v="朱小弟"/>
        <s v="朱旖辰"/>
        <s v="朱屹帆"/>
        <s v="朱勇"/>
        <s v="朱郁芬"/>
        <s v="庄佳毅"/>
        <s v="庄冉"/>
        <s v="邹盛"/>
        <s v="邹世奇"/>
        <s v="(空白)"/>
        <s v="总计"/>
        <m/>
      </sharedItems>
    </cacheField>
    <cacheField name="求和项:昨日授信人数" numFmtId="0">
      <sharedItems containsString="0" containsBlank="1" containsNumber="1" containsInteger="1" minValue="0" maxValue="25" count="7">
        <n v="0"/>
        <n v="1"/>
        <n v="5"/>
        <n v="2"/>
        <n v="3"/>
        <m/>
        <n v="25"/>
      </sharedItems>
    </cacheField>
    <cacheField name="求和项:昨日放款金额" numFmtId="0">
      <sharedItems containsString="0" containsBlank="1" containsNumber="1" containsInteger="1" minValue="0" maxValue="2387583" count="25">
        <n v="0"/>
        <n v="34200"/>
        <n v="140000"/>
        <n v="30000"/>
        <n v="200000"/>
        <n v="14283"/>
        <n v="70000"/>
        <n v="33000"/>
        <n v="50000"/>
        <n v="1100"/>
        <n v="111000"/>
        <n v="100000"/>
        <n v="131000"/>
        <n v="59000"/>
        <n v="5000"/>
        <n v="274500"/>
        <n v="78000"/>
        <n v="390000"/>
        <n v="1500"/>
        <n v="25000"/>
        <n v="58000"/>
        <n v="142000"/>
        <n v="10000"/>
        <m/>
        <n v="2387583"/>
      </sharedItems>
    </cacheField>
    <cacheField name="求和项:本月授信人数" numFmtId="0">
      <sharedItems containsString="0" containsBlank="1" containsNumber="1" containsInteger="1" minValue="0" maxValue="134" count="12">
        <n v="0"/>
        <n v="2"/>
        <n v="1"/>
        <n v="12"/>
        <n v="6"/>
        <n v="4"/>
        <n v="3"/>
        <n v="9"/>
        <n v="36"/>
        <n v="5"/>
        <m/>
        <n v="134"/>
      </sharedItems>
    </cacheField>
    <cacheField name="求和项:本月放款金额" numFmtId="0">
      <sharedItems containsString="0" containsBlank="1" containsNumber="1" containsInteger="1" minValue="0" maxValue="10849681" count="61">
        <n v="0"/>
        <n v="1000"/>
        <n v="34200"/>
        <n v="300000"/>
        <n v="440000"/>
        <n v="38300"/>
        <n v="5500"/>
        <n v="50000"/>
        <n v="200000"/>
        <n v="20000"/>
        <n v="2600"/>
        <n v="70000"/>
        <n v="100000"/>
        <n v="136000"/>
        <n v="54283"/>
        <n v="500"/>
        <n v="33000"/>
        <n v="6000"/>
        <n v="5000"/>
        <n v="45000"/>
        <n v="64000"/>
        <n v="1100"/>
        <n v="19000"/>
        <n v="111000"/>
        <n v="158000"/>
        <n v="2734"/>
        <n v="30000"/>
        <n v="80000"/>
        <n v="3000"/>
        <n v="365000"/>
        <n v="163022"/>
        <n v="10000"/>
        <n v="17000"/>
        <n v="180000"/>
        <n v="122000"/>
        <n v="380000"/>
        <n v="3500"/>
        <n v="8000"/>
        <n v="210000"/>
        <n v="22000"/>
        <n v="24000"/>
        <n v="1009700"/>
        <n v="110000"/>
        <n v="433000"/>
        <n v="2000"/>
        <n v="19880"/>
        <n v="2589700"/>
        <n v="135000"/>
        <n v="36162"/>
        <n v="192000"/>
        <n v="25000"/>
        <n v="27700"/>
        <n v="74700"/>
        <n v="58000"/>
        <n v="13000"/>
        <n v="5600"/>
        <n v="90000"/>
        <n v="231000"/>
        <n v="350000"/>
        <m/>
        <n v="10849681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628.7433564815" refreshedBy="刘歆玥" recordCount="0">
  <cacheSource type="worksheet">
    <worksheetSource ref="BJ1:BL1048576" sheet="11月月报" r:id="rId2"/>
  </cacheSource>
  <cacheFields count="3">
    <cacheField name="支行" numFmtId="0">
      <sharedItems containsBlank="1" count="15">
        <s v="零售市场部"/>
        <s v="金桥支行"/>
        <s v="川沙支行"/>
        <s v="高行支行"/>
        <s v="和炯路支行"/>
        <s v="江镇支行"/>
        <s v="花木支行"/>
        <s v="新园路支行"/>
        <s v="芳华分理处"/>
        <s v="东波分理处"/>
        <s v="益江分理处"/>
        <s v="黄楼支行"/>
        <s v="洋泾支行"/>
        <e v="#N/A"/>
        <m/>
      </sharedItems>
    </cacheField>
    <cacheField name="尽调客户经理" numFmtId="0">
      <sharedItems containsBlank="1" count="27">
        <s v="曹倩云"/>
        <s v="杜星瑶"/>
        <s v="龚洁"/>
        <s v="顾伟丽"/>
        <s v="郭勤"/>
        <s v="何佳"/>
        <s v="黄旭"/>
        <s v="阚圣凌"/>
        <s v="李亚"/>
        <s v="李志明"/>
        <s v="刘国平"/>
        <s v="陆可妍"/>
        <s v="茅敏艳"/>
        <s v="莫之汇"/>
        <s v="孙仰阳"/>
        <s v="王美燕"/>
        <s v="王明霞"/>
        <s v="徐君"/>
        <s v="徐凯文"/>
        <s v="杨小东"/>
        <s v="张子豪"/>
        <s v="郑阳"/>
        <s v="周辰"/>
        <s v="周思亦"/>
        <s v="(空白)"/>
        <s v="总计"/>
        <m/>
      </sharedItems>
    </cacheField>
    <cacheField name="求和项:放款金额" numFmtId="0">
      <sharedItems containsString="0" containsBlank="1" containsNumber="1" containsInteger="1" minValue="0" maxValue="33366340" count="25">
        <n v="4841502"/>
        <n v="1237000"/>
        <n v="298000"/>
        <n v="498000"/>
        <n v="1000"/>
        <n v="200000"/>
        <n v="4436035"/>
        <n v="40000"/>
        <n v="7479700"/>
        <n v="60000"/>
        <n v="210000"/>
        <n v="235000"/>
        <n v="307000"/>
        <n v="667229"/>
        <n v="52000"/>
        <n v="5229000"/>
        <n v="100000"/>
        <n v="3478000"/>
        <n v="114324"/>
        <n v="3432550"/>
        <n v="50000"/>
        <n v="20000"/>
        <n v="180000"/>
        <m/>
        <n v="3336634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628.7458564815" refreshedBy="刘歆玥" recordCount="0">
  <cacheSource type="worksheet">
    <worksheetSource ref="BR1:BT1048576" sheet="11月月报" r:id="rId2"/>
  </cacheSource>
  <cacheFields count="3">
    <cacheField name="支行" numFmtId="0">
      <sharedItems containsBlank="1" count="22">
        <s v="高桥支行"/>
        <s v="零售市场部"/>
        <s v="曹路支行"/>
        <s v="龚路支行"/>
        <s v="张江支行"/>
        <s v="合庆支行"/>
        <s v="金桥支行"/>
        <s v="高行支行"/>
        <s v="高东支行"/>
        <s v="妙境支行"/>
        <s v="北蔡支行"/>
        <s v="孙桥支行"/>
        <s v="花木支行"/>
        <s v="益江分理处"/>
        <s v="凌兆分理处"/>
        <s v="东沟支行"/>
        <s v="御桥分理处"/>
        <s v="南新支行"/>
        <s v="杨思支行"/>
        <s v="洋泾支行"/>
        <e v="#N/A"/>
        <m/>
      </sharedItems>
    </cacheField>
    <cacheField name="尽调客户经理" numFmtId="0">
      <sharedItems containsBlank="1" count="40">
        <s v="蔡燕雯"/>
        <s v="曹倩云"/>
        <s v="陈靓"/>
        <s v="陈名"/>
        <s v="陈淑玲"/>
        <s v="储天捷"/>
        <s v="邓艳丽"/>
        <s v="杜星瑶"/>
        <s v="费文婷"/>
        <s v="龚洁"/>
        <s v="顾伟丽"/>
        <s v="何佳"/>
        <s v="黄旭"/>
        <s v="李思聪"/>
        <s v="李亚"/>
        <s v="李志明"/>
        <s v="马越骋"/>
        <s v="茅敏艳"/>
        <s v="潘亦如"/>
        <s v="钱潇伟"/>
        <s v="沙彬彬"/>
        <s v="孙燕妮"/>
        <s v="孙仰阳"/>
        <s v="王静"/>
        <s v="王美燕"/>
        <s v="王玥琦"/>
        <s v="翁婷婷"/>
        <s v="徐君"/>
        <s v="许嘉陆"/>
        <s v="许闻多"/>
        <s v="杨小东"/>
        <s v="杨燕"/>
        <s v="殷凤"/>
        <s v="尤子吟"/>
        <s v="虞倩琳"/>
        <s v="张欢"/>
        <s v="张馨"/>
        <s v="张馨怡"/>
        <s v="周思亦"/>
        <m/>
      </sharedItems>
    </cacheField>
    <cacheField name="计数" numFmtId="0">
      <sharedItems containsString="0" containsBlank="1" containsNumber="1" containsInteger="1" minValue="0" maxValue="104" count="12">
        <n v="1"/>
        <n v="57"/>
        <n v="2"/>
        <n v="20"/>
        <n v="75"/>
        <n v="3"/>
        <n v="72"/>
        <n v="4"/>
        <n v="104"/>
        <n v="32"/>
        <n v="65"/>
        <m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636.4084143518" refreshedBy="USER" recordCount="742">
  <cacheSource type="worksheet">
    <worksheetSource ref="AA1:AD1048576" sheet="草稿"/>
  </cacheSource>
  <cacheFields count="4">
    <cacheField name="机构" numFmtId="0">
      <sharedItems containsBlank="1" containsNumber="1" containsInteger="1" containsMixedTypes="1" count="59">
        <n v="0"/>
        <s v="运营管理部"/>
        <s v="川沙支行"/>
        <s v="芳华分理处"/>
        <s v="风险管理部"/>
        <s v="张江支行"/>
        <s v="合庆支行"/>
        <s v="潼港分理处"/>
        <s v="严桥支行"/>
        <s v="高桥支行"/>
        <s v="高东支行"/>
        <s v="江镇支行"/>
        <s v="金桥支行"/>
        <s v="授信审批部"/>
        <s v="杨思支行"/>
        <s v="零售市场部"/>
        <s v="五星路支行"/>
        <s v="高行支行"/>
        <s v="施湾支行"/>
        <s v="三林支行"/>
        <s v="御桥分理处"/>
        <s v="曹路支行"/>
        <s v="北蔡支行"/>
        <s v="金海华城分理处"/>
        <s v="凌兆分理处"/>
        <s v="杨园支行"/>
        <s v="龚路支行"/>
        <s v="妙境支行"/>
        <s v="唐镇支行"/>
        <s v="营业部"/>
        <s v="王港支行"/>
        <s v="陆家嘴支行"/>
        <s v="办公室"/>
        <s v="零售金融部"/>
        <s v="民耀分理处"/>
        <s v="花木支行"/>
        <s v="南新支行"/>
        <s v="市场一部"/>
        <s v="凌桥支行"/>
        <s v="洋泾支行"/>
        <s v="合规内控部"/>
        <s v="益江支行"/>
        <s v="运营管理部业务保障部"/>
        <s v="香山分理处"/>
        <s v="公司金融部"/>
        <s v="黄楼支行"/>
        <s v="人力资源部"/>
        <s v="市场三部"/>
        <s v="新园路支行"/>
        <s v="六里支行"/>
        <s v="东沟支行"/>
        <s v="和炯路支行"/>
        <s v="金杨支行"/>
        <s v="六团支行"/>
        <s v="孙桥支行"/>
        <s v="东波分理处"/>
        <s v="投行机构部"/>
        <s v="蔡路支行"/>
        <m/>
      </sharedItems>
    </cacheField>
    <cacheField name="客户经理姓名" numFmtId="0">
      <sharedItems containsBlank="1" count="742">
        <s v="艾滨"/>
        <s v="包俊峰"/>
        <s v="包绍文"/>
        <s v="包晓琳"/>
        <s v="蔡超"/>
        <s v="蔡程"/>
        <s v="蔡国卿"/>
        <s v="蔡建峰"/>
        <s v="蔡利华"/>
        <s v="蔡美玲"/>
        <s v="蔡申宇"/>
        <s v="蔡素芬"/>
        <s v="蔡炜路"/>
        <s v="蔡燕雯"/>
        <s v="蔡逸钦"/>
        <s v="蔡颖军"/>
        <s v="蔡征寰"/>
        <s v="蔡正鹏"/>
        <s v="蔡志赟"/>
        <s v="曹茗婕"/>
        <s v="曹倩云"/>
        <s v="曹仁忠"/>
        <s v="曹怡珺"/>
        <s v="曹羿君"/>
        <s v="曹雨诚"/>
        <s v="曹媛"/>
        <s v="曹征"/>
        <s v="曹忠权"/>
        <s v="陈朝阳"/>
        <s v="陈淦"/>
        <s v="陈昊"/>
        <s v="陈弘俊"/>
        <s v="陈建强"/>
        <s v="陈剑峰"/>
        <s v="陈洁云"/>
        <s v="陈靓"/>
        <s v="陈莉娜"/>
        <s v="陈璐"/>
        <s v="陈敏"/>
        <s v="陈名"/>
        <s v="陈珮瑶"/>
        <s v="陈琦"/>
        <s v="陈秋依"/>
        <s v="陈瑞卿"/>
        <s v="陈睿佳"/>
        <s v="陈诗然"/>
        <s v="陈淑玲"/>
        <s v="陈思齐"/>
        <s v="陈婷"/>
        <s v="陈伟奋"/>
        <s v="陈雯瑛"/>
        <s v="陈晓敏"/>
        <s v="陈欣文"/>
        <s v="陈俨珏"/>
        <s v="陈艳"/>
        <s v="陈瑶"/>
        <s v="陈以恒"/>
        <s v="陈永琪"/>
        <s v="陈语嘉"/>
        <s v="陈玉"/>
        <s v="陈园园"/>
        <s v="陈真逸"/>
        <s v="陈子悦"/>
        <s v="成丽萍"/>
        <s v="程钧"/>
        <s v="程远芳"/>
        <s v="程智华"/>
        <s v="储天捷"/>
        <s v="褚梦露"/>
        <s v="戴纯清"/>
        <s v="戴加贝"/>
        <s v="戴佳怡"/>
        <s v="戴思静"/>
        <s v="戴贇"/>
        <s v="邓艳丽"/>
        <s v="丁丹萍"/>
        <s v="丁晓雄"/>
        <s v="董莉莉"/>
        <s v="董伟菁"/>
        <s v="董秀兰"/>
        <s v="杜鑫怡"/>
        <s v="杜星瑶"/>
        <s v="杜以晴"/>
        <s v="樊文笺"/>
        <s v="范文通"/>
        <s v="房玉虹"/>
        <s v="费思量"/>
        <s v="费文婷"/>
        <s v="费晓晨"/>
        <s v="冯凯"/>
        <s v="冯妮"/>
        <s v="冯伟"/>
        <s v="傅静妍"/>
        <s v="高磊"/>
        <s v="高露"/>
        <s v="高卫恩"/>
        <s v="高阳"/>
        <s v="高越"/>
        <s v="高鋆睿"/>
        <s v="郜晓霖"/>
        <s v="戈鑫毅"/>
        <s v="葛欣怡"/>
        <s v="龚纯"/>
        <s v="龚昊"/>
        <s v="龚浩"/>
        <s v="龚华"/>
        <s v="龚洁"/>
        <s v="龚文浩"/>
        <s v="龚欣怡"/>
        <s v="龚振华"/>
        <s v="龚政"/>
        <s v="顾诚劼"/>
        <s v="顾虹"/>
        <s v="顾佳怡"/>
        <s v="顾佳源"/>
        <s v="顾建安"/>
        <s v="顾美芬"/>
        <s v="顾盼"/>
        <s v="顾琼"/>
        <s v="顾诗芸"/>
        <s v="顾伟洁"/>
        <s v="顾伟丽"/>
        <s v="顾卫平"/>
        <s v="顾晓峰"/>
        <s v="顾嫣丽"/>
        <s v="顾亦萌"/>
        <s v="顾奕"/>
        <s v="顾愉"/>
        <s v="顾悦"/>
        <s v="顾振宇"/>
        <s v="顾志涛"/>
        <s v="桂旖旎"/>
        <s v="郭北"/>
        <s v="郭凤华"/>
        <s v="郭静华"/>
        <s v="郭勤"/>
        <s v="郭青青"/>
        <s v="郭思宇"/>
        <s v="郭婉姣"/>
        <s v="郭莹珞"/>
        <s v="韩欧"/>
        <s v="郝剑华"/>
        <s v="何佳"/>
        <s v="何佳义"/>
        <s v="何聂琼"/>
        <s v="何晴妍"/>
        <s v="何伟清"/>
        <s v="何雨秋"/>
        <s v="和艳珺"/>
        <s v="洪瞿辰"/>
        <s v="胡凤芳"/>
        <s v="胡菁"/>
        <s v="胡茹萍"/>
        <s v="胡伟"/>
        <s v="胡燕华"/>
        <s v="胡轶菲"/>
        <s v="胡筠"/>
        <s v="胡振林"/>
        <s v="胡志军"/>
        <s v="花瑾漪"/>
        <s v="花梦琦"/>
        <s v="黄海东"/>
        <s v="黄金宇"/>
        <s v="黄凯"/>
        <s v="黄立"/>
        <s v="黄萍"/>
        <s v="黄琼"/>
        <s v="黄任潇"/>
        <s v="黄伟丽"/>
        <s v="黄雯怡"/>
        <s v="黄晓伟"/>
        <s v="黄晓燕"/>
        <s v="黄晓轶"/>
        <s v="黄旭"/>
        <s v="黄燕琼"/>
        <s v="黄尧"/>
        <s v="黄伊"/>
        <s v="黄伊雯"/>
        <s v="黄逸莹"/>
        <s v="黄懿胤"/>
        <s v="黄芝兰"/>
        <s v="霍达"/>
        <s v="姬婷婷"/>
        <s v="计财兴"/>
        <s v="计婧"/>
        <s v="计知己"/>
        <s v="贾琼"/>
        <s v="贾卫东"/>
        <s v="江川"/>
        <s v="江琳莉"/>
        <s v="江以润"/>
        <s v="姜昊"/>
        <s v="姜慧珍"/>
        <s v="姜珉"/>
        <s v="姜晓晔"/>
        <s v="蒋朝盛"/>
        <s v="蒋磊"/>
        <s v="蒋莉青"/>
        <s v="蒋育华"/>
        <s v="蒋钰雯"/>
        <s v="焦虹"/>
        <s v="焦琼锐"/>
        <s v="焦玉姗"/>
        <s v="金斌"/>
        <s v="金剑斌"/>
        <s v="金丽"/>
        <s v="金佩"/>
        <s v="金涛"/>
        <s v="金晓欢"/>
        <s v="金怡筠"/>
        <s v="金莹莹"/>
        <s v="景子芸"/>
        <s v="阚圣凌"/>
        <s v="柯方逸"/>
        <s v="柯洋"/>
        <s v="孔佳琦"/>
        <s v="孔祥贇"/>
        <s v="李丁"/>
        <s v="李涵虚"/>
        <s v="李恒丰"/>
        <s v="李慧"/>
        <s v="李菊"/>
        <s v="李君"/>
        <s v="李凌波"/>
        <s v="李凌峰"/>
        <s v="李萍"/>
        <s v="李强"/>
        <s v="李青"/>
        <s v="李青颖"/>
        <s v="李润杰"/>
        <s v="李书吟"/>
        <s v="李思聪"/>
        <s v="李思思"/>
        <s v="李素文"/>
        <s v="李想"/>
        <s v="李晓"/>
        <s v="李雪"/>
        <s v="李亚"/>
        <s v="李莹"/>
        <s v="李玉莺"/>
        <s v="李志明"/>
        <s v="厉笑天"/>
        <s v="梁裔欣"/>
        <s v="林华菁"/>
        <s v="林慧婷"/>
        <s v="林婕"/>
        <s v="林晓凤"/>
        <s v="凌岚"/>
        <s v="凌思宇"/>
        <s v="凌毅"/>
        <s v="刘呈锦"/>
        <s v="刘笛"/>
        <s v="刘栋"/>
        <s v="刘国平"/>
        <s v="刘佳伟"/>
        <s v="刘洁"/>
        <s v="刘凛"/>
        <s v="刘璐萱"/>
        <s v="刘敏"/>
        <s v="刘盼"/>
        <s v="刘诗葭"/>
        <s v="刘婷婷"/>
        <s v="刘雯君"/>
        <s v="刘歆玥"/>
        <s v="刘雪菁"/>
        <s v="刘一畅"/>
        <s v="刘一瑾"/>
        <s v="刘臻澜"/>
        <s v="陆丹怡"/>
        <s v="陆红霞"/>
        <s v="陆华"/>
        <s v="陆骅"/>
        <s v="陆佳妮"/>
        <s v="陆可妍"/>
        <s v="陆利冬"/>
        <s v="陆莉娟"/>
        <s v="陆秋妍"/>
        <s v="陆天娇"/>
        <s v="陆薇薇"/>
        <s v="陆炜晶"/>
        <s v="陆文岚"/>
        <s v="陆贤翔"/>
        <s v="陆雅雯"/>
        <s v="陆彦昕"/>
        <s v="陆宇菲"/>
        <s v="陆韵芸"/>
        <s v="陆志明"/>
        <s v="陆志远"/>
        <s v="罗秋慧"/>
        <s v="罗晓雯"/>
        <s v="骆奕"/>
        <s v="吕婷婷"/>
        <s v="马成斌"/>
        <s v="马俊德"/>
        <s v="马良"/>
        <s v="马秋红"/>
        <s v="马胜伟"/>
        <s v="马涛"/>
        <s v="马燕清"/>
        <s v="马玉梅"/>
        <s v="马越骋"/>
        <s v="马智杰"/>
        <s v="毛晶洁"/>
        <s v="茅敏艳"/>
        <s v="茅毅桢"/>
        <s v="梅娟"/>
        <s v="孟苗"/>
        <s v="孟庆龙"/>
        <s v="闵亮"/>
        <s v="莫之汇"/>
        <s v="缪维"/>
        <s v="那智玉"/>
        <s v="倪颉成"/>
        <s v="倪金瑛"/>
        <s v="倪静"/>
        <s v="倪文华"/>
        <s v="倪叶东"/>
        <s v="倪祖欣"/>
        <s v="潘婕"/>
        <s v="潘群铭"/>
        <s v="潘盛伟"/>
        <s v="潘亦如"/>
        <s v="裴乐园"/>
        <s v="裴文良"/>
        <s v="彭婷"/>
        <s v="彭韦欣"/>
        <s v="彭小红"/>
        <s v="彭永东"/>
        <s v="浦东分行"/>
        <s v="浦建峰"/>
        <s v="钱慧"/>
        <s v="钱潇伟"/>
        <s v="钱晓琳"/>
        <s v="钱雨阳"/>
        <s v="乔国亭"/>
        <s v="乔琼"/>
        <s v="乔向红"/>
        <s v="乔宇英"/>
        <s v="秦斌"/>
        <s v="秦波"/>
        <s v="秦萃薇"/>
        <s v="秦海风"/>
        <s v="邱诗悦"/>
        <s v="邱智慧"/>
        <s v="瞿剑萍"/>
        <s v="瞿洁"/>
        <s v="瞿贤娥"/>
        <s v="瞿逸程"/>
        <s v="任露霄"/>
        <s v="沙彬彬"/>
        <s v="沙莎"/>
        <s v="尚啸"/>
        <s v="邵文杰"/>
        <s v="邵秀梅"/>
        <s v="邵驿涵"/>
        <s v="沈春梅"/>
        <s v="沈国青"/>
        <s v="沈佳燕"/>
        <s v="沈磊蕾"/>
        <s v="沈丽莉"/>
        <s v="沈丽清"/>
        <s v="沈凌苇"/>
        <s v="沈潞逸"/>
        <s v="沈思远"/>
        <s v="沈晔玮"/>
        <s v="沈奕"/>
        <s v="沈逸"/>
        <s v="盛瑷卉"/>
        <s v="盛健隽"/>
        <s v="施佳杰"/>
        <s v="施嘉程"/>
        <s v="施梅华"/>
        <s v="施敏"/>
        <s v="施石欣"/>
        <s v="施瑜婷"/>
        <s v="史嘉杰"/>
        <s v="寿春连"/>
        <s v="舒欣"/>
        <s v="宋丹红"/>
        <s v="宋家豪"/>
        <s v="宋丽凤"/>
        <s v="宋露霞"/>
        <s v="宋莹"/>
        <s v="宋瀛英"/>
        <s v="苏英"/>
        <s v="孙晨璐"/>
        <s v="孙倩雯"/>
        <s v="孙瞿琰"/>
        <s v="孙思敏"/>
        <s v="孙惟讷"/>
        <s v="孙燕妮"/>
        <s v="孙仰阳"/>
        <s v="孙祎莉"/>
        <s v="孙逸云"/>
        <s v="孙瑜婷"/>
        <s v="孙悦"/>
        <s v="孙智涛"/>
        <s v="孙忠权"/>
        <s v="谈霞震"/>
        <s v="谈新芳"/>
        <s v="谭茗"/>
        <s v="汤成"/>
        <s v="汤皓"/>
        <s v="汤佳元"/>
        <s v="汤明昊"/>
        <s v="汤珮蓉"/>
        <s v="唐安明"/>
        <s v="唐蓓莉"/>
        <s v="唐丹恒"/>
        <s v="唐瑞"/>
        <s v="唐诗蓓"/>
        <s v="唐伟国"/>
        <s v="唐雯"/>
        <s v="唐雄"/>
        <s v="唐秀鸳"/>
        <s v="唐奕"/>
        <s v="唐奕俊"/>
        <s v="唐志华"/>
        <s v="陶宏伟"/>
        <s v="陶轶欧"/>
        <s v="陶咏蕾"/>
        <s v="滕明琰"/>
        <s v="田轩飏"/>
        <s v="田雨蔚"/>
        <s v="童思佳"/>
        <s v="万华"/>
        <s v="万佳来"/>
        <s v="万云峰"/>
        <s v="汪承"/>
        <s v="王晨"/>
        <s v="王纯"/>
        <s v="王凡一"/>
        <s v="王方欣"/>
        <s v="王国华"/>
        <s v="王国良"/>
        <s v="王海静"/>
        <s v="王浩源"/>
        <s v="王合波"/>
        <s v="王华兴"/>
        <s v="王佳艺"/>
        <s v="王建飞"/>
        <s v="王静"/>
        <s v="王立斌"/>
        <s v="王丽丽"/>
        <s v="王美燕"/>
        <s v="王明霞"/>
        <s v="王萍"/>
        <s v="王瑞睿"/>
        <s v="王睿安"/>
        <s v="王诗怡"/>
        <s v="王涛萍"/>
        <s v="王维平"/>
        <s v="王晓军"/>
        <s v="王晓鹂"/>
        <s v="王艳红"/>
        <s v="王燕"/>
        <s v="王一静"/>
        <s v="王雨佳"/>
        <s v="王玥琦"/>
        <s v="王喆"/>
        <s v="王臻"/>
        <s v="王正平"/>
        <s v="王之韵"/>
        <s v="王子奇"/>
        <s v="韦晔"/>
        <s v="韦钰茹"/>
        <s v="卫爱丽"/>
        <s v="卫春雷"/>
        <s v="位帅琦"/>
        <s v="翁素仪"/>
        <s v="翁婷婷"/>
        <s v="吴爱萍"/>
        <s v="吴尔夫"/>
        <s v="吴杲"/>
        <s v="吴佳妮"/>
        <s v="吴佳雯"/>
        <s v="吴疆"/>
        <s v="吴静"/>
        <s v="吴静艺"/>
        <s v="吴俊明"/>
        <s v="吴明君"/>
        <s v="吴天予"/>
        <s v="吴文通"/>
        <s v="吴晓华"/>
        <s v="吴晓艳"/>
        <s v="吴莹"/>
        <s v="吴颖"/>
        <s v="吴钰"/>
        <s v="吴泽炬"/>
        <s v="吴正奕"/>
        <s v="伍艺锦"/>
        <s v="奚蕾"/>
        <s v="奚心雨"/>
        <s v="夏厦"/>
        <s v="夏真真"/>
        <s v="向华溢"/>
        <s v="肖晓"/>
        <s v="肖遥"/>
        <s v="谢佰轩"/>
        <s v="谢天"/>
        <s v="谢晓雯"/>
        <s v="谢政廷"/>
        <s v="刑景慧"/>
        <s v="邢聪"/>
        <s v="熊祎韬"/>
        <s v="徐冰樱"/>
        <s v="徐芳"/>
        <s v="徐昊"/>
        <s v="徐洪娣"/>
        <s v="徐佳颖"/>
        <s v="徐嘉新"/>
        <s v="徐建芳"/>
        <s v="徐金凤"/>
        <s v="徐进"/>
        <s v="徐君"/>
        <s v="徐凯文"/>
        <s v="徐曼"/>
        <s v="徐敏杰"/>
        <s v="徐明"/>
        <s v="徐天豪"/>
        <s v="徐文婧"/>
        <s v="徐曦"/>
        <s v="徐晓芸"/>
        <s v="徐晔"/>
        <s v="徐亦欢"/>
        <s v="徐轶"/>
        <s v="徐圆圆"/>
        <s v="徐玥"/>
        <s v="徐珠佳"/>
        <s v="许嘉浩"/>
        <s v="许嘉陆"/>
        <s v="许诗怡"/>
        <s v="许闻多"/>
        <s v="许益畅"/>
        <s v="薛锋杰"/>
        <s v="薛建国"/>
        <s v="薛文佳"/>
        <s v="薛晓晨"/>
        <s v="薛筱"/>
        <s v="严超弘"/>
        <s v="严澄澜"/>
        <s v="严丹"/>
        <s v="严洁颖"/>
        <s v="严平"/>
        <s v="严志华"/>
        <s v="颜芳芳"/>
        <s v="颜容"/>
        <s v="杨传毅"/>
        <s v="杨欢"/>
        <s v="杨佳浩"/>
        <s v="杨佳伟"/>
        <s v="杨坚"/>
        <s v="杨杰"/>
        <s v="杨静"/>
        <s v="杨静岚"/>
        <s v="杨珏珺"/>
        <s v="杨蕾敏"/>
        <s v="杨丽凤"/>
        <s v="杨丽萍"/>
        <s v="杨荣"/>
        <s v="杨维维"/>
        <s v="杨玮"/>
        <s v="杨卫兴"/>
        <s v="杨文莉"/>
        <s v="杨习里"/>
        <s v="杨小东"/>
        <s v="杨晓露"/>
        <s v="杨新英"/>
        <s v="杨燕"/>
        <s v="杨阳"/>
        <s v="杨宇鹭"/>
        <s v="杨玉良"/>
        <s v="杨裕丹"/>
        <s v="杨园君"/>
        <s v="杨玥"/>
        <s v="姚慧"/>
        <s v="姚磊"/>
        <s v="姚翊佳"/>
        <s v="姚永平"/>
        <s v="姚庄静"/>
        <s v="叶逢春"/>
        <s v="叶佳慧"/>
        <s v="叶黎恒"/>
        <s v="叶薇"/>
        <s v="叶玉珏"/>
        <s v="叶志文"/>
        <s v="殷凤"/>
        <s v="殷锡娟"/>
        <s v="殷正宇"/>
        <s v="尹爱华"/>
        <s v="尹磊"/>
        <s v="尹婷"/>
        <s v="尹霞"/>
        <s v="尹一卉"/>
        <s v="应艳婷"/>
        <s v="尤丽清"/>
        <s v="尤怡慧"/>
        <s v="尤子吟"/>
        <s v="于红"/>
        <s v="于家豪"/>
        <s v="余慧"/>
        <s v="俞诚"/>
        <s v="俞岭岭"/>
        <s v="俞倩文"/>
        <s v="俞卫民"/>
        <s v="俞晓丹"/>
        <s v="俞勇"/>
        <s v="虞倩琳"/>
        <s v="郁勤"/>
        <s v="郁悦"/>
        <s v="袁冰"/>
        <s v="袁文杰"/>
        <s v="袁瀛波"/>
        <s v="詹博睿"/>
        <s v="张?"/>
        <s v="张爱琴"/>
        <s v="张超豪"/>
        <s v="张朝明"/>
        <s v="张晨"/>
        <s v="张诚"/>
        <s v="张大伟"/>
        <s v="张欢"/>
        <s v="张晖"/>
        <s v="张佳勤"/>
        <s v="张洁"/>
        <s v="张静"/>
        <s v="张峻"/>
        <s v="张丽莉"/>
        <s v="张俪馨"/>
        <s v="张林美"/>
        <s v="张禄华"/>
        <s v="张佩君"/>
        <s v="张琴"/>
        <s v="张琼斐"/>
        <s v="张蓉"/>
        <s v="张润雨"/>
        <s v="张诗云"/>
        <s v="张束娇"/>
        <s v="张天超"/>
        <s v="张文晋"/>
        <s v="张孝治"/>
        <s v="张啸"/>
        <s v="张啸尘"/>
        <s v="张馨"/>
        <s v="张馨怡"/>
        <s v="张徐运"/>
        <s v="张雅韵"/>
        <s v="张艳"/>
        <s v="张燕"/>
        <s v="张燕艳"/>
        <s v="张燕贇"/>
        <s v="张洋洋"/>
        <s v="张怡婷"/>
        <s v="张怡云"/>
        <s v="张颖"/>
        <s v="张颖寅"/>
        <s v="张宇"/>
        <s v="张聿诚"/>
        <s v="张毓琦"/>
        <s v="张玥"/>
        <s v="张藻微"/>
        <s v="张臻"/>
        <s v="张郅骅"/>
        <s v="张忠友"/>
        <s v="张子豪"/>
        <s v="张紫霄"/>
        <s v="张自然"/>
        <s v="章逸昊"/>
        <s v="赵蓓莲"/>
        <s v="赵彬燕"/>
        <s v="赵峰"/>
        <s v="赵汉青"/>
        <s v="赵嘉昊"/>
        <s v="赵娇娇"/>
        <s v="赵琳"/>
        <s v="赵市宇"/>
        <s v="赵轶颖"/>
        <s v="赵韵"/>
        <s v="赵张洋"/>
        <s v="郑聪彦"/>
        <s v="郑浩君"/>
        <s v="郑佳伟"/>
        <s v="郑阳"/>
        <s v="郑元"/>
        <s v="仲维芳"/>
        <s v="周辰"/>
        <s v="周辰峰"/>
        <s v="周海伦"/>
        <s v="周华"/>
        <s v="周慧利"/>
        <s v="周嘉慧"/>
        <s v="周凯元"/>
        <s v="周黎明"/>
        <s v="周玲玲"/>
        <s v="周美倩"/>
        <s v="周培松"/>
        <s v="周琴"/>
        <s v="周沁桐"/>
        <s v="周晴晴"/>
        <s v="周汝泽"/>
        <s v="周思亦"/>
        <s v="周涛远"/>
        <s v="周天成"/>
        <s v="周啸天"/>
        <s v="周昕悦"/>
        <s v="周欣宇"/>
        <s v="周欣悦"/>
        <s v="周燕"/>
        <s v="周燕君"/>
        <s v="周以倩"/>
        <s v="周宇"/>
        <s v="周玉婷"/>
        <s v="周元弢"/>
        <s v="周韵"/>
        <s v="朱承波"/>
        <s v="朱法"/>
        <s v="朱芬"/>
        <s v="朱佳佳"/>
        <s v="朱佳敏"/>
        <s v="朱建青"/>
        <s v="朱洁婷"/>
        <s v="朱军"/>
        <s v="朱君"/>
        <s v="朱丽"/>
        <s v="朱丽梅"/>
        <s v="朱清"/>
        <s v="朱少廷"/>
        <s v="朱薇"/>
        <s v="朱伟彪"/>
        <s v="朱伟杰"/>
        <s v="朱小弟"/>
        <s v="朱旖辰"/>
        <s v="朱屹帆"/>
        <s v="朱勇"/>
        <s v="朱郁芬"/>
        <s v="庄佳毅"/>
        <s v="庄冉"/>
        <s v="邹盛"/>
        <s v="邹世奇"/>
        <s v="(空白)"/>
        <s v="总计"/>
        <m/>
      </sharedItems>
    </cacheField>
    <cacheField name="求和项:本月授信人数" numFmtId="0">
      <sharedItems containsString="0" containsBlank="1" containsNumber="1" containsInteger="1" minValue="0" maxValue="230" count="15">
        <n v="0"/>
        <n v="4"/>
        <n v="1"/>
        <n v="6"/>
        <n v="13"/>
        <n v="7"/>
        <n v="2"/>
        <n v="5"/>
        <n v="3"/>
        <n v="15"/>
        <n v="9"/>
        <n v="17"/>
        <n v="38"/>
        <m/>
        <n v="230"/>
      </sharedItems>
    </cacheField>
    <cacheField name="求和项:本月放款金额" numFmtId="0">
      <sharedItems containsString="0" containsBlank="1" containsNumber="1" containsInteger="1" minValue="0" maxValue="19298188" count="81">
        <n v="0"/>
        <n v="1000"/>
        <n v="34200"/>
        <n v="300000"/>
        <n v="738000"/>
        <n v="1400"/>
        <n v="225700"/>
        <n v="8500"/>
        <n v="90000"/>
        <n v="200000"/>
        <n v="75000"/>
        <n v="2000"/>
        <n v="100000"/>
        <n v="2600"/>
        <n v="281700"/>
        <n v="138000"/>
        <n v="12000"/>
        <n v="155000"/>
        <n v="20000"/>
        <n v="379283"/>
        <n v="70000"/>
        <n v="105200"/>
        <n v="33000"/>
        <n v="6000"/>
        <n v="188348"/>
        <n v="30000"/>
        <n v="291000"/>
        <n v="140000"/>
        <n v="45000"/>
        <n v="213465"/>
        <n v="50000"/>
        <n v="4600"/>
        <n v="19000"/>
        <n v="111000"/>
        <n v="364000"/>
        <n v="2734"/>
        <n v="390000"/>
        <n v="39800"/>
        <n v="170000"/>
        <n v="130000"/>
        <n v="80000"/>
        <n v="3000"/>
        <n v="42000"/>
        <n v="412000"/>
        <n v="14000"/>
        <n v="183022"/>
        <n v="10000"/>
        <n v="22000"/>
        <n v="727334"/>
        <n v="105000"/>
        <n v="292400"/>
        <n v="380000"/>
        <n v="21000"/>
        <n v="3500"/>
        <n v="8000"/>
        <n v="410000"/>
        <n v="24000"/>
        <n v="5000"/>
        <n v="1844000"/>
        <n v="110000"/>
        <n v="167000"/>
        <n v="133760"/>
        <n v="433000"/>
        <n v="62000"/>
        <n v="29880"/>
        <n v="4376700"/>
        <n v="157700"/>
        <n v="75262"/>
        <n v="292000"/>
        <n v="25000"/>
        <n v="27700"/>
        <n v="74700"/>
        <n v="58000"/>
        <n v="13000"/>
        <n v="5600"/>
        <n v="231000"/>
        <n v="123600"/>
        <n v="2500"/>
        <n v="350000"/>
        <m/>
        <n v="19298188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0"/>
</file>

<file path=xl/pivotCache/pivotCacheRecords2.xml><?xml version="1.0" encoding="utf-8"?>
<pivotCacheRecords xmlns="http://schemas.openxmlformats.org/spreadsheetml/2006/main" xmlns:r="http://schemas.openxmlformats.org/officeDocument/2006/relationships" count="0"/>
</file>

<file path=xl/pivotCache/pivotCacheRecords3.xml><?xml version="1.0" encoding="utf-8"?>
<pivotCacheRecords xmlns="http://schemas.openxmlformats.org/spreadsheetml/2006/main" xmlns:r="http://schemas.openxmlformats.org/officeDocument/2006/relationships" count="0"/>
</file>

<file path=xl/pivotCache/pivotCacheRecords4.xml><?xml version="1.0" encoding="utf-8"?>
<pivotCacheRecords xmlns="http://schemas.openxmlformats.org/spreadsheetml/2006/main" xmlns:r="http://schemas.openxmlformats.org/officeDocument/2006/relationships" count="45">
  <r>
    <x v="0"/>
    <x v="0"/>
    <x v="0"/>
  </r>
  <r>
    <x v="1"/>
    <x v="1"/>
    <x v="1"/>
  </r>
  <r>
    <x v="2"/>
    <x v="2"/>
    <x v="2"/>
  </r>
  <r>
    <x v="1"/>
    <x v="3"/>
    <x v="0"/>
  </r>
  <r>
    <x v="3"/>
    <x v="4"/>
    <x v="0"/>
  </r>
  <r>
    <x v="4"/>
    <x v="5"/>
    <x v="0"/>
  </r>
  <r>
    <x v="1"/>
    <x v="6"/>
    <x v="0"/>
  </r>
  <r>
    <x v="1"/>
    <x v="7"/>
    <x v="3"/>
  </r>
  <r>
    <x v="5"/>
    <x v="8"/>
    <x v="0"/>
  </r>
  <r>
    <x v="6"/>
    <x v="9"/>
    <x v="0"/>
  </r>
  <r>
    <x v="1"/>
    <x v="10"/>
    <x v="0"/>
  </r>
  <r>
    <x v="7"/>
    <x v="11"/>
    <x v="0"/>
  </r>
  <r>
    <x v="1"/>
    <x v="12"/>
    <x v="4"/>
  </r>
  <r>
    <x v="8"/>
    <x v="13"/>
    <x v="5"/>
  </r>
  <r>
    <x v="1"/>
    <x v="14"/>
    <x v="6"/>
  </r>
  <r>
    <x v="9"/>
    <x v="15"/>
    <x v="0"/>
  </r>
  <r>
    <x v="1"/>
    <x v="16"/>
    <x v="0"/>
  </r>
  <r>
    <x v="1"/>
    <x v="17"/>
    <x v="0"/>
  </r>
  <r>
    <x v="10"/>
    <x v="18"/>
    <x v="7"/>
  </r>
  <r>
    <x v="1"/>
    <x v="19"/>
    <x v="2"/>
  </r>
  <r>
    <x v="11"/>
    <x v="20"/>
    <x v="2"/>
  </r>
  <r>
    <x v="12"/>
    <x v="21"/>
    <x v="0"/>
  </r>
  <r>
    <x v="1"/>
    <x v="22"/>
    <x v="0"/>
  </r>
  <r>
    <x v="13"/>
    <x v="23"/>
    <x v="0"/>
  </r>
  <r>
    <x v="1"/>
    <x v="24"/>
    <x v="8"/>
  </r>
  <r>
    <x v="14"/>
    <x v="25"/>
    <x v="0"/>
  </r>
  <r>
    <x v="2"/>
    <x v="26"/>
    <x v="0"/>
  </r>
  <r>
    <x v="1"/>
    <x v="27"/>
    <x v="9"/>
  </r>
  <r>
    <x v="12"/>
    <x v="28"/>
    <x v="5"/>
  </r>
  <r>
    <x v="1"/>
    <x v="29"/>
    <x v="5"/>
  </r>
  <r>
    <x v="1"/>
    <x v="30"/>
    <x v="10"/>
  </r>
  <r>
    <x v="5"/>
    <x v="31"/>
    <x v="0"/>
  </r>
  <r>
    <x v="15"/>
    <x v="32"/>
    <x v="5"/>
  </r>
  <r>
    <x v="6"/>
    <x v="33"/>
    <x v="0"/>
  </r>
  <r>
    <x v="16"/>
    <x v="34"/>
    <x v="0"/>
  </r>
  <r>
    <x v="4"/>
    <x v="35"/>
    <x v="7"/>
  </r>
  <r>
    <x v="17"/>
    <x v="36"/>
    <x v="2"/>
  </r>
  <r>
    <x v="18"/>
    <x v="37"/>
    <x v="7"/>
  </r>
  <r>
    <x v="19"/>
    <x v="38"/>
    <x v="2"/>
  </r>
  <r>
    <x v="20"/>
    <x v="39"/>
    <x v="11"/>
  </r>
  <r>
    <x v="20"/>
    <x v="39"/>
    <x v="11"/>
  </r>
  <r>
    <x v="20"/>
    <x v="39"/>
    <x v="11"/>
  </r>
  <r>
    <x v="20"/>
    <x v="39"/>
    <x v="11"/>
  </r>
  <r>
    <x v="20"/>
    <x v="39"/>
    <x v="11"/>
  </r>
  <r>
    <x v="21"/>
    <x v="39"/>
    <x v="1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77">
  <r>
    <x v="0"/>
    <x v="0"/>
    <x v="0"/>
  </r>
  <r>
    <x v="1"/>
    <x v="1"/>
    <x v="1"/>
  </r>
  <r>
    <x v="2"/>
    <x v="2"/>
    <x v="2"/>
  </r>
  <r>
    <x v="1"/>
    <x v="3"/>
    <x v="0"/>
  </r>
  <r>
    <x v="3"/>
    <x v="4"/>
    <x v="1"/>
  </r>
  <r>
    <x v="4"/>
    <x v="5"/>
    <x v="1"/>
  </r>
  <r>
    <x v="5"/>
    <x v="6"/>
    <x v="3"/>
  </r>
  <r>
    <x v="6"/>
    <x v="7"/>
    <x v="1"/>
  </r>
  <r>
    <x v="2"/>
    <x v="8"/>
    <x v="0"/>
  </r>
  <r>
    <x v="7"/>
    <x v="9"/>
    <x v="1"/>
  </r>
  <r>
    <x v="8"/>
    <x v="10"/>
    <x v="1"/>
  </r>
  <r>
    <x v="9"/>
    <x v="11"/>
    <x v="1"/>
  </r>
  <r>
    <x v="8"/>
    <x v="12"/>
    <x v="0"/>
  </r>
  <r>
    <x v="10"/>
    <x v="13"/>
    <x v="1"/>
  </r>
  <r>
    <x v="11"/>
    <x v="14"/>
    <x v="0"/>
  </r>
  <r>
    <x v="2"/>
    <x v="15"/>
    <x v="1"/>
  </r>
  <r>
    <x v="12"/>
    <x v="16"/>
    <x v="1"/>
  </r>
  <r>
    <x v="13"/>
    <x v="17"/>
    <x v="1"/>
  </r>
  <r>
    <x v="2"/>
    <x v="18"/>
    <x v="4"/>
  </r>
  <r>
    <x v="14"/>
    <x v="19"/>
    <x v="1"/>
  </r>
  <r>
    <x v="15"/>
    <x v="20"/>
    <x v="0"/>
  </r>
  <r>
    <x v="14"/>
    <x v="21"/>
    <x v="1"/>
  </r>
  <r>
    <x v="16"/>
    <x v="22"/>
    <x v="1"/>
  </r>
  <r>
    <x v="17"/>
    <x v="23"/>
    <x v="1"/>
  </r>
  <r>
    <x v="1"/>
    <x v="24"/>
    <x v="1"/>
  </r>
  <r>
    <x v="2"/>
    <x v="25"/>
    <x v="1"/>
  </r>
  <r>
    <x v="18"/>
    <x v="26"/>
    <x v="1"/>
  </r>
  <r>
    <x v="19"/>
    <x v="27"/>
    <x v="1"/>
  </r>
  <r>
    <x v="15"/>
    <x v="28"/>
    <x v="1"/>
  </r>
  <r>
    <x v="4"/>
    <x v="29"/>
    <x v="1"/>
  </r>
  <r>
    <x v="2"/>
    <x v="30"/>
    <x v="1"/>
  </r>
  <r>
    <x v="20"/>
    <x v="31"/>
    <x v="1"/>
  </r>
  <r>
    <x v="9"/>
    <x v="32"/>
    <x v="1"/>
  </r>
  <r>
    <x v="18"/>
    <x v="33"/>
    <x v="1"/>
  </r>
  <r>
    <x v="20"/>
    <x v="34"/>
    <x v="1"/>
  </r>
  <r>
    <x v="21"/>
    <x v="35"/>
    <x v="1"/>
  </r>
  <r>
    <x v="22"/>
    <x v="36"/>
    <x v="1"/>
  </r>
  <r>
    <x v="2"/>
    <x v="37"/>
    <x v="1"/>
  </r>
  <r>
    <x v="15"/>
    <x v="38"/>
    <x v="5"/>
  </r>
  <r>
    <x v="23"/>
    <x v="39"/>
    <x v="1"/>
  </r>
  <r>
    <x v="24"/>
    <x v="40"/>
    <x v="1"/>
  </r>
  <r>
    <x v="25"/>
    <x v="41"/>
    <x v="1"/>
  </r>
  <r>
    <x v="12"/>
    <x v="42"/>
    <x v="1"/>
  </r>
  <r>
    <x v="26"/>
    <x v="43"/>
    <x v="1"/>
  </r>
  <r>
    <x v="2"/>
    <x v="44"/>
    <x v="1"/>
  </r>
  <r>
    <x v="6"/>
    <x v="45"/>
    <x v="1"/>
  </r>
  <r>
    <x v="27"/>
    <x v="46"/>
    <x v="1"/>
  </r>
  <r>
    <x v="28"/>
    <x v="47"/>
    <x v="1"/>
  </r>
  <r>
    <x v="4"/>
    <x v="48"/>
    <x v="1"/>
  </r>
  <r>
    <x v="15"/>
    <x v="49"/>
    <x v="1"/>
  </r>
  <r>
    <x v="11"/>
    <x v="50"/>
    <x v="1"/>
  </r>
  <r>
    <x v="11"/>
    <x v="51"/>
    <x v="1"/>
  </r>
  <r>
    <x v="2"/>
    <x v="52"/>
    <x v="1"/>
  </r>
  <r>
    <x v="4"/>
    <x v="53"/>
    <x v="1"/>
  </r>
  <r>
    <x v="21"/>
    <x v="54"/>
    <x v="6"/>
  </r>
  <r>
    <x v="22"/>
    <x v="55"/>
    <x v="1"/>
  </r>
  <r>
    <x v="2"/>
    <x v="56"/>
    <x v="7"/>
  </r>
  <r>
    <x v="9"/>
    <x v="57"/>
    <x v="0"/>
  </r>
  <r>
    <x v="20"/>
    <x v="58"/>
    <x v="1"/>
  </r>
  <r>
    <x v="15"/>
    <x v="59"/>
    <x v="1"/>
  </r>
  <r>
    <x v="29"/>
    <x v="60"/>
    <x v="1"/>
  </r>
  <r>
    <x v="22"/>
    <x v="61"/>
    <x v="1"/>
  </r>
  <r>
    <x v="15"/>
    <x v="62"/>
    <x v="1"/>
  </r>
  <r>
    <x v="30"/>
    <x v="63"/>
    <x v="1"/>
  </r>
  <r>
    <x v="31"/>
    <x v="64"/>
    <x v="1"/>
  </r>
  <r>
    <x v="11"/>
    <x v="65"/>
    <x v="1"/>
  </r>
  <r>
    <x v="15"/>
    <x v="66"/>
    <x v="1"/>
  </r>
  <r>
    <x v="2"/>
    <x v="67"/>
    <x v="0"/>
  </r>
  <r>
    <x v="2"/>
    <x v="68"/>
    <x v="0"/>
  </r>
  <r>
    <x v="32"/>
    <x v="69"/>
    <x v="1"/>
  </r>
  <r>
    <x v="33"/>
    <x v="70"/>
    <x v="1"/>
  </r>
  <r>
    <x v="6"/>
    <x v="71"/>
    <x v="1"/>
  </r>
  <r>
    <x v="6"/>
    <x v="72"/>
    <x v="8"/>
  </r>
  <r>
    <x v="27"/>
    <x v="73"/>
    <x v="1"/>
  </r>
  <r>
    <x v="15"/>
    <x v="74"/>
    <x v="1"/>
  </r>
  <r>
    <x v="2"/>
    <x v="75"/>
    <x v="0"/>
  </r>
  <r>
    <x v="4"/>
    <x v="76"/>
    <x v="1"/>
  </r>
  <r>
    <x v="4"/>
    <x v="77"/>
    <x v="1"/>
  </r>
  <r>
    <x v="2"/>
    <x v="78"/>
    <x v="1"/>
  </r>
  <r>
    <x v="34"/>
    <x v="79"/>
    <x v="3"/>
  </r>
  <r>
    <x v="23"/>
    <x v="80"/>
    <x v="1"/>
  </r>
  <r>
    <x v="32"/>
    <x v="81"/>
    <x v="1"/>
  </r>
  <r>
    <x v="8"/>
    <x v="82"/>
    <x v="1"/>
  </r>
  <r>
    <x v="6"/>
    <x v="83"/>
    <x v="1"/>
  </r>
  <r>
    <x v="2"/>
    <x v="84"/>
    <x v="1"/>
  </r>
  <r>
    <x v="35"/>
    <x v="85"/>
    <x v="1"/>
  </r>
  <r>
    <x v="36"/>
    <x v="86"/>
    <x v="1"/>
  </r>
  <r>
    <x v="20"/>
    <x v="87"/>
    <x v="1"/>
  </r>
  <r>
    <x v="37"/>
    <x v="88"/>
    <x v="1"/>
  </r>
  <r>
    <x v="33"/>
    <x v="89"/>
    <x v="0"/>
  </r>
  <r>
    <x v="2"/>
    <x v="90"/>
    <x v="0"/>
  </r>
  <r>
    <x v="17"/>
    <x v="91"/>
    <x v="1"/>
  </r>
  <r>
    <x v="22"/>
    <x v="92"/>
    <x v="1"/>
  </r>
  <r>
    <x v="24"/>
    <x v="93"/>
    <x v="1"/>
  </r>
  <r>
    <x v="34"/>
    <x v="94"/>
    <x v="1"/>
  </r>
  <r>
    <x v="38"/>
    <x v="95"/>
    <x v="1"/>
  </r>
  <r>
    <x v="16"/>
    <x v="96"/>
    <x v="0"/>
  </r>
  <r>
    <x v="14"/>
    <x v="97"/>
    <x v="1"/>
  </r>
  <r>
    <x v="2"/>
    <x v="98"/>
    <x v="1"/>
  </r>
  <r>
    <x v="39"/>
    <x v="99"/>
    <x v="1"/>
  </r>
  <r>
    <x v="40"/>
    <x v="100"/>
    <x v="1"/>
  </r>
  <r>
    <x v="41"/>
    <x v="101"/>
    <x v="1"/>
  </r>
  <r>
    <x v="40"/>
    <x v="102"/>
    <x v="1"/>
  </r>
  <r>
    <x v="42"/>
    <x v="103"/>
    <x v="0"/>
  </r>
  <r>
    <x v="2"/>
    <x v="104"/>
    <x v="9"/>
  </r>
  <r>
    <x v="43"/>
    <x v="105"/>
    <x v="1"/>
  </r>
  <r>
    <x v="30"/>
    <x v="106"/>
    <x v="1"/>
  </r>
  <r>
    <x v="23"/>
    <x v="107"/>
    <x v="0"/>
  </r>
  <r>
    <x v="1"/>
    <x v="108"/>
    <x v="1"/>
  </r>
  <r>
    <x v="27"/>
    <x v="109"/>
    <x v="1"/>
  </r>
  <r>
    <x v="6"/>
    <x v="110"/>
    <x v="1"/>
  </r>
  <r>
    <x v="25"/>
    <x v="111"/>
    <x v="1"/>
  </r>
  <r>
    <x v="5"/>
    <x v="112"/>
    <x v="1"/>
  </r>
  <r>
    <x v="27"/>
    <x v="113"/>
    <x v="1"/>
  </r>
  <r>
    <x v="36"/>
    <x v="114"/>
    <x v="1"/>
  </r>
  <r>
    <x v="18"/>
    <x v="115"/>
    <x v="1"/>
  </r>
  <r>
    <x v="30"/>
    <x v="116"/>
    <x v="1"/>
  </r>
  <r>
    <x v="39"/>
    <x v="117"/>
    <x v="1"/>
  </r>
  <r>
    <x v="44"/>
    <x v="118"/>
    <x v="1"/>
  </r>
  <r>
    <x v="37"/>
    <x v="119"/>
    <x v="1"/>
  </r>
  <r>
    <x v="35"/>
    <x v="120"/>
    <x v="1"/>
  </r>
  <r>
    <x v="2"/>
    <x v="121"/>
    <x v="4"/>
  </r>
  <r>
    <x v="10"/>
    <x v="122"/>
    <x v="1"/>
  </r>
  <r>
    <x v="12"/>
    <x v="123"/>
    <x v="1"/>
  </r>
  <r>
    <x v="29"/>
    <x v="124"/>
    <x v="1"/>
  </r>
  <r>
    <x v="13"/>
    <x v="125"/>
    <x v="1"/>
  </r>
  <r>
    <x v="33"/>
    <x v="126"/>
    <x v="6"/>
  </r>
  <r>
    <x v="2"/>
    <x v="127"/>
    <x v="6"/>
  </r>
  <r>
    <x v="37"/>
    <x v="128"/>
    <x v="1"/>
  </r>
  <r>
    <x v="43"/>
    <x v="129"/>
    <x v="1"/>
  </r>
  <r>
    <x v="18"/>
    <x v="130"/>
    <x v="1"/>
  </r>
  <r>
    <x v="39"/>
    <x v="131"/>
    <x v="1"/>
  </r>
  <r>
    <x v="29"/>
    <x v="132"/>
    <x v="1"/>
  </r>
  <r>
    <x v="32"/>
    <x v="133"/>
    <x v="1"/>
  </r>
  <r>
    <x v="34"/>
    <x v="134"/>
    <x v="1"/>
  </r>
  <r>
    <x v="2"/>
    <x v="135"/>
    <x v="10"/>
  </r>
  <r>
    <x v="14"/>
    <x v="136"/>
    <x v="0"/>
  </r>
  <r>
    <x v="39"/>
    <x v="137"/>
    <x v="1"/>
  </r>
  <r>
    <x v="11"/>
    <x v="138"/>
    <x v="1"/>
  </r>
  <r>
    <x v="24"/>
    <x v="139"/>
    <x v="6"/>
  </r>
  <r>
    <x v="1"/>
    <x v="140"/>
    <x v="0"/>
  </r>
  <r>
    <x v="0"/>
    <x v="141"/>
    <x v="1"/>
  </r>
  <r>
    <x v="18"/>
    <x v="142"/>
    <x v="1"/>
  </r>
  <r>
    <x v="3"/>
    <x v="143"/>
    <x v="0"/>
  </r>
  <r>
    <x v="16"/>
    <x v="144"/>
    <x v="1"/>
  </r>
  <r>
    <x v="14"/>
    <x v="145"/>
    <x v="1"/>
  </r>
  <r>
    <x v="11"/>
    <x v="146"/>
    <x v="8"/>
  </r>
  <r>
    <x v="5"/>
    <x v="147"/>
    <x v="1"/>
  </r>
  <r>
    <x v="44"/>
    <x v="148"/>
    <x v="1"/>
  </r>
  <r>
    <x v="38"/>
    <x v="149"/>
    <x v="1"/>
  </r>
  <r>
    <x v="45"/>
    <x v="150"/>
    <x v="3"/>
  </r>
  <r>
    <x v="13"/>
    <x v="151"/>
    <x v="6"/>
  </r>
  <r>
    <x v="33"/>
    <x v="152"/>
    <x v="1"/>
  </r>
  <r>
    <x v="0"/>
    <x v="153"/>
    <x v="1"/>
  </r>
  <r>
    <x v="7"/>
    <x v="154"/>
    <x v="1"/>
  </r>
  <r>
    <x v="6"/>
    <x v="155"/>
    <x v="1"/>
  </r>
  <r>
    <x v="35"/>
    <x v="156"/>
    <x v="1"/>
  </r>
  <r>
    <x v="46"/>
    <x v="157"/>
    <x v="1"/>
  </r>
  <r>
    <x v="27"/>
    <x v="158"/>
    <x v="1"/>
  </r>
  <r>
    <x v="42"/>
    <x v="159"/>
    <x v="1"/>
  </r>
  <r>
    <x v="15"/>
    <x v="160"/>
    <x v="1"/>
  </r>
  <r>
    <x v="32"/>
    <x v="161"/>
    <x v="1"/>
  </r>
  <r>
    <x v="7"/>
    <x v="162"/>
    <x v="1"/>
  </r>
  <r>
    <x v="41"/>
    <x v="163"/>
    <x v="0"/>
  </r>
  <r>
    <x v="40"/>
    <x v="164"/>
    <x v="1"/>
  </r>
  <r>
    <x v="47"/>
    <x v="165"/>
    <x v="0"/>
  </r>
  <r>
    <x v="47"/>
    <x v="166"/>
    <x v="1"/>
  </r>
  <r>
    <x v="47"/>
    <x v="167"/>
    <x v="1"/>
  </r>
  <r>
    <x v="47"/>
    <x v="168"/>
    <x v="1"/>
  </r>
  <r>
    <x v="47"/>
    <x v="169"/>
    <x v="1"/>
  </r>
  <r>
    <x v="47"/>
    <x v="170"/>
    <x v="1"/>
  </r>
  <r>
    <x v="47"/>
    <x v="171"/>
    <x v="1"/>
  </r>
  <r>
    <x v="47"/>
    <x v="172"/>
    <x v="1"/>
  </r>
  <r>
    <x v="47"/>
    <x v="173"/>
    <x v="1"/>
  </r>
  <r>
    <x v="47"/>
    <x v="174"/>
    <x v="1"/>
  </r>
  <r>
    <x v="47"/>
    <x v="175"/>
    <x v="11"/>
  </r>
  <r>
    <x v="47"/>
    <x v="176"/>
    <x v="1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0">
  <r>
    <x v="0"/>
    <x v="0"/>
    <x v="0"/>
  </r>
  <r>
    <x v="0"/>
    <x v="1"/>
    <x v="1"/>
  </r>
  <r>
    <x v="1"/>
    <x v="2"/>
    <x v="2"/>
  </r>
  <r>
    <x v="0"/>
    <x v="3"/>
    <x v="3"/>
  </r>
  <r>
    <x v="2"/>
    <x v="4"/>
    <x v="4"/>
  </r>
  <r>
    <x v="3"/>
    <x v="5"/>
    <x v="5"/>
  </r>
  <r>
    <x v="0"/>
    <x v="6"/>
    <x v="6"/>
  </r>
  <r>
    <x v="4"/>
    <x v="7"/>
    <x v="7"/>
  </r>
  <r>
    <x v="0"/>
    <x v="8"/>
    <x v="8"/>
  </r>
  <r>
    <x v="0"/>
    <x v="9"/>
    <x v="9"/>
  </r>
  <r>
    <x v="3"/>
    <x v="10"/>
    <x v="10"/>
  </r>
  <r>
    <x v="5"/>
    <x v="11"/>
    <x v="11"/>
  </r>
  <r>
    <x v="0"/>
    <x v="12"/>
    <x v="12"/>
  </r>
  <r>
    <x v="6"/>
    <x v="13"/>
    <x v="13"/>
  </r>
  <r>
    <x v="0"/>
    <x v="14"/>
    <x v="14"/>
  </r>
  <r>
    <x v="0"/>
    <x v="15"/>
    <x v="15"/>
  </r>
  <r>
    <x v="7"/>
    <x v="16"/>
    <x v="16"/>
  </r>
  <r>
    <x v="0"/>
    <x v="17"/>
    <x v="17"/>
  </r>
  <r>
    <x v="8"/>
    <x v="18"/>
    <x v="18"/>
  </r>
  <r>
    <x v="0"/>
    <x v="19"/>
    <x v="19"/>
  </r>
  <r>
    <x v="9"/>
    <x v="20"/>
    <x v="20"/>
  </r>
  <r>
    <x v="10"/>
    <x v="21"/>
    <x v="21"/>
  </r>
  <r>
    <x v="11"/>
    <x v="22"/>
    <x v="22"/>
  </r>
  <r>
    <x v="12"/>
    <x v="23"/>
    <x v="5"/>
  </r>
  <r>
    <x v="13"/>
    <x v="24"/>
    <x v="23"/>
  </r>
  <r>
    <x v="13"/>
    <x v="25"/>
    <x v="24"/>
  </r>
  <r>
    <x v="13"/>
    <x v="26"/>
    <x v="23"/>
  </r>
  <r>
    <x v="13"/>
    <x v="26"/>
    <x v="23"/>
  </r>
  <r>
    <x v="13"/>
    <x v="26"/>
    <x v="23"/>
  </r>
  <r>
    <x v="14"/>
    <x v="26"/>
    <x v="2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741">
  <r>
    <x v="0"/>
    <x v="0"/>
    <x v="0"/>
    <x v="0"/>
    <x v="0"/>
    <x v="0"/>
  </r>
  <r>
    <x v="0"/>
    <x v="1"/>
    <x v="0"/>
    <x v="0"/>
    <x v="0"/>
    <x v="0"/>
  </r>
  <r>
    <x v="1"/>
    <x v="2"/>
    <x v="0"/>
    <x v="0"/>
    <x v="0"/>
    <x v="0"/>
  </r>
  <r>
    <x v="2"/>
    <x v="3"/>
    <x v="0"/>
    <x v="0"/>
    <x v="0"/>
    <x v="0"/>
  </r>
  <r>
    <x v="0"/>
    <x v="4"/>
    <x v="0"/>
    <x v="0"/>
    <x v="0"/>
    <x v="0"/>
  </r>
  <r>
    <x v="3"/>
    <x v="5"/>
    <x v="1"/>
    <x v="1"/>
    <x v="1"/>
    <x v="1"/>
  </r>
  <r>
    <x v="4"/>
    <x v="6"/>
    <x v="0"/>
    <x v="0"/>
    <x v="0"/>
    <x v="0"/>
  </r>
  <r>
    <x v="0"/>
    <x v="7"/>
    <x v="0"/>
    <x v="0"/>
    <x v="0"/>
    <x v="0"/>
  </r>
  <r>
    <x v="0"/>
    <x v="8"/>
    <x v="0"/>
    <x v="0"/>
    <x v="0"/>
    <x v="0"/>
  </r>
  <r>
    <x v="5"/>
    <x v="9"/>
    <x v="0"/>
    <x v="0"/>
    <x v="0"/>
    <x v="0"/>
  </r>
  <r>
    <x v="6"/>
    <x v="10"/>
    <x v="0"/>
    <x v="0"/>
    <x v="0"/>
    <x v="0"/>
  </r>
  <r>
    <x v="7"/>
    <x v="11"/>
    <x v="0"/>
    <x v="0"/>
    <x v="0"/>
    <x v="0"/>
  </r>
  <r>
    <x v="8"/>
    <x v="12"/>
    <x v="0"/>
    <x v="0"/>
    <x v="0"/>
    <x v="0"/>
  </r>
  <r>
    <x v="9"/>
    <x v="13"/>
    <x v="0"/>
    <x v="0"/>
    <x v="0"/>
    <x v="0"/>
  </r>
  <r>
    <x v="10"/>
    <x v="14"/>
    <x v="0"/>
    <x v="0"/>
    <x v="0"/>
    <x v="0"/>
  </r>
  <r>
    <x v="5"/>
    <x v="15"/>
    <x v="0"/>
    <x v="2"/>
    <x v="0"/>
    <x v="2"/>
  </r>
  <r>
    <x v="11"/>
    <x v="16"/>
    <x v="0"/>
    <x v="0"/>
    <x v="0"/>
    <x v="0"/>
  </r>
  <r>
    <x v="12"/>
    <x v="17"/>
    <x v="0"/>
    <x v="0"/>
    <x v="0"/>
    <x v="0"/>
  </r>
  <r>
    <x v="13"/>
    <x v="18"/>
    <x v="0"/>
    <x v="0"/>
    <x v="0"/>
    <x v="0"/>
  </r>
  <r>
    <x v="14"/>
    <x v="19"/>
    <x v="0"/>
    <x v="0"/>
    <x v="0"/>
    <x v="0"/>
  </r>
  <r>
    <x v="15"/>
    <x v="20"/>
    <x v="0"/>
    <x v="0"/>
    <x v="0"/>
    <x v="0"/>
  </r>
  <r>
    <x v="2"/>
    <x v="21"/>
    <x v="0"/>
    <x v="0"/>
    <x v="0"/>
    <x v="0"/>
  </r>
  <r>
    <x v="0"/>
    <x v="22"/>
    <x v="0"/>
    <x v="0"/>
    <x v="0"/>
    <x v="0"/>
  </r>
  <r>
    <x v="12"/>
    <x v="23"/>
    <x v="0"/>
    <x v="0"/>
    <x v="0"/>
    <x v="0"/>
  </r>
  <r>
    <x v="16"/>
    <x v="24"/>
    <x v="0"/>
    <x v="0"/>
    <x v="0"/>
    <x v="0"/>
  </r>
  <r>
    <x v="17"/>
    <x v="25"/>
    <x v="0"/>
    <x v="0"/>
    <x v="0"/>
    <x v="0"/>
  </r>
  <r>
    <x v="18"/>
    <x v="26"/>
    <x v="0"/>
    <x v="0"/>
    <x v="0"/>
    <x v="0"/>
  </r>
  <r>
    <x v="1"/>
    <x v="27"/>
    <x v="0"/>
    <x v="0"/>
    <x v="0"/>
    <x v="0"/>
  </r>
  <r>
    <x v="0"/>
    <x v="28"/>
    <x v="0"/>
    <x v="0"/>
    <x v="0"/>
    <x v="0"/>
  </r>
  <r>
    <x v="0"/>
    <x v="29"/>
    <x v="0"/>
    <x v="0"/>
    <x v="0"/>
    <x v="0"/>
  </r>
  <r>
    <x v="11"/>
    <x v="30"/>
    <x v="0"/>
    <x v="0"/>
    <x v="0"/>
    <x v="0"/>
  </r>
  <r>
    <x v="19"/>
    <x v="31"/>
    <x v="0"/>
    <x v="0"/>
    <x v="0"/>
    <x v="0"/>
  </r>
  <r>
    <x v="20"/>
    <x v="32"/>
    <x v="0"/>
    <x v="0"/>
    <x v="0"/>
    <x v="0"/>
  </r>
  <r>
    <x v="21"/>
    <x v="33"/>
    <x v="0"/>
    <x v="0"/>
    <x v="0"/>
    <x v="0"/>
  </r>
  <r>
    <x v="2"/>
    <x v="34"/>
    <x v="1"/>
    <x v="0"/>
    <x v="1"/>
    <x v="0"/>
  </r>
  <r>
    <x v="21"/>
    <x v="35"/>
    <x v="1"/>
    <x v="0"/>
    <x v="1"/>
    <x v="0"/>
  </r>
  <r>
    <x v="22"/>
    <x v="36"/>
    <x v="0"/>
    <x v="0"/>
    <x v="0"/>
    <x v="0"/>
  </r>
  <r>
    <x v="0"/>
    <x v="37"/>
    <x v="0"/>
    <x v="0"/>
    <x v="0"/>
    <x v="0"/>
  </r>
  <r>
    <x v="23"/>
    <x v="38"/>
    <x v="0"/>
    <x v="0"/>
    <x v="0"/>
    <x v="0"/>
  </r>
  <r>
    <x v="15"/>
    <x v="39"/>
    <x v="0"/>
    <x v="3"/>
    <x v="0"/>
    <x v="3"/>
  </r>
  <r>
    <x v="24"/>
    <x v="40"/>
    <x v="0"/>
    <x v="0"/>
    <x v="0"/>
    <x v="0"/>
  </r>
  <r>
    <x v="0"/>
    <x v="41"/>
    <x v="0"/>
    <x v="0"/>
    <x v="0"/>
    <x v="0"/>
  </r>
  <r>
    <x v="0"/>
    <x v="42"/>
    <x v="0"/>
    <x v="0"/>
    <x v="0"/>
    <x v="0"/>
  </r>
  <r>
    <x v="6"/>
    <x v="43"/>
    <x v="0"/>
    <x v="0"/>
    <x v="0"/>
    <x v="0"/>
  </r>
  <r>
    <x v="0"/>
    <x v="44"/>
    <x v="0"/>
    <x v="0"/>
    <x v="0"/>
    <x v="0"/>
  </r>
  <r>
    <x v="25"/>
    <x v="45"/>
    <x v="0"/>
    <x v="0"/>
    <x v="0"/>
    <x v="0"/>
  </r>
  <r>
    <x v="26"/>
    <x v="46"/>
    <x v="0"/>
    <x v="0"/>
    <x v="1"/>
    <x v="0"/>
  </r>
  <r>
    <x v="0"/>
    <x v="47"/>
    <x v="0"/>
    <x v="0"/>
    <x v="0"/>
    <x v="0"/>
  </r>
  <r>
    <x v="27"/>
    <x v="48"/>
    <x v="0"/>
    <x v="0"/>
    <x v="0"/>
    <x v="0"/>
  </r>
  <r>
    <x v="0"/>
    <x v="49"/>
    <x v="0"/>
    <x v="0"/>
    <x v="0"/>
    <x v="0"/>
  </r>
  <r>
    <x v="26"/>
    <x v="50"/>
    <x v="0"/>
    <x v="4"/>
    <x v="2"/>
    <x v="4"/>
  </r>
  <r>
    <x v="0"/>
    <x v="51"/>
    <x v="0"/>
    <x v="0"/>
    <x v="0"/>
    <x v="0"/>
  </r>
  <r>
    <x v="19"/>
    <x v="52"/>
    <x v="0"/>
    <x v="0"/>
    <x v="0"/>
    <x v="0"/>
  </r>
  <r>
    <x v="2"/>
    <x v="53"/>
    <x v="0"/>
    <x v="0"/>
    <x v="0"/>
    <x v="0"/>
  </r>
  <r>
    <x v="0"/>
    <x v="54"/>
    <x v="0"/>
    <x v="0"/>
    <x v="0"/>
    <x v="0"/>
  </r>
  <r>
    <x v="0"/>
    <x v="55"/>
    <x v="0"/>
    <x v="0"/>
    <x v="0"/>
    <x v="0"/>
  </r>
  <r>
    <x v="28"/>
    <x v="56"/>
    <x v="0"/>
    <x v="0"/>
    <x v="0"/>
    <x v="0"/>
  </r>
  <r>
    <x v="24"/>
    <x v="57"/>
    <x v="0"/>
    <x v="0"/>
    <x v="0"/>
    <x v="0"/>
  </r>
  <r>
    <x v="29"/>
    <x v="58"/>
    <x v="0"/>
    <x v="0"/>
    <x v="0"/>
    <x v="0"/>
  </r>
  <r>
    <x v="0"/>
    <x v="59"/>
    <x v="0"/>
    <x v="0"/>
    <x v="0"/>
    <x v="0"/>
  </r>
  <r>
    <x v="30"/>
    <x v="60"/>
    <x v="0"/>
    <x v="0"/>
    <x v="0"/>
    <x v="0"/>
  </r>
  <r>
    <x v="0"/>
    <x v="61"/>
    <x v="0"/>
    <x v="0"/>
    <x v="0"/>
    <x v="0"/>
  </r>
  <r>
    <x v="3"/>
    <x v="62"/>
    <x v="0"/>
    <x v="0"/>
    <x v="0"/>
    <x v="0"/>
  </r>
  <r>
    <x v="1"/>
    <x v="63"/>
    <x v="0"/>
    <x v="0"/>
    <x v="0"/>
    <x v="0"/>
  </r>
  <r>
    <x v="0"/>
    <x v="64"/>
    <x v="0"/>
    <x v="0"/>
    <x v="0"/>
    <x v="0"/>
  </r>
  <r>
    <x v="31"/>
    <x v="65"/>
    <x v="0"/>
    <x v="5"/>
    <x v="0"/>
    <x v="5"/>
  </r>
  <r>
    <x v="11"/>
    <x v="66"/>
    <x v="0"/>
    <x v="0"/>
    <x v="0"/>
    <x v="0"/>
  </r>
  <r>
    <x v="5"/>
    <x v="67"/>
    <x v="0"/>
    <x v="0"/>
    <x v="0"/>
    <x v="0"/>
  </r>
  <r>
    <x v="32"/>
    <x v="68"/>
    <x v="0"/>
    <x v="0"/>
    <x v="0"/>
    <x v="0"/>
  </r>
  <r>
    <x v="8"/>
    <x v="69"/>
    <x v="0"/>
    <x v="0"/>
    <x v="0"/>
    <x v="0"/>
  </r>
  <r>
    <x v="30"/>
    <x v="70"/>
    <x v="0"/>
    <x v="0"/>
    <x v="0"/>
    <x v="0"/>
  </r>
  <r>
    <x v="0"/>
    <x v="71"/>
    <x v="0"/>
    <x v="0"/>
    <x v="0"/>
    <x v="0"/>
  </r>
  <r>
    <x v="20"/>
    <x v="72"/>
    <x v="0"/>
    <x v="0"/>
    <x v="0"/>
    <x v="0"/>
  </r>
  <r>
    <x v="0"/>
    <x v="73"/>
    <x v="0"/>
    <x v="0"/>
    <x v="0"/>
    <x v="0"/>
  </r>
  <r>
    <x v="15"/>
    <x v="74"/>
    <x v="0"/>
    <x v="0"/>
    <x v="0"/>
    <x v="0"/>
  </r>
  <r>
    <x v="33"/>
    <x v="75"/>
    <x v="0"/>
    <x v="0"/>
    <x v="0"/>
    <x v="0"/>
  </r>
  <r>
    <x v="34"/>
    <x v="76"/>
    <x v="0"/>
    <x v="0"/>
    <x v="0"/>
    <x v="0"/>
  </r>
  <r>
    <x v="35"/>
    <x v="77"/>
    <x v="0"/>
    <x v="0"/>
    <x v="0"/>
    <x v="0"/>
  </r>
  <r>
    <x v="36"/>
    <x v="78"/>
    <x v="0"/>
    <x v="0"/>
    <x v="0"/>
    <x v="0"/>
  </r>
  <r>
    <x v="28"/>
    <x v="79"/>
    <x v="0"/>
    <x v="0"/>
    <x v="0"/>
    <x v="0"/>
  </r>
  <r>
    <x v="14"/>
    <x v="80"/>
    <x v="0"/>
    <x v="0"/>
    <x v="0"/>
    <x v="0"/>
  </r>
  <r>
    <x v="15"/>
    <x v="81"/>
    <x v="0"/>
    <x v="0"/>
    <x v="0"/>
    <x v="0"/>
  </r>
  <r>
    <x v="21"/>
    <x v="82"/>
    <x v="0"/>
    <x v="0"/>
    <x v="0"/>
    <x v="0"/>
  </r>
  <r>
    <x v="33"/>
    <x v="83"/>
    <x v="0"/>
    <x v="0"/>
    <x v="0"/>
    <x v="0"/>
  </r>
  <r>
    <x v="37"/>
    <x v="84"/>
    <x v="0"/>
    <x v="0"/>
    <x v="0"/>
    <x v="0"/>
  </r>
  <r>
    <x v="15"/>
    <x v="85"/>
    <x v="0"/>
    <x v="0"/>
    <x v="0"/>
    <x v="0"/>
  </r>
  <r>
    <x v="5"/>
    <x v="86"/>
    <x v="0"/>
    <x v="0"/>
    <x v="0"/>
    <x v="0"/>
  </r>
  <r>
    <x v="6"/>
    <x v="87"/>
    <x v="1"/>
    <x v="0"/>
    <x v="1"/>
    <x v="0"/>
  </r>
  <r>
    <x v="6"/>
    <x v="88"/>
    <x v="0"/>
    <x v="0"/>
    <x v="0"/>
    <x v="6"/>
  </r>
  <r>
    <x v="38"/>
    <x v="89"/>
    <x v="0"/>
    <x v="0"/>
    <x v="1"/>
    <x v="0"/>
  </r>
  <r>
    <x v="39"/>
    <x v="90"/>
    <x v="0"/>
    <x v="0"/>
    <x v="1"/>
    <x v="0"/>
  </r>
  <r>
    <x v="12"/>
    <x v="91"/>
    <x v="0"/>
    <x v="0"/>
    <x v="0"/>
    <x v="0"/>
  </r>
  <r>
    <x v="40"/>
    <x v="92"/>
    <x v="0"/>
    <x v="0"/>
    <x v="0"/>
    <x v="0"/>
  </r>
  <r>
    <x v="20"/>
    <x v="93"/>
    <x v="0"/>
    <x v="0"/>
    <x v="0"/>
    <x v="0"/>
  </r>
  <r>
    <x v="24"/>
    <x v="94"/>
    <x v="0"/>
    <x v="0"/>
    <x v="0"/>
    <x v="0"/>
  </r>
  <r>
    <x v="0"/>
    <x v="95"/>
    <x v="0"/>
    <x v="0"/>
    <x v="0"/>
    <x v="0"/>
  </r>
  <r>
    <x v="0"/>
    <x v="96"/>
    <x v="0"/>
    <x v="0"/>
    <x v="0"/>
    <x v="0"/>
  </r>
  <r>
    <x v="36"/>
    <x v="97"/>
    <x v="0"/>
    <x v="0"/>
    <x v="0"/>
    <x v="0"/>
  </r>
  <r>
    <x v="0"/>
    <x v="98"/>
    <x v="0"/>
    <x v="0"/>
    <x v="0"/>
    <x v="0"/>
  </r>
  <r>
    <x v="0"/>
    <x v="99"/>
    <x v="0"/>
    <x v="0"/>
    <x v="0"/>
    <x v="0"/>
  </r>
  <r>
    <x v="26"/>
    <x v="100"/>
    <x v="0"/>
    <x v="0"/>
    <x v="0"/>
    <x v="0"/>
  </r>
  <r>
    <x v="11"/>
    <x v="101"/>
    <x v="0"/>
    <x v="0"/>
    <x v="0"/>
    <x v="0"/>
  </r>
  <r>
    <x v="0"/>
    <x v="102"/>
    <x v="0"/>
    <x v="0"/>
    <x v="0"/>
    <x v="0"/>
  </r>
  <r>
    <x v="41"/>
    <x v="103"/>
    <x v="0"/>
    <x v="0"/>
    <x v="0"/>
    <x v="0"/>
  </r>
  <r>
    <x v="2"/>
    <x v="104"/>
    <x v="0"/>
    <x v="0"/>
    <x v="0"/>
    <x v="0"/>
  </r>
  <r>
    <x v="15"/>
    <x v="105"/>
    <x v="0"/>
    <x v="0"/>
    <x v="0"/>
    <x v="0"/>
  </r>
  <r>
    <x v="12"/>
    <x v="106"/>
    <x v="0"/>
    <x v="6"/>
    <x v="0"/>
    <x v="7"/>
  </r>
  <r>
    <x v="15"/>
    <x v="107"/>
    <x v="0"/>
    <x v="0"/>
    <x v="0"/>
    <x v="0"/>
  </r>
  <r>
    <x v="26"/>
    <x v="108"/>
    <x v="0"/>
    <x v="0"/>
    <x v="0"/>
    <x v="0"/>
  </r>
  <r>
    <x v="42"/>
    <x v="109"/>
    <x v="0"/>
    <x v="0"/>
    <x v="0"/>
    <x v="0"/>
  </r>
  <r>
    <x v="0"/>
    <x v="110"/>
    <x v="0"/>
    <x v="0"/>
    <x v="0"/>
    <x v="0"/>
  </r>
  <r>
    <x v="32"/>
    <x v="111"/>
    <x v="0"/>
    <x v="0"/>
    <x v="0"/>
    <x v="0"/>
  </r>
  <r>
    <x v="34"/>
    <x v="112"/>
    <x v="0"/>
    <x v="0"/>
    <x v="0"/>
    <x v="0"/>
  </r>
  <r>
    <x v="15"/>
    <x v="113"/>
    <x v="0"/>
    <x v="0"/>
    <x v="0"/>
    <x v="0"/>
  </r>
  <r>
    <x v="23"/>
    <x v="114"/>
    <x v="0"/>
    <x v="0"/>
    <x v="0"/>
    <x v="0"/>
  </r>
  <r>
    <x v="0"/>
    <x v="115"/>
    <x v="0"/>
    <x v="0"/>
    <x v="0"/>
    <x v="0"/>
  </r>
  <r>
    <x v="26"/>
    <x v="116"/>
    <x v="0"/>
    <x v="0"/>
    <x v="0"/>
    <x v="0"/>
  </r>
  <r>
    <x v="35"/>
    <x v="117"/>
    <x v="0"/>
    <x v="0"/>
    <x v="0"/>
    <x v="0"/>
  </r>
  <r>
    <x v="9"/>
    <x v="118"/>
    <x v="0"/>
    <x v="0"/>
    <x v="0"/>
    <x v="0"/>
  </r>
  <r>
    <x v="0"/>
    <x v="119"/>
    <x v="0"/>
    <x v="0"/>
    <x v="0"/>
    <x v="0"/>
  </r>
  <r>
    <x v="7"/>
    <x v="120"/>
    <x v="0"/>
    <x v="0"/>
    <x v="0"/>
    <x v="0"/>
  </r>
  <r>
    <x v="15"/>
    <x v="121"/>
    <x v="0"/>
    <x v="0"/>
    <x v="0"/>
    <x v="0"/>
  </r>
  <r>
    <x v="0"/>
    <x v="122"/>
    <x v="0"/>
    <x v="0"/>
    <x v="0"/>
    <x v="0"/>
  </r>
  <r>
    <x v="43"/>
    <x v="123"/>
    <x v="0"/>
    <x v="0"/>
    <x v="0"/>
    <x v="0"/>
  </r>
  <r>
    <x v="30"/>
    <x v="124"/>
    <x v="0"/>
    <x v="0"/>
    <x v="0"/>
    <x v="0"/>
  </r>
  <r>
    <x v="0"/>
    <x v="125"/>
    <x v="0"/>
    <x v="0"/>
    <x v="0"/>
    <x v="0"/>
  </r>
  <r>
    <x v="44"/>
    <x v="126"/>
    <x v="0"/>
    <x v="0"/>
    <x v="0"/>
    <x v="0"/>
  </r>
  <r>
    <x v="32"/>
    <x v="127"/>
    <x v="0"/>
    <x v="0"/>
    <x v="0"/>
    <x v="0"/>
  </r>
  <r>
    <x v="30"/>
    <x v="128"/>
    <x v="0"/>
    <x v="0"/>
    <x v="0"/>
    <x v="0"/>
  </r>
  <r>
    <x v="0"/>
    <x v="129"/>
    <x v="0"/>
    <x v="0"/>
    <x v="0"/>
    <x v="0"/>
  </r>
  <r>
    <x v="44"/>
    <x v="130"/>
    <x v="0"/>
    <x v="0"/>
    <x v="0"/>
    <x v="0"/>
  </r>
  <r>
    <x v="0"/>
    <x v="131"/>
    <x v="0"/>
    <x v="0"/>
    <x v="0"/>
    <x v="0"/>
  </r>
  <r>
    <x v="44"/>
    <x v="132"/>
    <x v="0"/>
    <x v="0"/>
    <x v="0"/>
    <x v="0"/>
  </r>
  <r>
    <x v="1"/>
    <x v="133"/>
    <x v="0"/>
    <x v="0"/>
    <x v="0"/>
    <x v="0"/>
  </r>
  <r>
    <x v="1"/>
    <x v="134"/>
    <x v="0"/>
    <x v="0"/>
    <x v="0"/>
    <x v="0"/>
  </r>
  <r>
    <x v="2"/>
    <x v="135"/>
    <x v="0"/>
    <x v="7"/>
    <x v="0"/>
    <x v="8"/>
  </r>
  <r>
    <x v="15"/>
    <x v="136"/>
    <x v="0"/>
    <x v="0"/>
    <x v="0"/>
    <x v="0"/>
  </r>
  <r>
    <x v="45"/>
    <x v="137"/>
    <x v="0"/>
    <x v="0"/>
    <x v="1"/>
    <x v="0"/>
  </r>
  <r>
    <x v="46"/>
    <x v="138"/>
    <x v="0"/>
    <x v="0"/>
    <x v="0"/>
    <x v="0"/>
  </r>
  <r>
    <x v="39"/>
    <x v="139"/>
    <x v="0"/>
    <x v="0"/>
    <x v="0"/>
    <x v="0"/>
  </r>
  <r>
    <x v="10"/>
    <x v="140"/>
    <x v="0"/>
    <x v="0"/>
    <x v="0"/>
    <x v="0"/>
  </r>
  <r>
    <x v="0"/>
    <x v="141"/>
    <x v="0"/>
    <x v="0"/>
    <x v="0"/>
    <x v="0"/>
  </r>
  <r>
    <x v="17"/>
    <x v="142"/>
    <x v="0"/>
    <x v="0"/>
    <x v="0"/>
    <x v="0"/>
  </r>
  <r>
    <x v="14"/>
    <x v="143"/>
    <x v="0"/>
    <x v="0"/>
    <x v="0"/>
    <x v="0"/>
  </r>
  <r>
    <x v="10"/>
    <x v="144"/>
    <x v="0"/>
    <x v="0"/>
    <x v="0"/>
    <x v="0"/>
  </r>
  <r>
    <x v="27"/>
    <x v="145"/>
    <x v="0"/>
    <x v="0"/>
    <x v="0"/>
    <x v="0"/>
  </r>
  <r>
    <x v="0"/>
    <x v="146"/>
    <x v="0"/>
    <x v="0"/>
    <x v="0"/>
    <x v="0"/>
  </r>
  <r>
    <x v="0"/>
    <x v="147"/>
    <x v="0"/>
    <x v="0"/>
    <x v="0"/>
    <x v="0"/>
  </r>
  <r>
    <x v="21"/>
    <x v="148"/>
    <x v="0"/>
    <x v="0"/>
    <x v="0"/>
    <x v="0"/>
  </r>
  <r>
    <x v="0"/>
    <x v="149"/>
    <x v="0"/>
    <x v="0"/>
    <x v="0"/>
    <x v="0"/>
  </r>
  <r>
    <x v="0"/>
    <x v="150"/>
    <x v="0"/>
    <x v="0"/>
    <x v="0"/>
    <x v="0"/>
  </r>
  <r>
    <x v="1"/>
    <x v="151"/>
    <x v="0"/>
    <x v="0"/>
    <x v="0"/>
    <x v="0"/>
  </r>
  <r>
    <x v="43"/>
    <x v="152"/>
    <x v="0"/>
    <x v="0"/>
    <x v="0"/>
    <x v="0"/>
  </r>
  <r>
    <x v="17"/>
    <x v="153"/>
    <x v="0"/>
    <x v="0"/>
    <x v="0"/>
    <x v="0"/>
  </r>
  <r>
    <x v="1"/>
    <x v="154"/>
    <x v="0"/>
    <x v="0"/>
    <x v="0"/>
    <x v="0"/>
  </r>
  <r>
    <x v="0"/>
    <x v="155"/>
    <x v="0"/>
    <x v="0"/>
    <x v="0"/>
    <x v="0"/>
  </r>
  <r>
    <x v="19"/>
    <x v="156"/>
    <x v="0"/>
    <x v="0"/>
    <x v="0"/>
    <x v="0"/>
  </r>
  <r>
    <x v="0"/>
    <x v="157"/>
    <x v="0"/>
    <x v="0"/>
    <x v="0"/>
    <x v="0"/>
  </r>
  <r>
    <x v="18"/>
    <x v="158"/>
    <x v="0"/>
    <x v="0"/>
    <x v="0"/>
    <x v="0"/>
  </r>
  <r>
    <x v="35"/>
    <x v="159"/>
    <x v="0"/>
    <x v="0"/>
    <x v="0"/>
    <x v="0"/>
  </r>
  <r>
    <x v="0"/>
    <x v="160"/>
    <x v="0"/>
    <x v="0"/>
    <x v="0"/>
    <x v="0"/>
  </r>
  <r>
    <x v="10"/>
    <x v="161"/>
    <x v="0"/>
    <x v="0"/>
    <x v="0"/>
    <x v="0"/>
  </r>
  <r>
    <x v="0"/>
    <x v="162"/>
    <x v="0"/>
    <x v="0"/>
    <x v="0"/>
    <x v="0"/>
  </r>
  <r>
    <x v="47"/>
    <x v="163"/>
    <x v="0"/>
    <x v="0"/>
    <x v="0"/>
    <x v="0"/>
  </r>
  <r>
    <x v="0"/>
    <x v="164"/>
    <x v="0"/>
    <x v="0"/>
    <x v="0"/>
    <x v="0"/>
  </r>
  <r>
    <x v="31"/>
    <x v="165"/>
    <x v="0"/>
    <x v="0"/>
    <x v="0"/>
    <x v="0"/>
  </r>
  <r>
    <x v="0"/>
    <x v="166"/>
    <x v="0"/>
    <x v="0"/>
    <x v="0"/>
    <x v="0"/>
  </r>
  <r>
    <x v="39"/>
    <x v="167"/>
    <x v="0"/>
    <x v="0"/>
    <x v="0"/>
    <x v="0"/>
  </r>
  <r>
    <x v="0"/>
    <x v="168"/>
    <x v="0"/>
    <x v="0"/>
    <x v="0"/>
    <x v="0"/>
  </r>
  <r>
    <x v="48"/>
    <x v="169"/>
    <x v="0"/>
    <x v="0"/>
    <x v="0"/>
    <x v="0"/>
  </r>
  <r>
    <x v="49"/>
    <x v="170"/>
    <x v="0"/>
    <x v="0"/>
    <x v="0"/>
    <x v="0"/>
  </r>
  <r>
    <x v="1"/>
    <x v="171"/>
    <x v="0"/>
    <x v="0"/>
    <x v="0"/>
    <x v="0"/>
  </r>
  <r>
    <x v="0"/>
    <x v="172"/>
    <x v="0"/>
    <x v="0"/>
    <x v="0"/>
    <x v="0"/>
  </r>
  <r>
    <x v="15"/>
    <x v="173"/>
    <x v="0"/>
    <x v="0"/>
    <x v="0"/>
    <x v="0"/>
  </r>
  <r>
    <x v="0"/>
    <x v="174"/>
    <x v="0"/>
    <x v="0"/>
    <x v="0"/>
    <x v="0"/>
  </r>
  <r>
    <x v="0"/>
    <x v="175"/>
    <x v="0"/>
    <x v="0"/>
    <x v="0"/>
    <x v="0"/>
  </r>
  <r>
    <x v="5"/>
    <x v="176"/>
    <x v="0"/>
    <x v="0"/>
    <x v="0"/>
    <x v="0"/>
  </r>
  <r>
    <x v="21"/>
    <x v="177"/>
    <x v="0"/>
    <x v="0"/>
    <x v="0"/>
    <x v="0"/>
  </r>
  <r>
    <x v="0"/>
    <x v="178"/>
    <x v="0"/>
    <x v="8"/>
    <x v="0"/>
    <x v="9"/>
  </r>
  <r>
    <x v="3"/>
    <x v="179"/>
    <x v="0"/>
    <x v="0"/>
    <x v="0"/>
    <x v="0"/>
  </r>
  <r>
    <x v="9"/>
    <x v="180"/>
    <x v="0"/>
    <x v="0"/>
    <x v="0"/>
    <x v="0"/>
  </r>
  <r>
    <x v="10"/>
    <x v="181"/>
    <x v="0"/>
    <x v="0"/>
    <x v="0"/>
    <x v="0"/>
  </r>
  <r>
    <x v="0"/>
    <x v="182"/>
    <x v="0"/>
    <x v="0"/>
    <x v="0"/>
    <x v="0"/>
  </r>
  <r>
    <x v="0"/>
    <x v="183"/>
    <x v="0"/>
    <x v="0"/>
    <x v="0"/>
    <x v="0"/>
  </r>
  <r>
    <x v="0"/>
    <x v="184"/>
    <x v="0"/>
    <x v="0"/>
    <x v="0"/>
    <x v="0"/>
  </r>
  <r>
    <x v="21"/>
    <x v="185"/>
    <x v="0"/>
    <x v="0"/>
    <x v="0"/>
    <x v="0"/>
  </r>
  <r>
    <x v="19"/>
    <x v="186"/>
    <x v="0"/>
    <x v="0"/>
    <x v="0"/>
    <x v="0"/>
  </r>
  <r>
    <x v="42"/>
    <x v="187"/>
    <x v="0"/>
    <x v="0"/>
    <x v="0"/>
    <x v="0"/>
  </r>
  <r>
    <x v="24"/>
    <x v="188"/>
    <x v="0"/>
    <x v="0"/>
    <x v="0"/>
    <x v="0"/>
  </r>
  <r>
    <x v="50"/>
    <x v="189"/>
    <x v="0"/>
    <x v="0"/>
    <x v="0"/>
    <x v="0"/>
  </r>
  <r>
    <x v="7"/>
    <x v="190"/>
    <x v="0"/>
    <x v="0"/>
    <x v="0"/>
    <x v="10"/>
  </r>
  <r>
    <x v="21"/>
    <x v="191"/>
    <x v="0"/>
    <x v="0"/>
    <x v="0"/>
    <x v="0"/>
  </r>
  <r>
    <x v="0"/>
    <x v="192"/>
    <x v="0"/>
    <x v="0"/>
    <x v="0"/>
    <x v="0"/>
  </r>
  <r>
    <x v="34"/>
    <x v="193"/>
    <x v="0"/>
    <x v="0"/>
    <x v="0"/>
    <x v="0"/>
  </r>
  <r>
    <x v="5"/>
    <x v="194"/>
    <x v="0"/>
    <x v="0"/>
    <x v="0"/>
    <x v="0"/>
  </r>
  <r>
    <x v="49"/>
    <x v="195"/>
    <x v="0"/>
    <x v="0"/>
    <x v="0"/>
    <x v="0"/>
  </r>
  <r>
    <x v="33"/>
    <x v="196"/>
    <x v="0"/>
    <x v="0"/>
    <x v="0"/>
    <x v="0"/>
  </r>
  <r>
    <x v="20"/>
    <x v="197"/>
    <x v="0"/>
    <x v="0"/>
    <x v="0"/>
    <x v="0"/>
  </r>
  <r>
    <x v="19"/>
    <x v="198"/>
    <x v="0"/>
    <x v="0"/>
    <x v="0"/>
    <x v="0"/>
  </r>
  <r>
    <x v="0"/>
    <x v="199"/>
    <x v="0"/>
    <x v="0"/>
    <x v="0"/>
    <x v="0"/>
  </r>
  <r>
    <x v="15"/>
    <x v="200"/>
    <x v="0"/>
    <x v="0"/>
    <x v="0"/>
    <x v="0"/>
  </r>
  <r>
    <x v="22"/>
    <x v="201"/>
    <x v="0"/>
    <x v="0"/>
    <x v="0"/>
    <x v="0"/>
  </r>
  <r>
    <x v="23"/>
    <x v="202"/>
    <x v="0"/>
    <x v="0"/>
    <x v="0"/>
    <x v="0"/>
  </r>
  <r>
    <x v="1"/>
    <x v="203"/>
    <x v="0"/>
    <x v="0"/>
    <x v="0"/>
    <x v="0"/>
  </r>
  <r>
    <x v="40"/>
    <x v="204"/>
    <x v="0"/>
    <x v="0"/>
    <x v="0"/>
    <x v="0"/>
  </r>
  <r>
    <x v="17"/>
    <x v="205"/>
    <x v="0"/>
    <x v="0"/>
    <x v="0"/>
    <x v="0"/>
  </r>
  <r>
    <x v="4"/>
    <x v="206"/>
    <x v="0"/>
    <x v="0"/>
    <x v="0"/>
    <x v="0"/>
  </r>
  <r>
    <x v="29"/>
    <x v="207"/>
    <x v="0"/>
    <x v="0"/>
    <x v="0"/>
    <x v="0"/>
  </r>
  <r>
    <x v="1"/>
    <x v="208"/>
    <x v="0"/>
    <x v="0"/>
    <x v="0"/>
    <x v="0"/>
  </r>
  <r>
    <x v="29"/>
    <x v="209"/>
    <x v="0"/>
    <x v="0"/>
    <x v="0"/>
    <x v="0"/>
  </r>
  <r>
    <x v="43"/>
    <x v="210"/>
    <x v="0"/>
    <x v="0"/>
    <x v="0"/>
    <x v="0"/>
  </r>
  <r>
    <x v="32"/>
    <x v="211"/>
    <x v="0"/>
    <x v="0"/>
    <x v="0"/>
    <x v="0"/>
  </r>
  <r>
    <x v="51"/>
    <x v="212"/>
    <x v="0"/>
    <x v="0"/>
    <x v="0"/>
    <x v="0"/>
  </r>
  <r>
    <x v="35"/>
    <x v="213"/>
    <x v="0"/>
    <x v="0"/>
    <x v="0"/>
    <x v="0"/>
  </r>
  <r>
    <x v="1"/>
    <x v="214"/>
    <x v="0"/>
    <x v="0"/>
    <x v="0"/>
    <x v="0"/>
  </r>
  <r>
    <x v="37"/>
    <x v="215"/>
    <x v="0"/>
    <x v="0"/>
    <x v="0"/>
    <x v="0"/>
  </r>
  <r>
    <x v="34"/>
    <x v="216"/>
    <x v="0"/>
    <x v="0"/>
    <x v="0"/>
    <x v="0"/>
  </r>
  <r>
    <x v="0"/>
    <x v="217"/>
    <x v="0"/>
    <x v="0"/>
    <x v="0"/>
    <x v="0"/>
  </r>
  <r>
    <x v="5"/>
    <x v="218"/>
    <x v="0"/>
    <x v="0"/>
    <x v="0"/>
    <x v="0"/>
  </r>
  <r>
    <x v="29"/>
    <x v="219"/>
    <x v="0"/>
    <x v="0"/>
    <x v="0"/>
    <x v="0"/>
  </r>
  <r>
    <x v="0"/>
    <x v="220"/>
    <x v="0"/>
    <x v="0"/>
    <x v="0"/>
    <x v="0"/>
  </r>
  <r>
    <x v="4"/>
    <x v="221"/>
    <x v="0"/>
    <x v="0"/>
    <x v="0"/>
    <x v="0"/>
  </r>
  <r>
    <x v="0"/>
    <x v="222"/>
    <x v="0"/>
    <x v="0"/>
    <x v="0"/>
    <x v="0"/>
  </r>
  <r>
    <x v="44"/>
    <x v="223"/>
    <x v="0"/>
    <x v="0"/>
    <x v="0"/>
    <x v="0"/>
  </r>
  <r>
    <x v="5"/>
    <x v="224"/>
    <x v="0"/>
    <x v="0"/>
    <x v="0"/>
    <x v="0"/>
  </r>
  <r>
    <x v="1"/>
    <x v="225"/>
    <x v="0"/>
    <x v="0"/>
    <x v="0"/>
    <x v="0"/>
  </r>
  <r>
    <x v="19"/>
    <x v="226"/>
    <x v="0"/>
    <x v="0"/>
    <x v="0"/>
    <x v="0"/>
  </r>
  <r>
    <x v="0"/>
    <x v="227"/>
    <x v="0"/>
    <x v="0"/>
    <x v="0"/>
    <x v="0"/>
  </r>
  <r>
    <x v="15"/>
    <x v="228"/>
    <x v="0"/>
    <x v="0"/>
    <x v="0"/>
    <x v="0"/>
  </r>
  <r>
    <x v="28"/>
    <x v="229"/>
    <x v="0"/>
    <x v="0"/>
    <x v="0"/>
    <x v="0"/>
  </r>
  <r>
    <x v="2"/>
    <x v="230"/>
    <x v="0"/>
    <x v="0"/>
    <x v="0"/>
    <x v="0"/>
  </r>
  <r>
    <x v="10"/>
    <x v="231"/>
    <x v="0"/>
    <x v="0"/>
    <x v="0"/>
    <x v="11"/>
  </r>
  <r>
    <x v="31"/>
    <x v="232"/>
    <x v="0"/>
    <x v="0"/>
    <x v="0"/>
    <x v="0"/>
  </r>
  <r>
    <x v="17"/>
    <x v="233"/>
    <x v="0"/>
    <x v="0"/>
    <x v="0"/>
    <x v="0"/>
  </r>
  <r>
    <x v="19"/>
    <x v="234"/>
    <x v="0"/>
    <x v="0"/>
    <x v="0"/>
    <x v="0"/>
  </r>
  <r>
    <x v="9"/>
    <x v="235"/>
    <x v="0"/>
    <x v="0"/>
    <x v="0"/>
    <x v="0"/>
  </r>
  <r>
    <x v="0"/>
    <x v="236"/>
    <x v="0"/>
    <x v="0"/>
    <x v="0"/>
    <x v="0"/>
  </r>
  <r>
    <x v="15"/>
    <x v="237"/>
    <x v="0"/>
    <x v="0"/>
    <x v="0"/>
    <x v="0"/>
  </r>
  <r>
    <x v="0"/>
    <x v="238"/>
    <x v="0"/>
    <x v="0"/>
    <x v="0"/>
    <x v="0"/>
  </r>
  <r>
    <x v="0"/>
    <x v="239"/>
    <x v="0"/>
    <x v="0"/>
    <x v="0"/>
    <x v="0"/>
  </r>
  <r>
    <x v="27"/>
    <x v="240"/>
    <x v="0"/>
    <x v="0"/>
    <x v="0"/>
    <x v="0"/>
  </r>
  <r>
    <x v="9"/>
    <x v="241"/>
    <x v="0"/>
    <x v="0"/>
    <x v="0"/>
    <x v="0"/>
  </r>
  <r>
    <x v="49"/>
    <x v="242"/>
    <x v="0"/>
    <x v="0"/>
    <x v="0"/>
    <x v="0"/>
  </r>
  <r>
    <x v="35"/>
    <x v="243"/>
    <x v="0"/>
    <x v="0"/>
    <x v="0"/>
    <x v="0"/>
  </r>
  <r>
    <x v="33"/>
    <x v="244"/>
    <x v="0"/>
    <x v="0"/>
    <x v="0"/>
    <x v="0"/>
  </r>
  <r>
    <x v="44"/>
    <x v="245"/>
    <x v="0"/>
    <x v="0"/>
    <x v="0"/>
    <x v="0"/>
  </r>
  <r>
    <x v="1"/>
    <x v="246"/>
    <x v="0"/>
    <x v="0"/>
    <x v="0"/>
    <x v="0"/>
  </r>
  <r>
    <x v="19"/>
    <x v="247"/>
    <x v="0"/>
    <x v="0"/>
    <x v="0"/>
    <x v="0"/>
  </r>
  <r>
    <x v="1"/>
    <x v="248"/>
    <x v="0"/>
    <x v="0"/>
    <x v="0"/>
    <x v="0"/>
  </r>
  <r>
    <x v="6"/>
    <x v="249"/>
    <x v="0"/>
    <x v="0"/>
    <x v="0"/>
    <x v="0"/>
  </r>
  <r>
    <x v="0"/>
    <x v="250"/>
    <x v="0"/>
    <x v="0"/>
    <x v="0"/>
    <x v="0"/>
  </r>
  <r>
    <x v="21"/>
    <x v="251"/>
    <x v="0"/>
    <x v="0"/>
    <x v="0"/>
    <x v="0"/>
  </r>
  <r>
    <x v="48"/>
    <x v="252"/>
    <x v="0"/>
    <x v="0"/>
    <x v="0"/>
    <x v="0"/>
  </r>
  <r>
    <x v="17"/>
    <x v="253"/>
    <x v="0"/>
    <x v="0"/>
    <x v="0"/>
    <x v="0"/>
  </r>
  <r>
    <x v="0"/>
    <x v="254"/>
    <x v="0"/>
    <x v="0"/>
    <x v="0"/>
    <x v="0"/>
  </r>
  <r>
    <x v="1"/>
    <x v="255"/>
    <x v="0"/>
    <x v="0"/>
    <x v="0"/>
    <x v="0"/>
  </r>
  <r>
    <x v="0"/>
    <x v="256"/>
    <x v="0"/>
    <x v="0"/>
    <x v="0"/>
    <x v="0"/>
  </r>
  <r>
    <x v="52"/>
    <x v="257"/>
    <x v="0"/>
    <x v="0"/>
    <x v="0"/>
    <x v="0"/>
  </r>
  <r>
    <x v="1"/>
    <x v="258"/>
    <x v="0"/>
    <x v="0"/>
    <x v="0"/>
    <x v="0"/>
  </r>
  <r>
    <x v="28"/>
    <x v="259"/>
    <x v="0"/>
    <x v="0"/>
    <x v="0"/>
    <x v="0"/>
  </r>
  <r>
    <x v="50"/>
    <x v="260"/>
    <x v="0"/>
    <x v="0"/>
    <x v="0"/>
    <x v="0"/>
  </r>
  <r>
    <x v="2"/>
    <x v="261"/>
    <x v="0"/>
    <x v="0"/>
    <x v="0"/>
    <x v="0"/>
  </r>
  <r>
    <x v="27"/>
    <x v="262"/>
    <x v="0"/>
    <x v="0"/>
    <x v="0"/>
    <x v="0"/>
  </r>
  <r>
    <x v="15"/>
    <x v="263"/>
    <x v="0"/>
    <x v="0"/>
    <x v="0"/>
    <x v="0"/>
  </r>
  <r>
    <x v="1"/>
    <x v="264"/>
    <x v="0"/>
    <x v="0"/>
    <x v="0"/>
    <x v="0"/>
  </r>
  <r>
    <x v="0"/>
    <x v="265"/>
    <x v="0"/>
    <x v="0"/>
    <x v="0"/>
    <x v="0"/>
  </r>
  <r>
    <x v="31"/>
    <x v="266"/>
    <x v="0"/>
    <x v="0"/>
    <x v="0"/>
    <x v="0"/>
  </r>
  <r>
    <x v="0"/>
    <x v="267"/>
    <x v="0"/>
    <x v="0"/>
    <x v="0"/>
    <x v="0"/>
  </r>
  <r>
    <x v="53"/>
    <x v="268"/>
    <x v="0"/>
    <x v="0"/>
    <x v="0"/>
    <x v="0"/>
  </r>
  <r>
    <x v="0"/>
    <x v="269"/>
    <x v="0"/>
    <x v="0"/>
    <x v="0"/>
    <x v="0"/>
  </r>
  <r>
    <x v="0"/>
    <x v="270"/>
    <x v="0"/>
    <x v="0"/>
    <x v="0"/>
    <x v="0"/>
  </r>
  <r>
    <x v="4"/>
    <x v="271"/>
    <x v="0"/>
    <x v="0"/>
    <x v="0"/>
    <x v="0"/>
  </r>
  <r>
    <x v="0"/>
    <x v="272"/>
    <x v="0"/>
    <x v="0"/>
    <x v="0"/>
    <x v="0"/>
  </r>
  <r>
    <x v="11"/>
    <x v="273"/>
    <x v="0"/>
    <x v="0"/>
    <x v="0"/>
    <x v="0"/>
  </r>
  <r>
    <x v="1"/>
    <x v="274"/>
    <x v="0"/>
    <x v="0"/>
    <x v="0"/>
    <x v="0"/>
  </r>
  <r>
    <x v="0"/>
    <x v="275"/>
    <x v="0"/>
    <x v="0"/>
    <x v="0"/>
    <x v="0"/>
  </r>
  <r>
    <x v="0"/>
    <x v="276"/>
    <x v="0"/>
    <x v="0"/>
    <x v="0"/>
    <x v="0"/>
  </r>
  <r>
    <x v="12"/>
    <x v="277"/>
    <x v="0"/>
    <x v="0"/>
    <x v="0"/>
    <x v="0"/>
  </r>
  <r>
    <x v="0"/>
    <x v="278"/>
    <x v="0"/>
    <x v="0"/>
    <x v="0"/>
    <x v="0"/>
  </r>
  <r>
    <x v="12"/>
    <x v="279"/>
    <x v="0"/>
    <x v="0"/>
    <x v="0"/>
    <x v="0"/>
  </r>
  <r>
    <x v="0"/>
    <x v="280"/>
    <x v="0"/>
    <x v="0"/>
    <x v="0"/>
    <x v="12"/>
  </r>
  <r>
    <x v="0"/>
    <x v="281"/>
    <x v="0"/>
    <x v="0"/>
    <x v="0"/>
    <x v="0"/>
  </r>
  <r>
    <x v="0"/>
    <x v="282"/>
    <x v="0"/>
    <x v="0"/>
    <x v="0"/>
    <x v="0"/>
  </r>
  <r>
    <x v="49"/>
    <x v="283"/>
    <x v="0"/>
    <x v="0"/>
    <x v="0"/>
    <x v="0"/>
  </r>
  <r>
    <x v="0"/>
    <x v="284"/>
    <x v="0"/>
    <x v="0"/>
    <x v="0"/>
    <x v="0"/>
  </r>
  <r>
    <x v="46"/>
    <x v="285"/>
    <x v="0"/>
    <x v="0"/>
    <x v="0"/>
    <x v="0"/>
  </r>
  <r>
    <x v="4"/>
    <x v="286"/>
    <x v="0"/>
    <x v="0"/>
    <x v="0"/>
    <x v="0"/>
  </r>
  <r>
    <x v="35"/>
    <x v="287"/>
    <x v="0"/>
    <x v="0"/>
    <x v="0"/>
    <x v="0"/>
  </r>
  <r>
    <x v="23"/>
    <x v="288"/>
    <x v="0"/>
    <x v="0"/>
    <x v="0"/>
    <x v="0"/>
  </r>
  <r>
    <x v="5"/>
    <x v="289"/>
    <x v="0"/>
    <x v="0"/>
    <x v="0"/>
    <x v="0"/>
  </r>
  <r>
    <x v="39"/>
    <x v="290"/>
    <x v="0"/>
    <x v="0"/>
    <x v="0"/>
    <x v="0"/>
  </r>
  <r>
    <x v="0"/>
    <x v="291"/>
    <x v="0"/>
    <x v="0"/>
    <x v="0"/>
    <x v="0"/>
  </r>
  <r>
    <x v="0"/>
    <x v="292"/>
    <x v="0"/>
    <x v="0"/>
    <x v="0"/>
    <x v="0"/>
  </r>
  <r>
    <x v="9"/>
    <x v="293"/>
    <x v="0"/>
    <x v="0"/>
    <x v="0"/>
    <x v="0"/>
  </r>
  <r>
    <x v="29"/>
    <x v="294"/>
    <x v="0"/>
    <x v="0"/>
    <x v="0"/>
    <x v="0"/>
  </r>
  <r>
    <x v="0"/>
    <x v="295"/>
    <x v="0"/>
    <x v="0"/>
    <x v="0"/>
    <x v="0"/>
  </r>
  <r>
    <x v="0"/>
    <x v="296"/>
    <x v="0"/>
    <x v="0"/>
    <x v="0"/>
    <x v="0"/>
  </r>
  <r>
    <x v="1"/>
    <x v="297"/>
    <x v="0"/>
    <x v="0"/>
    <x v="0"/>
    <x v="0"/>
  </r>
  <r>
    <x v="6"/>
    <x v="298"/>
    <x v="0"/>
    <x v="0"/>
    <x v="0"/>
    <x v="0"/>
  </r>
  <r>
    <x v="0"/>
    <x v="299"/>
    <x v="0"/>
    <x v="0"/>
    <x v="0"/>
    <x v="0"/>
  </r>
  <r>
    <x v="15"/>
    <x v="300"/>
    <x v="0"/>
    <x v="0"/>
    <x v="0"/>
    <x v="0"/>
  </r>
  <r>
    <x v="0"/>
    <x v="301"/>
    <x v="0"/>
    <x v="0"/>
    <x v="0"/>
    <x v="0"/>
  </r>
  <r>
    <x v="32"/>
    <x v="302"/>
    <x v="0"/>
    <x v="0"/>
    <x v="0"/>
    <x v="0"/>
  </r>
  <r>
    <x v="15"/>
    <x v="303"/>
    <x v="0"/>
    <x v="5"/>
    <x v="0"/>
    <x v="5"/>
  </r>
  <r>
    <x v="45"/>
    <x v="304"/>
    <x v="0"/>
    <x v="0"/>
    <x v="3"/>
    <x v="0"/>
  </r>
  <r>
    <x v="16"/>
    <x v="305"/>
    <x v="0"/>
    <x v="0"/>
    <x v="0"/>
    <x v="0"/>
  </r>
  <r>
    <x v="2"/>
    <x v="306"/>
    <x v="0"/>
    <x v="0"/>
    <x v="0"/>
    <x v="0"/>
  </r>
  <r>
    <x v="19"/>
    <x v="307"/>
    <x v="0"/>
    <x v="0"/>
    <x v="0"/>
    <x v="0"/>
  </r>
  <r>
    <x v="53"/>
    <x v="308"/>
    <x v="0"/>
    <x v="0"/>
    <x v="0"/>
    <x v="0"/>
  </r>
  <r>
    <x v="35"/>
    <x v="309"/>
    <x v="0"/>
    <x v="0"/>
    <x v="0"/>
    <x v="0"/>
  </r>
  <r>
    <x v="0"/>
    <x v="310"/>
    <x v="0"/>
    <x v="0"/>
    <x v="0"/>
    <x v="0"/>
  </r>
  <r>
    <x v="35"/>
    <x v="311"/>
    <x v="0"/>
    <x v="0"/>
    <x v="0"/>
    <x v="0"/>
  </r>
  <r>
    <x v="18"/>
    <x v="312"/>
    <x v="0"/>
    <x v="0"/>
    <x v="0"/>
    <x v="0"/>
  </r>
  <r>
    <x v="50"/>
    <x v="313"/>
    <x v="0"/>
    <x v="0"/>
    <x v="0"/>
    <x v="0"/>
  </r>
  <r>
    <x v="22"/>
    <x v="314"/>
    <x v="0"/>
    <x v="0"/>
    <x v="0"/>
    <x v="0"/>
  </r>
  <r>
    <x v="32"/>
    <x v="315"/>
    <x v="0"/>
    <x v="0"/>
    <x v="0"/>
    <x v="0"/>
  </r>
  <r>
    <x v="5"/>
    <x v="316"/>
    <x v="0"/>
    <x v="0"/>
    <x v="0"/>
    <x v="0"/>
  </r>
  <r>
    <x v="19"/>
    <x v="317"/>
    <x v="0"/>
    <x v="0"/>
    <x v="0"/>
    <x v="0"/>
  </r>
  <r>
    <x v="1"/>
    <x v="318"/>
    <x v="0"/>
    <x v="0"/>
    <x v="0"/>
    <x v="0"/>
  </r>
  <r>
    <x v="0"/>
    <x v="319"/>
    <x v="0"/>
    <x v="9"/>
    <x v="0"/>
    <x v="13"/>
  </r>
  <r>
    <x v="1"/>
    <x v="320"/>
    <x v="0"/>
    <x v="0"/>
    <x v="0"/>
    <x v="0"/>
  </r>
  <r>
    <x v="22"/>
    <x v="321"/>
    <x v="0"/>
    <x v="0"/>
    <x v="0"/>
    <x v="0"/>
  </r>
  <r>
    <x v="9"/>
    <x v="322"/>
    <x v="0"/>
    <x v="0"/>
    <x v="0"/>
    <x v="0"/>
  </r>
  <r>
    <x v="29"/>
    <x v="323"/>
    <x v="0"/>
    <x v="10"/>
    <x v="0"/>
    <x v="5"/>
  </r>
  <r>
    <x v="0"/>
    <x v="324"/>
    <x v="0"/>
    <x v="0"/>
    <x v="0"/>
    <x v="0"/>
  </r>
  <r>
    <x v="0"/>
    <x v="325"/>
    <x v="0"/>
    <x v="0"/>
    <x v="0"/>
    <x v="0"/>
  </r>
  <r>
    <x v="37"/>
    <x v="326"/>
    <x v="0"/>
    <x v="0"/>
    <x v="0"/>
    <x v="0"/>
  </r>
  <r>
    <x v="4"/>
    <x v="327"/>
    <x v="0"/>
    <x v="0"/>
    <x v="0"/>
    <x v="0"/>
  </r>
  <r>
    <x v="0"/>
    <x v="328"/>
    <x v="0"/>
    <x v="0"/>
    <x v="0"/>
    <x v="0"/>
  </r>
  <r>
    <x v="0"/>
    <x v="329"/>
    <x v="0"/>
    <x v="0"/>
    <x v="0"/>
    <x v="0"/>
  </r>
  <r>
    <x v="40"/>
    <x v="330"/>
    <x v="0"/>
    <x v="0"/>
    <x v="0"/>
    <x v="0"/>
  </r>
  <r>
    <x v="15"/>
    <x v="331"/>
    <x v="0"/>
    <x v="0"/>
    <x v="0"/>
    <x v="14"/>
  </r>
  <r>
    <x v="2"/>
    <x v="332"/>
    <x v="0"/>
    <x v="0"/>
    <x v="0"/>
    <x v="0"/>
  </r>
  <r>
    <x v="0"/>
    <x v="333"/>
    <x v="0"/>
    <x v="0"/>
    <x v="0"/>
    <x v="0"/>
  </r>
  <r>
    <x v="32"/>
    <x v="334"/>
    <x v="0"/>
    <x v="0"/>
    <x v="0"/>
    <x v="0"/>
  </r>
  <r>
    <x v="33"/>
    <x v="335"/>
    <x v="0"/>
    <x v="0"/>
    <x v="0"/>
    <x v="0"/>
  </r>
  <r>
    <x v="29"/>
    <x v="336"/>
    <x v="0"/>
    <x v="0"/>
    <x v="0"/>
    <x v="0"/>
  </r>
  <r>
    <x v="0"/>
    <x v="337"/>
    <x v="0"/>
    <x v="0"/>
    <x v="0"/>
    <x v="0"/>
  </r>
  <r>
    <x v="21"/>
    <x v="338"/>
    <x v="0"/>
    <x v="0"/>
    <x v="0"/>
    <x v="0"/>
  </r>
  <r>
    <x v="4"/>
    <x v="339"/>
    <x v="0"/>
    <x v="0"/>
    <x v="0"/>
    <x v="0"/>
  </r>
  <r>
    <x v="46"/>
    <x v="340"/>
    <x v="0"/>
    <x v="0"/>
    <x v="0"/>
    <x v="0"/>
  </r>
  <r>
    <x v="0"/>
    <x v="341"/>
    <x v="0"/>
    <x v="0"/>
    <x v="0"/>
    <x v="0"/>
  </r>
  <r>
    <x v="0"/>
    <x v="342"/>
    <x v="0"/>
    <x v="0"/>
    <x v="0"/>
    <x v="0"/>
  </r>
  <r>
    <x v="2"/>
    <x v="343"/>
    <x v="0"/>
    <x v="0"/>
    <x v="0"/>
    <x v="0"/>
  </r>
  <r>
    <x v="17"/>
    <x v="344"/>
    <x v="0"/>
    <x v="0"/>
    <x v="0"/>
    <x v="0"/>
  </r>
  <r>
    <x v="42"/>
    <x v="345"/>
    <x v="0"/>
    <x v="2"/>
    <x v="0"/>
    <x v="2"/>
  </r>
  <r>
    <x v="0"/>
    <x v="346"/>
    <x v="0"/>
    <x v="0"/>
    <x v="0"/>
    <x v="0"/>
  </r>
  <r>
    <x v="15"/>
    <x v="347"/>
    <x v="0"/>
    <x v="0"/>
    <x v="0"/>
    <x v="0"/>
  </r>
  <r>
    <x v="0"/>
    <x v="348"/>
    <x v="0"/>
    <x v="0"/>
    <x v="0"/>
    <x v="0"/>
  </r>
  <r>
    <x v="54"/>
    <x v="349"/>
    <x v="0"/>
    <x v="0"/>
    <x v="0"/>
    <x v="0"/>
  </r>
  <r>
    <x v="24"/>
    <x v="350"/>
    <x v="0"/>
    <x v="0"/>
    <x v="0"/>
    <x v="0"/>
  </r>
  <r>
    <x v="0"/>
    <x v="351"/>
    <x v="0"/>
    <x v="0"/>
    <x v="0"/>
    <x v="0"/>
  </r>
  <r>
    <x v="54"/>
    <x v="352"/>
    <x v="0"/>
    <x v="0"/>
    <x v="0"/>
    <x v="0"/>
  </r>
  <r>
    <x v="12"/>
    <x v="353"/>
    <x v="0"/>
    <x v="0"/>
    <x v="0"/>
    <x v="0"/>
  </r>
  <r>
    <x v="29"/>
    <x v="354"/>
    <x v="0"/>
    <x v="0"/>
    <x v="0"/>
    <x v="0"/>
  </r>
  <r>
    <x v="0"/>
    <x v="355"/>
    <x v="0"/>
    <x v="0"/>
    <x v="0"/>
    <x v="0"/>
  </r>
  <r>
    <x v="0"/>
    <x v="356"/>
    <x v="0"/>
    <x v="0"/>
    <x v="0"/>
    <x v="0"/>
  </r>
  <r>
    <x v="4"/>
    <x v="357"/>
    <x v="0"/>
    <x v="0"/>
    <x v="0"/>
    <x v="0"/>
  </r>
  <r>
    <x v="47"/>
    <x v="358"/>
    <x v="0"/>
    <x v="0"/>
    <x v="0"/>
    <x v="0"/>
  </r>
  <r>
    <x v="12"/>
    <x v="359"/>
    <x v="0"/>
    <x v="11"/>
    <x v="0"/>
    <x v="15"/>
  </r>
  <r>
    <x v="21"/>
    <x v="360"/>
    <x v="0"/>
    <x v="0"/>
    <x v="0"/>
    <x v="0"/>
  </r>
  <r>
    <x v="0"/>
    <x v="361"/>
    <x v="0"/>
    <x v="0"/>
    <x v="0"/>
    <x v="0"/>
  </r>
  <r>
    <x v="30"/>
    <x v="362"/>
    <x v="0"/>
    <x v="0"/>
    <x v="0"/>
    <x v="0"/>
  </r>
  <r>
    <x v="0"/>
    <x v="363"/>
    <x v="0"/>
    <x v="0"/>
    <x v="0"/>
    <x v="0"/>
  </r>
  <r>
    <x v="45"/>
    <x v="364"/>
    <x v="0"/>
    <x v="0"/>
    <x v="0"/>
    <x v="0"/>
  </r>
  <r>
    <x v="0"/>
    <x v="365"/>
    <x v="0"/>
    <x v="0"/>
    <x v="0"/>
    <x v="0"/>
  </r>
  <r>
    <x v="9"/>
    <x v="366"/>
    <x v="0"/>
    <x v="0"/>
    <x v="0"/>
    <x v="0"/>
  </r>
  <r>
    <x v="1"/>
    <x v="367"/>
    <x v="0"/>
    <x v="0"/>
    <x v="0"/>
    <x v="0"/>
  </r>
  <r>
    <x v="0"/>
    <x v="368"/>
    <x v="0"/>
    <x v="0"/>
    <x v="0"/>
    <x v="0"/>
  </r>
  <r>
    <x v="17"/>
    <x v="369"/>
    <x v="0"/>
    <x v="0"/>
    <x v="0"/>
    <x v="0"/>
  </r>
  <r>
    <x v="0"/>
    <x v="370"/>
    <x v="0"/>
    <x v="0"/>
    <x v="0"/>
    <x v="0"/>
  </r>
  <r>
    <x v="0"/>
    <x v="371"/>
    <x v="0"/>
    <x v="0"/>
    <x v="0"/>
    <x v="0"/>
  </r>
  <r>
    <x v="42"/>
    <x v="372"/>
    <x v="0"/>
    <x v="0"/>
    <x v="0"/>
    <x v="0"/>
  </r>
  <r>
    <x v="26"/>
    <x v="373"/>
    <x v="0"/>
    <x v="0"/>
    <x v="0"/>
    <x v="0"/>
  </r>
  <r>
    <x v="50"/>
    <x v="374"/>
    <x v="0"/>
    <x v="0"/>
    <x v="0"/>
    <x v="0"/>
  </r>
  <r>
    <x v="0"/>
    <x v="375"/>
    <x v="0"/>
    <x v="0"/>
    <x v="0"/>
    <x v="0"/>
  </r>
  <r>
    <x v="22"/>
    <x v="376"/>
    <x v="0"/>
    <x v="0"/>
    <x v="0"/>
    <x v="0"/>
  </r>
  <r>
    <x v="17"/>
    <x v="377"/>
    <x v="0"/>
    <x v="0"/>
    <x v="0"/>
    <x v="0"/>
  </r>
  <r>
    <x v="6"/>
    <x v="378"/>
    <x v="0"/>
    <x v="0"/>
    <x v="0"/>
    <x v="0"/>
  </r>
  <r>
    <x v="5"/>
    <x v="379"/>
    <x v="0"/>
    <x v="0"/>
    <x v="0"/>
    <x v="0"/>
  </r>
  <r>
    <x v="15"/>
    <x v="380"/>
    <x v="0"/>
    <x v="0"/>
    <x v="0"/>
    <x v="7"/>
  </r>
  <r>
    <x v="27"/>
    <x v="381"/>
    <x v="0"/>
    <x v="0"/>
    <x v="0"/>
    <x v="0"/>
  </r>
  <r>
    <x v="55"/>
    <x v="382"/>
    <x v="0"/>
    <x v="0"/>
    <x v="0"/>
    <x v="0"/>
  </r>
  <r>
    <x v="1"/>
    <x v="383"/>
    <x v="0"/>
    <x v="0"/>
    <x v="0"/>
    <x v="0"/>
  </r>
  <r>
    <x v="53"/>
    <x v="384"/>
    <x v="0"/>
    <x v="0"/>
    <x v="0"/>
    <x v="0"/>
  </r>
  <r>
    <x v="17"/>
    <x v="385"/>
    <x v="0"/>
    <x v="0"/>
    <x v="0"/>
    <x v="0"/>
  </r>
  <r>
    <x v="28"/>
    <x v="386"/>
    <x v="0"/>
    <x v="0"/>
    <x v="0"/>
    <x v="0"/>
  </r>
  <r>
    <x v="0"/>
    <x v="387"/>
    <x v="0"/>
    <x v="0"/>
    <x v="0"/>
    <x v="0"/>
  </r>
  <r>
    <x v="29"/>
    <x v="388"/>
    <x v="0"/>
    <x v="0"/>
    <x v="0"/>
    <x v="0"/>
  </r>
  <r>
    <x v="0"/>
    <x v="389"/>
    <x v="0"/>
    <x v="0"/>
    <x v="0"/>
    <x v="0"/>
  </r>
  <r>
    <x v="35"/>
    <x v="390"/>
    <x v="0"/>
    <x v="0"/>
    <x v="0"/>
    <x v="0"/>
  </r>
  <r>
    <x v="15"/>
    <x v="391"/>
    <x v="0"/>
    <x v="0"/>
    <x v="0"/>
    <x v="16"/>
  </r>
  <r>
    <x v="1"/>
    <x v="392"/>
    <x v="0"/>
    <x v="0"/>
    <x v="0"/>
    <x v="0"/>
  </r>
  <r>
    <x v="51"/>
    <x v="393"/>
    <x v="0"/>
    <x v="0"/>
    <x v="0"/>
    <x v="0"/>
  </r>
  <r>
    <x v="0"/>
    <x v="394"/>
    <x v="0"/>
    <x v="0"/>
    <x v="0"/>
    <x v="0"/>
  </r>
  <r>
    <x v="28"/>
    <x v="395"/>
    <x v="0"/>
    <x v="0"/>
    <x v="0"/>
    <x v="0"/>
  </r>
  <r>
    <x v="0"/>
    <x v="396"/>
    <x v="0"/>
    <x v="0"/>
    <x v="0"/>
    <x v="0"/>
  </r>
  <r>
    <x v="0"/>
    <x v="397"/>
    <x v="0"/>
    <x v="0"/>
    <x v="0"/>
    <x v="0"/>
  </r>
  <r>
    <x v="0"/>
    <x v="398"/>
    <x v="0"/>
    <x v="0"/>
    <x v="0"/>
    <x v="0"/>
  </r>
  <r>
    <x v="0"/>
    <x v="399"/>
    <x v="0"/>
    <x v="0"/>
    <x v="0"/>
    <x v="0"/>
  </r>
  <r>
    <x v="1"/>
    <x v="400"/>
    <x v="0"/>
    <x v="0"/>
    <x v="0"/>
    <x v="0"/>
  </r>
  <r>
    <x v="0"/>
    <x v="401"/>
    <x v="0"/>
    <x v="0"/>
    <x v="0"/>
    <x v="0"/>
  </r>
  <r>
    <x v="0"/>
    <x v="402"/>
    <x v="0"/>
    <x v="0"/>
    <x v="0"/>
    <x v="0"/>
  </r>
  <r>
    <x v="0"/>
    <x v="403"/>
    <x v="0"/>
    <x v="0"/>
    <x v="0"/>
    <x v="0"/>
  </r>
  <r>
    <x v="37"/>
    <x v="404"/>
    <x v="0"/>
    <x v="0"/>
    <x v="0"/>
    <x v="0"/>
  </r>
  <r>
    <x v="8"/>
    <x v="405"/>
    <x v="0"/>
    <x v="0"/>
    <x v="0"/>
    <x v="0"/>
  </r>
  <r>
    <x v="32"/>
    <x v="406"/>
    <x v="0"/>
    <x v="0"/>
    <x v="0"/>
    <x v="0"/>
  </r>
  <r>
    <x v="36"/>
    <x v="407"/>
    <x v="0"/>
    <x v="0"/>
    <x v="0"/>
    <x v="0"/>
  </r>
  <r>
    <x v="0"/>
    <x v="408"/>
    <x v="0"/>
    <x v="0"/>
    <x v="0"/>
    <x v="0"/>
  </r>
  <r>
    <x v="31"/>
    <x v="409"/>
    <x v="0"/>
    <x v="0"/>
    <x v="0"/>
    <x v="0"/>
  </r>
  <r>
    <x v="50"/>
    <x v="410"/>
    <x v="0"/>
    <x v="0"/>
    <x v="0"/>
    <x v="0"/>
  </r>
  <r>
    <x v="0"/>
    <x v="411"/>
    <x v="0"/>
    <x v="0"/>
    <x v="0"/>
    <x v="0"/>
  </r>
  <r>
    <x v="54"/>
    <x v="412"/>
    <x v="0"/>
    <x v="0"/>
    <x v="0"/>
    <x v="4"/>
  </r>
  <r>
    <x v="22"/>
    <x v="413"/>
    <x v="0"/>
    <x v="0"/>
    <x v="0"/>
    <x v="0"/>
  </r>
  <r>
    <x v="18"/>
    <x v="414"/>
    <x v="0"/>
    <x v="0"/>
    <x v="0"/>
    <x v="0"/>
  </r>
  <r>
    <x v="21"/>
    <x v="415"/>
    <x v="0"/>
    <x v="0"/>
    <x v="0"/>
    <x v="0"/>
  </r>
  <r>
    <x v="0"/>
    <x v="416"/>
    <x v="0"/>
    <x v="0"/>
    <x v="0"/>
    <x v="0"/>
  </r>
  <r>
    <x v="35"/>
    <x v="417"/>
    <x v="0"/>
    <x v="0"/>
    <x v="0"/>
    <x v="0"/>
  </r>
  <r>
    <x v="18"/>
    <x v="418"/>
    <x v="0"/>
    <x v="0"/>
    <x v="0"/>
    <x v="0"/>
  </r>
  <r>
    <x v="17"/>
    <x v="419"/>
    <x v="0"/>
    <x v="0"/>
    <x v="0"/>
    <x v="0"/>
  </r>
  <r>
    <x v="0"/>
    <x v="420"/>
    <x v="0"/>
    <x v="0"/>
    <x v="0"/>
    <x v="0"/>
  </r>
  <r>
    <x v="36"/>
    <x v="421"/>
    <x v="0"/>
    <x v="0"/>
    <x v="0"/>
    <x v="0"/>
  </r>
  <r>
    <x v="9"/>
    <x v="422"/>
    <x v="0"/>
    <x v="0"/>
    <x v="0"/>
    <x v="0"/>
  </r>
  <r>
    <x v="39"/>
    <x v="423"/>
    <x v="0"/>
    <x v="0"/>
    <x v="0"/>
    <x v="0"/>
  </r>
  <r>
    <x v="6"/>
    <x v="424"/>
    <x v="1"/>
    <x v="0"/>
    <x v="1"/>
    <x v="0"/>
  </r>
  <r>
    <x v="15"/>
    <x v="425"/>
    <x v="0"/>
    <x v="12"/>
    <x v="0"/>
    <x v="17"/>
  </r>
  <r>
    <x v="8"/>
    <x v="426"/>
    <x v="0"/>
    <x v="0"/>
    <x v="0"/>
    <x v="0"/>
  </r>
  <r>
    <x v="9"/>
    <x v="427"/>
    <x v="0"/>
    <x v="0"/>
    <x v="0"/>
    <x v="0"/>
  </r>
  <r>
    <x v="31"/>
    <x v="428"/>
    <x v="0"/>
    <x v="0"/>
    <x v="0"/>
    <x v="0"/>
  </r>
  <r>
    <x v="19"/>
    <x v="429"/>
    <x v="0"/>
    <x v="0"/>
    <x v="0"/>
    <x v="0"/>
  </r>
  <r>
    <x v="38"/>
    <x v="430"/>
    <x v="0"/>
    <x v="0"/>
    <x v="0"/>
    <x v="0"/>
  </r>
  <r>
    <x v="29"/>
    <x v="431"/>
    <x v="0"/>
    <x v="0"/>
    <x v="0"/>
    <x v="0"/>
  </r>
  <r>
    <x v="38"/>
    <x v="432"/>
    <x v="0"/>
    <x v="0"/>
    <x v="0"/>
    <x v="0"/>
  </r>
  <r>
    <x v="28"/>
    <x v="433"/>
    <x v="0"/>
    <x v="0"/>
    <x v="0"/>
    <x v="0"/>
  </r>
  <r>
    <x v="52"/>
    <x v="434"/>
    <x v="0"/>
    <x v="0"/>
    <x v="0"/>
    <x v="0"/>
  </r>
  <r>
    <x v="13"/>
    <x v="435"/>
    <x v="0"/>
    <x v="0"/>
    <x v="0"/>
    <x v="0"/>
  </r>
  <r>
    <x v="0"/>
    <x v="436"/>
    <x v="0"/>
    <x v="0"/>
    <x v="0"/>
    <x v="0"/>
  </r>
  <r>
    <x v="16"/>
    <x v="437"/>
    <x v="0"/>
    <x v="0"/>
    <x v="0"/>
    <x v="0"/>
  </r>
  <r>
    <x v="0"/>
    <x v="438"/>
    <x v="0"/>
    <x v="0"/>
    <x v="0"/>
    <x v="0"/>
  </r>
  <r>
    <x v="19"/>
    <x v="439"/>
    <x v="0"/>
    <x v="0"/>
    <x v="0"/>
    <x v="0"/>
  </r>
  <r>
    <x v="0"/>
    <x v="440"/>
    <x v="0"/>
    <x v="0"/>
    <x v="0"/>
    <x v="0"/>
  </r>
  <r>
    <x v="56"/>
    <x v="441"/>
    <x v="0"/>
    <x v="0"/>
    <x v="0"/>
    <x v="0"/>
  </r>
  <r>
    <x v="0"/>
    <x v="442"/>
    <x v="0"/>
    <x v="0"/>
    <x v="0"/>
    <x v="0"/>
  </r>
  <r>
    <x v="12"/>
    <x v="443"/>
    <x v="0"/>
    <x v="0"/>
    <x v="0"/>
    <x v="0"/>
  </r>
  <r>
    <x v="15"/>
    <x v="444"/>
    <x v="0"/>
    <x v="13"/>
    <x v="0"/>
    <x v="18"/>
  </r>
  <r>
    <x v="48"/>
    <x v="445"/>
    <x v="0"/>
    <x v="0"/>
    <x v="0"/>
    <x v="0"/>
  </r>
  <r>
    <x v="22"/>
    <x v="446"/>
    <x v="0"/>
    <x v="0"/>
    <x v="0"/>
    <x v="0"/>
  </r>
  <r>
    <x v="21"/>
    <x v="447"/>
    <x v="0"/>
    <x v="0"/>
    <x v="0"/>
    <x v="0"/>
  </r>
  <r>
    <x v="49"/>
    <x v="448"/>
    <x v="0"/>
    <x v="0"/>
    <x v="0"/>
    <x v="0"/>
  </r>
  <r>
    <x v="53"/>
    <x v="449"/>
    <x v="0"/>
    <x v="0"/>
    <x v="0"/>
    <x v="0"/>
  </r>
  <r>
    <x v="0"/>
    <x v="450"/>
    <x v="0"/>
    <x v="0"/>
    <x v="0"/>
    <x v="0"/>
  </r>
  <r>
    <x v="0"/>
    <x v="451"/>
    <x v="0"/>
    <x v="0"/>
    <x v="0"/>
    <x v="0"/>
  </r>
  <r>
    <x v="14"/>
    <x v="452"/>
    <x v="0"/>
    <x v="0"/>
    <x v="0"/>
    <x v="0"/>
  </r>
  <r>
    <x v="52"/>
    <x v="453"/>
    <x v="0"/>
    <x v="0"/>
    <x v="0"/>
    <x v="0"/>
  </r>
  <r>
    <x v="33"/>
    <x v="454"/>
    <x v="0"/>
    <x v="0"/>
    <x v="0"/>
    <x v="1"/>
  </r>
  <r>
    <x v="0"/>
    <x v="455"/>
    <x v="0"/>
    <x v="0"/>
    <x v="0"/>
    <x v="0"/>
  </r>
  <r>
    <x v="22"/>
    <x v="456"/>
    <x v="0"/>
    <x v="0"/>
    <x v="0"/>
    <x v="0"/>
  </r>
  <r>
    <x v="11"/>
    <x v="457"/>
    <x v="0"/>
    <x v="0"/>
    <x v="0"/>
    <x v="0"/>
  </r>
  <r>
    <x v="24"/>
    <x v="458"/>
    <x v="0"/>
    <x v="0"/>
    <x v="0"/>
    <x v="0"/>
  </r>
  <r>
    <x v="12"/>
    <x v="459"/>
    <x v="0"/>
    <x v="0"/>
    <x v="0"/>
    <x v="19"/>
  </r>
  <r>
    <x v="44"/>
    <x v="460"/>
    <x v="0"/>
    <x v="0"/>
    <x v="0"/>
    <x v="0"/>
  </r>
  <r>
    <x v="40"/>
    <x v="461"/>
    <x v="0"/>
    <x v="0"/>
    <x v="0"/>
    <x v="0"/>
  </r>
  <r>
    <x v="44"/>
    <x v="462"/>
    <x v="0"/>
    <x v="0"/>
    <x v="0"/>
    <x v="0"/>
  </r>
  <r>
    <x v="19"/>
    <x v="463"/>
    <x v="0"/>
    <x v="0"/>
    <x v="0"/>
    <x v="0"/>
  </r>
  <r>
    <x v="29"/>
    <x v="464"/>
    <x v="0"/>
    <x v="0"/>
    <x v="0"/>
    <x v="20"/>
  </r>
  <r>
    <x v="22"/>
    <x v="465"/>
    <x v="0"/>
    <x v="0"/>
    <x v="0"/>
    <x v="0"/>
  </r>
  <r>
    <x v="42"/>
    <x v="466"/>
    <x v="0"/>
    <x v="0"/>
    <x v="0"/>
    <x v="0"/>
  </r>
  <r>
    <x v="0"/>
    <x v="467"/>
    <x v="0"/>
    <x v="0"/>
    <x v="0"/>
    <x v="0"/>
  </r>
  <r>
    <x v="7"/>
    <x v="468"/>
    <x v="1"/>
    <x v="0"/>
    <x v="1"/>
    <x v="0"/>
  </r>
  <r>
    <x v="31"/>
    <x v="469"/>
    <x v="0"/>
    <x v="0"/>
    <x v="0"/>
    <x v="0"/>
  </r>
  <r>
    <x v="21"/>
    <x v="470"/>
    <x v="2"/>
    <x v="10"/>
    <x v="2"/>
    <x v="14"/>
  </r>
  <r>
    <x v="0"/>
    <x v="471"/>
    <x v="0"/>
    <x v="0"/>
    <x v="0"/>
    <x v="0"/>
  </r>
  <r>
    <x v="23"/>
    <x v="472"/>
    <x v="0"/>
    <x v="0"/>
    <x v="0"/>
    <x v="0"/>
  </r>
  <r>
    <x v="2"/>
    <x v="473"/>
    <x v="0"/>
    <x v="0"/>
    <x v="0"/>
    <x v="0"/>
  </r>
  <r>
    <x v="0"/>
    <x v="474"/>
    <x v="0"/>
    <x v="0"/>
    <x v="0"/>
    <x v="0"/>
  </r>
  <r>
    <x v="53"/>
    <x v="475"/>
    <x v="0"/>
    <x v="0"/>
    <x v="0"/>
    <x v="0"/>
  </r>
  <r>
    <x v="13"/>
    <x v="476"/>
    <x v="0"/>
    <x v="0"/>
    <x v="0"/>
    <x v="0"/>
  </r>
  <r>
    <x v="29"/>
    <x v="477"/>
    <x v="0"/>
    <x v="0"/>
    <x v="0"/>
    <x v="0"/>
  </r>
  <r>
    <x v="53"/>
    <x v="478"/>
    <x v="0"/>
    <x v="14"/>
    <x v="0"/>
    <x v="21"/>
  </r>
  <r>
    <x v="1"/>
    <x v="479"/>
    <x v="0"/>
    <x v="0"/>
    <x v="0"/>
    <x v="0"/>
  </r>
  <r>
    <x v="12"/>
    <x v="480"/>
    <x v="0"/>
    <x v="0"/>
    <x v="0"/>
    <x v="0"/>
  </r>
  <r>
    <x v="57"/>
    <x v="481"/>
    <x v="0"/>
    <x v="0"/>
    <x v="0"/>
    <x v="0"/>
  </r>
  <r>
    <x v="19"/>
    <x v="482"/>
    <x v="0"/>
    <x v="0"/>
    <x v="0"/>
    <x v="0"/>
  </r>
  <r>
    <x v="19"/>
    <x v="483"/>
    <x v="0"/>
    <x v="0"/>
    <x v="0"/>
    <x v="0"/>
  </r>
  <r>
    <x v="9"/>
    <x v="484"/>
    <x v="0"/>
    <x v="0"/>
    <x v="0"/>
    <x v="0"/>
  </r>
  <r>
    <x v="43"/>
    <x v="485"/>
    <x v="0"/>
    <x v="0"/>
    <x v="0"/>
    <x v="0"/>
  </r>
  <r>
    <x v="1"/>
    <x v="486"/>
    <x v="0"/>
    <x v="0"/>
    <x v="0"/>
    <x v="0"/>
  </r>
  <r>
    <x v="32"/>
    <x v="487"/>
    <x v="0"/>
    <x v="0"/>
    <x v="0"/>
    <x v="0"/>
  </r>
  <r>
    <x v="11"/>
    <x v="488"/>
    <x v="0"/>
    <x v="0"/>
    <x v="0"/>
    <x v="0"/>
  </r>
  <r>
    <x v="8"/>
    <x v="489"/>
    <x v="0"/>
    <x v="0"/>
    <x v="0"/>
    <x v="0"/>
  </r>
  <r>
    <x v="58"/>
    <x v="490"/>
    <x v="0"/>
    <x v="0"/>
    <x v="0"/>
    <x v="0"/>
  </r>
  <r>
    <x v="28"/>
    <x v="491"/>
    <x v="0"/>
    <x v="0"/>
    <x v="0"/>
    <x v="0"/>
  </r>
  <r>
    <x v="22"/>
    <x v="492"/>
    <x v="0"/>
    <x v="0"/>
    <x v="0"/>
    <x v="0"/>
  </r>
  <r>
    <x v="42"/>
    <x v="493"/>
    <x v="0"/>
    <x v="0"/>
    <x v="0"/>
    <x v="0"/>
  </r>
  <r>
    <x v="15"/>
    <x v="494"/>
    <x v="0"/>
    <x v="0"/>
    <x v="0"/>
    <x v="0"/>
  </r>
  <r>
    <x v="0"/>
    <x v="495"/>
    <x v="0"/>
    <x v="0"/>
    <x v="0"/>
    <x v="0"/>
  </r>
  <r>
    <x v="30"/>
    <x v="496"/>
    <x v="0"/>
    <x v="0"/>
    <x v="0"/>
    <x v="0"/>
  </r>
  <r>
    <x v="0"/>
    <x v="497"/>
    <x v="0"/>
    <x v="0"/>
    <x v="0"/>
    <x v="0"/>
  </r>
  <r>
    <x v="0"/>
    <x v="498"/>
    <x v="0"/>
    <x v="0"/>
    <x v="0"/>
    <x v="0"/>
  </r>
  <r>
    <x v="10"/>
    <x v="499"/>
    <x v="0"/>
    <x v="0"/>
    <x v="0"/>
    <x v="0"/>
  </r>
  <r>
    <x v="35"/>
    <x v="500"/>
    <x v="0"/>
    <x v="15"/>
    <x v="0"/>
    <x v="22"/>
  </r>
  <r>
    <x v="22"/>
    <x v="501"/>
    <x v="0"/>
    <x v="0"/>
    <x v="0"/>
    <x v="0"/>
  </r>
  <r>
    <x v="28"/>
    <x v="502"/>
    <x v="0"/>
    <x v="0"/>
    <x v="0"/>
    <x v="0"/>
  </r>
  <r>
    <x v="55"/>
    <x v="503"/>
    <x v="0"/>
    <x v="0"/>
    <x v="0"/>
    <x v="0"/>
  </r>
  <r>
    <x v="0"/>
    <x v="504"/>
    <x v="0"/>
    <x v="0"/>
    <x v="0"/>
    <x v="0"/>
  </r>
  <r>
    <x v="0"/>
    <x v="505"/>
    <x v="0"/>
    <x v="0"/>
    <x v="0"/>
    <x v="0"/>
  </r>
  <r>
    <x v="0"/>
    <x v="506"/>
    <x v="0"/>
    <x v="0"/>
    <x v="0"/>
    <x v="0"/>
  </r>
  <r>
    <x v="12"/>
    <x v="507"/>
    <x v="0"/>
    <x v="0"/>
    <x v="0"/>
    <x v="0"/>
  </r>
  <r>
    <x v="4"/>
    <x v="508"/>
    <x v="0"/>
    <x v="0"/>
    <x v="0"/>
    <x v="0"/>
  </r>
  <r>
    <x v="0"/>
    <x v="509"/>
    <x v="0"/>
    <x v="0"/>
    <x v="0"/>
    <x v="0"/>
  </r>
  <r>
    <x v="1"/>
    <x v="510"/>
    <x v="0"/>
    <x v="0"/>
    <x v="0"/>
    <x v="0"/>
  </r>
  <r>
    <x v="0"/>
    <x v="511"/>
    <x v="0"/>
    <x v="0"/>
    <x v="0"/>
    <x v="0"/>
  </r>
  <r>
    <x v="0"/>
    <x v="512"/>
    <x v="0"/>
    <x v="0"/>
    <x v="0"/>
    <x v="0"/>
  </r>
  <r>
    <x v="22"/>
    <x v="513"/>
    <x v="0"/>
    <x v="0"/>
    <x v="0"/>
    <x v="0"/>
  </r>
  <r>
    <x v="15"/>
    <x v="514"/>
    <x v="1"/>
    <x v="5"/>
    <x v="1"/>
    <x v="23"/>
  </r>
  <r>
    <x v="3"/>
    <x v="515"/>
    <x v="0"/>
    <x v="0"/>
    <x v="0"/>
    <x v="14"/>
  </r>
  <r>
    <x v="36"/>
    <x v="516"/>
    <x v="0"/>
    <x v="0"/>
    <x v="0"/>
    <x v="0"/>
  </r>
  <r>
    <x v="42"/>
    <x v="517"/>
    <x v="0"/>
    <x v="0"/>
    <x v="0"/>
    <x v="0"/>
  </r>
  <r>
    <x v="6"/>
    <x v="518"/>
    <x v="0"/>
    <x v="0"/>
    <x v="0"/>
    <x v="0"/>
  </r>
  <r>
    <x v="29"/>
    <x v="519"/>
    <x v="0"/>
    <x v="0"/>
    <x v="0"/>
    <x v="0"/>
  </r>
  <r>
    <x v="0"/>
    <x v="520"/>
    <x v="0"/>
    <x v="0"/>
    <x v="0"/>
    <x v="0"/>
  </r>
  <r>
    <x v="34"/>
    <x v="521"/>
    <x v="0"/>
    <x v="0"/>
    <x v="0"/>
    <x v="0"/>
  </r>
  <r>
    <x v="9"/>
    <x v="522"/>
    <x v="0"/>
    <x v="0"/>
    <x v="0"/>
    <x v="0"/>
  </r>
  <r>
    <x v="28"/>
    <x v="523"/>
    <x v="0"/>
    <x v="0"/>
    <x v="0"/>
    <x v="0"/>
  </r>
  <r>
    <x v="52"/>
    <x v="524"/>
    <x v="0"/>
    <x v="0"/>
    <x v="0"/>
    <x v="0"/>
  </r>
  <r>
    <x v="42"/>
    <x v="525"/>
    <x v="0"/>
    <x v="0"/>
    <x v="0"/>
    <x v="0"/>
  </r>
  <r>
    <x v="14"/>
    <x v="526"/>
    <x v="1"/>
    <x v="0"/>
    <x v="1"/>
    <x v="0"/>
  </r>
  <r>
    <x v="10"/>
    <x v="527"/>
    <x v="0"/>
    <x v="0"/>
    <x v="0"/>
    <x v="0"/>
  </r>
  <r>
    <x v="22"/>
    <x v="528"/>
    <x v="0"/>
    <x v="0"/>
    <x v="0"/>
    <x v="0"/>
  </r>
  <r>
    <x v="19"/>
    <x v="529"/>
    <x v="0"/>
    <x v="0"/>
    <x v="0"/>
    <x v="0"/>
  </r>
  <r>
    <x v="35"/>
    <x v="530"/>
    <x v="0"/>
    <x v="0"/>
    <x v="0"/>
    <x v="0"/>
  </r>
  <r>
    <x v="22"/>
    <x v="531"/>
    <x v="0"/>
    <x v="0"/>
    <x v="0"/>
    <x v="0"/>
  </r>
  <r>
    <x v="15"/>
    <x v="532"/>
    <x v="0"/>
    <x v="0"/>
    <x v="0"/>
    <x v="0"/>
  </r>
  <r>
    <x v="28"/>
    <x v="533"/>
    <x v="0"/>
    <x v="0"/>
    <x v="0"/>
    <x v="0"/>
  </r>
  <r>
    <x v="19"/>
    <x v="534"/>
    <x v="0"/>
    <x v="0"/>
    <x v="0"/>
    <x v="0"/>
  </r>
  <r>
    <x v="4"/>
    <x v="535"/>
    <x v="0"/>
    <x v="0"/>
    <x v="0"/>
    <x v="0"/>
  </r>
  <r>
    <x v="0"/>
    <x v="536"/>
    <x v="0"/>
    <x v="0"/>
    <x v="0"/>
    <x v="0"/>
  </r>
  <r>
    <x v="0"/>
    <x v="537"/>
    <x v="0"/>
    <x v="0"/>
    <x v="0"/>
    <x v="0"/>
  </r>
  <r>
    <x v="31"/>
    <x v="538"/>
    <x v="0"/>
    <x v="0"/>
    <x v="0"/>
    <x v="0"/>
  </r>
  <r>
    <x v="0"/>
    <x v="539"/>
    <x v="0"/>
    <x v="0"/>
    <x v="0"/>
    <x v="0"/>
  </r>
  <r>
    <x v="1"/>
    <x v="540"/>
    <x v="0"/>
    <x v="0"/>
    <x v="0"/>
    <x v="0"/>
  </r>
  <r>
    <x v="48"/>
    <x v="541"/>
    <x v="0"/>
    <x v="0"/>
    <x v="0"/>
    <x v="0"/>
  </r>
  <r>
    <x v="43"/>
    <x v="542"/>
    <x v="0"/>
    <x v="0"/>
    <x v="0"/>
    <x v="0"/>
  </r>
  <r>
    <x v="0"/>
    <x v="543"/>
    <x v="0"/>
    <x v="0"/>
    <x v="0"/>
    <x v="0"/>
  </r>
  <r>
    <x v="0"/>
    <x v="544"/>
    <x v="0"/>
    <x v="0"/>
    <x v="0"/>
    <x v="0"/>
  </r>
  <r>
    <x v="2"/>
    <x v="545"/>
    <x v="0"/>
    <x v="0"/>
    <x v="0"/>
    <x v="0"/>
  </r>
  <r>
    <x v="8"/>
    <x v="546"/>
    <x v="0"/>
    <x v="0"/>
    <x v="0"/>
    <x v="0"/>
  </r>
  <r>
    <x v="28"/>
    <x v="547"/>
    <x v="0"/>
    <x v="0"/>
    <x v="0"/>
    <x v="0"/>
  </r>
  <r>
    <x v="52"/>
    <x v="548"/>
    <x v="0"/>
    <x v="12"/>
    <x v="0"/>
    <x v="24"/>
  </r>
  <r>
    <x v="32"/>
    <x v="549"/>
    <x v="0"/>
    <x v="0"/>
    <x v="0"/>
    <x v="0"/>
  </r>
  <r>
    <x v="0"/>
    <x v="550"/>
    <x v="0"/>
    <x v="0"/>
    <x v="0"/>
    <x v="0"/>
  </r>
  <r>
    <x v="55"/>
    <x v="551"/>
    <x v="0"/>
    <x v="0"/>
    <x v="0"/>
    <x v="0"/>
  </r>
  <r>
    <x v="42"/>
    <x v="552"/>
    <x v="0"/>
    <x v="0"/>
    <x v="0"/>
    <x v="0"/>
  </r>
  <r>
    <x v="24"/>
    <x v="553"/>
    <x v="0"/>
    <x v="0"/>
    <x v="0"/>
    <x v="0"/>
  </r>
  <r>
    <x v="46"/>
    <x v="554"/>
    <x v="0"/>
    <x v="0"/>
    <x v="0"/>
    <x v="0"/>
  </r>
  <r>
    <x v="52"/>
    <x v="555"/>
    <x v="0"/>
    <x v="2"/>
    <x v="0"/>
    <x v="25"/>
  </r>
  <r>
    <x v="0"/>
    <x v="556"/>
    <x v="0"/>
    <x v="0"/>
    <x v="0"/>
    <x v="0"/>
  </r>
  <r>
    <x v="0"/>
    <x v="557"/>
    <x v="0"/>
    <x v="0"/>
    <x v="0"/>
    <x v="0"/>
  </r>
  <r>
    <x v="45"/>
    <x v="558"/>
    <x v="0"/>
    <x v="0"/>
    <x v="0"/>
    <x v="0"/>
  </r>
  <r>
    <x v="49"/>
    <x v="559"/>
    <x v="0"/>
    <x v="0"/>
    <x v="0"/>
    <x v="0"/>
  </r>
  <r>
    <x v="54"/>
    <x v="560"/>
    <x v="0"/>
    <x v="0"/>
    <x v="0"/>
    <x v="0"/>
  </r>
  <r>
    <x v="0"/>
    <x v="561"/>
    <x v="0"/>
    <x v="0"/>
    <x v="0"/>
    <x v="0"/>
  </r>
  <r>
    <x v="11"/>
    <x v="562"/>
    <x v="0"/>
    <x v="0"/>
    <x v="0"/>
    <x v="0"/>
  </r>
  <r>
    <x v="0"/>
    <x v="563"/>
    <x v="0"/>
    <x v="0"/>
    <x v="0"/>
    <x v="0"/>
  </r>
  <r>
    <x v="35"/>
    <x v="564"/>
    <x v="0"/>
    <x v="0"/>
    <x v="0"/>
    <x v="0"/>
  </r>
  <r>
    <x v="15"/>
    <x v="565"/>
    <x v="3"/>
    <x v="16"/>
    <x v="4"/>
    <x v="26"/>
  </r>
  <r>
    <x v="22"/>
    <x v="566"/>
    <x v="0"/>
    <x v="0"/>
    <x v="0"/>
    <x v="0"/>
  </r>
  <r>
    <x v="0"/>
    <x v="567"/>
    <x v="0"/>
    <x v="0"/>
    <x v="0"/>
    <x v="0"/>
  </r>
  <r>
    <x v="6"/>
    <x v="568"/>
    <x v="0"/>
    <x v="0"/>
    <x v="0"/>
    <x v="0"/>
  </r>
  <r>
    <x v="2"/>
    <x v="569"/>
    <x v="0"/>
    <x v="0"/>
    <x v="0"/>
    <x v="0"/>
  </r>
  <r>
    <x v="8"/>
    <x v="570"/>
    <x v="1"/>
    <x v="0"/>
    <x v="1"/>
    <x v="0"/>
  </r>
  <r>
    <x v="0"/>
    <x v="571"/>
    <x v="0"/>
    <x v="0"/>
    <x v="0"/>
    <x v="0"/>
  </r>
  <r>
    <x v="55"/>
    <x v="572"/>
    <x v="0"/>
    <x v="0"/>
    <x v="0"/>
    <x v="0"/>
  </r>
  <r>
    <x v="0"/>
    <x v="573"/>
    <x v="0"/>
    <x v="0"/>
    <x v="0"/>
    <x v="0"/>
  </r>
  <r>
    <x v="56"/>
    <x v="574"/>
    <x v="0"/>
    <x v="0"/>
    <x v="0"/>
    <x v="0"/>
  </r>
  <r>
    <x v="1"/>
    <x v="575"/>
    <x v="0"/>
    <x v="0"/>
    <x v="0"/>
    <x v="0"/>
  </r>
  <r>
    <x v="27"/>
    <x v="576"/>
    <x v="0"/>
    <x v="0"/>
    <x v="0"/>
    <x v="0"/>
  </r>
  <r>
    <x v="50"/>
    <x v="577"/>
    <x v="0"/>
    <x v="0"/>
    <x v="0"/>
    <x v="0"/>
  </r>
  <r>
    <x v="0"/>
    <x v="578"/>
    <x v="0"/>
    <x v="0"/>
    <x v="0"/>
    <x v="0"/>
  </r>
  <r>
    <x v="5"/>
    <x v="579"/>
    <x v="0"/>
    <x v="0"/>
    <x v="0"/>
    <x v="10"/>
  </r>
  <r>
    <x v="6"/>
    <x v="580"/>
    <x v="0"/>
    <x v="0"/>
    <x v="0"/>
    <x v="0"/>
  </r>
  <r>
    <x v="0"/>
    <x v="581"/>
    <x v="0"/>
    <x v="0"/>
    <x v="0"/>
    <x v="0"/>
  </r>
  <r>
    <x v="51"/>
    <x v="582"/>
    <x v="0"/>
    <x v="0"/>
    <x v="0"/>
    <x v="0"/>
  </r>
  <r>
    <x v="19"/>
    <x v="583"/>
    <x v="0"/>
    <x v="0"/>
    <x v="0"/>
    <x v="0"/>
  </r>
  <r>
    <x v="0"/>
    <x v="584"/>
    <x v="0"/>
    <x v="0"/>
    <x v="0"/>
    <x v="0"/>
  </r>
  <r>
    <x v="10"/>
    <x v="585"/>
    <x v="0"/>
    <x v="0"/>
    <x v="0"/>
    <x v="0"/>
  </r>
  <r>
    <x v="50"/>
    <x v="586"/>
    <x v="0"/>
    <x v="0"/>
    <x v="0"/>
    <x v="27"/>
  </r>
  <r>
    <x v="1"/>
    <x v="587"/>
    <x v="0"/>
    <x v="0"/>
    <x v="0"/>
    <x v="0"/>
  </r>
  <r>
    <x v="22"/>
    <x v="588"/>
    <x v="0"/>
    <x v="0"/>
    <x v="0"/>
    <x v="0"/>
  </r>
  <r>
    <x v="22"/>
    <x v="589"/>
    <x v="0"/>
    <x v="0"/>
    <x v="0"/>
    <x v="0"/>
  </r>
  <r>
    <x v="30"/>
    <x v="590"/>
    <x v="0"/>
    <x v="17"/>
    <x v="0"/>
    <x v="28"/>
  </r>
  <r>
    <x v="45"/>
    <x v="591"/>
    <x v="0"/>
    <x v="0"/>
    <x v="0"/>
    <x v="0"/>
  </r>
  <r>
    <x v="11"/>
    <x v="592"/>
    <x v="0"/>
    <x v="0"/>
    <x v="0"/>
    <x v="0"/>
  </r>
  <r>
    <x v="13"/>
    <x v="593"/>
    <x v="0"/>
    <x v="0"/>
    <x v="0"/>
    <x v="0"/>
  </r>
  <r>
    <x v="36"/>
    <x v="594"/>
    <x v="0"/>
    <x v="0"/>
    <x v="0"/>
    <x v="0"/>
  </r>
  <r>
    <x v="0"/>
    <x v="595"/>
    <x v="0"/>
    <x v="0"/>
    <x v="0"/>
    <x v="0"/>
  </r>
  <r>
    <x v="1"/>
    <x v="596"/>
    <x v="0"/>
    <x v="0"/>
    <x v="0"/>
    <x v="0"/>
  </r>
  <r>
    <x v="12"/>
    <x v="597"/>
    <x v="0"/>
    <x v="0"/>
    <x v="0"/>
    <x v="0"/>
  </r>
  <r>
    <x v="9"/>
    <x v="598"/>
    <x v="0"/>
    <x v="6"/>
    <x v="0"/>
    <x v="29"/>
  </r>
  <r>
    <x v="22"/>
    <x v="599"/>
    <x v="0"/>
    <x v="0"/>
    <x v="0"/>
    <x v="0"/>
  </r>
  <r>
    <x v="39"/>
    <x v="600"/>
    <x v="1"/>
    <x v="0"/>
    <x v="3"/>
    <x v="0"/>
  </r>
  <r>
    <x v="11"/>
    <x v="601"/>
    <x v="0"/>
    <x v="0"/>
    <x v="0"/>
    <x v="0"/>
  </r>
  <r>
    <x v="0"/>
    <x v="602"/>
    <x v="0"/>
    <x v="0"/>
    <x v="0"/>
    <x v="0"/>
  </r>
  <r>
    <x v="43"/>
    <x v="603"/>
    <x v="0"/>
    <x v="0"/>
    <x v="0"/>
    <x v="0"/>
  </r>
  <r>
    <x v="0"/>
    <x v="604"/>
    <x v="0"/>
    <x v="0"/>
    <x v="0"/>
    <x v="0"/>
  </r>
  <r>
    <x v="45"/>
    <x v="605"/>
    <x v="0"/>
    <x v="0"/>
    <x v="0"/>
    <x v="0"/>
  </r>
  <r>
    <x v="28"/>
    <x v="606"/>
    <x v="0"/>
    <x v="0"/>
    <x v="0"/>
    <x v="0"/>
  </r>
  <r>
    <x v="20"/>
    <x v="607"/>
    <x v="0"/>
    <x v="0"/>
    <x v="0"/>
    <x v="0"/>
  </r>
  <r>
    <x v="0"/>
    <x v="608"/>
    <x v="0"/>
    <x v="0"/>
    <x v="0"/>
    <x v="0"/>
  </r>
  <r>
    <x v="19"/>
    <x v="609"/>
    <x v="0"/>
    <x v="0"/>
    <x v="0"/>
    <x v="0"/>
  </r>
  <r>
    <x v="39"/>
    <x v="610"/>
    <x v="0"/>
    <x v="0"/>
    <x v="0"/>
    <x v="0"/>
  </r>
  <r>
    <x v="10"/>
    <x v="611"/>
    <x v="0"/>
    <x v="0"/>
    <x v="0"/>
    <x v="0"/>
  </r>
  <r>
    <x v="0"/>
    <x v="612"/>
    <x v="0"/>
    <x v="0"/>
    <x v="0"/>
    <x v="0"/>
  </r>
  <r>
    <x v="5"/>
    <x v="613"/>
    <x v="0"/>
    <x v="0"/>
    <x v="0"/>
    <x v="0"/>
  </r>
  <r>
    <x v="33"/>
    <x v="614"/>
    <x v="0"/>
    <x v="0"/>
    <x v="0"/>
    <x v="0"/>
  </r>
  <r>
    <x v="6"/>
    <x v="615"/>
    <x v="0"/>
    <x v="0"/>
    <x v="0"/>
    <x v="0"/>
  </r>
  <r>
    <x v="43"/>
    <x v="616"/>
    <x v="0"/>
    <x v="0"/>
    <x v="0"/>
    <x v="0"/>
  </r>
  <r>
    <x v="6"/>
    <x v="617"/>
    <x v="0"/>
    <x v="0"/>
    <x v="0"/>
    <x v="0"/>
  </r>
  <r>
    <x v="19"/>
    <x v="618"/>
    <x v="0"/>
    <x v="18"/>
    <x v="0"/>
    <x v="30"/>
  </r>
  <r>
    <x v="0"/>
    <x v="619"/>
    <x v="0"/>
    <x v="0"/>
    <x v="0"/>
    <x v="0"/>
  </r>
  <r>
    <x v="37"/>
    <x v="620"/>
    <x v="0"/>
    <x v="0"/>
    <x v="0"/>
    <x v="0"/>
  </r>
  <r>
    <x v="5"/>
    <x v="621"/>
    <x v="0"/>
    <x v="0"/>
    <x v="0"/>
    <x v="0"/>
  </r>
  <r>
    <x v="21"/>
    <x v="622"/>
    <x v="0"/>
    <x v="0"/>
    <x v="0"/>
    <x v="0"/>
  </r>
  <r>
    <x v="29"/>
    <x v="623"/>
    <x v="0"/>
    <x v="0"/>
    <x v="0"/>
    <x v="0"/>
  </r>
  <r>
    <x v="2"/>
    <x v="624"/>
    <x v="0"/>
    <x v="0"/>
    <x v="0"/>
    <x v="0"/>
  </r>
  <r>
    <x v="45"/>
    <x v="625"/>
    <x v="0"/>
    <x v="0"/>
    <x v="0"/>
    <x v="0"/>
  </r>
  <r>
    <x v="51"/>
    <x v="626"/>
    <x v="0"/>
    <x v="0"/>
    <x v="0"/>
    <x v="0"/>
  </r>
  <r>
    <x v="2"/>
    <x v="627"/>
    <x v="0"/>
    <x v="0"/>
    <x v="0"/>
    <x v="0"/>
  </r>
  <r>
    <x v="52"/>
    <x v="628"/>
    <x v="0"/>
    <x v="0"/>
    <x v="0"/>
    <x v="0"/>
  </r>
  <r>
    <x v="24"/>
    <x v="629"/>
    <x v="0"/>
    <x v="0"/>
    <x v="0"/>
    <x v="0"/>
  </r>
  <r>
    <x v="0"/>
    <x v="630"/>
    <x v="0"/>
    <x v="0"/>
    <x v="0"/>
    <x v="0"/>
  </r>
  <r>
    <x v="20"/>
    <x v="631"/>
    <x v="0"/>
    <x v="0"/>
    <x v="0"/>
    <x v="0"/>
  </r>
  <r>
    <x v="5"/>
    <x v="632"/>
    <x v="0"/>
    <x v="0"/>
    <x v="0"/>
    <x v="0"/>
  </r>
  <r>
    <x v="1"/>
    <x v="633"/>
    <x v="0"/>
    <x v="0"/>
    <x v="0"/>
    <x v="0"/>
  </r>
  <r>
    <x v="1"/>
    <x v="634"/>
    <x v="0"/>
    <x v="0"/>
    <x v="0"/>
    <x v="0"/>
  </r>
  <r>
    <x v="58"/>
    <x v="635"/>
    <x v="0"/>
    <x v="0"/>
    <x v="0"/>
    <x v="0"/>
  </r>
  <r>
    <x v="1"/>
    <x v="636"/>
    <x v="0"/>
    <x v="0"/>
    <x v="0"/>
    <x v="0"/>
  </r>
  <r>
    <x v="21"/>
    <x v="637"/>
    <x v="0"/>
    <x v="0"/>
    <x v="0"/>
    <x v="0"/>
  </r>
  <r>
    <x v="18"/>
    <x v="638"/>
    <x v="0"/>
    <x v="0"/>
    <x v="0"/>
    <x v="0"/>
  </r>
  <r>
    <x v="5"/>
    <x v="639"/>
    <x v="0"/>
    <x v="0"/>
    <x v="0"/>
    <x v="0"/>
  </r>
  <r>
    <x v="18"/>
    <x v="640"/>
    <x v="0"/>
    <x v="0"/>
    <x v="0"/>
    <x v="0"/>
  </r>
  <r>
    <x v="33"/>
    <x v="641"/>
    <x v="0"/>
    <x v="0"/>
    <x v="0"/>
    <x v="0"/>
  </r>
  <r>
    <x v="2"/>
    <x v="642"/>
    <x v="0"/>
    <x v="0"/>
    <x v="0"/>
    <x v="0"/>
  </r>
  <r>
    <x v="59"/>
    <x v="643"/>
    <x v="0"/>
    <x v="0"/>
    <x v="0"/>
    <x v="0"/>
  </r>
  <r>
    <x v="14"/>
    <x v="644"/>
    <x v="0"/>
    <x v="0"/>
    <x v="0"/>
    <x v="0"/>
  </r>
  <r>
    <x v="11"/>
    <x v="645"/>
    <x v="0"/>
    <x v="0"/>
    <x v="0"/>
    <x v="0"/>
  </r>
  <r>
    <x v="22"/>
    <x v="646"/>
    <x v="0"/>
    <x v="0"/>
    <x v="0"/>
    <x v="0"/>
  </r>
  <r>
    <x v="7"/>
    <x v="647"/>
    <x v="0"/>
    <x v="0"/>
    <x v="0"/>
    <x v="0"/>
  </r>
  <r>
    <x v="1"/>
    <x v="648"/>
    <x v="0"/>
    <x v="0"/>
    <x v="0"/>
    <x v="0"/>
  </r>
  <r>
    <x v="29"/>
    <x v="649"/>
    <x v="0"/>
    <x v="0"/>
    <x v="0"/>
    <x v="0"/>
  </r>
  <r>
    <x v="24"/>
    <x v="650"/>
    <x v="0"/>
    <x v="0"/>
    <x v="0"/>
    <x v="0"/>
  </r>
  <r>
    <x v="0"/>
    <x v="651"/>
    <x v="0"/>
    <x v="0"/>
    <x v="0"/>
    <x v="0"/>
  </r>
  <r>
    <x v="18"/>
    <x v="652"/>
    <x v="0"/>
    <x v="0"/>
    <x v="0"/>
    <x v="0"/>
  </r>
  <r>
    <x v="35"/>
    <x v="653"/>
    <x v="0"/>
    <x v="0"/>
    <x v="0"/>
    <x v="0"/>
  </r>
  <r>
    <x v="6"/>
    <x v="654"/>
    <x v="0"/>
    <x v="0"/>
    <x v="0"/>
    <x v="0"/>
  </r>
  <r>
    <x v="1"/>
    <x v="655"/>
    <x v="0"/>
    <x v="0"/>
    <x v="0"/>
    <x v="0"/>
  </r>
  <r>
    <x v="9"/>
    <x v="656"/>
    <x v="0"/>
    <x v="0"/>
    <x v="0"/>
    <x v="0"/>
  </r>
  <r>
    <x v="25"/>
    <x v="657"/>
    <x v="0"/>
    <x v="0"/>
    <x v="0"/>
    <x v="0"/>
  </r>
  <r>
    <x v="0"/>
    <x v="658"/>
    <x v="0"/>
    <x v="0"/>
    <x v="0"/>
    <x v="0"/>
  </r>
  <r>
    <x v="37"/>
    <x v="659"/>
    <x v="0"/>
    <x v="6"/>
    <x v="0"/>
    <x v="7"/>
  </r>
  <r>
    <x v="51"/>
    <x v="660"/>
    <x v="0"/>
    <x v="19"/>
    <x v="0"/>
    <x v="31"/>
  </r>
  <r>
    <x v="22"/>
    <x v="661"/>
    <x v="0"/>
    <x v="0"/>
    <x v="0"/>
    <x v="0"/>
  </r>
  <r>
    <x v="45"/>
    <x v="662"/>
    <x v="0"/>
    <x v="0"/>
    <x v="0"/>
    <x v="0"/>
  </r>
  <r>
    <x v="12"/>
    <x v="663"/>
    <x v="0"/>
    <x v="0"/>
    <x v="0"/>
    <x v="0"/>
  </r>
  <r>
    <x v="55"/>
    <x v="664"/>
    <x v="0"/>
    <x v="0"/>
    <x v="0"/>
    <x v="0"/>
  </r>
  <r>
    <x v="12"/>
    <x v="665"/>
    <x v="0"/>
    <x v="0"/>
    <x v="0"/>
    <x v="0"/>
  </r>
  <r>
    <x v="44"/>
    <x v="666"/>
    <x v="0"/>
    <x v="0"/>
    <x v="0"/>
    <x v="0"/>
  </r>
  <r>
    <x v="36"/>
    <x v="667"/>
    <x v="0"/>
    <x v="5"/>
    <x v="0"/>
    <x v="5"/>
  </r>
  <r>
    <x v="0"/>
    <x v="668"/>
    <x v="0"/>
    <x v="0"/>
    <x v="0"/>
    <x v="0"/>
  </r>
  <r>
    <x v="0"/>
    <x v="669"/>
    <x v="0"/>
    <x v="0"/>
    <x v="0"/>
    <x v="0"/>
  </r>
  <r>
    <x v="0"/>
    <x v="670"/>
    <x v="0"/>
    <x v="0"/>
    <x v="0"/>
    <x v="0"/>
  </r>
  <r>
    <x v="21"/>
    <x v="671"/>
    <x v="0"/>
    <x v="0"/>
    <x v="0"/>
    <x v="0"/>
  </r>
  <r>
    <x v="38"/>
    <x v="672"/>
    <x v="0"/>
    <x v="0"/>
    <x v="0"/>
    <x v="0"/>
  </r>
  <r>
    <x v="16"/>
    <x v="673"/>
    <x v="0"/>
    <x v="0"/>
    <x v="0"/>
    <x v="0"/>
  </r>
  <r>
    <x v="15"/>
    <x v="674"/>
    <x v="0"/>
    <x v="0"/>
    <x v="0"/>
    <x v="0"/>
  </r>
  <r>
    <x v="10"/>
    <x v="675"/>
    <x v="0"/>
    <x v="0"/>
    <x v="0"/>
    <x v="0"/>
  </r>
  <r>
    <x v="44"/>
    <x v="676"/>
    <x v="0"/>
    <x v="0"/>
    <x v="0"/>
    <x v="0"/>
  </r>
  <r>
    <x v="1"/>
    <x v="677"/>
    <x v="0"/>
    <x v="0"/>
    <x v="0"/>
    <x v="0"/>
  </r>
  <r>
    <x v="0"/>
    <x v="678"/>
    <x v="0"/>
    <x v="0"/>
    <x v="0"/>
    <x v="0"/>
  </r>
  <r>
    <x v="15"/>
    <x v="679"/>
    <x v="0"/>
    <x v="0"/>
    <x v="0"/>
    <x v="0"/>
  </r>
  <r>
    <x v="29"/>
    <x v="680"/>
    <x v="0"/>
    <x v="0"/>
    <x v="0"/>
    <x v="0"/>
  </r>
  <r>
    <x v="6"/>
    <x v="681"/>
    <x v="0"/>
    <x v="0"/>
    <x v="0"/>
    <x v="0"/>
  </r>
  <r>
    <x v="56"/>
    <x v="682"/>
    <x v="0"/>
    <x v="0"/>
    <x v="0"/>
    <x v="0"/>
  </r>
  <r>
    <x v="0"/>
    <x v="683"/>
    <x v="0"/>
    <x v="0"/>
    <x v="0"/>
    <x v="0"/>
  </r>
  <r>
    <x v="25"/>
    <x v="684"/>
    <x v="0"/>
    <x v="0"/>
    <x v="0"/>
    <x v="0"/>
  </r>
  <r>
    <x v="45"/>
    <x v="685"/>
    <x v="0"/>
    <x v="0"/>
    <x v="0"/>
    <x v="0"/>
  </r>
  <r>
    <x v="25"/>
    <x v="686"/>
    <x v="0"/>
    <x v="0"/>
    <x v="0"/>
    <x v="0"/>
  </r>
  <r>
    <x v="0"/>
    <x v="687"/>
    <x v="0"/>
    <x v="0"/>
    <x v="0"/>
    <x v="0"/>
  </r>
  <r>
    <x v="44"/>
    <x v="688"/>
    <x v="0"/>
    <x v="0"/>
    <x v="0"/>
    <x v="0"/>
  </r>
  <r>
    <x v="0"/>
    <x v="689"/>
    <x v="0"/>
    <x v="0"/>
    <x v="0"/>
    <x v="0"/>
  </r>
  <r>
    <x v="38"/>
    <x v="690"/>
    <x v="0"/>
    <x v="0"/>
    <x v="1"/>
    <x v="0"/>
  </r>
  <r>
    <x v="10"/>
    <x v="691"/>
    <x v="0"/>
    <x v="0"/>
    <x v="0"/>
    <x v="0"/>
  </r>
  <r>
    <x v="0"/>
    <x v="692"/>
    <x v="0"/>
    <x v="0"/>
    <x v="0"/>
    <x v="0"/>
  </r>
  <r>
    <x v="54"/>
    <x v="693"/>
    <x v="0"/>
    <x v="0"/>
    <x v="0"/>
    <x v="0"/>
  </r>
  <r>
    <x v="24"/>
    <x v="694"/>
    <x v="0"/>
    <x v="0"/>
    <x v="0"/>
    <x v="0"/>
  </r>
  <r>
    <x v="2"/>
    <x v="695"/>
    <x v="0"/>
    <x v="20"/>
    <x v="0"/>
    <x v="32"/>
  </r>
  <r>
    <x v="46"/>
    <x v="696"/>
    <x v="0"/>
    <x v="0"/>
    <x v="0"/>
    <x v="0"/>
  </r>
  <r>
    <x v="19"/>
    <x v="697"/>
    <x v="0"/>
    <x v="0"/>
    <x v="0"/>
    <x v="0"/>
  </r>
  <r>
    <x v="1"/>
    <x v="698"/>
    <x v="0"/>
    <x v="0"/>
    <x v="0"/>
    <x v="0"/>
  </r>
  <r>
    <x v="12"/>
    <x v="699"/>
    <x v="0"/>
    <x v="0"/>
    <x v="0"/>
    <x v="0"/>
  </r>
  <r>
    <x v="39"/>
    <x v="700"/>
    <x v="0"/>
    <x v="21"/>
    <x v="0"/>
    <x v="33"/>
  </r>
  <r>
    <x v="0"/>
    <x v="701"/>
    <x v="0"/>
    <x v="0"/>
    <x v="0"/>
    <x v="0"/>
  </r>
  <r>
    <x v="0"/>
    <x v="702"/>
    <x v="0"/>
    <x v="0"/>
    <x v="0"/>
    <x v="0"/>
  </r>
  <r>
    <x v="35"/>
    <x v="703"/>
    <x v="0"/>
    <x v="0"/>
    <x v="0"/>
    <x v="0"/>
  </r>
  <r>
    <x v="54"/>
    <x v="704"/>
    <x v="0"/>
    <x v="0"/>
    <x v="0"/>
    <x v="0"/>
  </r>
  <r>
    <x v="11"/>
    <x v="705"/>
    <x v="0"/>
    <x v="0"/>
    <x v="0"/>
    <x v="0"/>
  </r>
  <r>
    <x v="9"/>
    <x v="706"/>
    <x v="0"/>
    <x v="0"/>
    <x v="0"/>
    <x v="0"/>
  </r>
  <r>
    <x v="13"/>
    <x v="707"/>
    <x v="0"/>
    <x v="0"/>
    <x v="0"/>
    <x v="0"/>
  </r>
  <r>
    <x v="12"/>
    <x v="708"/>
    <x v="0"/>
    <x v="0"/>
    <x v="0"/>
    <x v="0"/>
  </r>
  <r>
    <x v="0"/>
    <x v="709"/>
    <x v="0"/>
    <x v="0"/>
    <x v="0"/>
    <x v="0"/>
  </r>
  <r>
    <x v="21"/>
    <x v="710"/>
    <x v="0"/>
    <x v="0"/>
    <x v="0"/>
    <x v="0"/>
  </r>
  <r>
    <x v="31"/>
    <x v="711"/>
    <x v="0"/>
    <x v="0"/>
    <x v="0"/>
    <x v="0"/>
  </r>
  <r>
    <x v="29"/>
    <x v="712"/>
    <x v="0"/>
    <x v="0"/>
    <x v="0"/>
    <x v="0"/>
  </r>
  <r>
    <x v="44"/>
    <x v="713"/>
    <x v="0"/>
    <x v="0"/>
    <x v="0"/>
    <x v="0"/>
  </r>
  <r>
    <x v="1"/>
    <x v="714"/>
    <x v="0"/>
    <x v="0"/>
    <x v="0"/>
    <x v="0"/>
  </r>
  <r>
    <x v="42"/>
    <x v="715"/>
    <x v="0"/>
    <x v="0"/>
    <x v="0"/>
    <x v="0"/>
  </r>
  <r>
    <x v="6"/>
    <x v="716"/>
    <x v="0"/>
    <x v="0"/>
    <x v="0"/>
    <x v="0"/>
  </r>
  <r>
    <x v="31"/>
    <x v="717"/>
    <x v="0"/>
    <x v="0"/>
    <x v="0"/>
    <x v="0"/>
  </r>
  <r>
    <x v="18"/>
    <x v="718"/>
    <x v="0"/>
    <x v="0"/>
    <x v="0"/>
    <x v="0"/>
  </r>
  <r>
    <x v="9"/>
    <x v="719"/>
    <x v="0"/>
    <x v="0"/>
    <x v="0"/>
    <x v="0"/>
  </r>
  <r>
    <x v="0"/>
    <x v="720"/>
    <x v="0"/>
    <x v="0"/>
    <x v="0"/>
    <x v="0"/>
  </r>
  <r>
    <x v="16"/>
    <x v="721"/>
    <x v="0"/>
    <x v="0"/>
    <x v="0"/>
    <x v="0"/>
  </r>
  <r>
    <x v="37"/>
    <x v="722"/>
    <x v="0"/>
    <x v="0"/>
    <x v="0"/>
    <x v="0"/>
  </r>
  <r>
    <x v="0"/>
    <x v="723"/>
    <x v="0"/>
    <x v="0"/>
    <x v="0"/>
    <x v="0"/>
  </r>
  <r>
    <x v="1"/>
    <x v="724"/>
    <x v="0"/>
    <x v="0"/>
    <x v="0"/>
    <x v="0"/>
  </r>
  <r>
    <x v="0"/>
    <x v="725"/>
    <x v="0"/>
    <x v="0"/>
    <x v="0"/>
    <x v="0"/>
  </r>
  <r>
    <x v="28"/>
    <x v="726"/>
    <x v="0"/>
    <x v="0"/>
    <x v="0"/>
    <x v="0"/>
  </r>
  <r>
    <x v="2"/>
    <x v="727"/>
    <x v="0"/>
    <x v="0"/>
    <x v="0"/>
    <x v="0"/>
  </r>
  <r>
    <x v="28"/>
    <x v="728"/>
    <x v="0"/>
    <x v="0"/>
    <x v="0"/>
    <x v="0"/>
  </r>
  <r>
    <x v="48"/>
    <x v="729"/>
    <x v="0"/>
    <x v="0"/>
    <x v="0"/>
    <x v="0"/>
  </r>
  <r>
    <x v="5"/>
    <x v="730"/>
    <x v="0"/>
    <x v="0"/>
    <x v="0"/>
    <x v="0"/>
  </r>
  <r>
    <x v="7"/>
    <x v="731"/>
    <x v="0"/>
    <x v="0"/>
    <x v="0"/>
    <x v="0"/>
  </r>
  <r>
    <x v="58"/>
    <x v="732"/>
    <x v="0"/>
    <x v="0"/>
    <x v="0"/>
    <x v="0"/>
  </r>
  <r>
    <x v="28"/>
    <x v="733"/>
    <x v="0"/>
    <x v="0"/>
    <x v="0"/>
    <x v="0"/>
  </r>
  <r>
    <x v="0"/>
    <x v="734"/>
    <x v="0"/>
    <x v="0"/>
    <x v="0"/>
    <x v="0"/>
  </r>
  <r>
    <x v="0"/>
    <x v="735"/>
    <x v="0"/>
    <x v="0"/>
    <x v="0"/>
    <x v="0"/>
  </r>
  <r>
    <x v="0"/>
    <x v="736"/>
    <x v="0"/>
    <x v="0"/>
    <x v="0"/>
    <x v="0"/>
  </r>
  <r>
    <x v="51"/>
    <x v="737"/>
    <x v="0"/>
    <x v="0"/>
    <x v="0"/>
    <x v="0"/>
  </r>
  <r>
    <x v="60"/>
    <x v="738"/>
    <x v="4"/>
    <x v="22"/>
    <x v="5"/>
    <x v="34"/>
  </r>
  <r>
    <x v="60"/>
    <x v="739"/>
    <x v="5"/>
    <x v="23"/>
    <x v="6"/>
    <x v="35"/>
  </r>
  <r>
    <x v="60"/>
    <x v="740"/>
    <x v="4"/>
    <x v="22"/>
    <x v="5"/>
    <x v="3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741">
  <r>
    <x v="0"/>
    <x v="0"/>
    <x v="0"/>
    <x v="0"/>
    <x v="0"/>
    <x v="0"/>
  </r>
  <r>
    <x v="0"/>
    <x v="1"/>
    <x v="0"/>
    <x v="0"/>
    <x v="0"/>
    <x v="0"/>
  </r>
  <r>
    <x v="1"/>
    <x v="2"/>
    <x v="0"/>
    <x v="0"/>
    <x v="0"/>
    <x v="0"/>
  </r>
  <r>
    <x v="2"/>
    <x v="3"/>
    <x v="0"/>
    <x v="0"/>
    <x v="0"/>
    <x v="0"/>
  </r>
  <r>
    <x v="0"/>
    <x v="4"/>
    <x v="0"/>
    <x v="0"/>
    <x v="0"/>
    <x v="0"/>
  </r>
  <r>
    <x v="3"/>
    <x v="5"/>
    <x v="0"/>
    <x v="0"/>
    <x v="1"/>
    <x v="1"/>
  </r>
  <r>
    <x v="4"/>
    <x v="6"/>
    <x v="0"/>
    <x v="0"/>
    <x v="0"/>
    <x v="0"/>
  </r>
  <r>
    <x v="0"/>
    <x v="7"/>
    <x v="0"/>
    <x v="0"/>
    <x v="0"/>
    <x v="0"/>
  </r>
  <r>
    <x v="0"/>
    <x v="8"/>
    <x v="0"/>
    <x v="0"/>
    <x v="0"/>
    <x v="0"/>
  </r>
  <r>
    <x v="5"/>
    <x v="9"/>
    <x v="0"/>
    <x v="0"/>
    <x v="0"/>
    <x v="0"/>
  </r>
  <r>
    <x v="6"/>
    <x v="10"/>
    <x v="0"/>
    <x v="0"/>
    <x v="0"/>
    <x v="0"/>
  </r>
  <r>
    <x v="7"/>
    <x v="11"/>
    <x v="0"/>
    <x v="0"/>
    <x v="0"/>
    <x v="0"/>
  </r>
  <r>
    <x v="8"/>
    <x v="12"/>
    <x v="0"/>
    <x v="0"/>
    <x v="0"/>
    <x v="0"/>
  </r>
  <r>
    <x v="9"/>
    <x v="13"/>
    <x v="0"/>
    <x v="0"/>
    <x v="0"/>
    <x v="0"/>
  </r>
  <r>
    <x v="10"/>
    <x v="14"/>
    <x v="0"/>
    <x v="0"/>
    <x v="0"/>
    <x v="0"/>
  </r>
  <r>
    <x v="5"/>
    <x v="15"/>
    <x v="0"/>
    <x v="1"/>
    <x v="0"/>
    <x v="2"/>
  </r>
  <r>
    <x v="11"/>
    <x v="16"/>
    <x v="0"/>
    <x v="0"/>
    <x v="0"/>
    <x v="0"/>
  </r>
  <r>
    <x v="12"/>
    <x v="17"/>
    <x v="0"/>
    <x v="0"/>
    <x v="0"/>
    <x v="0"/>
  </r>
  <r>
    <x v="13"/>
    <x v="18"/>
    <x v="0"/>
    <x v="0"/>
    <x v="0"/>
    <x v="0"/>
  </r>
  <r>
    <x v="14"/>
    <x v="19"/>
    <x v="0"/>
    <x v="0"/>
    <x v="0"/>
    <x v="0"/>
  </r>
  <r>
    <x v="15"/>
    <x v="20"/>
    <x v="0"/>
    <x v="2"/>
    <x v="0"/>
    <x v="3"/>
  </r>
  <r>
    <x v="2"/>
    <x v="21"/>
    <x v="0"/>
    <x v="0"/>
    <x v="0"/>
    <x v="0"/>
  </r>
  <r>
    <x v="0"/>
    <x v="22"/>
    <x v="0"/>
    <x v="0"/>
    <x v="0"/>
    <x v="0"/>
  </r>
  <r>
    <x v="12"/>
    <x v="23"/>
    <x v="0"/>
    <x v="0"/>
    <x v="0"/>
    <x v="0"/>
  </r>
  <r>
    <x v="16"/>
    <x v="24"/>
    <x v="0"/>
    <x v="0"/>
    <x v="0"/>
    <x v="0"/>
  </r>
  <r>
    <x v="17"/>
    <x v="25"/>
    <x v="0"/>
    <x v="0"/>
    <x v="0"/>
    <x v="0"/>
  </r>
  <r>
    <x v="18"/>
    <x v="26"/>
    <x v="0"/>
    <x v="0"/>
    <x v="0"/>
    <x v="0"/>
  </r>
  <r>
    <x v="1"/>
    <x v="27"/>
    <x v="0"/>
    <x v="0"/>
    <x v="0"/>
    <x v="0"/>
  </r>
  <r>
    <x v="0"/>
    <x v="28"/>
    <x v="0"/>
    <x v="0"/>
    <x v="0"/>
    <x v="0"/>
  </r>
  <r>
    <x v="0"/>
    <x v="29"/>
    <x v="0"/>
    <x v="0"/>
    <x v="0"/>
    <x v="0"/>
  </r>
  <r>
    <x v="11"/>
    <x v="30"/>
    <x v="0"/>
    <x v="0"/>
    <x v="0"/>
    <x v="0"/>
  </r>
  <r>
    <x v="19"/>
    <x v="31"/>
    <x v="0"/>
    <x v="0"/>
    <x v="0"/>
    <x v="0"/>
  </r>
  <r>
    <x v="20"/>
    <x v="32"/>
    <x v="0"/>
    <x v="0"/>
    <x v="0"/>
    <x v="0"/>
  </r>
  <r>
    <x v="21"/>
    <x v="33"/>
    <x v="0"/>
    <x v="0"/>
    <x v="0"/>
    <x v="0"/>
  </r>
  <r>
    <x v="2"/>
    <x v="34"/>
    <x v="1"/>
    <x v="0"/>
    <x v="2"/>
    <x v="0"/>
  </r>
  <r>
    <x v="21"/>
    <x v="35"/>
    <x v="0"/>
    <x v="0"/>
    <x v="1"/>
    <x v="0"/>
  </r>
  <r>
    <x v="22"/>
    <x v="36"/>
    <x v="0"/>
    <x v="0"/>
    <x v="0"/>
    <x v="0"/>
  </r>
  <r>
    <x v="0"/>
    <x v="37"/>
    <x v="0"/>
    <x v="0"/>
    <x v="0"/>
    <x v="0"/>
  </r>
  <r>
    <x v="23"/>
    <x v="38"/>
    <x v="0"/>
    <x v="0"/>
    <x v="0"/>
    <x v="0"/>
  </r>
  <r>
    <x v="15"/>
    <x v="39"/>
    <x v="0"/>
    <x v="0"/>
    <x v="0"/>
    <x v="4"/>
  </r>
  <r>
    <x v="24"/>
    <x v="40"/>
    <x v="0"/>
    <x v="0"/>
    <x v="0"/>
    <x v="0"/>
  </r>
  <r>
    <x v="0"/>
    <x v="41"/>
    <x v="0"/>
    <x v="0"/>
    <x v="0"/>
    <x v="0"/>
  </r>
  <r>
    <x v="0"/>
    <x v="42"/>
    <x v="0"/>
    <x v="0"/>
    <x v="0"/>
    <x v="0"/>
  </r>
  <r>
    <x v="6"/>
    <x v="43"/>
    <x v="0"/>
    <x v="0"/>
    <x v="0"/>
    <x v="0"/>
  </r>
  <r>
    <x v="0"/>
    <x v="44"/>
    <x v="0"/>
    <x v="0"/>
    <x v="0"/>
    <x v="0"/>
  </r>
  <r>
    <x v="25"/>
    <x v="45"/>
    <x v="0"/>
    <x v="0"/>
    <x v="0"/>
    <x v="0"/>
  </r>
  <r>
    <x v="26"/>
    <x v="46"/>
    <x v="0"/>
    <x v="0"/>
    <x v="1"/>
    <x v="0"/>
  </r>
  <r>
    <x v="0"/>
    <x v="47"/>
    <x v="0"/>
    <x v="0"/>
    <x v="0"/>
    <x v="0"/>
  </r>
  <r>
    <x v="27"/>
    <x v="48"/>
    <x v="0"/>
    <x v="0"/>
    <x v="0"/>
    <x v="0"/>
  </r>
  <r>
    <x v="0"/>
    <x v="49"/>
    <x v="0"/>
    <x v="0"/>
    <x v="0"/>
    <x v="0"/>
  </r>
  <r>
    <x v="26"/>
    <x v="50"/>
    <x v="1"/>
    <x v="0"/>
    <x v="3"/>
    <x v="5"/>
  </r>
  <r>
    <x v="0"/>
    <x v="51"/>
    <x v="0"/>
    <x v="0"/>
    <x v="0"/>
    <x v="0"/>
  </r>
  <r>
    <x v="19"/>
    <x v="52"/>
    <x v="0"/>
    <x v="0"/>
    <x v="0"/>
    <x v="0"/>
  </r>
  <r>
    <x v="2"/>
    <x v="53"/>
    <x v="0"/>
    <x v="0"/>
    <x v="0"/>
    <x v="0"/>
  </r>
  <r>
    <x v="0"/>
    <x v="54"/>
    <x v="0"/>
    <x v="0"/>
    <x v="0"/>
    <x v="0"/>
  </r>
  <r>
    <x v="0"/>
    <x v="55"/>
    <x v="0"/>
    <x v="0"/>
    <x v="0"/>
    <x v="0"/>
  </r>
  <r>
    <x v="28"/>
    <x v="56"/>
    <x v="0"/>
    <x v="0"/>
    <x v="0"/>
    <x v="0"/>
  </r>
  <r>
    <x v="24"/>
    <x v="57"/>
    <x v="0"/>
    <x v="0"/>
    <x v="0"/>
    <x v="0"/>
  </r>
  <r>
    <x v="29"/>
    <x v="58"/>
    <x v="0"/>
    <x v="0"/>
    <x v="0"/>
    <x v="0"/>
  </r>
  <r>
    <x v="0"/>
    <x v="59"/>
    <x v="0"/>
    <x v="0"/>
    <x v="0"/>
    <x v="0"/>
  </r>
  <r>
    <x v="30"/>
    <x v="60"/>
    <x v="0"/>
    <x v="0"/>
    <x v="0"/>
    <x v="0"/>
  </r>
  <r>
    <x v="0"/>
    <x v="61"/>
    <x v="0"/>
    <x v="0"/>
    <x v="0"/>
    <x v="0"/>
  </r>
  <r>
    <x v="3"/>
    <x v="62"/>
    <x v="1"/>
    <x v="0"/>
    <x v="4"/>
    <x v="0"/>
  </r>
  <r>
    <x v="1"/>
    <x v="63"/>
    <x v="0"/>
    <x v="0"/>
    <x v="0"/>
    <x v="0"/>
  </r>
  <r>
    <x v="0"/>
    <x v="64"/>
    <x v="0"/>
    <x v="0"/>
    <x v="0"/>
    <x v="0"/>
  </r>
  <r>
    <x v="31"/>
    <x v="65"/>
    <x v="0"/>
    <x v="0"/>
    <x v="0"/>
    <x v="6"/>
  </r>
  <r>
    <x v="11"/>
    <x v="66"/>
    <x v="0"/>
    <x v="0"/>
    <x v="0"/>
    <x v="0"/>
  </r>
  <r>
    <x v="5"/>
    <x v="67"/>
    <x v="2"/>
    <x v="0"/>
    <x v="1"/>
    <x v="0"/>
  </r>
  <r>
    <x v="32"/>
    <x v="68"/>
    <x v="0"/>
    <x v="0"/>
    <x v="0"/>
    <x v="0"/>
  </r>
  <r>
    <x v="8"/>
    <x v="69"/>
    <x v="0"/>
    <x v="0"/>
    <x v="0"/>
    <x v="0"/>
  </r>
  <r>
    <x v="30"/>
    <x v="70"/>
    <x v="0"/>
    <x v="0"/>
    <x v="0"/>
    <x v="0"/>
  </r>
  <r>
    <x v="0"/>
    <x v="71"/>
    <x v="0"/>
    <x v="0"/>
    <x v="0"/>
    <x v="0"/>
  </r>
  <r>
    <x v="20"/>
    <x v="72"/>
    <x v="0"/>
    <x v="0"/>
    <x v="0"/>
    <x v="0"/>
  </r>
  <r>
    <x v="0"/>
    <x v="73"/>
    <x v="0"/>
    <x v="0"/>
    <x v="0"/>
    <x v="0"/>
  </r>
  <r>
    <x v="15"/>
    <x v="74"/>
    <x v="0"/>
    <x v="0"/>
    <x v="0"/>
    <x v="0"/>
  </r>
  <r>
    <x v="33"/>
    <x v="75"/>
    <x v="0"/>
    <x v="0"/>
    <x v="0"/>
    <x v="0"/>
  </r>
  <r>
    <x v="34"/>
    <x v="76"/>
    <x v="0"/>
    <x v="0"/>
    <x v="0"/>
    <x v="0"/>
  </r>
  <r>
    <x v="35"/>
    <x v="77"/>
    <x v="0"/>
    <x v="0"/>
    <x v="0"/>
    <x v="0"/>
  </r>
  <r>
    <x v="36"/>
    <x v="78"/>
    <x v="0"/>
    <x v="0"/>
    <x v="0"/>
    <x v="0"/>
  </r>
  <r>
    <x v="28"/>
    <x v="79"/>
    <x v="0"/>
    <x v="0"/>
    <x v="0"/>
    <x v="0"/>
  </r>
  <r>
    <x v="14"/>
    <x v="80"/>
    <x v="0"/>
    <x v="0"/>
    <x v="0"/>
    <x v="0"/>
  </r>
  <r>
    <x v="15"/>
    <x v="81"/>
    <x v="0"/>
    <x v="0"/>
    <x v="0"/>
    <x v="0"/>
  </r>
  <r>
    <x v="21"/>
    <x v="82"/>
    <x v="0"/>
    <x v="0"/>
    <x v="0"/>
    <x v="0"/>
  </r>
  <r>
    <x v="33"/>
    <x v="83"/>
    <x v="0"/>
    <x v="0"/>
    <x v="0"/>
    <x v="0"/>
  </r>
  <r>
    <x v="37"/>
    <x v="84"/>
    <x v="0"/>
    <x v="0"/>
    <x v="0"/>
    <x v="0"/>
  </r>
  <r>
    <x v="15"/>
    <x v="85"/>
    <x v="0"/>
    <x v="0"/>
    <x v="0"/>
    <x v="0"/>
  </r>
  <r>
    <x v="5"/>
    <x v="86"/>
    <x v="0"/>
    <x v="0"/>
    <x v="0"/>
    <x v="0"/>
  </r>
  <r>
    <x v="6"/>
    <x v="87"/>
    <x v="0"/>
    <x v="0"/>
    <x v="1"/>
    <x v="0"/>
  </r>
  <r>
    <x v="6"/>
    <x v="88"/>
    <x v="0"/>
    <x v="3"/>
    <x v="0"/>
    <x v="7"/>
  </r>
  <r>
    <x v="38"/>
    <x v="89"/>
    <x v="0"/>
    <x v="0"/>
    <x v="1"/>
    <x v="0"/>
  </r>
  <r>
    <x v="39"/>
    <x v="90"/>
    <x v="0"/>
    <x v="0"/>
    <x v="1"/>
    <x v="0"/>
  </r>
  <r>
    <x v="12"/>
    <x v="91"/>
    <x v="0"/>
    <x v="0"/>
    <x v="0"/>
    <x v="0"/>
  </r>
  <r>
    <x v="40"/>
    <x v="92"/>
    <x v="0"/>
    <x v="0"/>
    <x v="0"/>
    <x v="0"/>
  </r>
  <r>
    <x v="20"/>
    <x v="93"/>
    <x v="0"/>
    <x v="0"/>
    <x v="0"/>
    <x v="0"/>
  </r>
  <r>
    <x v="24"/>
    <x v="94"/>
    <x v="0"/>
    <x v="0"/>
    <x v="0"/>
    <x v="0"/>
  </r>
  <r>
    <x v="0"/>
    <x v="95"/>
    <x v="0"/>
    <x v="0"/>
    <x v="0"/>
    <x v="0"/>
  </r>
  <r>
    <x v="0"/>
    <x v="96"/>
    <x v="0"/>
    <x v="0"/>
    <x v="0"/>
    <x v="0"/>
  </r>
  <r>
    <x v="36"/>
    <x v="97"/>
    <x v="0"/>
    <x v="0"/>
    <x v="0"/>
    <x v="0"/>
  </r>
  <r>
    <x v="0"/>
    <x v="98"/>
    <x v="0"/>
    <x v="0"/>
    <x v="0"/>
    <x v="0"/>
  </r>
  <r>
    <x v="0"/>
    <x v="99"/>
    <x v="0"/>
    <x v="0"/>
    <x v="0"/>
    <x v="0"/>
  </r>
  <r>
    <x v="26"/>
    <x v="100"/>
    <x v="0"/>
    <x v="0"/>
    <x v="0"/>
    <x v="0"/>
  </r>
  <r>
    <x v="11"/>
    <x v="101"/>
    <x v="0"/>
    <x v="0"/>
    <x v="0"/>
    <x v="0"/>
  </r>
  <r>
    <x v="0"/>
    <x v="102"/>
    <x v="0"/>
    <x v="0"/>
    <x v="0"/>
    <x v="0"/>
  </r>
  <r>
    <x v="41"/>
    <x v="103"/>
    <x v="0"/>
    <x v="0"/>
    <x v="0"/>
    <x v="0"/>
  </r>
  <r>
    <x v="2"/>
    <x v="104"/>
    <x v="0"/>
    <x v="0"/>
    <x v="0"/>
    <x v="0"/>
  </r>
  <r>
    <x v="15"/>
    <x v="105"/>
    <x v="0"/>
    <x v="0"/>
    <x v="0"/>
    <x v="0"/>
  </r>
  <r>
    <x v="12"/>
    <x v="106"/>
    <x v="0"/>
    <x v="0"/>
    <x v="0"/>
    <x v="8"/>
  </r>
  <r>
    <x v="15"/>
    <x v="107"/>
    <x v="0"/>
    <x v="0"/>
    <x v="0"/>
    <x v="0"/>
  </r>
  <r>
    <x v="26"/>
    <x v="108"/>
    <x v="0"/>
    <x v="0"/>
    <x v="0"/>
    <x v="0"/>
  </r>
  <r>
    <x v="42"/>
    <x v="109"/>
    <x v="0"/>
    <x v="0"/>
    <x v="0"/>
    <x v="0"/>
  </r>
  <r>
    <x v="0"/>
    <x v="110"/>
    <x v="0"/>
    <x v="0"/>
    <x v="0"/>
    <x v="0"/>
  </r>
  <r>
    <x v="32"/>
    <x v="111"/>
    <x v="0"/>
    <x v="0"/>
    <x v="0"/>
    <x v="0"/>
  </r>
  <r>
    <x v="34"/>
    <x v="112"/>
    <x v="0"/>
    <x v="0"/>
    <x v="0"/>
    <x v="0"/>
  </r>
  <r>
    <x v="15"/>
    <x v="113"/>
    <x v="0"/>
    <x v="0"/>
    <x v="0"/>
    <x v="0"/>
  </r>
  <r>
    <x v="23"/>
    <x v="114"/>
    <x v="0"/>
    <x v="0"/>
    <x v="0"/>
    <x v="0"/>
  </r>
  <r>
    <x v="0"/>
    <x v="115"/>
    <x v="0"/>
    <x v="0"/>
    <x v="0"/>
    <x v="0"/>
  </r>
  <r>
    <x v="26"/>
    <x v="116"/>
    <x v="0"/>
    <x v="0"/>
    <x v="0"/>
    <x v="0"/>
  </r>
  <r>
    <x v="35"/>
    <x v="117"/>
    <x v="0"/>
    <x v="0"/>
    <x v="0"/>
    <x v="0"/>
  </r>
  <r>
    <x v="9"/>
    <x v="118"/>
    <x v="0"/>
    <x v="0"/>
    <x v="0"/>
    <x v="0"/>
  </r>
  <r>
    <x v="0"/>
    <x v="119"/>
    <x v="0"/>
    <x v="0"/>
    <x v="0"/>
    <x v="0"/>
  </r>
  <r>
    <x v="7"/>
    <x v="120"/>
    <x v="0"/>
    <x v="0"/>
    <x v="0"/>
    <x v="0"/>
  </r>
  <r>
    <x v="15"/>
    <x v="121"/>
    <x v="0"/>
    <x v="0"/>
    <x v="0"/>
    <x v="0"/>
  </r>
  <r>
    <x v="0"/>
    <x v="122"/>
    <x v="0"/>
    <x v="0"/>
    <x v="0"/>
    <x v="0"/>
  </r>
  <r>
    <x v="43"/>
    <x v="123"/>
    <x v="0"/>
    <x v="0"/>
    <x v="0"/>
    <x v="0"/>
  </r>
  <r>
    <x v="30"/>
    <x v="124"/>
    <x v="0"/>
    <x v="0"/>
    <x v="0"/>
    <x v="0"/>
  </r>
  <r>
    <x v="0"/>
    <x v="125"/>
    <x v="0"/>
    <x v="0"/>
    <x v="0"/>
    <x v="0"/>
  </r>
  <r>
    <x v="44"/>
    <x v="126"/>
    <x v="0"/>
    <x v="0"/>
    <x v="0"/>
    <x v="0"/>
  </r>
  <r>
    <x v="32"/>
    <x v="127"/>
    <x v="0"/>
    <x v="0"/>
    <x v="0"/>
    <x v="0"/>
  </r>
  <r>
    <x v="30"/>
    <x v="128"/>
    <x v="0"/>
    <x v="0"/>
    <x v="0"/>
    <x v="0"/>
  </r>
  <r>
    <x v="0"/>
    <x v="129"/>
    <x v="0"/>
    <x v="0"/>
    <x v="0"/>
    <x v="0"/>
  </r>
  <r>
    <x v="44"/>
    <x v="130"/>
    <x v="0"/>
    <x v="0"/>
    <x v="0"/>
    <x v="0"/>
  </r>
  <r>
    <x v="0"/>
    <x v="131"/>
    <x v="0"/>
    <x v="0"/>
    <x v="0"/>
    <x v="0"/>
  </r>
  <r>
    <x v="44"/>
    <x v="132"/>
    <x v="0"/>
    <x v="0"/>
    <x v="0"/>
    <x v="0"/>
  </r>
  <r>
    <x v="1"/>
    <x v="133"/>
    <x v="0"/>
    <x v="0"/>
    <x v="0"/>
    <x v="0"/>
  </r>
  <r>
    <x v="1"/>
    <x v="134"/>
    <x v="0"/>
    <x v="0"/>
    <x v="0"/>
    <x v="0"/>
  </r>
  <r>
    <x v="2"/>
    <x v="135"/>
    <x v="0"/>
    <x v="4"/>
    <x v="0"/>
    <x v="9"/>
  </r>
  <r>
    <x v="15"/>
    <x v="136"/>
    <x v="0"/>
    <x v="0"/>
    <x v="0"/>
    <x v="0"/>
  </r>
  <r>
    <x v="45"/>
    <x v="137"/>
    <x v="0"/>
    <x v="0"/>
    <x v="1"/>
    <x v="0"/>
  </r>
  <r>
    <x v="46"/>
    <x v="138"/>
    <x v="0"/>
    <x v="0"/>
    <x v="0"/>
    <x v="0"/>
  </r>
  <r>
    <x v="39"/>
    <x v="139"/>
    <x v="0"/>
    <x v="0"/>
    <x v="0"/>
    <x v="0"/>
  </r>
  <r>
    <x v="10"/>
    <x v="140"/>
    <x v="0"/>
    <x v="0"/>
    <x v="0"/>
    <x v="0"/>
  </r>
  <r>
    <x v="0"/>
    <x v="141"/>
    <x v="0"/>
    <x v="0"/>
    <x v="0"/>
    <x v="0"/>
  </r>
  <r>
    <x v="17"/>
    <x v="142"/>
    <x v="0"/>
    <x v="0"/>
    <x v="0"/>
    <x v="0"/>
  </r>
  <r>
    <x v="14"/>
    <x v="143"/>
    <x v="0"/>
    <x v="0"/>
    <x v="0"/>
    <x v="0"/>
  </r>
  <r>
    <x v="10"/>
    <x v="144"/>
    <x v="0"/>
    <x v="0"/>
    <x v="0"/>
    <x v="0"/>
  </r>
  <r>
    <x v="27"/>
    <x v="145"/>
    <x v="0"/>
    <x v="0"/>
    <x v="0"/>
    <x v="0"/>
  </r>
  <r>
    <x v="0"/>
    <x v="146"/>
    <x v="0"/>
    <x v="0"/>
    <x v="0"/>
    <x v="0"/>
  </r>
  <r>
    <x v="0"/>
    <x v="147"/>
    <x v="0"/>
    <x v="0"/>
    <x v="0"/>
    <x v="0"/>
  </r>
  <r>
    <x v="21"/>
    <x v="148"/>
    <x v="0"/>
    <x v="0"/>
    <x v="0"/>
    <x v="0"/>
  </r>
  <r>
    <x v="0"/>
    <x v="149"/>
    <x v="0"/>
    <x v="0"/>
    <x v="0"/>
    <x v="0"/>
  </r>
  <r>
    <x v="0"/>
    <x v="150"/>
    <x v="0"/>
    <x v="0"/>
    <x v="0"/>
    <x v="0"/>
  </r>
  <r>
    <x v="1"/>
    <x v="151"/>
    <x v="0"/>
    <x v="0"/>
    <x v="0"/>
    <x v="0"/>
  </r>
  <r>
    <x v="43"/>
    <x v="152"/>
    <x v="0"/>
    <x v="0"/>
    <x v="0"/>
    <x v="0"/>
  </r>
  <r>
    <x v="17"/>
    <x v="153"/>
    <x v="0"/>
    <x v="0"/>
    <x v="0"/>
    <x v="0"/>
  </r>
  <r>
    <x v="1"/>
    <x v="154"/>
    <x v="0"/>
    <x v="0"/>
    <x v="0"/>
    <x v="0"/>
  </r>
  <r>
    <x v="0"/>
    <x v="155"/>
    <x v="0"/>
    <x v="0"/>
    <x v="0"/>
    <x v="0"/>
  </r>
  <r>
    <x v="19"/>
    <x v="156"/>
    <x v="0"/>
    <x v="0"/>
    <x v="0"/>
    <x v="0"/>
  </r>
  <r>
    <x v="0"/>
    <x v="157"/>
    <x v="0"/>
    <x v="0"/>
    <x v="0"/>
    <x v="0"/>
  </r>
  <r>
    <x v="18"/>
    <x v="158"/>
    <x v="0"/>
    <x v="0"/>
    <x v="0"/>
    <x v="0"/>
  </r>
  <r>
    <x v="35"/>
    <x v="159"/>
    <x v="0"/>
    <x v="0"/>
    <x v="0"/>
    <x v="0"/>
  </r>
  <r>
    <x v="0"/>
    <x v="160"/>
    <x v="0"/>
    <x v="0"/>
    <x v="0"/>
    <x v="0"/>
  </r>
  <r>
    <x v="10"/>
    <x v="161"/>
    <x v="0"/>
    <x v="0"/>
    <x v="0"/>
    <x v="0"/>
  </r>
  <r>
    <x v="0"/>
    <x v="162"/>
    <x v="0"/>
    <x v="0"/>
    <x v="0"/>
    <x v="0"/>
  </r>
  <r>
    <x v="47"/>
    <x v="163"/>
    <x v="0"/>
    <x v="0"/>
    <x v="0"/>
    <x v="0"/>
  </r>
  <r>
    <x v="0"/>
    <x v="164"/>
    <x v="0"/>
    <x v="0"/>
    <x v="0"/>
    <x v="0"/>
  </r>
  <r>
    <x v="31"/>
    <x v="165"/>
    <x v="0"/>
    <x v="0"/>
    <x v="0"/>
    <x v="0"/>
  </r>
  <r>
    <x v="0"/>
    <x v="166"/>
    <x v="0"/>
    <x v="0"/>
    <x v="0"/>
    <x v="0"/>
  </r>
  <r>
    <x v="39"/>
    <x v="167"/>
    <x v="0"/>
    <x v="0"/>
    <x v="0"/>
    <x v="0"/>
  </r>
  <r>
    <x v="0"/>
    <x v="168"/>
    <x v="0"/>
    <x v="0"/>
    <x v="0"/>
    <x v="0"/>
  </r>
  <r>
    <x v="48"/>
    <x v="169"/>
    <x v="0"/>
    <x v="0"/>
    <x v="0"/>
    <x v="0"/>
  </r>
  <r>
    <x v="49"/>
    <x v="170"/>
    <x v="0"/>
    <x v="0"/>
    <x v="0"/>
    <x v="0"/>
  </r>
  <r>
    <x v="1"/>
    <x v="171"/>
    <x v="0"/>
    <x v="0"/>
    <x v="0"/>
    <x v="0"/>
  </r>
  <r>
    <x v="0"/>
    <x v="172"/>
    <x v="0"/>
    <x v="0"/>
    <x v="0"/>
    <x v="0"/>
  </r>
  <r>
    <x v="15"/>
    <x v="173"/>
    <x v="0"/>
    <x v="0"/>
    <x v="0"/>
    <x v="0"/>
  </r>
  <r>
    <x v="0"/>
    <x v="174"/>
    <x v="0"/>
    <x v="0"/>
    <x v="0"/>
    <x v="0"/>
  </r>
  <r>
    <x v="0"/>
    <x v="175"/>
    <x v="0"/>
    <x v="0"/>
    <x v="0"/>
    <x v="0"/>
  </r>
  <r>
    <x v="5"/>
    <x v="176"/>
    <x v="0"/>
    <x v="0"/>
    <x v="0"/>
    <x v="0"/>
  </r>
  <r>
    <x v="21"/>
    <x v="177"/>
    <x v="0"/>
    <x v="0"/>
    <x v="0"/>
    <x v="0"/>
  </r>
  <r>
    <x v="0"/>
    <x v="178"/>
    <x v="0"/>
    <x v="0"/>
    <x v="0"/>
    <x v="10"/>
  </r>
  <r>
    <x v="3"/>
    <x v="179"/>
    <x v="0"/>
    <x v="0"/>
    <x v="0"/>
    <x v="0"/>
  </r>
  <r>
    <x v="9"/>
    <x v="180"/>
    <x v="0"/>
    <x v="0"/>
    <x v="0"/>
    <x v="0"/>
  </r>
  <r>
    <x v="10"/>
    <x v="181"/>
    <x v="0"/>
    <x v="0"/>
    <x v="0"/>
    <x v="0"/>
  </r>
  <r>
    <x v="0"/>
    <x v="182"/>
    <x v="0"/>
    <x v="0"/>
    <x v="0"/>
    <x v="0"/>
  </r>
  <r>
    <x v="0"/>
    <x v="183"/>
    <x v="0"/>
    <x v="0"/>
    <x v="0"/>
    <x v="0"/>
  </r>
  <r>
    <x v="0"/>
    <x v="184"/>
    <x v="0"/>
    <x v="0"/>
    <x v="0"/>
    <x v="0"/>
  </r>
  <r>
    <x v="21"/>
    <x v="185"/>
    <x v="0"/>
    <x v="0"/>
    <x v="0"/>
    <x v="0"/>
  </r>
  <r>
    <x v="19"/>
    <x v="186"/>
    <x v="0"/>
    <x v="0"/>
    <x v="0"/>
    <x v="0"/>
  </r>
  <r>
    <x v="42"/>
    <x v="187"/>
    <x v="0"/>
    <x v="0"/>
    <x v="0"/>
    <x v="0"/>
  </r>
  <r>
    <x v="24"/>
    <x v="188"/>
    <x v="0"/>
    <x v="0"/>
    <x v="0"/>
    <x v="0"/>
  </r>
  <r>
    <x v="50"/>
    <x v="189"/>
    <x v="0"/>
    <x v="0"/>
    <x v="0"/>
    <x v="0"/>
  </r>
  <r>
    <x v="7"/>
    <x v="190"/>
    <x v="0"/>
    <x v="0"/>
    <x v="0"/>
    <x v="11"/>
  </r>
  <r>
    <x v="21"/>
    <x v="191"/>
    <x v="0"/>
    <x v="0"/>
    <x v="0"/>
    <x v="0"/>
  </r>
  <r>
    <x v="0"/>
    <x v="192"/>
    <x v="0"/>
    <x v="0"/>
    <x v="0"/>
    <x v="0"/>
  </r>
  <r>
    <x v="34"/>
    <x v="193"/>
    <x v="0"/>
    <x v="0"/>
    <x v="0"/>
    <x v="0"/>
  </r>
  <r>
    <x v="5"/>
    <x v="194"/>
    <x v="0"/>
    <x v="0"/>
    <x v="0"/>
    <x v="0"/>
  </r>
  <r>
    <x v="49"/>
    <x v="195"/>
    <x v="0"/>
    <x v="0"/>
    <x v="0"/>
    <x v="0"/>
  </r>
  <r>
    <x v="33"/>
    <x v="196"/>
    <x v="0"/>
    <x v="0"/>
    <x v="0"/>
    <x v="0"/>
  </r>
  <r>
    <x v="20"/>
    <x v="197"/>
    <x v="0"/>
    <x v="0"/>
    <x v="0"/>
    <x v="0"/>
  </r>
  <r>
    <x v="19"/>
    <x v="198"/>
    <x v="0"/>
    <x v="0"/>
    <x v="0"/>
    <x v="0"/>
  </r>
  <r>
    <x v="0"/>
    <x v="199"/>
    <x v="0"/>
    <x v="0"/>
    <x v="0"/>
    <x v="0"/>
  </r>
  <r>
    <x v="15"/>
    <x v="200"/>
    <x v="0"/>
    <x v="0"/>
    <x v="0"/>
    <x v="0"/>
  </r>
  <r>
    <x v="22"/>
    <x v="201"/>
    <x v="0"/>
    <x v="0"/>
    <x v="0"/>
    <x v="0"/>
  </r>
  <r>
    <x v="23"/>
    <x v="202"/>
    <x v="0"/>
    <x v="0"/>
    <x v="0"/>
    <x v="0"/>
  </r>
  <r>
    <x v="1"/>
    <x v="203"/>
    <x v="0"/>
    <x v="0"/>
    <x v="0"/>
    <x v="0"/>
  </r>
  <r>
    <x v="40"/>
    <x v="204"/>
    <x v="0"/>
    <x v="0"/>
    <x v="0"/>
    <x v="0"/>
  </r>
  <r>
    <x v="17"/>
    <x v="205"/>
    <x v="0"/>
    <x v="0"/>
    <x v="0"/>
    <x v="0"/>
  </r>
  <r>
    <x v="4"/>
    <x v="206"/>
    <x v="0"/>
    <x v="0"/>
    <x v="0"/>
    <x v="0"/>
  </r>
  <r>
    <x v="29"/>
    <x v="207"/>
    <x v="0"/>
    <x v="0"/>
    <x v="0"/>
    <x v="0"/>
  </r>
  <r>
    <x v="1"/>
    <x v="208"/>
    <x v="0"/>
    <x v="0"/>
    <x v="0"/>
    <x v="0"/>
  </r>
  <r>
    <x v="29"/>
    <x v="209"/>
    <x v="0"/>
    <x v="0"/>
    <x v="0"/>
    <x v="0"/>
  </r>
  <r>
    <x v="43"/>
    <x v="210"/>
    <x v="2"/>
    <x v="0"/>
    <x v="1"/>
    <x v="0"/>
  </r>
  <r>
    <x v="32"/>
    <x v="211"/>
    <x v="0"/>
    <x v="0"/>
    <x v="0"/>
    <x v="0"/>
  </r>
  <r>
    <x v="51"/>
    <x v="212"/>
    <x v="0"/>
    <x v="0"/>
    <x v="0"/>
    <x v="0"/>
  </r>
  <r>
    <x v="35"/>
    <x v="213"/>
    <x v="0"/>
    <x v="0"/>
    <x v="0"/>
    <x v="0"/>
  </r>
  <r>
    <x v="1"/>
    <x v="214"/>
    <x v="0"/>
    <x v="0"/>
    <x v="0"/>
    <x v="0"/>
  </r>
  <r>
    <x v="37"/>
    <x v="215"/>
    <x v="0"/>
    <x v="0"/>
    <x v="0"/>
    <x v="0"/>
  </r>
  <r>
    <x v="34"/>
    <x v="216"/>
    <x v="0"/>
    <x v="0"/>
    <x v="0"/>
    <x v="0"/>
  </r>
  <r>
    <x v="0"/>
    <x v="217"/>
    <x v="0"/>
    <x v="0"/>
    <x v="0"/>
    <x v="0"/>
  </r>
  <r>
    <x v="5"/>
    <x v="218"/>
    <x v="0"/>
    <x v="0"/>
    <x v="0"/>
    <x v="0"/>
  </r>
  <r>
    <x v="29"/>
    <x v="219"/>
    <x v="0"/>
    <x v="0"/>
    <x v="0"/>
    <x v="0"/>
  </r>
  <r>
    <x v="0"/>
    <x v="220"/>
    <x v="0"/>
    <x v="0"/>
    <x v="0"/>
    <x v="0"/>
  </r>
  <r>
    <x v="4"/>
    <x v="221"/>
    <x v="0"/>
    <x v="0"/>
    <x v="0"/>
    <x v="0"/>
  </r>
  <r>
    <x v="0"/>
    <x v="222"/>
    <x v="0"/>
    <x v="0"/>
    <x v="0"/>
    <x v="0"/>
  </r>
  <r>
    <x v="44"/>
    <x v="223"/>
    <x v="0"/>
    <x v="0"/>
    <x v="0"/>
    <x v="0"/>
  </r>
  <r>
    <x v="5"/>
    <x v="224"/>
    <x v="0"/>
    <x v="0"/>
    <x v="0"/>
    <x v="0"/>
  </r>
  <r>
    <x v="1"/>
    <x v="225"/>
    <x v="0"/>
    <x v="0"/>
    <x v="0"/>
    <x v="0"/>
  </r>
  <r>
    <x v="19"/>
    <x v="226"/>
    <x v="0"/>
    <x v="0"/>
    <x v="0"/>
    <x v="0"/>
  </r>
  <r>
    <x v="0"/>
    <x v="227"/>
    <x v="0"/>
    <x v="0"/>
    <x v="0"/>
    <x v="0"/>
  </r>
  <r>
    <x v="15"/>
    <x v="228"/>
    <x v="0"/>
    <x v="0"/>
    <x v="0"/>
    <x v="0"/>
  </r>
  <r>
    <x v="28"/>
    <x v="229"/>
    <x v="0"/>
    <x v="0"/>
    <x v="0"/>
    <x v="0"/>
  </r>
  <r>
    <x v="2"/>
    <x v="230"/>
    <x v="2"/>
    <x v="0"/>
    <x v="1"/>
    <x v="0"/>
  </r>
  <r>
    <x v="10"/>
    <x v="231"/>
    <x v="2"/>
    <x v="0"/>
    <x v="1"/>
    <x v="12"/>
  </r>
  <r>
    <x v="31"/>
    <x v="232"/>
    <x v="0"/>
    <x v="0"/>
    <x v="0"/>
    <x v="0"/>
  </r>
  <r>
    <x v="17"/>
    <x v="233"/>
    <x v="0"/>
    <x v="0"/>
    <x v="0"/>
    <x v="0"/>
  </r>
  <r>
    <x v="19"/>
    <x v="234"/>
    <x v="0"/>
    <x v="0"/>
    <x v="0"/>
    <x v="0"/>
  </r>
  <r>
    <x v="9"/>
    <x v="235"/>
    <x v="0"/>
    <x v="0"/>
    <x v="0"/>
    <x v="0"/>
  </r>
  <r>
    <x v="0"/>
    <x v="236"/>
    <x v="0"/>
    <x v="0"/>
    <x v="0"/>
    <x v="0"/>
  </r>
  <r>
    <x v="15"/>
    <x v="237"/>
    <x v="0"/>
    <x v="0"/>
    <x v="0"/>
    <x v="0"/>
  </r>
  <r>
    <x v="0"/>
    <x v="238"/>
    <x v="0"/>
    <x v="0"/>
    <x v="0"/>
    <x v="0"/>
  </r>
  <r>
    <x v="0"/>
    <x v="239"/>
    <x v="0"/>
    <x v="0"/>
    <x v="0"/>
    <x v="0"/>
  </r>
  <r>
    <x v="27"/>
    <x v="240"/>
    <x v="2"/>
    <x v="1"/>
    <x v="1"/>
    <x v="8"/>
  </r>
  <r>
    <x v="9"/>
    <x v="241"/>
    <x v="0"/>
    <x v="0"/>
    <x v="0"/>
    <x v="0"/>
  </r>
  <r>
    <x v="49"/>
    <x v="242"/>
    <x v="0"/>
    <x v="0"/>
    <x v="0"/>
    <x v="0"/>
  </r>
  <r>
    <x v="35"/>
    <x v="243"/>
    <x v="0"/>
    <x v="0"/>
    <x v="0"/>
    <x v="0"/>
  </r>
  <r>
    <x v="33"/>
    <x v="244"/>
    <x v="0"/>
    <x v="0"/>
    <x v="0"/>
    <x v="0"/>
  </r>
  <r>
    <x v="44"/>
    <x v="245"/>
    <x v="0"/>
    <x v="0"/>
    <x v="0"/>
    <x v="0"/>
  </r>
  <r>
    <x v="1"/>
    <x v="246"/>
    <x v="0"/>
    <x v="0"/>
    <x v="0"/>
    <x v="0"/>
  </r>
  <r>
    <x v="19"/>
    <x v="247"/>
    <x v="0"/>
    <x v="0"/>
    <x v="0"/>
    <x v="0"/>
  </r>
  <r>
    <x v="1"/>
    <x v="248"/>
    <x v="0"/>
    <x v="0"/>
    <x v="0"/>
    <x v="0"/>
  </r>
  <r>
    <x v="6"/>
    <x v="249"/>
    <x v="0"/>
    <x v="0"/>
    <x v="0"/>
    <x v="0"/>
  </r>
  <r>
    <x v="0"/>
    <x v="250"/>
    <x v="0"/>
    <x v="0"/>
    <x v="0"/>
    <x v="0"/>
  </r>
  <r>
    <x v="21"/>
    <x v="251"/>
    <x v="0"/>
    <x v="0"/>
    <x v="0"/>
    <x v="0"/>
  </r>
  <r>
    <x v="48"/>
    <x v="252"/>
    <x v="0"/>
    <x v="0"/>
    <x v="0"/>
    <x v="0"/>
  </r>
  <r>
    <x v="17"/>
    <x v="253"/>
    <x v="0"/>
    <x v="0"/>
    <x v="0"/>
    <x v="0"/>
  </r>
  <r>
    <x v="0"/>
    <x v="254"/>
    <x v="0"/>
    <x v="0"/>
    <x v="0"/>
    <x v="0"/>
  </r>
  <r>
    <x v="1"/>
    <x v="255"/>
    <x v="0"/>
    <x v="0"/>
    <x v="0"/>
    <x v="0"/>
  </r>
  <r>
    <x v="0"/>
    <x v="256"/>
    <x v="0"/>
    <x v="0"/>
    <x v="0"/>
    <x v="0"/>
  </r>
  <r>
    <x v="52"/>
    <x v="257"/>
    <x v="0"/>
    <x v="0"/>
    <x v="0"/>
    <x v="0"/>
  </r>
  <r>
    <x v="1"/>
    <x v="258"/>
    <x v="0"/>
    <x v="0"/>
    <x v="0"/>
    <x v="0"/>
  </r>
  <r>
    <x v="28"/>
    <x v="259"/>
    <x v="0"/>
    <x v="0"/>
    <x v="0"/>
    <x v="0"/>
  </r>
  <r>
    <x v="50"/>
    <x v="260"/>
    <x v="0"/>
    <x v="0"/>
    <x v="0"/>
    <x v="0"/>
  </r>
  <r>
    <x v="2"/>
    <x v="261"/>
    <x v="0"/>
    <x v="0"/>
    <x v="0"/>
    <x v="0"/>
  </r>
  <r>
    <x v="27"/>
    <x v="262"/>
    <x v="0"/>
    <x v="0"/>
    <x v="0"/>
    <x v="0"/>
  </r>
  <r>
    <x v="15"/>
    <x v="263"/>
    <x v="0"/>
    <x v="0"/>
    <x v="0"/>
    <x v="0"/>
  </r>
  <r>
    <x v="1"/>
    <x v="264"/>
    <x v="0"/>
    <x v="0"/>
    <x v="0"/>
    <x v="0"/>
  </r>
  <r>
    <x v="0"/>
    <x v="265"/>
    <x v="0"/>
    <x v="0"/>
    <x v="0"/>
    <x v="0"/>
  </r>
  <r>
    <x v="31"/>
    <x v="266"/>
    <x v="0"/>
    <x v="0"/>
    <x v="0"/>
    <x v="0"/>
  </r>
  <r>
    <x v="0"/>
    <x v="267"/>
    <x v="0"/>
    <x v="0"/>
    <x v="0"/>
    <x v="0"/>
  </r>
  <r>
    <x v="53"/>
    <x v="268"/>
    <x v="0"/>
    <x v="0"/>
    <x v="0"/>
    <x v="0"/>
  </r>
  <r>
    <x v="0"/>
    <x v="269"/>
    <x v="0"/>
    <x v="0"/>
    <x v="0"/>
    <x v="0"/>
  </r>
  <r>
    <x v="0"/>
    <x v="270"/>
    <x v="0"/>
    <x v="0"/>
    <x v="0"/>
    <x v="0"/>
  </r>
  <r>
    <x v="4"/>
    <x v="271"/>
    <x v="0"/>
    <x v="0"/>
    <x v="0"/>
    <x v="0"/>
  </r>
  <r>
    <x v="0"/>
    <x v="272"/>
    <x v="0"/>
    <x v="0"/>
    <x v="0"/>
    <x v="0"/>
  </r>
  <r>
    <x v="11"/>
    <x v="273"/>
    <x v="0"/>
    <x v="0"/>
    <x v="0"/>
    <x v="0"/>
  </r>
  <r>
    <x v="1"/>
    <x v="274"/>
    <x v="0"/>
    <x v="0"/>
    <x v="0"/>
    <x v="0"/>
  </r>
  <r>
    <x v="0"/>
    <x v="275"/>
    <x v="0"/>
    <x v="0"/>
    <x v="0"/>
    <x v="0"/>
  </r>
  <r>
    <x v="0"/>
    <x v="276"/>
    <x v="0"/>
    <x v="0"/>
    <x v="0"/>
    <x v="0"/>
  </r>
  <r>
    <x v="12"/>
    <x v="277"/>
    <x v="0"/>
    <x v="0"/>
    <x v="0"/>
    <x v="0"/>
  </r>
  <r>
    <x v="0"/>
    <x v="278"/>
    <x v="0"/>
    <x v="0"/>
    <x v="0"/>
    <x v="0"/>
  </r>
  <r>
    <x v="12"/>
    <x v="279"/>
    <x v="0"/>
    <x v="0"/>
    <x v="0"/>
    <x v="0"/>
  </r>
  <r>
    <x v="0"/>
    <x v="280"/>
    <x v="0"/>
    <x v="0"/>
    <x v="0"/>
    <x v="13"/>
  </r>
  <r>
    <x v="0"/>
    <x v="281"/>
    <x v="0"/>
    <x v="0"/>
    <x v="0"/>
    <x v="0"/>
  </r>
  <r>
    <x v="0"/>
    <x v="282"/>
    <x v="0"/>
    <x v="0"/>
    <x v="0"/>
    <x v="0"/>
  </r>
  <r>
    <x v="49"/>
    <x v="283"/>
    <x v="0"/>
    <x v="0"/>
    <x v="0"/>
    <x v="0"/>
  </r>
  <r>
    <x v="0"/>
    <x v="284"/>
    <x v="0"/>
    <x v="0"/>
    <x v="0"/>
    <x v="0"/>
  </r>
  <r>
    <x v="46"/>
    <x v="285"/>
    <x v="0"/>
    <x v="0"/>
    <x v="0"/>
    <x v="0"/>
  </r>
  <r>
    <x v="4"/>
    <x v="286"/>
    <x v="0"/>
    <x v="0"/>
    <x v="0"/>
    <x v="0"/>
  </r>
  <r>
    <x v="35"/>
    <x v="287"/>
    <x v="0"/>
    <x v="0"/>
    <x v="0"/>
    <x v="0"/>
  </r>
  <r>
    <x v="23"/>
    <x v="288"/>
    <x v="0"/>
    <x v="0"/>
    <x v="0"/>
    <x v="0"/>
  </r>
  <r>
    <x v="5"/>
    <x v="289"/>
    <x v="0"/>
    <x v="0"/>
    <x v="0"/>
    <x v="0"/>
  </r>
  <r>
    <x v="39"/>
    <x v="290"/>
    <x v="0"/>
    <x v="0"/>
    <x v="0"/>
    <x v="0"/>
  </r>
  <r>
    <x v="0"/>
    <x v="291"/>
    <x v="0"/>
    <x v="0"/>
    <x v="0"/>
    <x v="0"/>
  </r>
  <r>
    <x v="0"/>
    <x v="292"/>
    <x v="0"/>
    <x v="0"/>
    <x v="0"/>
    <x v="0"/>
  </r>
  <r>
    <x v="9"/>
    <x v="293"/>
    <x v="0"/>
    <x v="0"/>
    <x v="0"/>
    <x v="0"/>
  </r>
  <r>
    <x v="29"/>
    <x v="294"/>
    <x v="0"/>
    <x v="0"/>
    <x v="0"/>
    <x v="0"/>
  </r>
  <r>
    <x v="0"/>
    <x v="295"/>
    <x v="0"/>
    <x v="0"/>
    <x v="0"/>
    <x v="0"/>
  </r>
  <r>
    <x v="0"/>
    <x v="296"/>
    <x v="0"/>
    <x v="0"/>
    <x v="0"/>
    <x v="0"/>
  </r>
  <r>
    <x v="1"/>
    <x v="297"/>
    <x v="0"/>
    <x v="0"/>
    <x v="0"/>
    <x v="0"/>
  </r>
  <r>
    <x v="6"/>
    <x v="298"/>
    <x v="0"/>
    <x v="0"/>
    <x v="0"/>
    <x v="0"/>
  </r>
  <r>
    <x v="0"/>
    <x v="299"/>
    <x v="0"/>
    <x v="0"/>
    <x v="0"/>
    <x v="0"/>
  </r>
  <r>
    <x v="15"/>
    <x v="300"/>
    <x v="2"/>
    <x v="0"/>
    <x v="1"/>
    <x v="0"/>
  </r>
  <r>
    <x v="0"/>
    <x v="301"/>
    <x v="0"/>
    <x v="0"/>
    <x v="0"/>
    <x v="0"/>
  </r>
  <r>
    <x v="32"/>
    <x v="302"/>
    <x v="0"/>
    <x v="0"/>
    <x v="0"/>
    <x v="0"/>
  </r>
  <r>
    <x v="15"/>
    <x v="303"/>
    <x v="0"/>
    <x v="0"/>
    <x v="0"/>
    <x v="6"/>
  </r>
  <r>
    <x v="45"/>
    <x v="304"/>
    <x v="0"/>
    <x v="0"/>
    <x v="2"/>
    <x v="0"/>
  </r>
  <r>
    <x v="16"/>
    <x v="305"/>
    <x v="0"/>
    <x v="0"/>
    <x v="0"/>
    <x v="0"/>
  </r>
  <r>
    <x v="2"/>
    <x v="306"/>
    <x v="0"/>
    <x v="0"/>
    <x v="0"/>
    <x v="0"/>
  </r>
  <r>
    <x v="19"/>
    <x v="307"/>
    <x v="0"/>
    <x v="0"/>
    <x v="0"/>
    <x v="0"/>
  </r>
  <r>
    <x v="53"/>
    <x v="308"/>
    <x v="0"/>
    <x v="0"/>
    <x v="0"/>
    <x v="0"/>
  </r>
  <r>
    <x v="35"/>
    <x v="309"/>
    <x v="0"/>
    <x v="0"/>
    <x v="0"/>
    <x v="0"/>
  </r>
  <r>
    <x v="0"/>
    <x v="310"/>
    <x v="0"/>
    <x v="0"/>
    <x v="0"/>
    <x v="0"/>
  </r>
  <r>
    <x v="35"/>
    <x v="311"/>
    <x v="0"/>
    <x v="0"/>
    <x v="0"/>
    <x v="0"/>
  </r>
  <r>
    <x v="18"/>
    <x v="312"/>
    <x v="0"/>
    <x v="0"/>
    <x v="0"/>
    <x v="0"/>
  </r>
  <r>
    <x v="50"/>
    <x v="313"/>
    <x v="0"/>
    <x v="0"/>
    <x v="0"/>
    <x v="0"/>
  </r>
  <r>
    <x v="22"/>
    <x v="314"/>
    <x v="0"/>
    <x v="0"/>
    <x v="0"/>
    <x v="0"/>
  </r>
  <r>
    <x v="32"/>
    <x v="315"/>
    <x v="0"/>
    <x v="0"/>
    <x v="0"/>
    <x v="0"/>
  </r>
  <r>
    <x v="5"/>
    <x v="316"/>
    <x v="0"/>
    <x v="0"/>
    <x v="0"/>
    <x v="0"/>
  </r>
  <r>
    <x v="19"/>
    <x v="317"/>
    <x v="0"/>
    <x v="0"/>
    <x v="0"/>
    <x v="0"/>
  </r>
  <r>
    <x v="1"/>
    <x v="318"/>
    <x v="0"/>
    <x v="0"/>
    <x v="0"/>
    <x v="0"/>
  </r>
  <r>
    <x v="0"/>
    <x v="319"/>
    <x v="0"/>
    <x v="0"/>
    <x v="0"/>
    <x v="14"/>
  </r>
  <r>
    <x v="1"/>
    <x v="320"/>
    <x v="0"/>
    <x v="0"/>
    <x v="0"/>
    <x v="0"/>
  </r>
  <r>
    <x v="22"/>
    <x v="321"/>
    <x v="0"/>
    <x v="0"/>
    <x v="0"/>
    <x v="0"/>
  </r>
  <r>
    <x v="9"/>
    <x v="322"/>
    <x v="0"/>
    <x v="0"/>
    <x v="0"/>
    <x v="0"/>
  </r>
  <r>
    <x v="29"/>
    <x v="323"/>
    <x v="0"/>
    <x v="5"/>
    <x v="0"/>
    <x v="15"/>
  </r>
  <r>
    <x v="0"/>
    <x v="324"/>
    <x v="0"/>
    <x v="0"/>
    <x v="0"/>
    <x v="0"/>
  </r>
  <r>
    <x v="0"/>
    <x v="325"/>
    <x v="0"/>
    <x v="0"/>
    <x v="0"/>
    <x v="0"/>
  </r>
  <r>
    <x v="37"/>
    <x v="326"/>
    <x v="0"/>
    <x v="0"/>
    <x v="0"/>
    <x v="0"/>
  </r>
  <r>
    <x v="4"/>
    <x v="327"/>
    <x v="0"/>
    <x v="0"/>
    <x v="0"/>
    <x v="0"/>
  </r>
  <r>
    <x v="0"/>
    <x v="328"/>
    <x v="0"/>
    <x v="0"/>
    <x v="0"/>
    <x v="0"/>
  </r>
  <r>
    <x v="0"/>
    <x v="329"/>
    <x v="0"/>
    <x v="0"/>
    <x v="0"/>
    <x v="0"/>
  </r>
  <r>
    <x v="40"/>
    <x v="330"/>
    <x v="0"/>
    <x v="0"/>
    <x v="0"/>
    <x v="0"/>
  </r>
  <r>
    <x v="15"/>
    <x v="331"/>
    <x v="0"/>
    <x v="0"/>
    <x v="0"/>
    <x v="16"/>
  </r>
  <r>
    <x v="2"/>
    <x v="332"/>
    <x v="0"/>
    <x v="0"/>
    <x v="0"/>
    <x v="0"/>
  </r>
  <r>
    <x v="0"/>
    <x v="333"/>
    <x v="0"/>
    <x v="0"/>
    <x v="0"/>
    <x v="0"/>
  </r>
  <r>
    <x v="32"/>
    <x v="334"/>
    <x v="0"/>
    <x v="0"/>
    <x v="0"/>
    <x v="0"/>
  </r>
  <r>
    <x v="33"/>
    <x v="335"/>
    <x v="0"/>
    <x v="0"/>
    <x v="0"/>
    <x v="0"/>
  </r>
  <r>
    <x v="29"/>
    <x v="336"/>
    <x v="0"/>
    <x v="0"/>
    <x v="0"/>
    <x v="0"/>
  </r>
  <r>
    <x v="0"/>
    <x v="337"/>
    <x v="0"/>
    <x v="0"/>
    <x v="0"/>
    <x v="0"/>
  </r>
  <r>
    <x v="21"/>
    <x v="338"/>
    <x v="0"/>
    <x v="0"/>
    <x v="0"/>
    <x v="0"/>
  </r>
  <r>
    <x v="4"/>
    <x v="339"/>
    <x v="0"/>
    <x v="0"/>
    <x v="0"/>
    <x v="0"/>
  </r>
  <r>
    <x v="46"/>
    <x v="340"/>
    <x v="0"/>
    <x v="0"/>
    <x v="0"/>
    <x v="0"/>
  </r>
  <r>
    <x v="0"/>
    <x v="341"/>
    <x v="0"/>
    <x v="0"/>
    <x v="0"/>
    <x v="0"/>
  </r>
  <r>
    <x v="0"/>
    <x v="342"/>
    <x v="0"/>
    <x v="0"/>
    <x v="0"/>
    <x v="0"/>
  </r>
  <r>
    <x v="2"/>
    <x v="343"/>
    <x v="0"/>
    <x v="0"/>
    <x v="0"/>
    <x v="0"/>
  </r>
  <r>
    <x v="17"/>
    <x v="344"/>
    <x v="0"/>
    <x v="0"/>
    <x v="0"/>
    <x v="0"/>
  </r>
  <r>
    <x v="42"/>
    <x v="345"/>
    <x v="0"/>
    <x v="0"/>
    <x v="0"/>
    <x v="3"/>
  </r>
  <r>
    <x v="0"/>
    <x v="346"/>
    <x v="0"/>
    <x v="0"/>
    <x v="0"/>
    <x v="0"/>
  </r>
  <r>
    <x v="15"/>
    <x v="347"/>
    <x v="0"/>
    <x v="0"/>
    <x v="0"/>
    <x v="0"/>
  </r>
  <r>
    <x v="0"/>
    <x v="348"/>
    <x v="0"/>
    <x v="0"/>
    <x v="0"/>
    <x v="0"/>
  </r>
  <r>
    <x v="54"/>
    <x v="349"/>
    <x v="0"/>
    <x v="0"/>
    <x v="0"/>
    <x v="0"/>
  </r>
  <r>
    <x v="24"/>
    <x v="350"/>
    <x v="0"/>
    <x v="0"/>
    <x v="0"/>
    <x v="0"/>
  </r>
  <r>
    <x v="0"/>
    <x v="351"/>
    <x v="0"/>
    <x v="0"/>
    <x v="0"/>
    <x v="0"/>
  </r>
  <r>
    <x v="54"/>
    <x v="352"/>
    <x v="0"/>
    <x v="0"/>
    <x v="0"/>
    <x v="0"/>
  </r>
  <r>
    <x v="12"/>
    <x v="353"/>
    <x v="0"/>
    <x v="0"/>
    <x v="0"/>
    <x v="0"/>
  </r>
  <r>
    <x v="29"/>
    <x v="354"/>
    <x v="0"/>
    <x v="0"/>
    <x v="0"/>
    <x v="0"/>
  </r>
  <r>
    <x v="0"/>
    <x v="355"/>
    <x v="0"/>
    <x v="0"/>
    <x v="0"/>
    <x v="0"/>
  </r>
  <r>
    <x v="0"/>
    <x v="356"/>
    <x v="0"/>
    <x v="0"/>
    <x v="0"/>
    <x v="0"/>
  </r>
  <r>
    <x v="4"/>
    <x v="357"/>
    <x v="0"/>
    <x v="0"/>
    <x v="0"/>
    <x v="0"/>
  </r>
  <r>
    <x v="47"/>
    <x v="358"/>
    <x v="0"/>
    <x v="0"/>
    <x v="0"/>
    <x v="0"/>
  </r>
  <r>
    <x v="12"/>
    <x v="359"/>
    <x v="0"/>
    <x v="0"/>
    <x v="0"/>
    <x v="17"/>
  </r>
  <r>
    <x v="21"/>
    <x v="360"/>
    <x v="0"/>
    <x v="0"/>
    <x v="0"/>
    <x v="0"/>
  </r>
  <r>
    <x v="0"/>
    <x v="361"/>
    <x v="0"/>
    <x v="0"/>
    <x v="0"/>
    <x v="0"/>
  </r>
  <r>
    <x v="30"/>
    <x v="362"/>
    <x v="0"/>
    <x v="0"/>
    <x v="0"/>
    <x v="0"/>
  </r>
  <r>
    <x v="0"/>
    <x v="363"/>
    <x v="0"/>
    <x v="0"/>
    <x v="0"/>
    <x v="0"/>
  </r>
  <r>
    <x v="45"/>
    <x v="364"/>
    <x v="0"/>
    <x v="0"/>
    <x v="0"/>
    <x v="0"/>
  </r>
  <r>
    <x v="0"/>
    <x v="365"/>
    <x v="0"/>
    <x v="0"/>
    <x v="0"/>
    <x v="0"/>
  </r>
  <r>
    <x v="9"/>
    <x v="366"/>
    <x v="0"/>
    <x v="0"/>
    <x v="0"/>
    <x v="0"/>
  </r>
  <r>
    <x v="1"/>
    <x v="367"/>
    <x v="0"/>
    <x v="0"/>
    <x v="0"/>
    <x v="0"/>
  </r>
  <r>
    <x v="0"/>
    <x v="368"/>
    <x v="0"/>
    <x v="0"/>
    <x v="0"/>
    <x v="0"/>
  </r>
  <r>
    <x v="17"/>
    <x v="369"/>
    <x v="0"/>
    <x v="0"/>
    <x v="0"/>
    <x v="0"/>
  </r>
  <r>
    <x v="0"/>
    <x v="370"/>
    <x v="0"/>
    <x v="0"/>
    <x v="0"/>
    <x v="0"/>
  </r>
  <r>
    <x v="0"/>
    <x v="371"/>
    <x v="0"/>
    <x v="0"/>
    <x v="0"/>
    <x v="0"/>
  </r>
  <r>
    <x v="42"/>
    <x v="372"/>
    <x v="0"/>
    <x v="0"/>
    <x v="0"/>
    <x v="0"/>
  </r>
  <r>
    <x v="26"/>
    <x v="373"/>
    <x v="0"/>
    <x v="0"/>
    <x v="0"/>
    <x v="0"/>
  </r>
  <r>
    <x v="50"/>
    <x v="374"/>
    <x v="0"/>
    <x v="0"/>
    <x v="0"/>
    <x v="0"/>
  </r>
  <r>
    <x v="0"/>
    <x v="375"/>
    <x v="0"/>
    <x v="0"/>
    <x v="0"/>
    <x v="0"/>
  </r>
  <r>
    <x v="22"/>
    <x v="376"/>
    <x v="0"/>
    <x v="0"/>
    <x v="0"/>
    <x v="0"/>
  </r>
  <r>
    <x v="17"/>
    <x v="377"/>
    <x v="0"/>
    <x v="0"/>
    <x v="0"/>
    <x v="0"/>
  </r>
  <r>
    <x v="6"/>
    <x v="378"/>
    <x v="0"/>
    <x v="0"/>
    <x v="0"/>
    <x v="0"/>
  </r>
  <r>
    <x v="5"/>
    <x v="379"/>
    <x v="0"/>
    <x v="0"/>
    <x v="0"/>
    <x v="0"/>
  </r>
  <r>
    <x v="15"/>
    <x v="380"/>
    <x v="0"/>
    <x v="6"/>
    <x v="0"/>
    <x v="18"/>
  </r>
  <r>
    <x v="27"/>
    <x v="381"/>
    <x v="0"/>
    <x v="0"/>
    <x v="0"/>
    <x v="0"/>
  </r>
  <r>
    <x v="55"/>
    <x v="382"/>
    <x v="0"/>
    <x v="0"/>
    <x v="0"/>
    <x v="0"/>
  </r>
  <r>
    <x v="1"/>
    <x v="383"/>
    <x v="0"/>
    <x v="0"/>
    <x v="0"/>
    <x v="0"/>
  </r>
  <r>
    <x v="53"/>
    <x v="384"/>
    <x v="0"/>
    <x v="0"/>
    <x v="0"/>
    <x v="0"/>
  </r>
  <r>
    <x v="17"/>
    <x v="385"/>
    <x v="0"/>
    <x v="0"/>
    <x v="0"/>
    <x v="0"/>
  </r>
  <r>
    <x v="28"/>
    <x v="386"/>
    <x v="0"/>
    <x v="0"/>
    <x v="0"/>
    <x v="0"/>
  </r>
  <r>
    <x v="0"/>
    <x v="387"/>
    <x v="0"/>
    <x v="0"/>
    <x v="0"/>
    <x v="0"/>
  </r>
  <r>
    <x v="29"/>
    <x v="388"/>
    <x v="0"/>
    <x v="0"/>
    <x v="0"/>
    <x v="0"/>
  </r>
  <r>
    <x v="0"/>
    <x v="389"/>
    <x v="0"/>
    <x v="0"/>
    <x v="0"/>
    <x v="0"/>
  </r>
  <r>
    <x v="35"/>
    <x v="390"/>
    <x v="0"/>
    <x v="0"/>
    <x v="0"/>
    <x v="0"/>
  </r>
  <r>
    <x v="15"/>
    <x v="391"/>
    <x v="0"/>
    <x v="0"/>
    <x v="0"/>
    <x v="19"/>
  </r>
  <r>
    <x v="1"/>
    <x v="392"/>
    <x v="0"/>
    <x v="0"/>
    <x v="0"/>
    <x v="0"/>
  </r>
  <r>
    <x v="51"/>
    <x v="393"/>
    <x v="0"/>
    <x v="0"/>
    <x v="0"/>
    <x v="0"/>
  </r>
  <r>
    <x v="0"/>
    <x v="394"/>
    <x v="0"/>
    <x v="0"/>
    <x v="0"/>
    <x v="0"/>
  </r>
  <r>
    <x v="28"/>
    <x v="395"/>
    <x v="0"/>
    <x v="0"/>
    <x v="0"/>
    <x v="0"/>
  </r>
  <r>
    <x v="0"/>
    <x v="396"/>
    <x v="0"/>
    <x v="0"/>
    <x v="0"/>
    <x v="0"/>
  </r>
  <r>
    <x v="0"/>
    <x v="397"/>
    <x v="0"/>
    <x v="0"/>
    <x v="0"/>
    <x v="0"/>
  </r>
  <r>
    <x v="0"/>
    <x v="398"/>
    <x v="0"/>
    <x v="7"/>
    <x v="0"/>
    <x v="20"/>
  </r>
  <r>
    <x v="0"/>
    <x v="399"/>
    <x v="0"/>
    <x v="0"/>
    <x v="0"/>
    <x v="0"/>
  </r>
  <r>
    <x v="1"/>
    <x v="400"/>
    <x v="0"/>
    <x v="0"/>
    <x v="0"/>
    <x v="0"/>
  </r>
  <r>
    <x v="0"/>
    <x v="401"/>
    <x v="0"/>
    <x v="0"/>
    <x v="0"/>
    <x v="0"/>
  </r>
  <r>
    <x v="0"/>
    <x v="402"/>
    <x v="0"/>
    <x v="0"/>
    <x v="0"/>
    <x v="0"/>
  </r>
  <r>
    <x v="0"/>
    <x v="403"/>
    <x v="0"/>
    <x v="8"/>
    <x v="0"/>
    <x v="16"/>
  </r>
  <r>
    <x v="37"/>
    <x v="404"/>
    <x v="0"/>
    <x v="0"/>
    <x v="0"/>
    <x v="0"/>
  </r>
  <r>
    <x v="8"/>
    <x v="405"/>
    <x v="0"/>
    <x v="0"/>
    <x v="0"/>
    <x v="0"/>
  </r>
  <r>
    <x v="32"/>
    <x v="406"/>
    <x v="0"/>
    <x v="0"/>
    <x v="0"/>
    <x v="0"/>
  </r>
  <r>
    <x v="36"/>
    <x v="407"/>
    <x v="2"/>
    <x v="0"/>
    <x v="1"/>
    <x v="0"/>
  </r>
  <r>
    <x v="0"/>
    <x v="408"/>
    <x v="0"/>
    <x v="0"/>
    <x v="0"/>
    <x v="0"/>
  </r>
  <r>
    <x v="31"/>
    <x v="409"/>
    <x v="0"/>
    <x v="0"/>
    <x v="0"/>
    <x v="0"/>
  </r>
  <r>
    <x v="50"/>
    <x v="410"/>
    <x v="0"/>
    <x v="0"/>
    <x v="0"/>
    <x v="0"/>
  </r>
  <r>
    <x v="0"/>
    <x v="411"/>
    <x v="0"/>
    <x v="0"/>
    <x v="0"/>
    <x v="0"/>
  </r>
  <r>
    <x v="54"/>
    <x v="412"/>
    <x v="0"/>
    <x v="0"/>
    <x v="0"/>
    <x v="5"/>
  </r>
  <r>
    <x v="22"/>
    <x v="413"/>
    <x v="0"/>
    <x v="0"/>
    <x v="0"/>
    <x v="0"/>
  </r>
  <r>
    <x v="18"/>
    <x v="414"/>
    <x v="0"/>
    <x v="0"/>
    <x v="0"/>
    <x v="0"/>
  </r>
  <r>
    <x v="21"/>
    <x v="415"/>
    <x v="0"/>
    <x v="0"/>
    <x v="0"/>
    <x v="0"/>
  </r>
  <r>
    <x v="0"/>
    <x v="416"/>
    <x v="0"/>
    <x v="0"/>
    <x v="0"/>
    <x v="0"/>
  </r>
  <r>
    <x v="35"/>
    <x v="417"/>
    <x v="0"/>
    <x v="0"/>
    <x v="0"/>
    <x v="0"/>
  </r>
  <r>
    <x v="18"/>
    <x v="418"/>
    <x v="0"/>
    <x v="0"/>
    <x v="0"/>
    <x v="0"/>
  </r>
  <r>
    <x v="17"/>
    <x v="419"/>
    <x v="0"/>
    <x v="0"/>
    <x v="0"/>
    <x v="0"/>
  </r>
  <r>
    <x v="0"/>
    <x v="420"/>
    <x v="0"/>
    <x v="0"/>
    <x v="0"/>
    <x v="0"/>
  </r>
  <r>
    <x v="36"/>
    <x v="421"/>
    <x v="0"/>
    <x v="0"/>
    <x v="0"/>
    <x v="0"/>
  </r>
  <r>
    <x v="9"/>
    <x v="422"/>
    <x v="0"/>
    <x v="0"/>
    <x v="0"/>
    <x v="0"/>
  </r>
  <r>
    <x v="39"/>
    <x v="423"/>
    <x v="0"/>
    <x v="0"/>
    <x v="0"/>
    <x v="0"/>
  </r>
  <r>
    <x v="6"/>
    <x v="424"/>
    <x v="0"/>
    <x v="9"/>
    <x v="1"/>
    <x v="21"/>
  </r>
  <r>
    <x v="15"/>
    <x v="425"/>
    <x v="0"/>
    <x v="7"/>
    <x v="0"/>
    <x v="22"/>
  </r>
  <r>
    <x v="8"/>
    <x v="426"/>
    <x v="0"/>
    <x v="0"/>
    <x v="0"/>
    <x v="0"/>
  </r>
  <r>
    <x v="9"/>
    <x v="427"/>
    <x v="0"/>
    <x v="0"/>
    <x v="0"/>
    <x v="0"/>
  </r>
  <r>
    <x v="31"/>
    <x v="428"/>
    <x v="0"/>
    <x v="0"/>
    <x v="0"/>
    <x v="0"/>
  </r>
  <r>
    <x v="19"/>
    <x v="429"/>
    <x v="0"/>
    <x v="0"/>
    <x v="0"/>
    <x v="0"/>
  </r>
  <r>
    <x v="38"/>
    <x v="430"/>
    <x v="0"/>
    <x v="0"/>
    <x v="0"/>
    <x v="0"/>
  </r>
  <r>
    <x v="29"/>
    <x v="431"/>
    <x v="0"/>
    <x v="0"/>
    <x v="0"/>
    <x v="0"/>
  </r>
  <r>
    <x v="38"/>
    <x v="432"/>
    <x v="0"/>
    <x v="0"/>
    <x v="0"/>
    <x v="0"/>
  </r>
  <r>
    <x v="28"/>
    <x v="433"/>
    <x v="0"/>
    <x v="0"/>
    <x v="0"/>
    <x v="0"/>
  </r>
  <r>
    <x v="52"/>
    <x v="434"/>
    <x v="0"/>
    <x v="0"/>
    <x v="0"/>
    <x v="0"/>
  </r>
  <r>
    <x v="13"/>
    <x v="435"/>
    <x v="0"/>
    <x v="0"/>
    <x v="0"/>
    <x v="0"/>
  </r>
  <r>
    <x v="0"/>
    <x v="436"/>
    <x v="0"/>
    <x v="0"/>
    <x v="0"/>
    <x v="0"/>
  </r>
  <r>
    <x v="16"/>
    <x v="437"/>
    <x v="0"/>
    <x v="0"/>
    <x v="0"/>
    <x v="0"/>
  </r>
  <r>
    <x v="0"/>
    <x v="438"/>
    <x v="0"/>
    <x v="0"/>
    <x v="0"/>
    <x v="0"/>
  </r>
  <r>
    <x v="19"/>
    <x v="439"/>
    <x v="0"/>
    <x v="0"/>
    <x v="0"/>
    <x v="0"/>
  </r>
  <r>
    <x v="0"/>
    <x v="440"/>
    <x v="0"/>
    <x v="0"/>
    <x v="0"/>
    <x v="0"/>
  </r>
  <r>
    <x v="56"/>
    <x v="441"/>
    <x v="0"/>
    <x v="0"/>
    <x v="0"/>
    <x v="0"/>
  </r>
  <r>
    <x v="0"/>
    <x v="442"/>
    <x v="0"/>
    <x v="0"/>
    <x v="0"/>
    <x v="0"/>
  </r>
  <r>
    <x v="12"/>
    <x v="443"/>
    <x v="0"/>
    <x v="0"/>
    <x v="0"/>
    <x v="0"/>
  </r>
  <r>
    <x v="15"/>
    <x v="444"/>
    <x v="0"/>
    <x v="0"/>
    <x v="0"/>
    <x v="23"/>
  </r>
  <r>
    <x v="48"/>
    <x v="445"/>
    <x v="0"/>
    <x v="10"/>
    <x v="0"/>
    <x v="24"/>
  </r>
  <r>
    <x v="22"/>
    <x v="446"/>
    <x v="0"/>
    <x v="0"/>
    <x v="0"/>
    <x v="0"/>
  </r>
  <r>
    <x v="21"/>
    <x v="447"/>
    <x v="0"/>
    <x v="0"/>
    <x v="0"/>
    <x v="0"/>
  </r>
  <r>
    <x v="49"/>
    <x v="448"/>
    <x v="0"/>
    <x v="0"/>
    <x v="0"/>
    <x v="0"/>
  </r>
  <r>
    <x v="53"/>
    <x v="449"/>
    <x v="0"/>
    <x v="0"/>
    <x v="0"/>
    <x v="0"/>
  </r>
  <r>
    <x v="0"/>
    <x v="450"/>
    <x v="0"/>
    <x v="0"/>
    <x v="0"/>
    <x v="0"/>
  </r>
  <r>
    <x v="0"/>
    <x v="451"/>
    <x v="0"/>
    <x v="0"/>
    <x v="0"/>
    <x v="0"/>
  </r>
  <r>
    <x v="14"/>
    <x v="452"/>
    <x v="0"/>
    <x v="0"/>
    <x v="0"/>
    <x v="0"/>
  </r>
  <r>
    <x v="52"/>
    <x v="453"/>
    <x v="0"/>
    <x v="0"/>
    <x v="0"/>
    <x v="0"/>
  </r>
  <r>
    <x v="33"/>
    <x v="454"/>
    <x v="0"/>
    <x v="0"/>
    <x v="0"/>
    <x v="1"/>
  </r>
  <r>
    <x v="0"/>
    <x v="455"/>
    <x v="0"/>
    <x v="0"/>
    <x v="0"/>
    <x v="0"/>
  </r>
  <r>
    <x v="22"/>
    <x v="456"/>
    <x v="0"/>
    <x v="0"/>
    <x v="0"/>
    <x v="0"/>
  </r>
  <r>
    <x v="11"/>
    <x v="457"/>
    <x v="0"/>
    <x v="0"/>
    <x v="0"/>
    <x v="0"/>
  </r>
  <r>
    <x v="24"/>
    <x v="458"/>
    <x v="0"/>
    <x v="0"/>
    <x v="0"/>
    <x v="0"/>
  </r>
  <r>
    <x v="12"/>
    <x v="459"/>
    <x v="0"/>
    <x v="0"/>
    <x v="0"/>
    <x v="25"/>
  </r>
  <r>
    <x v="44"/>
    <x v="460"/>
    <x v="0"/>
    <x v="0"/>
    <x v="0"/>
    <x v="0"/>
  </r>
  <r>
    <x v="40"/>
    <x v="461"/>
    <x v="0"/>
    <x v="0"/>
    <x v="0"/>
    <x v="0"/>
  </r>
  <r>
    <x v="44"/>
    <x v="462"/>
    <x v="0"/>
    <x v="0"/>
    <x v="0"/>
    <x v="0"/>
  </r>
  <r>
    <x v="19"/>
    <x v="463"/>
    <x v="0"/>
    <x v="0"/>
    <x v="0"/>
    <x v="0"/>
  </r>
  <r>
    <x v="29"/>
    <x v="464"/>
    <x v="0"/>
    <x v="0"/>
    <x v="0"/>
    <x v="26"/>
  </r>
  <r>
    <x v="22"/>
    <x v="465"/>
    <x v="0"/>
    <x v="0"/>
    <x v="0"/>
    <x v="0"/>
  </r>
  <r>
    <x v="42"/>
    <x v="466"/>
    <x v="0"/>
    <x v="0"/>
    <x v="0"/>
    <x v="0"/>
  </r>
  <r>
    <x v="0"/>
    <x v="467"/>
    <x v="0"/>
    <x v="0"/>
    <x v="0"/>
    <x v="0"/>
  </r>
  <r>
    <x v="7"/>
    <x v="468"/>
    <x v="1"/>
    <x v="0"/>
    <x v="2"/>
    <x v="0"/>
  </r>
  <r>
    <x v="31"/>
    <x v="469"/>
    <x v="0"/>
    <x v="0"/>
    <x v="0"/>
    <x v="0"/>
  </r>
  <r>
    <x v="21"/>
    <x v="470"/>
    <x v="0"/>
    <x v="0"/>
    <x v="4"/>
    <x v="16"/>
  </r>
  <r>
    <x v="0"/>
    <x v="471"/>
    <x v="0"/>
    <x v="0"/>
    <x v="0"/>
    <x v="0"/>
  </r>
  <r>
    <x v="23"/>
    <x v="472"/>
    <x v="0"/>
    <x v="0"/>
    <x v="0"/>
    <x v="0"/>
  </r>
  <r>
    <x v="2"/>
    <x v="473"/>
    <x v="0"/>
    <x v="0"/>
    <x v="0"/>
    <x v="0"/>
  </r>
  <r>
    <x v="0"/>
    <x v="474"/>
    <x v="0"/>
    <x v="0"/>
    <x v="0"/>
    <x v="0"/>
  </r>
  <r>
    <x v="53"/>
    <x v="475"/>
    <x v="0"/>
    <x v="0"/>
    <x v="0"/>
    <x v="0"/>
  </r>
  <r>
    <x v="13"/>
    <x v="476"/>
    <x v="0"/>
    <x v="0"/>
    <x v="0"/>
    <x v="0"/>
  </r>
  <r>
    <x v="29"/>
    <x v="477"/>
    <x v="0"/>
    <x v="0"/>
    <x v="0"/>
    <x v="0"/>
  </r>
  <r>
    <x v="53"/>
    <x v="478"/>
    <x v="0"/>
    <x v="0"/>
    <x v="0"/>
    <x v="27"/>
  </r>
  <r>
    <x v="1"/>
    <x v="479"/>
    <x v="0"/>
    <x v="0"/>
    <x v="0"/>
    <x v="0"/>
  </r>
  <r>
    <x v="12"/>
    <x v="480"/>
    <x v="0"/>
    <x v="0"/>
    <x v="0"/>
    <x v="0"/>
  </r>
  <r>
    <x v="57"/>
    <x v="481"/>
    <x v="0"/>
    <x v="0"/>
    <x v="0"/>
    <x v="0"/>
  </r>
  <r>
    <x v="19"/>
    <x v="482"/>
    <x v="0"/>
    <x v="0"/>
    <x v="0"/>
    <x v="0"/>
  </r>
  <r>
    <x v="19"/>
    <x v="483"/>
    <x v="0"/>
    <x v="0"/>
    <x v="0"/>
    <x v="0"/>
  </r>
  <r>
    <x v="9"/>
    <x v="484"/>
    <x v="0"/>
    <x v="0"/>
    <x v="0"/>
    <x v="0"/>
  </r>
  <r>
    <x v="43"/>
    <x v="485"/>
    <x v="0"/>
    <x v="0"/>
    <x v="0"/>
    <x v="0"/>
  </r>
  <r>
    <x v="1"/>
    <x v="486"/>
    <x v="0"/>
    <x v="0"/>
    <x v="0"/>
    <x v="0"/>
  </r>
  <r>
    <x v="32"/>
    <x v="487"/>
    <x v="0"/>
    <x v="0"/>
    <x v="0"/>
    <x v="0"/>
  </r>
  <r>
    <x v="11"/>
    <x v="488"/>
    <x v="0"/>
    <x v="0"/>
    <x v="0"/>
    <x v="0"/>
  </r>
  <r>
    <x v="8"/>
    <x v="489"/>
    <x v="0"/>
    <x v="0"/>
    <x v="0"/>
    <x v="0"/>
  </r>
  <r>
    <x v="58"/>
    <x v="490"/>
    <x v="0"/>
    <x v="0"/>
    <x v="0"/>
    <x v="0"/>
  </r>
  <r>
    <x v="28"/>
    <x v="491"/>
    <x v="0"/>
    <x v="0"/>
    <x v="0"/>
    <x v="0"/>
  </r>
  <r>
    <x v="22"/>
    <x v="492"/>
    <x v="0"/>
    <x v="11"/>
    <x v="0"/>
    <x v="28"/>
  </r>
  <r>
    <x v="42"/>
    <x v="493"/>
    <x v="0"/>
    <x v="0"/>
    <x v="0"/>
    <x v="0"/>
  </r>
  <r>
    <x v="15"/>
    <x v="494"/>
    <x v="0"/>
    <x v="0"/>
    <x v="0"/>
    <x v="0"/>
  </r>
  <r>
    <x v="0"/>
    <x v="495"/>
    <x v="0"/>
    <x v="0"/>
    <x v="0"/>
    <x v="0"/>
  </r>
  <r>
    <x v="30"/>
    <x v="496"/>
    <x v="0"/>
    <x v="0"/>
    <x v="0"/>
    <x v="0"/>
  </r>
  <r>
    <x v="0"/>
    <x v="497"/>
    <x v="0"/>
    <x v="0"/>
    <x v="0"/>
    <x v="0"/>
  </r>
  <r>
    <x v="0"/>
    <x v="498"/>
    <x v="0"/>
    <x v="0"/>
    <x v="0"/>
    <x v="0"/>
  </r>
  <r>
    <x v="10"/>
    <x v="499"/>
    <x v="0"/>
    <x v="0"/>
    <x v="0"/>
    <x v="0"/>
  </r>
  <r>
    <x v="35"/>
    <x v="500"/>
    <x v="0"/>
    <x v="0"/>
    <x v="0"/>
    <x v="20"/>
  </r>
  <r>
    <x v="22"/>
    <x v="501"/>
    <x v="0"/>
    <x v="0"/>
    <x v="0"/>
    <x v="0"/>
  </r>
  <r>
    <x v="28"/>
    <x v="502"/>
    <x v="0"/>
    <x v="0"/>
    <x v="0"/>
    <x v="0"/>
  </r>
  <r>
    <x v="55"/>
    <x v="503"/>
    <x v="0"/>
    <x v="0"/>
    <x v="0"/>
    <x v="0"/>
  </r>
  <r>
    <x v="0"/>
    <x v="504"/>
    <x v="0"/>
    <x v="0"/>
    <x v="0"/>
    <x v="0"/>
  </r>
  <r>
    <x v="0"/>
    <x v="505"/>
    <x v="0"/>
    <x v="0"/>
    <x v="0"/>
    <x v="0"/>
  </r>
  <r>
    <x v="0"/>
    <x v="506"/>
    <x v="0"/>
    <x v="0"/>
    <x v="0"/>
    <x v="0"/>
  </r>
  <r>
    <x v="12"/>
    <x v="507"/>
    <x v="0"/>
    <x v="0"/>
    <x v="0"/>
    <x v="0"/>
  </r>
  <r>
    <x v="4"/>
    <x v="508"/>
    <x v="0"/>
    <x v="0"/>
    <x v="0"/>
    <x v="0"/>
  </r>
  <r>
    <x v="0"/>
    <x v="509"/>
    <x v="0"/>
    <x v="0"/>
    <x v="0"/>
    <x v="0"/>
  </r>
  <r>
    <x v="1"/>
    <x v="510"/>
    <x v="0"/>
    <x v="0"/>
    <x v="0"/>
    <x v="0"/>
  </r>
  <r>
    <x v="0"/>
    <x v="511"/>
    <x v="0"/>
    <x v="0"/>
    <x v="0"/>
    <x v="0"/>
  </r>
  <r>
    <x v="0"/>
    <x v="512"/>
    <x v="0"/>
    <x v="0"/>
    <x v="0"/>
    <x v="0"/>
  </r>
  <r>
    <x v="22"/>
    <x v="513"/>
    <x v="0"/>
    <x v="0"/>
    <x v="0"/>
    <x v="0"/>
  </r>
  <r>
    <x v="15"/>
    <x v="514"/>
    <x v="0"/>
    <x v="12"/>
    <x v="4"/>
    <x v="29"/>
  </r>
  <r>
    <x v="3"/>
    <x v="515"/>
    <x v="0"/>
    <x v="0"/>
    <x v="0"/>
    <x v="16"/>
  </r>
  <r>
    <x v="36"/>
    <x v="516"/>
    <x v="0"/>
    <x v="0"/>
    <x v="0"/>
    <x v="0"/>
  </r>
  <r>
    <x v="42"/>
    <x v="517"/>
    <x v="0"/>
    <x v="0"/>
    <x v="0"/>
    <x v="0"/>
  </r>
  <r>
    <x v="6"/>
    <x v="518"/>
    <x v="0"/>
    <x v="0"/>
    <x v="0"/>
    <x v="0"/>
  </r>
  <r>
    <x v="29"/>
    <x v="519"/>
    <x v="0"/>
    <x v="0"/>
    <x v="0"/>
    <x v="0"/>
  </r>
  <r>
    <x v="0"/>
    <x v="520"/>
    <x v="0"/>
    <x v="0"/>
    <x v="0"/>
    <x v="0"/>
  </r>
  <r>
    <x v="34"/>
    <x v="521"/>
    <x v="0"/>
    <x v="0"/>
    <x v="0"/>
    <x v="0"/>
  </r>
  <r>
    <x v="9"/>
    <x v="522"/>
    <x v="0"/>
    <x v="0"/>
    <x v="0"/>
    <x v="0"/>
  </r>
  <r>
    <x v="28"/>
    <x v="523"/>
    <x v="0"/>
    <x v="0"/>
    <x v="0"/>
    <x v="0"/>
  </r>
  <r>
    <x v="52"/>
    <x v="524"/>
    <x v="0"/>
    <x v="0"/>
    <x v="0"/>
    <x v="0"/>
  </r>
  <r>
    <x v="42"/>
    <x v="525"/>
    <x v="0"/>
    <x v="0"/>
    <x v="0"/>
    <x v="0"/>
  </r>
  <r>
    <x v="14"/>
    <x v="526"/>
    <x v="0"/>
    <x v="0"/>
    <x v="1"/>
    <x v="0"/>
  </r>
  <r>
    <x v="10"/>
    <x v="527"/>
    <x v="0"/>
    <x v="0"/>
    <x v="0"/>
    <x v="0"/>
  </r>
  <r>
    <x v="22"/>
    <x v="528"/>
    <x v="0"/>
    <x v="0"/>
    <x v="0"/>
    <x v="0"/>
  </r>
  <r>
    <x v="19"/>
    <x v="529"/>
    <x v="0"/>
    <x v="0"/>
    <x v="0"/>
    <x v="0"/>
  </r>
  <r>
    <x v="35"/>
    <x v="530"/>
    <x v="0"/>
    <x v="0"/>
    <x v="0"/>
    <x v="0"/>
  </r>
  <r>
    <x v="22"/>
    <x v="531"/>
    <x v="0"/>
    <x v="0"/>
    <x v="0"/>
    <x v="0"/>
  </r>
  <r>
    <x v="15"/>
    <x v="532"/>
    <x v="0"/>
    <x v="0"/>
    <x v="0"/>
    <x v="0"/>
  </r>
  <r>
    <x v="28"/>
    <x v="533"/>
    <x v="0"/>
    <x v="0"/>
    <x v="0"/>
    <x v="0"/>
  </r>
  <r>
    <x v="19"/>
    <x v="534"/>
    <x v="0"/>
    <x v="0"/>
    <x v="0"/>
    <x v="0"/>
  </r>
  <r>
    <x v="4"/>
    <x v="535"/>
    <x v="0"/>
    <x v="0"/>
    <x v="0"/>
    <x v="0"/>
  </r>
  <r>
    <x v="0"/>
    <x v="536"/>
    <x v="0"/>
    <x v="0"/>
    <x v="0"/>
    <x v="0"/>
  </r>
  <r>
    <x v="0"/>
    <x v="537"/>
    <x v="0"/>
    <x v="0"/>
    <x v="0"/>
    <x v="0"/>
  </r>
  <r>
    <x v="31"/>
    <x v="538"/>
    <x v="0"/>
    <x v="0"/>
    <x v="0"/>
    <x v="0"/>
  </r>
  <r>
    <x v="0"/>
    <x v="539"/>
    <x v="0"/>
    <x v="0"/>
    <x v="0"/>
    <x v="0"/>
  </r>
  <r>
    <x v="1"/>
    <x v="540"/>
    <x v="0"/>
    <x v="0"/>
    <x v="0"/>
    <x v="0"/>
  </r>
  <r>
    <x v="48"/>
    <x v="541"/>
    <x v="0"/>
    <x v="0"/>
    <x v="0"/>
    <x v="0"/>
  </r>
  <r>
    <x v="43"/>
    <x v="542"/>
    <x v="0"/>
    <x v="0"/>
    <x v="0"/>
    <x v="0"/>
  </r>
  <r>
    <x v="0"/>
    <x v="543"/>
    <x v="0"/>
    <x v="0"/>
    <x v="0"/>
    <x v="0"/>
  </r>
  <r>
    <x v="0"/>
    <x v="544"/>
    <x v="0"/>
    <x v="0"/>
    <x v="0"/>
    <x v="0"/>
  </r>
  <r>
    <x v="2"/>
    <x v="545"/>
    <x v="0"/>
    <x v="0"/>
    <x v="0"/>
    <x v="0"/>
  </r>
  <r>
    <x v="8"/>
    <x v="546"/>
    <x v="0"/>
    <x v="0"/>
    <x v="0"/>
    <x v="0"/>
  </r>
  <r>
    <x v="28"/>
    <x v="547"/>
    <x v="0"/>
    <x v="0"/>
    <x v="0"/>
    <x v="0"/>
  </r>
  <r>
    <x v="52"/>
    <x v="548"/>
    <x v="0"/>
    <x v="13"/>
    <x v="0"/>
    <x v="30"/>
  </r>
  <r>
    <x v="32"/>
    <x v="549"/>
    <x v="0"/>
    <x v="0"/>
    <x v="0"/>
    <x v="0"/>
  </r>
  <r>
    <x v="0"/>
    <x v="550"/>
    <x v="0"/>
    <x v="0"/>
    <x v="0"/>
    <x v="0"/>
  </r>
  <r>
    <x v="55"/>
    <x v="551"/>
    <x v="0"/>
    <x v="0"/>
    <x v="0"/>
    <x v="0"/>
  </r>
  <r>
    <x v="42"/>
    <x v="552"/>
    <x v="0"/>
    <x v="0"/>
    <x v="0"/>
    <x v="0"/>
  </r>
  <r>
    <x v="24"/>
    <x v="553"/>
    <x v="0"/>
    <x v="0"/>
    <x v="0"/>
    <x v="0"/>
  </r>
  <r>
    <x v="46"/>
    <x v="554"/>
    <x v="0"/>
    <x v="0"/>
    <x v="0"/>
    <x v="0"/>
  </r>
  <r>
    <x v="52"/>
    <x v="555"/>
    <x v="0"/>
    <x v="14"/>
    <x v="0"/>
    <x v="31"/>
  </r>
  <r>
    <x v="0"/>
    <x v="556"/>
    <x v="0"/>
    <x v="0"/>
    <x v="0"/>
    <x v="0"/>
  </r>
  <r>
    <x v="0"/>
    <x v="557"/>
    <x v="0"/>
    <x v="0"/>
    <x v="0"/>
    <x v="0"/>
  </r>
  <r>
    <x v="45"/>
    <x v="558"/>
    <x v="0"/>
    <x v="15"/>
    <x v="0"/>
    <x v="32"/>
  </r>
  <r>
    <x v="49"/>
    <x v="559"/>
    <x v="0"/>
    <x v="16"/>
    <x v="0"/>
    <x v="33"/>
  </r>
  <r>
    <x v="54"/>
    <x v="560"/>
    <x v="0"/>
    <x v="0"/>
    <x v="0"/>
    <x v="0"/>
  </r>
  <r>
    <x v="0"/>
    <x v="561"/>
    <x v="0"/>
    <x v="0"/>
    <x v="0"/>
    <x v="0"/>
  </r>
  <r>
    <x v="11"/>
    <x v="562"/>
    <x v="0"/>
    <x v="0"/>
    <x v="0"/>
    <x v="0"/>
  </r>
  <r>
    <x v="0"/>
    <x v="563"/>
    <x v="0"/>
    <x v="0"/>
    <x v="0"/>
    <x v="0"/>
  </r>
  <r>
    <x v="35"/>
    <x v="564"/>
    <x v="0"/>
    <x v="0"/>
    <x v="0"/>
    <x v="0"/>
  </r>
  <r>
    <x v="15"/>
    <x v="565"/>
    <x v="3"/>
    <x v="17"/>
    <x v="5"/>
    <x v="34"/>
  </r>
  <r>
    <x v="22"/>
    <x v="566"/>
    <x v="0"/>
    <x v="0"/>
    <x v="0"/>
    <x v="0"/>
  </r>
  <r>
    <x v="0"/>
    <x v="567"/>
    <x v="0"/>
    <x v="0"/>
    <x v="0"/>
    <x v="0"/>
  </r>
  <r>
    <x v="6"/>
    <x v="568"/>
    <x v="0"/>
    <x v="0"/>
    <x v="0"/>
    <x v="0"/>
  </r>
  <r>
    <x v="2"/>
    <x v="569"/>
    <x v="0"/>
    <x v="0"/>
    <x v="0"/>
    <x v="0"/>
  </r>
  <r>
    <x v="8"/>
    <x v="570"/>
    <x v="0"/>
    <x v="0"/>
    <x v="1"/>
    <x v="0"/>
  </r>
  <r>
    <x v="0"/>
    <x v="571"/>
    <x v="0"/>
    <x v="0"/>
    <x v="0"/>
    <x v="0"/>
  </r>
  <r>
    <x v="55"/>
    <x v="572"/>
    <x v="0"/>
    <x v="0"/>
    <x v="0"/>
    <x v="0"/>
  </r>
  <r>
    <x v="0"/>
    <x v="573"/>
    <x v="0"/>
    <x v="0"/>
    <x v="0"/>
    <x v="0"/>
  </r>
  <r>
    <x v="56"/>
    <x v="574"/>
    <x v="0"/>
    <x v="0"/>
    <x v="0"/>
    <x v="0"/>
  </r>
  <r>
    <x v="1"/>
    <x v="575"/>
    <x v="0"/>
    <x v="0"/>
    <x v="0"/>
    <x v="0"/>
  </r>
  <r>
    <x v="27"/>
    <x v="576"/>
    <x v="0"/>
    <x v="0"/>
    <x v="0"/>
    <x v="0"/>
  </r>
  <r>
    <x v="50"/>
    <x v="577"/>
    <x v="0"/>
    <x v="0"/>
    <x v="0"/>
    <x v="0"/>
  </r>
  <r>
    <x v="0"/>
    <x v="578"/>
    <x v="0"/>
    <x v="0"/>
    <x v="0"/>
    <x v="0"/>
  </r>
  <r>
    <x v="5"/>
    <x v="579"/>
    <x v="0"/>
    <x v="0"/>
    <x v="0"/>
    <x v="11"/>
  </r>
  <r>
    <x v="6"/>
    <x v="580"/>
    <x v="0"/>
    <x v="0"/>
    <x v="0"/>
    <x v="0"/>
  </r>
  <r>
    <x v="0"/>
    <x v="581"/>
    <x v="0"/>
    <x v="0"/>
    <x v="0"/>
    <x v="0"/>
  </r>
  <r>
    <x v="51"/>
    <x v="582"/>
    <x v="0"/>
    <x v="0"/>
    <x v="0"/>
    <x v="0"/>
  </r>
  <r>
    <x v="19"/>
    <x v="583"/>
    <x v="0"/>
    <x v="0"/>
    <x v="0"/>
    <x v="0"/>
  </r>
  <r>
    <x v="0"/>
    <x v="584"/>
    <x v="0"/>
    <x v="0"/>
    <x v="0"/>
    <x v="0"/>
  </r>
  <r>
    <x v="10"/>
    <x v="585"/>
    <x v="0"/>
    <x v="0"/>
    <x v="0"/>
    <x v="0"/>
  </r>
  <r>
    <x v="50"/>
    <x v="586"/>
    <x v="0"/>
    <x v="0"/>
    <x v="0"/>
    <x v="35"/>
  </r>
  <r>
    <x v="1"/>
    <x v="587"/>
    <x v="0"/>
    <x v="0"/>
    <x v="0"/>
    <x v="0"/>
  </r>
  <r>
    <x v="22"/>
    <x v="588"/>
    <x v="0"/>
    <x v="0"/>
    <x v="0"/>
    <x v="0"/>
  </r>
  <r>
    <x v="22"/>
    <x v="589"/>
    <x v="0"/>
    <x v="0"/>
    <x v="0"/>
    <x v="0"/>
  </r>
  <r>
    <x v="30"/>
    <x v="590"/>
    <x v="0"/>
    <x v="0"/>
    <x v="0"/>
    <x v="36"/>
  </r>
  <r>
    <x v="45"/>
    <x v="591"/>
    <x v="0"/>
    <x v="0"/>
    <x v="0"/>
    <x v="0"/>
  </r>
  <r>
    <x v="11"/>
    <x v="592"/>
    <x v="0"/>
    <x v="0"/>
    <x v="0"/>
    <x v="0"/>
  </r>
  <r>
    <x v="13"/>
    <x v="593"/>
    <x v="0"/>
    <x v="0"/>
    <x v="0"/>
    <x v="0"/>
  </r>
  <r>
    <x v="36"/>
    <x v="594"/>
    <x v="0"/>
    <x v="0"/>
    <x v="0"/>
    <x v="0"/>
  </r>
  <r>
    <x v="0"/>
    <x v="595"/>
    <x v="0"/>
    <x v="0"/>
    <x v="0"/>
    <x v="0"/>
  </r>
  <r>
    <x v="1"/>
    <x v="596"/>
    <x v="0"/>
    <x v="0"/>
    <x v="0"/>
    <x v="0"/>
  </r>
  <r>
    <x v="12"/>
    <x v="597"/>
    <x v="0"/>
    <x v="0"/>
    <x v="0"/>
    <x v="0"/>
  </r>
  <r>
    <x v="9"/>
    <x v="598"/>
    <x v="0"/>
    <x v="7"/>
    <x v="0"/>
    <x v="37"/>
  </r>
  <r>
    <x v="22"/>
    <x v="599"/>
    <x v="0"/>
    <x v="0"/>
    <x v="0"/>
    <x v="0"/>
  </r>
  <r>
    <x v="39"/>
    <x v="600"/>
    <x v="0"/>
    <x v="0"/>
    <x v="2"/>
    <x v="0"/>
  </r>
  <r>
    <x v="11"/>
    <x v="601"/>
    <x v="0"/>
    <x v="0"/>
    <x v="0"/>
    <x v="0"/>
  </r>
  <r>
    <x v="0"/>
    <x v="602"/>
    <x v="0"/>
    <x v="0"/>
    <x v="0"/>
    <x v="0"/>
  </r>
  <r>
    <x v="43"/>
    <x v="603"/>
    <x v="0"/>
    <x v="0"/>
    <x v="0"/>
    <x v="0"/>
  </r>
  <r>
    <x v="0"/>
    <x v="604"/>
    <x v="0"/>
    <x v="0"/>
    <x v="0"/>
    <x v="0"/>
  </r>
  <r>
    <x v="45"/>
    <x v="605"/>
    <x v="0"/>
    <x v="0"/>
    <x v="0"/>
    <x v="0"/>
  </r>
  <r>
    <x v="28"/>
    <x v="606"/>
    <x v="0"/>
    <x v="0"/>
    <x v="0"/>
    <x v="0"/>
  </r>
  <r>
    <x v="20"/>
    <x v="607"/>
    <x v="0"/>
    <x v="0"/>
    <x v="0"/>
    <x v="0"/>
  </r>
  <r>
    <x v="0"/>
    <x v="608"/>
    <x v="0"/>
    <x v="0"/>
    <x v="0"/>
    <x v="0"/>
  </r>
  <r>
    <x v="19"/>
    <x v="609"/>
    <x v="0"/>
    <x v="0"/>
    <x v="0"/>
    <x v="0"/>
  </r>
  <r>
    <x v="39"/>
    <x v="610"/>
    <x v="0"/>
    <x v="0"/>
    <x v="0"/>
    <x v="0"/>
  </r>
  <r>
    <x v="10"/>
    <x v="611"/>
    <x v="0"/>
    <x v="0"/>
    <x v="0"/>
    <x v="0"/>
  </r>
  <r>
    <x v="0"/>
    <x v="612"/>
    <x v="0"/>
    <x v="0"/>
    <x v="0"/>
    <x v="0"/>
  </r>
  <r>
    <x v="5"/>
    <x v="613"/>
    <x v="0"/>
    <x v="0"/>
    <x v="0"/>
    <x v="0"/>
  </r>
  <r>
    <x v="33"/>
    <x v="614"/>
    <x v="0"/>
    <x v="18"/>
    <x v="0"/>
    <x v="10"/>
  </r>
  <r>
    <x v="6"/>
    <x v="615"/>
    <x v="0"/>
    <x v="0"/>
    <x v="0"/>
    <x v="0"/>
  </r>
  <r>
    <x v="43"/>
    <x v="616"/>
    <x v="0"/>
    <x v="0"/>
    <x v="0"/>
    <x v="0"/>
  </r>
  <r>
    <x v="6"/>
    <x v="617"/>
    <x v="0"/>
    <x v="0"/>
    <x v="0"/>
    <x v="0"/>
  </r>
  <r>
    <x v="19"/>
    <x v="618"/>
    <x v="0"/>
    <x v="8"/>
    <x v="0"/>
    <x v="38"/>
  </r>
  <r>
    <x v="0"/>
    <x v="619"/>
    <x v="0"/>
    <x v="0"/>
    <x v="0"/>
    <x v="0"/>
  </r>
  <r>
    <x v="37"/>
    <x v="620"/>
    <x v="0"/>
    <x v="0"/>
    <x v="0"/>
    <x v="0"/>
  </r>
  <r>
    <x v="5"/>
    <x v="621"/>
    <x v="0"/>
    <x v="0"/>
    <x v="0"/>
    <x v="0"/>
  </r>
  <r>
    <x v="21"/>
    <x v="622"/>
    <x v="0"/>
    <x v="0"/>
    <x v="0"/>
    <x v="0"/>
  </r>
  <r>
    <x v="29"/>
    <x v="623"/>
    <x v="0"/>
    <x v="0"/>
    <x v="0"/>
    <x v="0"/>
  </r>
  <r>
    <x v="2"/>
    <x v="624"/>
    <x v="0"/>
    <x v="0"/>
    <x v="0"/>
    <x v="0"/>
  </r>
  <r>
    <x v="45"/>
    <x v="625"/>
    <x v="0"/>
    <x v="0"/>
    <x v="0"/>
    <x v="0"/>
  </r>
  <r>
    <x v="51"/>
    <x v="626"/>
    <x v="0"/>
    <x v="0"/>
    <x v="0"/>
    <x v="0"/>
  </r>
  <r>
    <x v="2"/>
    <x v="627"/>
    <x v="0"/>
    <x v="0"/>
    <x v="0"/>
    <x v="0"/>
  </r>
  <r>
    <x v="52"/>
    <x v="628"/>
    <x v="0"/>
    <x v="0"/>
    <x v="0"/>
    <x v="0"/>
  </r>
  <r>
    <x v="24"/>
    <x v="629"/>
    <x v="0"/>
    <x v="0"/>
    <x v="0"/>
    <x v="0"/>
  </r>
  <r>
    <x v="0"/>
    <x v="630"/>
    <x v="0"/>
    <x v="0"/>
    <x v="0"/>
    <x v="0"/>
  </r>
  <r>
    <x v="20"/>
    <x v="631"/>
    <x v="0"/>
    <x v="0"/>
    <x v="0"/>
    <x v="0"/>
  </r>
  <r>
    <x v="5"/>
    <x v="632"/>
    <x v="0"/>
    <x v="0"/>
    <x v="0"/>
    <x v="0"/>
  </r>
  <r>
    <x v="1"/>
    <x v="633"/>
    <x v="0"/>
    <x v="0"/>
    <x v="0"/>
    <x v="0"/>
  </r>
  <r>
    <x v="1"/>
    <x v="634"/>
    <x v="0"/>
    <x v="0"/>
    <x v="0"/>
    <x v="0"/>
  </r>
  <r>
    <x v="58"/>
    <x v="635"/>
    <x v="0"/>
    <x v="0"/>
    <x v="0"/>
    <x v="0"/>
  </r>
  <r>
    <x v="1"/>
    <x v="636"/>
    <x v="0"/>
    <x v="0"/>
    <x v="0"/>
    <x v="0"/>
  </r>
  <r>
    <x v="21"/>
    <x v="637"/>
    <x v="0"/>
    <x v="0"/>
    <x v="0"/>
    <x v="0"/>
  </r>
  <r>
    <x v="18"/>
    <x v="638"/>
    <x v="0"/>
    <x v="0"/>
    <x v="0"/>
    <x v="0"/>
  </r>
  <r>
    <x v="5"/>
    <x v="639"/>
    <x v="0"/>
    <x v="0"/>
    <x v="0"/>
    <x v="0"/>
  </r>
  <r>
    <x v="18"/>
    <x v="640"/>
    <x v="0"/>
    <x v="0"/>
    <x v="0"/>
    <x v="0"/>
  </r>
  <r>
    <x v="33"/>
    <x v="641"/>
    <x v="0"/>
    <x v="0"/>
    <x v="0"/>
    <x v="0"/>
  </r>
  <r>
    <x v="2"/>
    <x v="642"/>
    <x v="0"/>
    <x v="0"/>
    <x v="0"/>
    <x v="0"/>
  </r>
  <r>
    <x v="59"/>
    <x v="643"/>
    <x v="0"/>
    <x v="0"/>
    <x v="0"/>
    <x v="0"/>
  </r>
  <r>
    <x v="14"/>
    <x v="644"/>
    <x v="0"/>
    <x v="0"/>
    <x v="0"/>
    <x v="0"/>
  </r>
  <r>
    <x v="11"/>
    <x v="645"/>
    <x v="0"/>
    <x v="0"/>
    <x v="0"/>
    <x v="0"/>
  </r>
  <r>
    <x v="22"/>
    <x v="646"/>
    <x v="0"/>
    <x v="0"/>
    <x v="0"/>
    <x v="0"/>
  </r>
  <r>
    <x v="7"/>
    <x v="647"/>
    <x v="0"/>
    <x v="0"/>
    <x v="0"/>
    <x v="0"/>
  </r>
  <r>
    <x v="1"/>
    <x v="648"/>
    <x v="0"/>
    <x v="0"/>
    <x v="0"/>
    <x v="0"/>
  </r>
  <r>
    <x v="29"/>
    <x v="649"/>
    <x v="0"/>
    <x v="0"/>
    <x v="0"/>
    <x v="0"/>
  </r>
  <r>
    <x v="24"/>
    <x v="650"/>
    <x v="0"/>
    <x v="0"/>
    <x v="0"/>
    <x v="0"/>
  </r>
  <r>
    <x v="0"/>
    <x v="651"/>
    <x v="0"/>
    <x v="0"/>
    <x v="0"/>
    <x v="0"/>
  </r>
  <r>
    <x v="18"/>
    <x v="652"/>
    <x v="0"/>
    <x v="0"/>
    <x v="0"/>
    <x v="0"/>
  </r>
  <r>
    <x v="35"/>
    <x v="653"/>
    <x v="0"/>
    <x v="0"/>
    <x v="0"/>
    <x v="0"/>
  </r>
  <r>
    <x v="6"/>
    <x v="654"/>
    <x v="0"/>
    <x v="0"/>
    <x v="0"/>
    <x v="0"/>
  </r>
  <r>
    <x v="1"/>
    <x v="655"/>
    <x v="0"/>
    <x v="0"/>
    <x v="0"/>
    <x v="0"/>
  </r>
  <r>
    <x v="9"/>
    <x v="656"/>
    <x v="0"/>
    <x v="0"/>
    <x v="0"/>
    <x v="0"/>
  </r>
  <r>
    <x v="25"/>
    <x v="657"/>
    <x v="0"/>
    <x v="0"/>
    <x v="0"/>
    <x v="0"/>
  </r>
  <r>
    <x v="0"/>
    <x v="658"/>
    <x v="0"/>
    <x v="0"/>
    <x v="0"/>
    <x v="0"/>
  </r>
  <r>
    <x v="37"/>
    <x v="659"/>
    <x v="0"/>
    <x v="1"/>
    <x v="0"/>
    <x v="3"/>
  </r>
  <r>
    <x v="51"/>
    <x v="660"/>
    <x v="0"/>
    <x v="0"/>
    <x v="0"/>
    <x v="39"/>
  </r>
  <r>
    <x v="22"/>
    <x v="661"/>
    <x v="0"/>
    <x v="0"/>
    <x v="0"/>
    <x v="0"/>
  </r>
  <r>
    <x v="45"/>
    <x v="662"/>
    <x v="0"/>
    <x v="0"/>
    <x v="0"/>
    <x v="0"/>
  </r>
  <r>
    <x v="12"/>
    <x v="663"/>
    <x v="0"/>
    <x v="0"/>
    <x v="0"/>
    <x v="0"/>
  </r>
  <r>
    <x v="55"/>
    <x v="664"/>
    <x v="0"/>
    <x v="0"/>
    <x v="0"/>
    <x v="0"/>
  </r>
  <r>
    <x v="12"/>
    <x v="665"/>
    <x v="0"/>
    <x v="0"/>
    <x v="0"/>
    <x v="0"/>
  </r>
  <r>
    <x v="44"/>
    <x v="666"/>
    <x v="0"/>
    <x v="0"/>
    <x v="0"/>
    <x v="0"/>
  </r>
  <r>
    <x v="36"/>
    <x v="667"/>
    <x v="0"/>
    <x v="0"/>
    <x v="0"/>
    <x v="6"/>
  </r>
  <r>
    <x v="0"/>
    <x v="668"/>
    <x v="0"/>
    <x v="0"/>
    <x v="0"/>
    <x v="0"/>
  </r>
  <r>
    <x v="0"/>
    <x v="669"/>
    <x v="0"/>
    <x v="0"/>
    <x v="0"/>
    <x v="0"/>
  </r>
  <r>
    <x v="0"/>
    <x v="670"/>
    <x v="0"/>
    <x v="0"/>
    <x v="0"/>
    <x v="0"/>
  </r>
  <r>
    <x v="21"/>
    <x v="671"/>
    <x v="0"/>
    <x v="0"/>
    <x v="0"/>
    <x v="0"/>
  </r>
  <r>
    <x v="38"/>
    <x v="672"/>
    <x v="0"/>
    <x v="0"/>
    <x v="0"/>
    <x v="0"/>
  </r>
  <r>
    <x v="16"/>
    <x v="673"/>
    <x v="2"/>
    <x v="0"/>
    <x v="1"/>
    <x v="0"/>
  </r>
  <r>
    <x v="15"/>
    <x v="674"/>
    <x v="0"/>
    <x v="0"/>
    <x v="0"/>
    <x v="0"/>
  </r>
  <r>
    <x v="10"/>
    <x v="675"/>
    <x v="0"/>
    <x v="0"/>
    <x v="0"/>
    <x v="0"/>
  </r>
  <r>
    <x v="44"/>
    <x v="676"/>
    <x v="0"/>
    <x v="0"/>
    <x v="0"/>
    <x v="0"/>
  </r>
  <r>
    <x v="1"/>
    <x v="677"/>
    <x v="0"/>
    <x v="0"/>
    <x v="0"/>
    <x v="0"/>
  </r>
  <r>
    <x v="0"/>
    <x v="678"/>
    <x v="0"/>
    <x v="0"/>
    <x v="0"/>
    <x v="0"/>
  </r>
  <r>
    <x v="15"/>
    <x v="679"/>
    <x v="0"/>
    <x v="0"/>
    <x v="0"/>
    <x v="0"/>
  </r>
  <r>
    <x v="29"/>
    <x v="680"/>
    <x v="0"/>
    <x v="0"/>
    <x v="0"/>
    <x v="0"/>
  </r>
  <r>
    <x v="6"/>
    <x v="681"/>
    <x v="0"/>
    <x v="0"/>
    <x v="0"/>
    <x v="0"/>
  </r>
  <r>
    <x v="56"/>
    <x v="682"/>
    <x v="0"/>
    <x v="0"/>
    <x v="0"/>
    <x v="0"/>
  </r>
  <r>
    <x v="0"/>
    <x v="683"/>
    <x v="0"/>
    <x v="0"/>
    <x v="0"/>
    <x v="0"/>
  </r>
  <r>
    <x v="25"/>
    <x v="684"/>
    <x v="0"/>
    <x v="0"/>
    <x v="0"/>
    <x v="0"/>
  </r>
  <r>
    <x v="45"/>
    <x v="685"/>
    <x v="0"/>
    <x v="0"/>
    <x v="0"/>
    <x v="0"/>
  </r>
  <r>
    <x v="25"/>
    <x v="686"/>
    <x v="0"/>
    <x v="0"/>
    <x v="0"/>
    <x v="0"/>
  </r>
  <r>
    <x v="0"/>
    <x v="687"/>
    <x v="0"/>
    <x v="0"/>
    <x v="0"/>
    <x v="0"/>
  </r>
  <r>
    <x v="44"/>
    <x v="688"/>
    <x v="0"/>
    <x v="0"/>
    <x v="0"/>
    <x v="0"/>
  </r>
  <r>
    <x v="0"/>
    <x v="689"/>
    <x v="0"/>
    <x v="0"/>
    <x v="0"/>
    <x v="0"/>
  </r>
  <r>
    <x v="38"/>
    <x v="690"/>
    <x v="1"/>
    <x v="0"/>
    <x v="2"/>
    <x v="0"/>
  </r>
  <r>
    <x v="10"/>
    <x v="691"/>
    <x v="0"/>
    <x v="0"/>
    <x v="0"/>
    <x v="0"/>
  </r>
  <r>
    <x v="0"/>
    <x v="692"/>
    <x v="0"/>
    <x v="0"/>
    <x v="0"/>
    <x v="0"/>
  </r>
  <r>
    <x v="54"/>
    <x v="693"/>
    <x v="0"/>
    <x v="0"/>
    <x v="0"/>
    <x v="0"/>
  </r>
  <r>
    <x v="24"/>
    <x v="694"/>
    <x v="0"/>
    <x v="0"/>
    <x v="0"/>
    <x v="0"/>
  </r>
  <r>
    <x v="2"/>
    <x v="695"/>
    <x v="0"/>
    <x v="0"/>
    <x v="0"/>
    <x v="40"/>
  </r>
  <r>
    <x v="46"/>
    <x v="696"/>
    <x v="0"/>
    <x v="0"/>
    <x v="0"/>
    <x v="0"/>
  </r>
  <r>
    <x v="19"/>
    <x v="697"/>
    <x v="0"/>
    <x v="0"/>
    <x v="0"/>
    <x v="0"/>
  </r>
  <r>
    <x v="1"/>
    <x v="698"/>
    <x v="0"/>
    <x v="0"/>
    <x v="0"/>
    <x v="0"/>
  </r>
  <r>
    <x v="12"/>
    <x v="699"/>
    <x v="0"/>
    <x v="0"/>
    <x v="0"/>
    <x v="0"/>
  </r>
  <r>
    <x v="39"/>
    <x v="700"/>
    <x v="0"/>
    <x v="0"/>
    <x v="0"/>
    <x v="41"/>
  </r>
  <r>
    <x v="0"/>
    <x v="701"/>
    <x v="0"/>
    <x v="0"/>
    <x v="0"/>
    <x v="0"/>
  </r>
  <r>
    <x v="0"/>
    <x v="702"/>
    <x v="0"/>
    <x v="0"/>
    <x v="0"/>
    <x v="0"/>
  </r>
  <r>
    <x v="35"/>
    <x v="703"/>
    <x v="0"/>
    <x v="0"/>
    <x v="0"/>
    <x v="0"/>
  </r>
  <r>
    <x v="54"/>
    <x v="704"/>
    <x v="0"/>
    <x v="0"/>
    <x v="0"/>
    <x v="0"/>
  </r>
  <r>
    <x v="11"/>
    <x v="705"/>
    <x v="0"/>
    <x v="0"/>
    <x v="0"/>
    <x v="0"/>
  </r>
  <r>
    <x v="9"/>
    <x v="706"/>
    <x v="0"/>
    <x v="0"/>
    <x v="0"/>
    <x v="0"/>
  </r>
  <r>
    <x v="13"/>
    <x v="707"/>
    <x v="0"/>
    <x v="0"/>
    <x v="0"/>
    <x v="0"/>
  </r>
  <r>
    <x v="12"/>
    <x v="708"/>
    <x v="0"/>
    <x v="19"/>
    <x v="0"/>
    <x v="17"/>
  </r>
  <r>
    <x v="0"/>
    <x v="709"/>
    <x v="0"/>
    <x v="0"/>
    <x v="0"/>
    <x v="0"/>
  </r>
  <r>
    <x v="21"/>
    <x v="710"/>
    <x v="0"/>
    <x v="0"/>
    <x v="0"/>
    <x v="0"/>
  </r>
  <r>
    <x v="31"/>
    <x v="711"/>
    <x v="0"/>
    <x v="0"/>
    <x v="0"/>
    <x v="0"/>
  </r>
  <r>
    <x v="29"/>
    <x v="712"/>
    <x v="0"/>
    <x v="0"/>
    <x v="0"/>
    <x v="0"/>
  </r>
  <r>
    <x v="44"/>
    <x v="713"/>
    <x v="0"/>
    <x v="0"/>
    <x v="0"/>
    <x v="0"/>
  </r>
  <r>
    <x v="1"/>
    <x v="714"/>
    <x v="0"/>
    <x v="0"/>
    <x v="0"/>
    <x v="0"/>
  </r>
  <r>
    <x v="42"/>
    <x v="715"/>
    <x v="0"/>
    <x v="0"/>
    <x v="0"/>
    <x v="0"/>
  </r>
  <r>
    <x v="6"/>
    <x v="716"/>
    <x v="0"/>
    <x v="0"/>
    <x v="0"/>
    <x v="0"/>
  </r>
  <r>
    <x v="31"/>
    <x v="717"/>
    <x v="0"/>
    <x v="0"/>
    <x v="0"/>
    <x v="0"/>
  </r>
  <r>
    <x v="18"/>
    <x v="718"/>
    <x v="0"/>
    <x v="0"/>
    <x v="0"/>
    <x v="0"/>
  </r>
  <r>
    <x v="9"/>
    <x v="719"/>
    <x v="0"/>
    <x v="0"/>
    <x v="0"/>
    <x v="0"/>
  </r>
  <r>
    <x v="0"/>
    <x v="720"/>
    <x v="0"/>
    <x v="0"/>
    <x v="0"/>
    <x v="0"/>
  </r>
  <r>
    <x v="16"/>
    <x v="721"/>
    <x v="0"/>
    <x v="0"/>
    <x v="0"/>
    <x v="0"/>
  </r>
  <r>
    <x v="37"/>
    <x v="722"/>
    <x v="0"/>
    <x v="0"/>
    <x v="0"/>
    <x v="0"/>
  </r>
  <r>
    <x v="0"/>
    <x v="723"/>
    <x v="0"/>
    <x v="0"/>
    <x v="0"/>
    <x v="0"/>
  </r>
  <r>
    <x v="1"/>
    <x v="724"/>
    <x v="0"/>
    <x v="0"/>
    <x v="0"/>
    <x v="0"/>
  </r>
  <r>
    <x v="0"/>
    <x v="725"/>
    <x v="0"/>
    <x v="0"/>
    <x v="0"/>
    <x v="0"/>
  </r>
  <r>
    <x v="28"/>
    <x v="726"/>
    <x v="0"/>
    <x v="0"/>
    <x v="0"/>
    <x v="0"/>
  </r>
  <r>
    <x v="2"/>
    <x v="727"/>
    <x v="0"/>
    <x v="0"/>
    <x v="0"/>
    <x v="0"/>
  </r>
  <r>
    <x v="28"/>
    <x v="728"/>
    <x v="0"/>
    <x v="0"/>
    <x v="0"/>
    <x v="0"/>
  </r>
  <r>
    <x v="48"/>
    <x v="729"/>
    <x v="0"/>
    <x v="0"/>
    <x v="0"/>
    <x v="0"/>
  </r>
  <r>
    <x v="5"/>
    <x v="730"/>
    <x v="0"/>
    <x v="0"/>
    <x v="0"/>
    <x v="0"/>
  </r>
  <r>
    <x v="7"/>
    <x v="731"/>
    <x v="0"/>
    <x v="0"/>
    <x v="0"/>
    <x v="0"/>
  </r>
  <r>
    <x v="58"/>
    <x v="732"/>
    <x v="0"/>
    <x v="0"/>
    <x v="0"/>
    <x v="0"/>
  </r>
  <r>
    <x v="28"/>
    <x v="733"/>
    <x v="0"/>
    <x v="0"/>
    <x v="0"/>
    <x v="0"/>
  </r>
  <r>
    <x v="0"/>
    <x v="734"/>
    <x v="0"/>
    <x v="0"/>
    <x v="0"/>
    <x v="0"/>
  </r>
  <r>
    <x v="0"/>
    <x v="735"/>
    <x v="0"/>
    <x v="0"/>
    <x v="0"/>
    <x v="0"/>
  </r>
  <r>
    <x v="0"/>
    <x v="736"/>
    <x v="0"/>
    <x v="0"/>
    <x v="0"/>
    <x v="0"/>
  </r>
  <r>
    <x v="51"/>
    <x v="737"/>
    <x v="0"/>
    <x v="20"/>
    <x v="0"/>
    <x v="42"/>
  </r>
  <r>
    <x v="60"/>
    <x v="738"/>
    <x v="4"/>
    <x v="21"/>
    <x v="6"/>
    <x v="43"/>
  </r>
  <r>
    <x v="60"/>
    <x v="739"/>
    <x v="5"/>
    <x v="22"/>
    <x v="7"/>
    <x v="44"/>
  </r>
  <r>
    <x v="60"/>
    <x v="740"/>
    <x v="4"/>
    <x v="21"/>
    <x v="6"/>
    <x v="43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740">
  <r>
    <x v="0"/>
    <x v="0"/>
    <x v="0"/>
    <x v="0"/>
    <x v="0"/>
    <x v="0"/>
  </r>
  <r>
    <x v="0"/>
    <x v="1"/>
    <x v="0"/>
    <x v="0"/>
    <x v="0"/>
    <x v="1"/>
  </r>
  <r>
    <x v="1"/>
    <x v="2"/>
    <x v="0"/>
    <x v="0"/>
    <x v="0"/>
    <x v="1"/>
  </r>
  <r>
    <x v="2"/>
    <x v="3"/>
    <x v="0"/>
    <x v="0"/>
    <x v="0"/>
    <x v="1"/>
  </r>
  <r>
    <x v="0"/>
    <x v="4"/>
    <x v="0"/>
    <x v="0"/>
    <x v="0"/>
    <x v="1"/>
  </r>
  <r>
    <x v="3"/>
    <x v="5"/>
    <x v="0"/>
    <x v="0"/>
    <x v="1"/>
    <x v="2"/>
  </r>
  <r>
    <x v="4"/>
    <x v="6"/>
    <x v="0"/>
    <x v="0"/>
    <x v="0"/>
    <x v="1"/>
  </r>
  <r>
    <x v="0"/>
    <x v="7"/>
    <x v="0"/>
    <x v="0"/>
    <x v="0"/>
    <x v="1"/>
  </r>
  <r>
    <x v="0"/>
    <x v="8"/>
    <x v="0"/>
    <x v="0"/>
    <x v="0"/>
    <x v="1"/>
  </r>
  <r>
    <x v="5"/>
    <x v="9"/>
    <x v="0"/>
    <x v="0"/>
    <x v="0"/>
    <x v="1"/>
  </r>
  <r>
    <x v="6"/>
    <x v="10"/>
    <x v="0"/>
    <x v="0"/>
    <x v="0"/>
    <x v="1"/>
  </r>
  <r>
    <x v="7"/>
    <x v="11"/>
    <x v="0"/>
    <x v="0"/>
    <x v="0"/>
    <x v="1"/>
  </r>
  <r>
    <x v="8"/>
    <x v="12"/>
    <x v="0"/>
    <x v="0"/>
    <x v="0"/>
    <x v="1"/>
  </r>
  <r>
    <x v="9"/>
    <x v="13"/>
    <x v="0"/>
    <x v="0"/>
    <x v="2"/>
    <x v="1"/>
  </r>
  <r>
    <x v="10"/>
    <x v="14"/>
    <x v="0"/>
    <x v="0"/>
    <x v="0"/>
    <x v="3"/>
  </r>
  <r>
    <x v="5"/>
    <x v="15"/>
    <x v="0"/>
    <x v="0"/>
    <x v="0"/>
    <x v="4"/>
  </r>
  <r>
    <x v="11"/>
    <x v="16"/>
    <x v="0"/>
    <x v="0"/>
    <x v="0"/>
    <x v="1"/>
  </r>
  <r>
    <x v="12"/>
    <x v="17"/>
    <x v="0"/>
    <x v="0"/>
    <x v="0"/>
    <x v="5"/>
  </r>
  <r>
    <x v="13"/>
    <x v="18"/>
    <x v="0"/>
    <x v="0"/>
    <x v="0"/>
    <x v="1"/>
  </r>
  <r>
    <x v="14"/>
    <x v="19"/>
    <x v="0"/>
    <x v="0"/>
    <x v="0"/>
    <x v="1"/>
  </r>
  <r>
    <x v="15"/>
    <x v="20"/>
    <x v="0"/>
    <x v="1"/>
    <x v="3"/>
    <x v="6"/>
  </r>
  <r>
    <x v="2"/>
    <x v="21"/>
    <x v="0"/>
    <x v="0"/>
    <x v="0"/>
    <x v="1"/>
  </r>
  <r>
    <x v="0"/>
    <x v="22"/>
    <x v="0"/>
    <x v="0"/>
    <x v="0"/>
    <x v="1"/>
  </r>
  <r>
    <x v="12"/>
    <x v="23"/>
    <x v="0"/>
    <x v="0"/>
    <x v="1"/>
    <x v="7"/>
  </r>
  <r>
    <x v="16"/>
    <x v="24"/>
    <x v="0"/>
    <x v="0"/>
    <x v="0"/>
    <x v="1"/>
  </r>
  <r>
    <x v="17"/>
    <x v="25"/>
    <x v="0"/>
    <x v="0"/>
    <x v="0"/>
    <x v="1"/>
  </r>
  <r>
    <x v="18"/>
    <x v="26"/>
    <x v="0"/>
    <x v="0"/>
    <x v="0"/>
    <x v="1"/>
  </r>
  <r>
    <x v="1"/>
    <x v="27"/>
    <x v="0"/>
    <x v="0"/>
    <x v="0"/>
    <x v="1"/>
  </r>
  <r>
    <x v="0"/>
    <x v="28"/>
    <x v="0"/>
    <x v="0"/>
    <x v="0"/>
    <x v="1"/>
  </r>
  <r>
    <x v="0"/>
    <x v="29"/>
    <x v="0"/>
    <x v="0"/>
    <x v="0"/>
    <x v="1"/>
  </r>
  <r>
    <x v="11"/>
    <x v="30"/>
    <x v="0"/>
    <x v="0"/>
    <x v="0"/>
    <x v="1"/>
  </r>
  <r>
    <x v="19"/>
    <x v="31"/>
    <x v="0"/>
    <x v="0"/>
    <x v="0"/>
    <x v="1"/>
  </r>
  <r>
    <x v="20"/>
    <x v="32"/>
    <x v="0"/>
    <x v="0"/>
    <x v="1"/>
    <x v="1"/>
  </r>
  <r>
    <x v="21"/>
    <x v="33"/>
    <x v="0"/>
    <x v="0"/>
    <x v="0"/>
    <x v="1"/>
  </r>
  <r>
    <x v="2"/>
    <x v="34"/>
    <x v="1"/>
    <x v="0"/>
    <x v="4"/>
    <x v="8"/>
  </r>
  <r>
    <x v="21"/>
    <x v="35"/>
    <x v="0"/>
    <x v="0"/>
    <x v="1"/>
    <x v="1"/>
  </r>
  <r>
    <x v="22"/>
    <x v="36"/>
    <x v="0"/>
    <x v="0"/>
    <x v="2"/>
    <x v="1"/>
  </r>
  <r>
    <x v="0"/>
    <x v="37"/>
    <x v="0"/>
    <x v="0"/>
    <x v="0"/>
    <x v="1"/>
  </r>
  <r>
    <x v="23"/>
    <x v="38"/>
    <x v="0"/>
    <x v="0"/>
    <x v="0"/>
    <x v="9"/>
  </r>
  <r>
    <x v="15"/>
    <x v="39"/>
    <x v="2"/>
    <x v="0"/>
    <x v="2"/>
    <x v="10"/>
  </r>
  <r>
    <x v="24"/>
    <x v="40"/>
    <x v="0"/>
    <x v="0"/>
    <x v="0"/>
    <x v="1"/>
  </r>
  <r>
    <x v="0"/>
    <x v="41"/>
    <x v="0"/>
    <x v="0"/>
    <x v="0"/>
    <x v="1"/>
  </r>
  <r>
    <x v="0"/>
    <x v="42"/>
    <x v="0"/>
    <x v="0"/>
    <x v="0"/>
    <x v="1"/>
  </r>
  <r>
    <x v="6"/>
    <x v="43"/>
    <x v="0"/>
    <x v="0"/>
    <x v="0"/>
    <x v="1"/>
  </r>
  <r>
    <x v="0"/>
    <x v="44"/>
    <x v="0"/>
    <x v="0"/>
    <x v="0"/>
    <x v="1"/>
  </r>
  <r>
    <x v="25"/>
    <x v="45"/>
    <x v="0"/>
    <x v="0"/>
    <x v="0"/>
    <x v="1"/>
  </r>
  <r>
    <x v="26"/>
    <x v="46"/>
    <x v="0"/>
    <x v="0"/>
    <x v="0"/>
    <x v="1"/>
  </r>
  <r>
    <x v="0"/>
    <x v="47"/>
    <x v="0"/>
    <x v="0"/>
    <x v="0"/>
    <x v="1"/>
  </r>
  <r>
    <x v="27"/>
    <x v="48"/>
    <x v="0"/>
    <x v="0"/>
    <x v="0"/>
    <x v="11"/>
  </r>
  <r>
    <x v="0"/>
    <x v="49"/>
    <x v="0"/>
    <x v="0"/>
    <x v="0"/>
    <x v="1"/>
  </r>
  <r>
    <x v="26"/>
    <x v="50"/>
    <x v="0"/>
    <x v="0"/>
    <x v="5"/>
    <x v="12"/>
  </r>
  <r>
    <x v="0"/>
    <x v="51"/>
    <x v="0"/>
    <x v="0"/>
    <x v="0"/>
    <x v="1"/>
  </r>
  <r>
    <x v="19"/>
    <x v="52"/>
    <x v="0"/>
    <x v="0"/>
    <x v="0"/>
    <x v="1"/>
  </r>
  <r>
    <x v="2"/>
    <x v="53"/>
    <x v="0"/>
    <x v="0"/>
    <x v="0"/>
    <x v="1"/>
  </r>
  <r>
    <x v="0"/>
    <x v="54"/>
    <x v="0"/>
    <x v="0"/>
    <x v="0"/>
    <x v="1"/>
  </r>
  <r>
    <x v="0"/>
    <x v="55"/>
    <x v="0"/>
    <x v="0"/>
    <x v="0"/>
    <x v="1"/>
  </r>
  <r>
    <x v="28"/>
    <x v="56"/>
    <x v="0"/>
    <x v="0"/>
    <x v="0"/>
    <x v="13"/>
  </r>
  <r>
    <x v="24"/>
    <x v="57"/>
    <x v="0"/>
    <x v="0"/>
    <x v="0"/>
    <x v="1"/>
  </r>
  <r>
    <x v="29"/>
    <x v="58"/>
    <x v="0"/>
    <x v="0"/>
    <x v="0"/>
    <x v="1"/>
  </r>
  <r>
    <x v="0"/>
    <x v="59"/>
    <x v="0"/>
    <x v="0"/>
    <x v="0"/>
    <x v="1"/>
  </r>
  <r>
    <x v="30"/>
    <x v="60"/>
    <x v="0"/>
    <x v="0"/>
    <x v="0"/>
    <x v="1"/>
  </r>
  <r>
    <x v="0"/>
    <x v="61"/>
    <x v="0"/>
    <x v="0"/>
    <x v="0"/>
    <x v="1"/>
  </r>
  <r>
    <x v="3"/>
    <x v="62"/>
    <x v="0"/>
    <x v="0"/>
    <x v="6"/>
    <x v="1"/>
  </r>
  <r>
    <x v="1"/>
    <x v="63"/>
    <x v="0"/>
    <x v="0"/>
    <x v="0"/>
    <x v="1"/>
  </r>
  <r>
    <x v="0"/>
    <x v="64"/>
    <x v="0"/>
    <x v="0"/>
    <x v="0"/>
    <x v="1"/>
  </r>
  <r>
    <x v="31"/>
    <x v="65"/>
    <x v="0"/>
    <x v="0"/>
    <x v="0"/>
    <x v="1"/>
  </r>
  <r>
    <x v="11"/>
    <x v="66"/>
    <x v="0"/>
    <x v="0"/>
    <x v="0"/>
    <x v="14"/>
  </r>
  <r>
    <x v="5"/>
    <x v="67"/>
    <x v="0"/>
    <x v="0"/>
    <x v="2"/>
    <x v="15"/>
  </r>
  <r>
    <x v="32"/>
    <x v="68"/>
    <x v="0"/>
    <x v="0"/>
    <x v="0"/>
    <x v="1"/>
  </r>
  <r>
    <x v="8"/>
    <x v="69"/>
    <x v="0"/>
    <x v="0"/>
    <x v="0"/>
    <x v="16"/>
  </r>
  <r>
    <x v="30"/>
    <x v="70"/>
    <x v="0"/>
    <x v="0"/>
    <x v="0"/>
    <x v="1"/>
  </r>
  <r>
    <x v="0"/>
    <x v="71"/>
    <x v="0"/>
    <x v="0"/>
    <x v="0"/>
    <x v="17"/>
  </r>
  <r>
    <x v="20"/>
    <x v="72"/>
    <x v="0"/>
    <x v="0"/>
    <x v="0"/>
    <x v="18"/>
  </r>
  <r>
    <x v="0"/>
    <x v="73"/>
    <x v="0"/>
    <x v="0"/>
    <x v="0"/>
    <x v="1"/>
  </r>
  <r>
    <x v="15"/>
    <x v="74"/>
    <x v="0"/>
    <x v="2"/>
    <x v="0"/>
    <x v="19"/>
  </r>
  <r>
    <x v="33"/>
    <x v="75"/>
    <x v="0"/>
    <x v="0"/>
    <x v="0"/>
    <x v="1"/>
  </r>
  <r>
    <x v="34"/>
    <x v="76"/>
    <x v="0"/>
    <x v="0"/>
    <x v="7"/>
    <x v="20"/>
  </r>
  <r>
    <x v="35"/>
    <x v="77"/>
    <x v="0"/>
    <x v="0"/>
    <x v="0"/>
    <x v="1"/>
  </r>
  <r>
    <x v="36"/>
    <x v="78"/>
    <x v="0"/>
    <x v="0"/>
    <x v="0"/>
    <x v="1"/>
  </r>
  <r>
    <x v="28"/>
    <x v="79"/>
    <x v="0"/>
    <x v="0"/>
    <x v="0"/>
    <x v="21"/>
  </r>
  <r>
    <x v="14"/>
    <x v="80"/>
    <x v="0"/>
    <x v="0"/>
    <x v="0"/>
    <x v="1"/>
  </r>
  <r>
    <x v="15"/>
    <x v="81"/>
    <x v="0"/>
    <x v="0"/>
    <x v="8"/>
    <x v="21"/>
  </r>
  <r>
    <x v="21"/>
    <x v="82"/>
    <x v="0"/>
    <x v="0"/>
    <x v="2"/>
    <x v="1"/>
  </r>
  <r>
    <x v="33"/>
    <x v="83"/>
    <x v="0"/>
    <x v="0"/>
    <x v="0"/>
    <x v="1"/>
  </r>
  <r>
    <x v="37"/>
    <x v="84"/>
    <x v="0"/>
    <x v="0"/>
    <x v="0"/>
    <x v="1"/>
  </r>
  <r>
    <x v="15"/>
    <x v="85"/>
    <x v="0"/>
    <x v="0"/>
    <x v="0"/>
    <x v="22"/>
  </r>
  <r>
    <x v="5"/>
    <x v="86"/>
    <x v="0"/>
    <x v="0"/>
    <x v="0"/>
    <x v="1"/>
  </r>
  <r>
    <x v="0"/>
    <x v="87"/>
    <x v="2"/>
    <x v="0"/>
    <x v="7"/>
    <x v="1"/>
  </r>
  <r>
    <x v="6"/>
    <x v="88"/>
    <x v="0"/>
    <x v="0"/>
    <x v="0"/>
    <x v="23"/>
  </r>
  <r>
    <x v="38"/>
    <x v="89"/>
    <x v="0"/>
    <x v="0"/>
    <x v="1"/>
    <x v="1"/>
  </r>
  <r>
    <x v="39"/>
    <x v="90"/>
    <x v="0"/>
    <x v="0"/>
    <x v="6"/>
    <x v="3"/>
  </r>
  <r>
    <x v="12"/>
    <x v="91"/>
    <x v="0"/>
    <x v="0"/>
    <x v="0"/>
    <x v="1"/>
  </r>
  <r>
    <x v="40"/>
    <x v="92"/>
    <x v="0"/>
    <x v="0"/>
    <x v="0"/>
    <x v="1"/>
  </r>
  <r>
    <x v="20"/>
    <x v="93"/>
    <x v="0"/>
    <x v="0"/>
    <x v="0"/>
    <x v="1"/>
  </r>
  <r>
    <x v="24"/>
    <x v="94"/>
    <x v="0"/>
    <x v="0"/>
    <x v="0"/>
    <x v="1"/>
  </r>
  <r>
    <x v="0"/>
    <x v="95"/>
    <x v="0"/>
    <x v="0"/>
    <x v="0"/>
    <x v="1"/>
  </r>
  <r>
    <x v="0"/>
    <x v="96"/>
    <x v="0"/>
    <x v="0"/>
    <x v="0"/>
    <x v="24"/>
  </r>
  <r>
    <x v="36"/>
    <x v="97"/>
    <x v="0"/>
    <x v="0"/>
    <x v="1"/>
    <x v="25"/>
  </r>
  <r>
    <x v="0"/>
    <x v="98"/>
    <x v="0"/>
    <x v="0"/>
    <x v="0"/>
    <x v="1"/>
  </r>
  <r>
    <x v="0"/>
    <x v="99"/>
    <x v="0"/>
    <x v="0"/>
    <x v="0"/>
    <x v="1"/>
  </r>
  <r>
    <x v="26"/>
    <x v="100"/>
    <x v="0"/>
    <x v="0"/>
    <x v="0"/>
    <x v="1"/>
  </r>
  <r>
    <x v="11"/>
    <x v="101"/>
    <x v="0"/>
    <x v="0"/>
    <x v="0"/>
    <x v="20"/>
  </r>
  <r>
    <x v="0"/>
    <x v="102"/>
    <x v="0"/>
    <x v="0"/>
    <x v="0"/>
    <x v="1"/>
  </r>
  <r>
    <x v="41"/>
    <x v="103"/>
    <x v="0"/>
    <x v="0"/>
    <x v="0"/>
    <x v="1"/>
  </r>
  <r>
    <x v="2"/>
    <x v="104"/>
    <x v="0"/>
    <x v="0"/>
    <x v="0"/>
    <x v="1"/>
  </r>
  <r>
    <x v="15"/>
    <x v="105"/>
    <x v="0"/>
    <x v="0"/>
    <x v="0"/>
    <x v="1"/>
  </r>
  <r>
    <x v="12"/>
    <x v="106"/>
    <x v="0"/>
    <x v="0"/>
    <x v="0"/>
    <x v="26"/>
  </r>
  <r>
    <x v="15"/>
    <x v="107"/>
    <x v="0"/>
    <x v="0"/>
    <x v="0"/>
    <x v="1"/>
  </r>
  <r>
    <x v="26"/>
    <x v="108"/>
    <x v="0"/>
    <x v="0"/>
    <x v="0"/>
    <x v="1"/>
  </r>
  <r>
    <x v="42"/>
    <x v="109"/>
    <x v="0"/>
    <x v="0"/>
    <x v="0"/>
    <x v="1"/>
  </r>
  <r>
    <x v="0"/>
    <x v="110"/>
    <x v="0"/>
    <x v="0"/>
    <x v="0"/>
    <x v="1"/>
  </r>
  <r>
    <x v="32"/>
    <x v="111"/>
    <x v="0"/>
    <x v="0"/>
    <x v="0"/>
    <x v="1"/>
  </r>
  <r>
    <x v="34"/>
    <x v="112"/>
    <x v="0"/>
    <x v="0"/>
    <x v="0"/>
    <x v="1"/>
  </r>
  <r>
    <x v="15"/>
    <x v="113"/>
    <x v="0"/>
    <x v="3"/>
    <x v="0"/>
    <x v="27"/>
  </r>
  <r>
    <x v="23"/>
    <x v="114"/>
    <x v="0"/>
    <x v="0"/>
    <x v="0"/>
    <x v="1"/>
  </r>
  <r>
    <x v="0"/>
    <x v="115"/>
    <x v="0"/>
    <x v="0"/>
    <x v="0"/>
    <x v="1"/>
  </r>
  <r>
    <x v="26"/>
    <x v="116"/>
    <x v="0"/>
    <x v="0"/>
    <x v="0"/>
    <x v="1"/>
  </r>
  <r>
    <x v="35"/>
    <x v="117"/>
    <x v="0"/>
    <x v="0"/>
    <x v="0"/>
    <x v="1"/>
  </r>
  <r>
    <x v="9"/>
    <x v="118"/>
    <x v="0"/>
    <x v="0"/>
    <x v="0"/>
    <x v="1"/>
  </r>
  <r>
    <x v="0"/>
    <x v="119"/>
    <x v="0"/>
    <x v="0"/>
    <x v="0"/>
    <x v="1"/>
  </r>
  <r>
    <x v="7"/>
    <x v="120"/>
    <x v="0"/>
    <x v="0"/>
    <x v="0"/>
    <x v="1"/>
  </r>
  <r>
    <x v="15"/>
    <x v="121"/>
    <x v="0"/>
    <x v="4"/>
    <x v="0"/>
    <x v="28"/>
  </r>
  <r>
    <x v="0"/>
    <x v="122"/>
    <x v="0"/>
    <x v="0"/>
    <x v="0"/>
    <x v="1"/>
  </r>
  <r>
    <x v="43"/>
    <x v="123"/>
    <x v="0"/>
    <x v="0"/>
    <x v="0"/>
    <x v="1"/>
  </r>
  <r>
    <x v="30"/>
    <x v="124"/>
    <x v="0"/>
    <x v="0"/>
    <x v="0"/>
    <x v="29"/>
  </r>
  <r>
    <x v="0"/>
    <x v="125"/>
    <x v="0"/>
    <x v="0"/>
    <x v="0"/>
    <x v="1"/>
  </r>
  <r>
    <x v="44"/>
    <x v="126"/>
    <x v="0"/>
    <x v="0"/>
    <x v="0"/>
    <x v="1"/>
  </r>
  <r>
    <x v="32"/>
    <x v="127"/>
    <x v="0"/>
    <x v="0"/>
    <x v="0"/>
    <x v="1"/>
  </r>
  <r>
    <x v="30"/>
    <x v="128"/>
    <x v="0"/>
    <x v="0"/>
    <x v="0"/>
    <x v="1"/>
  </r>
  <r>
    <x v="0"/>
    <x v="129"/>
    <x v="0"/>
    <x v="0"/>
    <x v="0"/>
    <x v="1"/>
  </r>
  <r>
    <x v="44"/>
    <x v="130"/>
    <x v="0"/>
    <x v="0"/>
    <x v="0"/>
    <x v="1"/>
  </r>
  <r>
    <x v="0"/>
    <x v="131"/>
    <x v="0"/>
    <x v="0"/>
    <x v="0"/>
    <x v="1"/>
  </r>
  <r>
    <x v="44"/>
    <x v="132"/>
    <x v="0"/>
    <x v="0"/>
    <x v="0"/>
    <x v="1"/>
  </r>
  <r>
    <x v="1"/>
    <x v="133"/>
    <x v="0"/>
    <x v="0"/>
    <x v="0"/>
    <x v="1"/>
  </r>
  <r>
    <x v="1"/>
    <x v="134"/>
    <x v="0"/>
    <x v="0"/>
    <x v="0"/>
    <x v="1"/>
  </r>
  <r>
    <x v="2"/>
    <x v="135"/>
    <x v="0"/>
    <x v="5"/>
    <x v="0"/>
    <x v="30"/>
  </r>
  <r>
    <x v="15"/>
    <x v="136"/>
    <x v="0"/>
    <x v="0"/>
    <x v="0"/>
    <x v="1"/>
  </r>
  <r>
    <x v="45"/>
    <x v="137"/>
    <x v="0"/>
    <x v="0"/>
    <x v="0"/>
    <x v="1"/>
  </r>
  <r>
    <x v="39"/>
    <x v="138"/>
    <x v="0"/>
    <x v="0"/>
    <x v="9"/>
    <x v="1"/>
  </r>
  <r>
    <x v="10"/>
    <x v="139"/>
    <x v="0"/>
    <x v="0"/>
    <x v="0"/>
    <x v="1"/>
  </r>
  <r>
    <x v="0"/>
    <x v="140"/>
    <x v="0"/>
    <x v="0"/>
    <x v="0"/>
    <x v="0"/>
  </r>
  <r>
    <x v="17"/>
    <x v="141"/>
    <x v="0"/>
    <x v="0"/>
    <x v="0"/>
    <x v="18"/>
  </r>
  <r>
    <x v="14"/>
    <x v="142"/>
    <x v="0"/>
    <x v="0"/>
    <x v="0"/>
    <x v="1"/>
  </r>
  <r>
    <x v="10"/>
    <x v="143"/>
    <x v="0"/>
    <x v="0"/>
    <x v="0"/>
    <x v="1"/>
  </r>
  <r>
    <x v="27"/>
    <x v="144"/>
    <x v="0"/>
    <x v="0"/>
    <x v="0"/>
    <x v="1"/>
  </r>
  <r>
    <x v="0"/>
    <x v="145"/>
    <x v="0"/>
    <x v="0"/>
    <x v="0"/>
    <x v="18"/>
  </r>
  <r>
    <x v="0"/>
    <x v="146"/>
    <x v="0"/>
    <x v="0"/>
    <x v="0"/>
    <x v="1"/>
  </r>
  <r>
    <x v="21"/>
    <x v="147"/>
    <x v="0"/>
    <x v="0"/>
    <x v="0"/>
    <x v="1"/>
  </r>
  <r>
    <x v="0"/>
    <x v="148"/>
    <x v="0"/>
    <x v="0"/>
    <x v="0"/>
    <x v="21"/>
  </r>
  <r>
    <x v="0"/>
    <x v="149"/>
    <x v="0"/>
    <x v="0"/>
    <x v="0"/>
    <x v="1"/>
  </r>
  <r>
    <x v="1"/>
    <x v="150"/>
    <x v="0"/>
    <x v="0"/>
    <x v="0"/>
    <x v="1"/>
  </r>
  <r>
    <x v="43"/>
    <x v="151"/>
    <x v="0"/>
    <x v="0"/>
    <x v="0"/>
    <x v="1"/>
  </r>
  <r>
    <x v="17"/>
    <x v="152"/>
    <x v="0"/>
    <x v="0"/>
    <x v="0"/>
    <x v="22"/>
  </r>
  <r>
    <x v="1"/>
    <x v="153"/>
    <x v="0"/>
    <x v="0"/>
    <x v="0"/>
    <x v="1"/>
  </r>
  <r>
    <x v="0"/>
    <x v="154"/>
    <x v="0"/>
    <x v="0"/>
    <x v="0"/>
    <x v="1"/>
  </r>
  <r>
    <x v="19"/>
    <x v="155"/>
    <x v="0"/>
    <x v="0"/>
    <x v="0"/>
    <x v="2"/>
  </r>
  <r>
    <x v="0"/>
    <x v="156"/>
    <x v="0"/>
    <x v="0"/>
    <x v="0"/>
    <x v="1"/>
  </r>
  <r>
    <x v="18"/>
    <x v="157"/>
    <x v="0"/>
    <x v="0"/>
    <x v="0"/>
    <x v="1"/>
  </r>
  <r>
    <x v="35"/>
    <x v="158"/>
    <x v="0"/>
    <x v="0"/>
    <x v="0"/>
    <x v="1"/>
  </r>
  <r>
    <x v="0"/>
    <x v="159"/>
    <x v="0"/>
    <x v="0"/>
    <x v="0"/>
    <x v="1"/>
  </r>
  <r>
    <x v="10"/>
    <x v="160"/>
    <x v="0"/>
    <x v="0"/>
    <x v="0"/>
    <x v="1"/>
  </r>
  <r>
    <x v="0"/>
    <x v="161"/>
    <x v="0"/>
    <x v="0"/>
    <x v="0"/>
    <x v="1"/>
  </r>
  <r>
    <x v="46"/>
    <x v="162"/>
    <x v="0"/>
    <x v="0"/>
    <x v="0"/>
    <x v="1"/>
  </r>
  <r>
    <x v="0"/>
    <x v="163"/>
    <x v="0"/>
    <x v="0"/>
    <x v="0"/>
    <x v="1"/>
  </r>
  <r>
    <x v="31"/>
    <x v="164"/>
    <x v="0"/>
    <x v="0"/>
    <x v="0"/>
    <x v="31"/>
  </r>
  <r>
    <x v="0"/>
    <x v="165"/>
    <x v="0"/>
    <x v="0"/>
    <x v="0"/>
    <x v="1"/>
  </r>
  <r>
    <x v="39"/>
    <x v="166"/>
    <x v="0"/>
    <x v="0"/>
    <x v="0"/>
    <x v="32"/>
  </r>
  <r>
    <x v="0"/>
    <x v="167"/>
    <x v="0"/>
    <x v="0"/>
    <x v="0"/>
    <x v="1"/>
  </r>
  <r>
    <x v="47"/>
    <x v="168"/>
    <x v="0"/>
    <x v="0"/>
    <x v="0"/>
    <x v="1"/>
  </r>
  <r>
    <x v="48"/>
    <x v="169"/>
    <x v="0"/>
    <x v="0"/>
    <x v="0"/>
    <x v="33"/>
  </r>
  <r>
    <x v="1"/>
    <x v="170"/>
    <x v="0"/>
    <x v="0"/>
    <x v="0"/>
    <x v="1"/>
  </r>
  <r>
    <x v="0"/>
    <x v="171"/>
    <x v="0"/>
    <x v="0"/>
    <x v="0"/>
    <x v="1"/>
  </r>
  <r>
    <x v="0"/>
    <x v="172"/>
    <x v="0"/>
    <x v="0"/>
    <x v="10"/>
    <x v="34"/>
  </r>
  <r>
    <x v="0"/>
    <x v="173"/>
    <x v="0"/>
    <x v="0"/>
    <x v="0"/>
    <x v="1"/>
  </r>
  <r>
    <x v="0"/>
    <x v="174"/>
    <x v="0"/>
    <x v="0"/>
    <x v="0"/>
    <x v="35"/>
  </r>
  <r>
    <x v="5"/>
    <x v="175"/>
    <x v="0"/>
    <x v="0"/>
    <x v="0"/>
    <x v="36"/>
  </r>
  <r>
    <x v="21"/>
    <x v="176"/>
    <x v="0"/>
    <x v="0"/>
    <x v="0"/>
    <x v="1"/>
  </r>
  <r>
    <x v="0"/>
    <x v="177"/>
    <x v="0"/>
    <x v="0"/>
    <x v="0"/>
    <x v="37"/>
  </r>
  <r>
    <x v="3"/>
    <x v="178"/>
    <x v="0"/>
    <x v="0"/>
    <x v="0"/>
    <x v="1"/>
  </r>
  <r>
    <x v="9"/>
    <x v="179"/>
    <x v="0"/>
    <x v="0"/>
    <x v="0"/>
    <x v="1"/>
  </r>
  <r>
    <x v="10"/>
    <x v="180"/>
    <x v="0"/>
    <x v="0"/>
    <x v="0"/>
    <x v="1"/>
  </r>
  <r>
    <x v="0"/>
    <x v="181"/>
    <x v="0"/>
    <x v="0"/>
    <x v="0"/>
    <x v="22"/>
  </r>
  <r>
    <x v="0"/>
    <x v="182"/>
    <x v="0"/>
    <x v="0"/>
    <x v="0"/>
    <x v="1"/>
  </r>
  <r>
    <x v="0"/>
    <x v="183"/>
    <x v="0"/>
    <x v="0"/>
    <x v="0"/>
    <x v="0"/>
  </r>
  <r>
    <x v="21"/>
    <x v="184"/>
    <x v="0"/>
    <x v="0"/>
    <x v="0"/>
    <x v="1"/>
  </r>
  <r>
    <x v="19"/>
    <x v="185"/>
    <x v="0"/>
    <x v="0"/>
    <x v="0"/>
    <x v="1"/>
  </r>
  <r>
    <x v="42"/>
    <x v="186"/>
    <x v="0"/>
    <x v="0"/>
    <x v="0"/>
    <x v="1"/>
  </r>
  <r>
    <x v="24"/>
    <x v="187"/>
    <x v="0"/>
    <x v="0"/>
    <x v="0"/>
    <x v="38"/>
  </r>
  <r>
    <x v="49"/>
    <x v="188"/>
    <x v="0"/>
    <x v="0"/>
    <x v="0"/>
    <x v="1"/>
  </r>
  <r>
    <x v="7"/>
    <x v="189"/>
    <x v="0"/>
    <x v="6"/>
    <x v="0"/>
    <x v="39"/>
  </r>
  <r>
    <x v="21"/>
    <x v="190"/>
    <x v="0"/>
    <x v="0"/>
    <x v="0"/>
    <x v="1"/>
  </r>
  <r>
    <x v="0"/>
    <x v="191"/>
    <x v="0"/>
    <x v="0"/>
    <x v="0"/>
    <x v="1"/>
  </r>
  <r>
    <x v="34"/>
    <x v="192"/>
    <x v="0"/>
    <x v="0"/>
    <x v="0"/>
    <x v="40"/>
  </r>
  <r>
    <x v="5"/>
    <x v="193"/>
    <x v="0"/>
    <x v="0"/>
    <x v="0"/>
    <x v="1"/>
  </r>
  <r>
    <x v="48"/>
    <x v="194"/>
    <x v="0"/>
    <x v="0"/>
    <x v="0"/>
    <x v="1"/>
  </r>
  <r>
    <x v="33"/>
    <x v="195"/>
    <x v="0"/>
    <x v="0"/>
    <x v="0"/>
    <x v="1"/>
  </r>
  <r>
    <x v="20"/>
    <x v="196"/>
    <x v="0"/>
    <x v="0"/>
    <x v="0"/>
    <x v="1"/>
  </r>
  <r>
    <x v="19"/>
    <x v="197"/>
    <x v="0"/>
    <x v="0"/>
    <x v="7"/>
    <x v="1"/>
  </r>
  <r>
    <x v="0"/>
    <x v="198"/>
    <x v="0"/>
    <x v="0"/>
    <x v="0"/>
    <x v="1"/>
  </r>
  <r>
    <x v="15"/>
    <x v="199"/>
    <x v="0"/>
    <x v="0"/>
    <x v="0"/>
    <x v="41"/>
  </r>
  <r>
    <x v="22"/>
    <x v="200"/>
    <x v="0"/>
    <x v="0"/>
    <x v="0"/>
    <x v="4"/>
  </r>
  <r>
    <x v="23"/>
    <x v="201"/>
    <x v="0"/>
    <x v="0"/>
    <x v="0"/>
    <x v="42"/>
  </r>
  <r>
    <x v="1"/>
    <x v="202"/>
    <x v="0"/>
    <x v="0"/>
    <x v="0"/>
    <x v="1"/>
  </r>
  <r>
    <x v="40"/>
    <x v="203"/>
    <x v="0"/>
    <x v="0"/>
    <x v="0"/>
    <x v="1"/>
  </r>
  <r>
    <x v="17"/>
    <x v="204"/>
    <x v="0"/>
    <x v="0"/>
    <x v="0"/>
    <x v="1"/>
  </r>
  <r>
    <x v="4"/>
    <x v="205"/>
    <x v="0"/>
    <x v="0"/>
    <x v="0"/>
    <x v="1"/>
  </r>
  <r>
    <x v="29"/>
    <x v="206"/>
    <x v="0"/>
    <x v="0"/>
    <x v="0"/>
    <x v="1"/>
  </r>
  <r>
    <x v="1"/>
    <x v="207"/>
    <x v="0"/>
    <x v="0"/>
    <x v="0"/>
    <x v="1"/>
  </r>
  <r>
    <x v="29"/>
    <x v="208"/>
    <x v="0"/>
    <x v="0"/>
    <x v="0"/>
    <x v="1"/>
  </r>
  <r>
    <x v="43"/>
    <x v="209"/>
    <x v="0"/>
    <x v="0"/>
    <x v="11"/>
    <x v="1"/>
  </r>
  <r>
    <x v="32"/>
    <x v="210"/>
    <x v="0"/>
    <x v="0"/>
    <x v="0"/>
    <x v="1"/>
  </r>
  <r>
    <x v="50"/>
    <x v="211"/>
    <x v="0"/>
    <x v="0"/>
    <x v="0"/>
    <x v="1"/>
  </r>
  <r>
    <x v="35"/>
    <x v="212"/>
    <x v="0"/>
    <x v="0"/>
    <x v="0"/>
    <x v="43"/>
  </r>
  <r>
    <x v="1"/>
    <x v="213"/>
    <x v="0"/>
    <x v="0"/>
    <x v="0"/>
    <x v="1"/>
  </r>
  <r>
    <x v="37"/>
    <x v="214"/>
    <x v="0"/>
    <x v="0"/>
    <x v="0"/>
    <x v="1"/>
  </r>
  <r>
    <x v="34"/>
    <x v="215"/>
    <x v="0"/>
    <x v="0"/>
    <x v="0"/>
    <x v="1"/>
  </r>
  <r>
    <x v="0"/>
    <x v="216"/>
    <x v="0"/>
    <x v="0"/>
    <x v="0"/>
    <x v="1"/>
  </r>
  <r>
    <x v="5"/>
    <x v="217"/>
    <x v="0"/>
    <x v="0"/>
    <x v="0"/>
    <x v="1"/>
  </r>
  <r>
    <x v="29"/>
    <x v="218"/>
    <x v="0"/>
    <x v="0"/>
    <x v="0"/>
    <x v="1"/>
  </r>
  <r>
    <x v="0"/>
    <x v="219"/>
    <x v="0"/>
    <x v="0"/>
    <x v="0"/>
    <x v="1"/>
  </r>
  <r>
    <x v="4"/>
    <x v="220"/>
    <x v="0"/>
    <x v="0"/>
    <x v="0"/>
    <x v="1"/>
  </r>
  <r>
    <x v="0"/>
    <x v="221"/>
    <x v="0"/>
    <x v="0"/>
    <x v="0"/>
    <x v="1"/>
  </r>
  <r>
    <x v="44"/>
    <x v="222"/>
    <x v="0"/>
    <x v="0"/>
    <x v="0"/>
    <x v="1"/>
  </r>
  <r>
    <x v="5"/>
    <x v="223"/>
    <x v="0"/>
    <x v="0"/>
    <x v="0"/>
    <x v="44"/>
  </r>
  <r>
    <x v="1"/>
    <x v="224"/>
    <x v="0"/>
    <x v="0"/>
    <x v="0"/>
    <x v="1"/>
  </r>
  <r>
    <x v="19"/>
    <x v="225"/>
    <x v="0"/>
    <x v="0"/>
    <x v="0"/>
    <x v="44"/>
  </r>
  <r>
    <x v="0"/>
    <x v="226"/>
    <x v="0"/>
    <x v="0"/>
    <x v="0"/>
    <x v="1"/>
  </r>
  <r>
    <x v="15"/>
    <x v="227"/>
    <x v="0"/>
    <x v="0"/>
    <x v="0"/>
    <x v="45"/>
  </r>
  <r>
    <x v="28"/>
    <x v="228"/>
    <x v="0"/>
    <x v="0"/>
    <x v="0"/>
    <x v="1"/>
  </r>
  <r>
    <x v="2"/>
    <x v="229"/>
    <x v="0"/>
    <x v="0"/>
    <x v="7"/>
    <x v="46"/>
  </r>
  <r>
    <x v="10"/>
    <x v="230"/>
    <x v="0"/>
    <x v="0"/>
    <x v="12"/>
    <x v="47"/>
  </r>
  <r>
    <x v="31"/>
    <x v="231"/>
    <x v="0"/>
    <x v="0"/>
    <x v="2"/>
    <x v="48"/>
  </r>
  <r>
    <x v="17"/>
    <x v="232"/>
    <x v="0"/>
    <x v="0"/>
    <x v="0"/>
    <x v="1"/>
  </r>
  <r>
    <x v="19"/>
    <x v="233"/>
    <x v="0"/>
    <x v="0"/>
    <x v="0"/>
    <x v="0"/>
  </r>
  <r>
    <x v="9"/>
    <x v="234"/>
    <x v="0"/>
    <x v="0"/>
    <x v="0"/>
    <x v="1"/>
  </r>
  <r>
    <x v="0"/>
    <x v="235"/>
    <x v="0"/>
    <x v="0"/>
    <x v="0"/>
    <x v="1"/>
  </r>
  <r>
    <x v="15"/>
    <x v="236"/>
    <x v="0"/>
    <x v="0"/>
    <x v="4"/>
    <x v="49"/>
  </r>
  <r>
    <x v="0"/>
    <x v="237"/>
    <x v="0"/>
    <x v="0"/>
    <x v="0"/>
    <x v="1"/>
  </r>
  <r>
    <x v="0"/>
    <x v="238"/>
    <x v="0"/>
    <x v="0"/>
    <x v="0"/>
    <x v="1"/>
  </r>
  <r>
    <x v="27"/>
    <x v="239"/>
    <x v="0"/>
    <x v="0"/>
    <x v="2"/>
    <x v="1"/>
  </r>
  <r>
    <x v="9"/>
    <x v="240"/>
    <x v="0"/>
    <x v="0"/>
    <x v="0"/>
    <x v="1"/>
  </r>
  <r>
    <x v="48"/>
    <x v="241"/>
    <x v="0"/>
    <x v="0"/>
    <x v="0"/>
    <x v="1"/>
  </r>
  <r>
    <x v="35"/>
    <x v="242"/>
    <x v="0"/>
    <x v="0"/>
    <x v="0"/>
    <x v="1"/>
  </r>
  <r>
    <x v="33"/>
    <x v="243"/>
    <x v="0"/>
    <x v="0"/>
    <x v="0"/>
    <x v="1"/>
  </r>
  <r>
    <x v="44"/>
    <x v="244"/>
    <x v="0"/>
    <x v="0"/>
    <x v="0"/>
    <x v="1"/>
  </r>
  <r>
    <x v="1"/>
    <x v="245"/>
    <x v="0"/>
    <x v="0"/>
    <x v="0"/>
    <x v="1"/>
  </r>
  <r>
    <x v="19"/>
    <x v="246"/>
    <x v="0"/>
    <x v="0"/>
    <x v="0"/>
    <x v="50"/>
  </r>
  <r>
    <x v="1"/>
    <x v="247"/>
    <x v="0"/>
    <x v="0"/>
    <x v="0"/>
    <x v="1"/>
  </r>
  <r>
    <x v="6"/>
    <x v="248"/>
    <x v="0"/>
    <x v="0"/>
    <x v="0"/>
    <x v="1"/>
  </r>
  <r>
    <x v="0"/>
    <x v="249"/>
    <x v="0"/>
    <x v="7"/>
    <x v="0"/>
    <x v="51"/>
  </r>
  <r>
    <x v="21"/>
    <x v="250"/>
    <x v="0"/>
    <x v="0"/>
    <x v="0"/>
    <x v="1"/>
  </r>
  <r>
    <x v="47"/>
    <x v="251"/>
    <x v="0"/>
    <x v="0"/>
    <x v="0"/>
    <x v="1"/>
  </r>
  <r>
    <x v="17"/>
    <x v="252"/>
    <x v="0"/>
    <x v="0"/>
    <x v="2"/>
    <x v="52"/>
  </r>
  <r>
    <x v="0"/>
    <x v="253"/>
    <x v="0"/>
    <x v="0"/>
    <x v="0"/>
    <x v="1"/>
  </r>
  <r>
    <x v="1"/>
    <x v="254"/>
    <x v="0"/>
    <x v="0"/>
    <x v="0"/>
    <x v="1"/>
  </r>
  <r>
    <x v="0"/>
    <x v="255"/>
    <x v="0"/>
    <x v="0"/>
    <x v="0"/>
    <x v="1"/>
  </r>
  <r>
    <x v="51"/>
    <x v="256"/>
    <x v="0"/>
    <x v="0"/>
    <x v="0"/>
    <x v="1"/>
  </r>
  <r>
    <x v="1"/>
    <x v="257"/>
    <x v="0"/>
    <x v="0"/>
    <x v="0"/>
    <x v="1"/>
  </r>
  <r>
    <x v="28"/>
    <x v="258"/>
    <x v="0"/>
    <x v="0"/>
    <x v="0"/>
    <x v="16"/>
  </r>
  <r>
    <x v="49"/>
    <x v="259"/>
    <x v="0"/>
    <x v="0"/>
    <x v="0"/>
    <x v="1"/>
  </r>
  <r>
    <x v="2"/>
    <x v="260"/>
    <x v="0"/>
    <x v="0"/>
    <x v="0"/>
    <x v="1"/>
  </r>
  <r>
    <x v="27"/>
    <x v="261"/>
    <x v="0"/>
    <x v="0"/>
    <x v="0"/>
    <x v="1"/>
  </r>
  <r>
    <x v="15"/>
    <x v="262"/>
    <x v="0"/>
    <x v="0"/>
    <x v="0"/>
    <x v="1"/>
  </r>
  <r>
    <x v="1"/>
    <x v="263"/>
    <x v="0"/>
    <x v="0"/>
    <x v="0"/>
    <x v="1"/>
  </r>
  <r>
    <x v="0"/>
    <x v="264"/>
    <x v="0"/>
    <x v="0"/>
    <x v="2"/>
    <x v="1"/>
  </r>
  <r>
    <x v="31"/>
    <x v="265"/>
    <x v="0"/>
    <x v="0"/>
    <x v="0"/>
    <x v="53"/>
  </r>
  <r>
    <x v="0"/>
    <x v="266"/>
    <x v="0"/>
    <x v="0"/>
    <x v="0"/>
    <x v="54"/>
  </r>
  <r>
    <x v="52"/>
    <x v="267"/>
    <x v="0"/>
    <x v="0"/>
    <x v="7"/>
    <x v="1"/>
  </r>
  <r>
    <x v="0"/>
    <x v="268"/>
    <x v="0"/>
    <x v="0"/>
    <x v="0"/>
    <x v="40"/>
  </r>
  <r>
    <x v="0"/>
    <x v="269"/>
    <x v="0"/>
    <x v="0"/>
    <x v="0"/>
    <x v="1"/>
  </r>
  <r>
    <x v="4"/>
    <x v="270"/>
    <x v="0"/>
    <x v="0"/>
    <x v="0"/>
    <x v="1"/>
  </r>
  <r>
    <x v="0"/>
    <x v="271"/>
    <x v="0"/>
    <x v="0"/>
    <x v="0"/>
    <x v="1"/>
  </r>
  <r>
    <x v="11"/>
    <x v="272"/>
    <x v="0"/>
    <x v="0"/>
    <x v="2"/>
    <x v="22"/>
  </r>
  <r>
    <x v="1"/>
    <x v="273"/>
    <x v="0"/>
    <x v="0"/>
    <x v="0"/>
    <x v="1"/>
  </r>
  <r>
    <x v="0"/>
    <x v="274"/>
    <x v="0"/>
    <x v="0"/>
    <x v="0"/>
    <x v="1"/>
  </r>
  <r>
    <x v="0"/>
    <x v="275"/>
    <x v="0"/>
    <x v="0"/>
    <x v="0"/>
    <x v="1"/>
  </r>
  <r>
    <x v="12"/>
    <x v="276"/>
    <x v="0"/>
    <x v="0"/>
    <x v="0"/>
    <x v="1"/>
  </r>
  <r>
    <x v="0"/>
    <x v="277"/>
    <x v="0"/>
    <x v="0"/>
    <x v="0"/>
    <x v="1"/>
  </r>
  <r>
    <x v="12"/>
    <x v="278"/>
    <x v="0"/>
    <x v="0"/>
    <x v="0"/>
    <x v="1"/>
  </r>
  <r>
    <x v="0"/>
    <x v="279"/>
    <x v="0"/>
    <x v="0"/>
    <x v="0"/>
    <x v="55"/>
  </r>
  <r>
    <x v="0"/>
    <x v="280"/>
    <x v="0"/>
    <x v="0"/>
    <x v="0"/>
    <x v="1"/>
  </r>
  <r>
    <x v="0"/>
    <x v="281"/>
    <x v="0"/>
    <x v="0"/>
    <x v="0"/>
    <x v="1"/>
  </r>
  <r>
    <x v="48"/>
    <x v="282"/>
    <x v="0"/>
    <x v="0"/>
    <x v="0"/>
    <x v="1"/>
  </r>
  <r>
    <x v="0"/>
    <x v="283"/>
    <x v="0"/>
    <x v="0"/>
    <x v="0"/>
    <x v="1"/>
  </r>
  <r>
    <x v="45"/>
    <x v="284"/>
    <x v="0"/>
    <x v="0"/>
    <x v="0"/>
    <x v="1"/>
  </r>
  <r>
    <x v="4"/>
    <x v="285"/>
    <x v="0"/>
    <x v="0"/>
    <x v="0"/>
    <x v="1"/>
  </r>
  <r>
    <x v="35"/>
    <x v="286"/>
    <x v="0"/>
    <x v="0"/>
    <x v="0"/>
    <x v="1"/>
  </r>
  <r>
    <x v="23"/>
    <x v="287"/>
    <x v="0"/>
    <x v="0"/>
    <x v="0"/>
    <x v="1"/>
  </r>
  <r>
    <x v="5"/>
    <x v="288"/>
    <x v="0"/>
    <x v="0"/>
    <x v="0"/>
    <x v="1"/>
  </r>
  <r>
    <x v="39"/>
    <x v="289"/>
    <x v="0"/>
    <x v="0"/>
    <x v="0"/>
    <x v="1"/>
  </r>
  <r>
    <x v="0"/>
    <x v="290"/>
    <x v="0"/>
    <x v="0"/>
    <x v="0"/>
    <x v="56"/>
  </r>
  <r>
    <x v="0"/>
    <x v="291"/>
    <x v="0"/>
    <x v="0"/>
    <x v="0"/>
    <x v="1"/>
  </r>
  <r>
    <x v="9"/>
    <x v="292"/>
    <x v="0"/>
    <x v="0"/>
    <x v="0"/>
    <x v="57"/>
  </r>
  <r>
    <x v="29"/>
    <x v="293"/>
    <x v="0"/>
    <x v="0"/>
    <x v="0"/>
    <x v="58"/>
  </r>
  <r>
    <x v="0"/>
    <x v="294"/>
    <x v="0"/>
    <x v="0"/>
    <x v="0"/>
    <x v="1"/>
  </r>
  <r>
    <x v="0"/>
    <x v="295"/>
    <x v="0"/>
    <x v="0"/>
    <x v="0"/>
    <x v="1"/>
  </r>
  <r>
    <x v="1"/>
    <x v="296"/>
    <x v="0"/>
    <x v="0"/>
    <x v="0"/>
    <x v="1"/>
  </r>
  <r>
    <x v="6"/>
    <x v="297"/>
    <x v="0"/>
    <x v="0"/>
    <x v="0"/>
    <x v="1"/>
  </r>
  <r>
    <x v="0"/>
    <x v="298"/>
    <x v="0"/>
    <x v="0"/>
    <x v="0"/>
    <x v="1"/>
  </r>
  <r>
    <x v="15"/>
    <x v="299"/>
    <x v="0"/>
    <x v="0"/>
    <x v="7"/>
    <x v="59"/>
  </r>
  <r>
    <x v="0"/>
    <x v="300"/>
    <x v="0"/>
    <x v="0"/>
    <x v="0"/>
    <x v="1"/>
  </r>
  <r>
    <x v="32"/>
    <x v="301"/>
    <x v="0"/>
    <x v="0"/>
    <x v="0"/>
    <x v="1"/>
  </r>
  <r>
    <x v="15"/>
    <x v="302"/>
    <x v="0"/>
    <x v="8"/>
    <x v="1"/>
    <x v="60"/>
  </r>
  <r>
    <x v="53"/>
    <x v="303"/>
    <x v="0"/>
    <x v="0"/>
    <x v="7"/>
    <x v="61"/>
  </r>
  <r>
    <x v="16"/>
    <x v="304"/>
    <x v="0"/>
    <x v="0"/>
    <x v="0"/>
    <x v="62"/>
  </r>
  <r>
    <x v="2"/>
    <x v="305"/>
    <x v="0"/>
    <x v="0"/>
    <x v="0"/>
    <x v="1"/>
  </r>
  <r>
    <x v="19"/>
    <x v="306"/>
    <x v="0"/>
    <x v="0"/>
    <x v="0"/>
    <x v="1"/>
  </r>
  <r>
    <x v="52"/>
    <x v="307"/>
    <x v="0"/>
    <x v="0"/>
    <x v="2"/>
    <x v="1"/>
  </r>
  <r>
    <x v="35"/>
    <x v="308"/>
    <x v="0"/>
    <x v="0"/>
    <x v="0"/>
    <x v="63"/>
  </r>
  <r>
    <x v="0"/>
    <x v="309"/>
    <x v="0"/>
    <x v="0"/>
    <x v="0"/>
    <x v="1"/>
  </r>
  <r>
    <x v="35"/>
    <x v="310"/>
    <x v="0"/>
    <x v="0"/>
    <x v="0"/>
    <x v="1"/>
  </r>
  <r>
    <x v="18"/>
    <x v="311"/>
    <x v="0"/>
    <x v="0"/>
    <x v="0"/>
    <x v="1"/>
  </r>
  <r>
    <x v="49"/>
    <x v="312"/>
    <x v="0"/>
    <x v="0"/>
    <x v="0"/>
    <x v="1"/>
  </r>
  <r>
    <x v="22"/>
    <x v="313"/>
    <x v="0"/>
    <x v="5"/>
    <x v="0"/>
    <x v="64"/>
  </r>
  <r>
    <x v="32"/>
    <x v="314"/>
    <x v="0"/>
    <x v="0"/>
    <x v="0"/>
    <x v="1"/>
  </r>
  <r>
    <x v="5"/>
    <x v="315"/>
    <x v="0"/>
    <x v="0"/>
    <x v="0"/>
    <x v="1"/>
  </r>
  <r>
    <x v="19"/>
    <x v="316"/>
    <x v="0"/>
    <x v="0"/>
    <x v="0"/>
    <x v="63"/>
  </r>
  <r>
    <x v="1"/>
    <x v="317"/>
    <x v="0"/>
    <x v="0"/>
    <x v="0"/>
    <x v="1"/>
  </r>
  <r>
    <x v="0"/>
    <x v="318"/>
    <x v="0"/>
    <x v="0"/>
    <x v="0"/>
    <x v="1"/>
  </r>
  <r>
    <x v="1"/>
    <x v="319"/>
    <x v="0"/>
    <x v="0"/>
    <x v="0"/>
    <x v="1"/>
  </r>
  <r>
    <x v="22"/>
    <x v="320"/>
    <x v="0"/>
    <x v="0"/>
    <x v="11"/>
    <x v="44"/>
  </r>
  <r>
    <x v="9"/>
    <x v="321"/>
    <x v="0"/>
    <x v="0"/>
    <x v="2"/>
    <x v="1"/>
  </r>
  <r>
    <x v="29"/>
    <x v="322"/>
    <x v="0"/>
    <x v="0"/>
    <x v="0"/>
    <x v="65"/>
  </r>
  <r>
    <x v="0"/>
    <x v="323"/>
    <x v="0"/>
    <x v="0"/>
    <x v="0"/>
    <x v="22"/>
  </r>
  <r>
    <x v="0"/>
    <x v="324"/>
    <x v="0"/>
    <x v="0"/>
    <x v="0"/>
    <x v="1"/>
  </r>
  <r>
    <x v="37"/>
    <x v="325"/>
    <x v="0"/>
    <x v="0"/>
    <x v="0"/>
    <x v="66"/>
  </r>
  <r>
    <x v="4"/>
    <x v="326"/>
    <x v="0"/>
    <x v="0"/>
    <x v="0"/>
    <x v="1"/>
  </r>
  <r>
    <x v="0"/>
    <x v="327"/>
    <x v="0"/>
    <x v="0"/>
    <x v="0"/>
    <x v="1"/>
  </r>
  <r>
    <x v="0"/>
    <x v="328"/>
    <x v="0"/>
    <x v="0"/>
    <x v="0"/>
    <x v="1"/>
  </r>
  <r>
    <x v="40"/>
    <x v="329"/>
    <x v="0"/>
    <x v="0"/>
    <x v="0"/>
    <x v="1"/>
  </r>
  <r>
    <x v="15"/>
    <x v="330"/>
    <x v="0"/>
    <x v="0"/>
    <x v="2"/>
    <x v="67"/>
  </r>
  <r>
    <x v="2"/>
    <x v="331"/>
    <x v="0"/>
    <x v="0"/>
    <x v="0"/>
    <x v="30"/>
  </r>
  <r>
    <x v="0"/>
    <x v="332"/>
    <x v="0"/>
    <x v="0"/>
    <x v="0"/>
    <x v="1"/>
  </r>
  <r>
    <x v="32"/>
    <x v="333"/>
    <x v="0"/>
    <x v="0"/>
    <x v="0"/>
    <x v="1"/>
  </r>
  <r>
    <x v="33"/>
    <x v="334"/>
    <x v="0"/>
    <x v="0"/>
    <x v="0"/>
    <x v="1"/>
  </r>
  <r>
    <x v="29"/>
    <x v="335"/>
    <x v="0"/>
    <x v="0"/>
    <x v="0"/>
    <x v="1"/>
  </r>
  <r>
    <x v="0"/>
    <x v="336"/>
    <x v="0"/>
    <x v="0"/>
    <x v="0"/>
    <x v="1"/>
  </r>
  <r>
    <x v="21"/>
    <x v="337"/>
    <x v="0"/>
    <x v="0"/>
    <x v="0"/>
    <x v="1"/>
  </r>
  <r>
    <x v="4"/>
    <x v="338"/>
    <x v="0"/>
    <x v="0"/>
    <x v="0"/>
    <x v="1"/>
  </r>
  <r>
    <x v="45"/>
    <x v="339"/>
    <x v="0"/>
    <x v="0"/>
    <x v="0"/>
    <x v="1"/>
  </r>
  <r>
    <x v="0"/>
    <x v="340"/>
    <x v="0"/>
    <x v="0"/>
    <x v="0"/>
    <x v="1"/>
  </r>
  <r>
    <x v="0"/>
    <x v="341"/>
    <x v="0"/>
    <x v="0"/>
    <x v="0"/>
    <x v="18"/>
  </r>
  <r>
    <x v="2"/>
    <x v="342"/>
    <x v="0"/>
    <x v="0"/>
    <x v="0"/>
    <x v="1"/>
  </r>
  <r>
    <x v="17"/>
    <x v="343"/>
    <x v="0"/>
    <x v="0"/>
    <x v="0"/>
    <x v="68"/>
  </r>
  <r>
    <x v="42"/>
    <x v="344"/>
    <x v="0"/>
    <x v="0"/>
    <x v="0"/>
    <x v="69"/>
  </r>
  <r>
    <x v="0"/>
    <x v="345"/>
    <x v="0"/>
    <x v="0"/>
    <x v="0"/>
    <x v="1"/>
  </r>
  <r>
    <x v="15"/>
    <x v="346"/>
    <x v="0"/>
    <x v="0"/>
    <x v="0"/>
    <x v="54"/>
  </r>
  <r>
    <x v="0"/>
    <x v="347"/>
    <x v="0"/>
    <x v="0"/>
    <x v="0"/>
    <x v="1"/>
  </r>
  <r>
    <x v="54"/>
    <x v="348"/>
    <x v="0"/>
    <x v="5"/>
    <x v="1"/>
    <x v="70"/>
  </r>
  <r>
    <x v="24"/>
    <x v="349"/>
    <x v="0"/>
    <x v="0"/>
    <x v="0"/>
    <x v="0"/>
  </r>
  <r>
    <x v="0"/>
    <x v="350"/>
    <x v="0"/>
    <x v="0"/>
    <x v="0"/>
    <x v="1"/>
  </r>
  <r>
    <x v="54"/>
    <x v="351"/>
    <x v="0"/>
    <x v="0"/>
    <x v="0"/>
    <x v="1"/>
  </r>
  <r>
    <x v="12"/>
    <x v="352"/>
    <x v="0"/>
    <x v="0"/>
    <x v="0"/>
    <x v="1"/>
  </r>
  <r>
    <x v="29"/>
    <x v="353"/>
    <x v="0"/>
    <x v="0"/>
    <x v="2"/>
    <x v="1"/>
  </r>
  <r>
    <x v="0"/>
    <x v="354"/>
    <x v="0"/>
    <x v="0"/>
    <x v="0"/>
    <x v="1"/>
  </r>
  <r>
    <x v="0"/>
    <x v="355"/>
    <x v="0"/>
    <x v="0"/>
    <x v="0"/>
    <x v="1"/>
  </r>
  <r>
    <x v="4"/>
    <x v="356"/>
    <x v="0"/>
    <x v="0"/>
    <x v="0"/>
    <x v="1"/>
  </r>
  <r>
    <x v="46"/>
    <x v="357"/>
    <x v="0"/>
    <x v="0"/>
    <x v="0"/>
    <x v="1"/>
  </r>
  <r>
    <x v="12"/>
    <x v="358"/>
    <x v="0"/>
    <x v="0"/>
    <x v="0"/>
    <x v="71"/>
  </r>
  <r>
    <x v="21"/>
    <x v="359"/>
    <x v="0"/>
    <x v="0"/>
    <x v="0"/>
    <x v="1"/>
  </r>
  <r>
    <x v="0"/>
    <x v="360"/>
    <x v="0"/>
    <x v="0"/>
    <x v="0"/>
    <x v="0"/>
  </r>
  <r>
    <x v="30"/>
    <x v="361"/>
    <x v="0"/>
    <x v="0"/>
    <x v="0"/>
    <x v="1"/>
  </r>
  <r>
    <x v="0"/>
    <x v="362"/>
    <x v="0"/>
    <x v="0"/>
    <x v="0"/>
    <x v="1"/>
  </r>
  <r>
    <x v="53"/>
    <x v="363"/>
    <x v="0"/>
    <x v="0"/>
    <x v="0"/>
    <x v="72"/>
  </r>
  <r>
    <x v="0"/>
    <x v="364"/>
    <x v="0"/>
    <x v="0"/>
    <x v="0"/>
    <x v="1"/>
  </r>
  <r>
    <x v="9"/>
    <x v="365"/>
    <x v="0"/>
    <x v="0"/>
    <x v="0"/>
    <x v="1"/>
  </r>
  <r>
    <x v="1"/>
    <x v="366"/>
    <x v="0"/>
    <x v="0"/>
    <x v="0"/>
    <x v="73"/>
  </r>
  <r>
    <x v="0"/>
    <x v="367"/>
    <x v="0"/>
    <x v="0"/>
    <x v="0"/>
    <x v="1"/>
  </r>
  <r>
    <x v="17"/>
    <x v="368"/>
    <x v="0"/>
    <x v="0"/>
    <x v="0"/>
    <x v="74"/>
  </r>
  <r>
    <x v="0"/>
    <x v="369"/>
    <x v="0"/>
    <x v="0"/>
    <x v="0"/>
    <x v="1"/>
  </r>
  <r>
    <x v="0"/>
    <x v="370"/>
    <x v="0"/>
    <x v="0"/>
    <x v="0"/>
    <x v="40"/>
  </r>
  <r>
    <x v="42"/>
    <x v="371"/>
    <x v="0"/>
    <x v="0"/>
    <x v="0"/>
    <x v="1"/>
  </r>
  <r>
    <x v="26"/>
    <x v="372"/>
    <x v="0"/>
    <x v="0"/>
    <x v="0"/>
    <x v="75"/>
  </r>
  <r>
    <x v="49"/>
    <x v="373"/>
    <x v="0"/>
    <x v="0"/>
    <x v="0"/>
    <x v="1"/>
  </r>
  <r>
    <x v="0"/>
    <x v="374"/>
    <x v="0"/>
    <x v="0"/>
    <x v="0"/>
    <x v="1"/>
  </r>
  <r>
    <x v="22"/>
    <x v="375"/>
    <x v="0"/>
    <x v="0"/>
    <x v="0"/>
    <x v="76"/>
  </r>
  <r>
    <x v="17"/>
    <x v="376"/>
    <x v="0"/>
    <x v="0"/>
    <x v="0"/>
    <x v="1"/>
  </r>
  <r>
    <x v="6"/>
    <x v="377"/>
    <x v="0"/>
    <x v="0"/>
    <x v="0"/>
    <x v="1"/>
  </r>
  <r>
    <x v="5"/>
    <x v="378"/>
    <x v="0"/>
    <x v="0"/>
    <x v="0"/>
    <x v="1"/>
  </r>
  <r>
    <x v="15"/>
    <x v="379"/>
    <x v="0"/>
    <x v="0"/>
    <x v="0"/>
    <x v="77"/>
  </r>
  <r>
    <x v="27"/>
    <x v="380"/>
    <x v="0"/>
    <x v="0"/>
    <x v="0"/>
    <x v="1"/>
  </r>
  <r>
    <x v="55"/>
    <x v="381"/>
    <x v="0"/>
    <x v="0"/>
    <x v="0"/>
    <x v="1"/>
  </r>
  <r>
    <x v="1"/>
    <x v="382"/>
    <x v="0"/>
    <x v="0"/>
    <x v="0"/>
    <x v="1"/>
  </r>
  <r>
    <x v="52"/>
    <x v="383"/>
    <x v="0"/>
    <x v="0"/>
    <x v="0"/>
    <x v="78"/>
  </r>
  <r>
    <x v="17"/>
    <x v="384"/>
    <x v="0"/>
    <x v="0"/>
    <x v="0"/>
    <x v="79"/>
  </r>
  <r>
    <x v="28"/>
    <x v="385"/>
    <x v="0"/>
    <x v="0"/>
    <x v="0"/>
    <x v="1"/>
  </r>
  <r>
    <x v="0"/>
    <x v="386"/>
    <x v="0"/>
    <x v="0"/>
    <x v="0"/>
    <x v="1"/>
  </r>
  <r>
    <x v="29"/>
    <x v="387"/>
    <x v="0"/>
    <x v="0"/>
    <x v="0"/>
    <x v="1"/>
  </r>
  <r>
    <x v="0"/>
    <x v="388"/>
    <x v="0"/>
    <x v="0"/>
    <x v="0"/>
    <x v="1"/>
  </r>
  <r>
    <x v="35"/>
    <x v="389"/>
    <x v="0"/>
    <x v="0"/>
    <x v="9"/>
    <x v="80"/>
  </r>
  <r>
    <x v="15"/>
    <x v="390"/>
    <x v="0"/>
    <x v="9"/>
    <x v="2"/>
    <x v="81"/>
  </r>
  <r>
    <x v="1"/>
    <x v="391"/>
    <x v="0"/>
    <x v="0"/>
    <x v="0"/>
    <x v="1"/>
  </r>
  <r>
    <x v="50"/>
    <x v="392"/>
    <x v="0"/>
    <x v="0"/>
    <x v="0"/>
    <x v="1"/>
  </r>
  <r>
    <x v="0"/>
    <x v="393"/>
    <x v="0"/>
    <x v="0"/>
    <x v="0"/>
    <x v="1"/>
  </r>
  <r>
    <x v="28"/>
    <x v="394"/>
    <x v="0"/>
    <x v="0"/>
    <x v="0"/>
    <x v="82"/>
  </r>
  <r>
    <x v="0"/>
    <x v="395"/>
    <x v="0"/>
    <x v="0"/>
    <x v="0"/>
    <x v="1"/>
  </r>
  <r>
    <x v="0"/>
    <x v="396"/>
    <x v="0"/>
    <x v="0"/>
    <x v="0"/>
    <x v="1"/>
  </r>
  <r>
    <x v="0"/>
    <x v="397"/>
    <x v="0"/>
    <x v="0"/>
    <x v="0"/>
    <x v="1"/>
  </r>
  <r>
    <x v="0"/>
    <x v="398"/>
    <x v="0"/>
    <x v="0"/>
    <x v="0"/>
    <x v="1"/>
  </r>
  <r>
    <x v="1"/>
    <x v="399"/>
    <x v="0"/>
    <x v="0"/>
    <x v="0"/>
    <x v="1"/>
  </r>
  <r>
    <x v="0"/>
    <x v="400"/>
    <x v="0"/>
    <x v="0"/>
    <x v="0"/>
    <x v="1"/>
  </r>
  <r>
    <x v="0"/>
    <x v="401"/>
    <x v="0"/>
    <x v="0"/>
    <x v="0"/>
    <x v="1"/>
  </r>
  <r>
    <x v="0"/>
    <x v="402"/>
    <x v="0"/>
    <x v="0"/>
    <x v="0"/>
    <x v="83"/>
  </r>
  <r>
    <x v="37"/>
    <x v="403"/>
    <x v="0"/>
    <x v="5"/>
    <x v="0"/>
    <x v="83"/>
  </r>
  <r>
    <x v="8"/>
    <x v="404"/>
    <x v="0"/>
    <x v="0"/>
    <x v="0"/>
    <x v="1"/>
  </r>
  <r>
    <x v="32"/>
    <x v="405"/>
    <x v="0"/>
    <x v="0"/>
    <x v="0"/>
    <x v="1"/>
  </r>
  <r>
    <x v="36"/>
    <x v="406"/>
    <x v="1"/>
    <x v="0"/>
    <x v="6"/>
    <x v="84"/>
  </r>
  <r>
    <x v="0"/>
    <x v="407"/>
    <x v="0"/>
    <x v="0"/>
    <x v="0"/>
    <x v="54"/>
  </r>
  <r>
    <x v="31"/>
    <x v="408"/>
    <x v="0"/>
    <x v="0"/>
    <x v="0"/>
    <x v="85"/>
  </r>
  <r>
    <x v="49"/>
    <x v="409"/>
    <x v="0"/>
    <x v="0"/>
    <x v="0"/>
    <x v="14"/>
  </r>
  <r>
    <x v="0"/>
    <x v="410"/>
    <x v="0"/>
    <x v="0"/>
    <x v="0"/>
    <x v="1"/>
  </r>
  <r>
    <x v="54"/>
    <x v="411"/>
    <x v="0"/>
    <x v="0"/>
    <x v="2"/>
    <x v="40"/>
  </r>
  <r>
    <x v="22"/>
    <x v="412"/>
    <x v="0"/>
    <x v="0"/>
    <x v="0"/>
    <x v="1"/>
  </r>
  <r>
    <x v="18"/>
    <x v="413"/>
    <x v="0"/>
    <x v="0"/>
    <x v="0"/>
    <x v="1"/>
  </r>
  <r>
    <x v="21"/>
    <x v="414"/>
    <x v="0"/>
    <x v="0"/>
    <x v="0"/>
    <x v="1"/>
  </r>
  <r>
    <x v="0"/>
    <x v="415"/>
    <x v="0"/>
    <x v="0"/>
    <x v="0"/>
    <x v="86"/>
  </r>
  <r>
    <x v="35"/>
    <x v="416"/>
    <x v="0"/>
    <x v="0"/>
    <x v="0"/>
    <x v="1"/>
  </r>
  <r>
    <x v="18"/>
    <x v="417"/>
    <x v="0"/>
    <x v="0"/>
    <x v="0"/>
    <x v="44"/>
  </r>
  <r>
    <x v="17"/>
    <x v="418"/>
    <x v="0"/>
    <x v="0"/>
    <x v="0"/>
    <x v="1"/>
  </r>
  <r>
    <x v="0"/>
    <x v="419"/>
    <x v="0"/>
    <x v="0"/>
    <x v="0"/>
    <x v="1"/>
  </r>
  <r>
    <x v="36"/>
    <x v="420"/>
    <x v="0"/>
    <x v="6"/>
    <x v="0"/>
    <x v="87"/>
  </r>
  <r>
    <x v="9"/>
    <x v="421"/>
    <x v="0"/>
    <x v="0"/>
    <x v="0"/>
    <x v="1"/>
  </r>
  <r>
    <x v="39"/>
    <x v="422"/>
    <x v="0"/>
    <x v="0"/>
    <x v="1"/>
    <x v="29"/>
  </r>
  <r>
    <x v="6"/>
    <x v="423"/>
    <x v="1"/>
    <x v="0"/>
    <x v="13"/>
    <x v="88"/>
  </r>
  <r>
    <x v="15"/>
    <x v="424"/>
    <x v="0"/>
    <x v="0"/>
    <x v="0"/>
    <x v="89"/>
  </r>
  <r>
    <x v="8"/>
    <x v="425"/>
    <x v="0"/>
    <x v="0"/>
    <x v="0"/>
    <x v="61"/>
  </r>
  <r>
    <x v="9"/>
    <x v="426"/>
    <x v="0"/>
    <x v="0"/>
    <x v="0"/>
    <x v="1"/>
  </r>
  <r>
    <x v="31"/>
    <x v="427"/>
    <x v="0"/>
    <x v="0"/>
    <x v="0"/>
    <x v="1"/>
  </r>
  <r>
    <x v="19"/>
    <x v="428"/>
    <x v="0"/>
    <x v="0"/>
    <x v="0"/>
    <x v="1"/>
  </r>
  <r>
    <x v="38"/>
    <x v="429"/>
    <x v="0"/>
    <x v="0"/>
    <x v="0"/>
    <x v="1"/>
  </r>
  <r>
    <x v="29"/>
    <x v="430"/>
    <x v="0"/>
    <x v="0"/>
    <x v="0"/>
    <x v="1"/>
  </r>
  <r>
    <x v="38"/>
    <x v="431"/>
    <x v="0"/>
    <x v="0"/>
    <x v="0"/>
    <x v="1"/>
  </r>
  <r>
    <x v="28"/>
    <x v="432"/>
    <x v="0"/>
    <x v="0"/>
    <x v="0"/>
    <x v="1"/>
  </r>
  <r>
    <x v="51"/>
    <x v="433"/>
    <x v="0"/>
    <x v="0"/>
    <x v="0"/>
    <x v="1"/>
  </r>
  <r>
    <x v="13"/>
    <x v="434"/>
    <x v="0"/>
    <x v="0"/>
    <x v="0"/>
    <x v="1"/>
  </r>
  <r>
    <x v="0"/>
    <x v="435"/>
    <x v="0"/>
    <x v="0"/>
    <x v="0"/>
    <x v="1"/>
  </r>
  <r>
    <x v="16"/>
    <x v="436"/>
    <x v="0"/>
    <x v="0"/>
    <x v="0"/>
    <x v="1"/>
  </r>
  <r>
    <x v="0"/>
    <x v="437"/>
    <x v="0"/>
    <x v="0"/>
    <x v="0"/>
    <x v="1"/>
  </r>
  <r>
    <x v="19"/>
    <x v="438"/>
    <x v="0"/>
    <x v="0"/>
    <x v="0"/>
    <x v="90"/>
  </r>
  <r>
    <x v="0"/>
    <x v="439"/>
    <x v="0"/>
    <x v="0"/>
    <x v="0"/>
    <x v="1"/>
  </r>
  <r>
    <x v="56"/>
    <x v="440"/>
    <x v="0"/>
    <x v="0"/>
    <x v="1"/>
    <x v="15"/>
  </r>
  <r>
    <x v="0"/>
    <x v="441"/>
    <x v="0"/>
    <x v="0"/>
    <x v="0"/>
    <x v="1"/>
  </r>
  <r>
    <x v="12"/>
    <x v="442"/>
    <x v="0"/>
    <x v="0"/>
    <x v="0"/>
    <x v="1"/>
  </r>
  <r>
    <x v="15"/>
    <x v="443"/>
    <x v="2"/>
    <x v="0"/>
    <x v="14"/>
    <x v="91"/>
  </r>
  <r>
    <x v="47"/>
    <x v="444"/>
    <x v="0"/>
    <x v="0"/>
    <x v="0"/>
    <x v="92"/>
  </r>
  <r>
    <x v="22"/>
    <x v="445"/>
    <x v="0"/>
    <x v="0"/>
    <x v="0"/>
    <x v="93"/>
  </r>
  <r>
    <x v="21"/>
    <x v="446"/>
    <x v="0"/>
    <x v="0"/>
    <x v="0"/>
    <x v="40"/>
  </r>
  <r>
    <x v="48"/>
    <x v="447"/>
    <x v="0"/>
    <x v="0"/>
    <x v="0"/>
    <x v="1"/>
  </r>
  <r>
    <x v="52"/>
    <x v="448"/>
    <x v="0"/>
    <x v="0"/>
    <x v="0"/>
    <x v="1"/>
  </r>
  <r>
    <x v="0"/>
    <x v="449"/>
    <x v="0"/>
    <x v="0"/>
    <x v="0"/>
    <x v="94"/>
  </r>
  <r>
    <x v="0"/>
    <x v="450"/>
    <x v="0"/>
    <x v="0"/>
    <x v="0"/>
    <x v="1"/>
  </r>
  <r>
    <x v="14"/>
    <x v="451"/>
    <x v="0"/>
    <x v="0"/>
    <x v="0"/>
    <x v="1"/>
  </r>
  <r>
    <x v="51"/>
    <x v="452"/>
    <x v="0"/>
    <x v="0"/>
    <x v="0"/>
    <x v="1"/>
  </r>
  <r>
    <x v="33"/>
    <x v="453"/>
    <x v="0"/>
    <x v="0"/>
    <x v="0"/>
    <x v="95"/>
  </r>
  <r>
    <x v="0"/>
    <x v="454"/>
    <x v="0"/>
    <x v="0"/>
    <x v="0"/>
    <x v="1"/>
  </r>
  <r>
    <x v="22"/>
    <x v="455"/>
    <x v="0"/>
    <x v="0"/>
    <x v="0"/>
    <x v="96"/>
  </r>
  <r>
    <x v="11"/>
    <x v="456"/>
    <x v="0"/>
    <x v="0"/>
    <x v="0"/>
    <x v="16"/>
  </r>
  <r>
    <x v="24"/>
    <x v="457"/>
    <x v="0"/>
    <x v="0"/>
    <x v="1"/>
    <x v="1"/>
  </r>
  <r>
    <x v="12"/>
    <x v="458"/>
    <x v="0"/>
    <x v="0"/>
    <x v="1"/>
    <x v="97"/>
  </r>
  <r>
    <x v="44"/>
    <x v="459"/>
    <x v="0"/>
    <x v="0"/>
    <x v="0"/>
    <x v="1"/>
  </r>
  <r>
    <x v="40"/>
    <x v="460"/>
    <x v="0"/>
    <x v="0"/>
    <x v="0"/>
    <x v="98"/>
  </r>
  <r>
    <x v="44"/>
    <x v="461"/>
    <x v="0"/>
    <x v="0"/>
    <x v="0"/>
    <x v="1"/>
  </r>
  <r>
    <x v="19"/>
    <x v="462"/>
    <x v="0"/>
    <x v="0"/>
    <x v="0"/>
    <x v="1"/>
  </r>
  <r>
    <x v="29"/>
    <x v="463"/>
    <x v="0"/>
    <x v="0"/>
    <x v="0"/>
    <x v="99"/>
  </r>
  <r>
    <x v="22"/>
    <x v="464"/>
    <x v="0"/>
    <x v="0"/>
    <x v="1"/>
    <x v="1"/>
  </r>
  <r>
    <x v="42"/>
    <x v="465"/>
    <x v="0"/>
    <x v="0"/>
    <x v="0"/>
    <x v="1"/>
  </r>
  <r>
    <x v="0"/>
    <x v="466"/>
    <x v="0"/>
    <x v="0"/>
    <x v="0"/>
    <x v="1"/>
  </r>
  <r>
    <x v="7"/>
    <x v="467"/>
    <x v="0"/>
    <x v="0"/>
    <x v="15"/>
    <x v="51"/>
  </r>
  <r>
    <x v="31"/>
    <x v="468"/>
    <x v="0"/>
    <x v="0"/>
    <x v="0"/>
    <x v="1"/>
  </r>
  <r>
    <x v="21"/>
    <x v="469"/>
    <x v="0"/>
    <x v="0"/>
    <x v="6"/>
    <x v="100"/>
  </r>
  <r>
    <x v="0"/>
    <x v="470"/>
    <x v="0"/>
    <x v="0"/>
    <x v="0"/>
    <x v="1"/>
  </r>
  <r>
    <x v="23"/>
    <x v="471"/>
    <x v="0"/>
    <x v="0"/>
    <x v="0"/>
    <x v="1"/>
  </r>
  <r>
    <x v="2"/>
    <x v="472"/>
    <x v="0"/>
    <x v="0"/>
    <x v="0"/>
    <x v="40"/>
  </r>
  <r>
    <x v="0"/>
    <x v="473"/>
    <x v="0"/>
    <x v="0"/>
    <x v="0"/>
    <x v="1"/>
  </r>
  <r>
    <x v="52"/>
    <x v="474"/>
    <x v="0"/>
    <x v="0"/>
    <x v="2"/>
    <x v="54"/>
  </r>
  <r>
    <x v="13"/>
    <x v="475"/>
    <x v="0"/>
    <x v="0"/>
    <x v="0"/>
    <x v="1"/>
  </r>
  <r>
    <x v="29"/>
    <x v="476"/>
    <x v="0"/>
    <x v="0"/>
    <x v="0"/>
    <x v="1"/>
  </r>
  <r>
    <x v="52"/>
    <x v="477"/>
    <x v="0"/>
    <x v="0"/>
    <x v="0"/>
    <x v="101"/>
  </r>
  <r>
    <x v="1"/>
    <x v="478"/>
    <x v="0"/>
    <x v="0"/>
    <x v="0"/>
    <x v="44"/>
  </r>
  <r>
    <x v="12"/>
    <x v="479"/>
    <x v="0"/>
    <x v="0"/>
    <x v="16"/>
    <x v="1"/>
  </r>
  <r>
    <x v="57"/>
    <x v="480"/>
    <x v="0"/>
    <x v="0"/>
    <x v="0"/>
    <x v="1"/>
  </r>
  <r>
    <x v="19"/>
    <x v="481"/>
    <x v="0"/>
    <x v="0"/>
    <x v="0"/>
    <x v="1"/>
  </r>
  <r>
    <x v="19"/>
    <x v="482"/>
    <x v="0"/>
    <x v="0"/>
    <x v="0"/>
    <x v="1"/>
  </r>
  <r>
    <x v="9"/>
    <x v="483"/>
    <x v="0"/>
    <x v="0"/>
    <x v="0"/>
    <x v="14"/>
  </r>
  <r>
    <x v="43"/>
    <x v="484"/>
    <x v="0"/>
    <x v="0"/>
    <x v="17"/>
    <x v="102"/>
  </r>
  <r>
    <x v="1"/>
    <x v="485"/>
    <x v="0"/>
    <x v="0"/>
    <x v="0"/>
    <x v="1"/>
  </r>
  <r>
    <x v="32"/>
    <x v="486"/>
    <x v="0"/>
    <x v="0"/>
    <x v="0"/>
    <x v="1"/>
  </r>
  <r>
    <x v="11"/>
    <x v="487"/>
    <x v="0"/>
    <x v="0"/>
    <x v="0"/>
    <x v="11"/>
  </r>
  <r>
    <x v="8"/>
    <x v="488"/>
    <x v="0"/>
    <x v="0"/>
    <x v="1"/>
    <x v="1"/>
  </r>
  <r>
    <x v="58"/>
    <x v="489"/>
    <x v="0"/>
    <x v="0"/>
    <x v="0"/>
    <x v="1"/>
  </r>
  <r>
    <x v="28"/>
    <x v="490"/>
    <x v="0"/>
    <x v="0"/>
    <x v="0"/>
    <x v="1"/>
  </r>
  <r>
    <x v="22"/>
    <x v="491"/>
    <x v="0"/>
    <x v="0"/>
    <x v="0"/>
    <x v="103"/>
  </r>
  <r>
    <x v="42"/>
    <x v="492"/>
    <x v="0"/>
    <x v="0"/>
    <x v="0"/>
    <x v="1"/>
  </r>
  <r>
    <x v="15"/>
    <x v="493"/>
    <x v="0"/>
    <x v="0"/>
    <x v="0"/>
    <x v="104"/>
  </r>
  <r>
    <x v="0"/>
    <x v="494"/>
    <x v="0"/>
    <x v="0"/>
    <x v="0"/>
    <x v="1"/>
  </r>
  <r>
    <x v="30"/>
    <x v="495"/>
    <x v="0"/>
    <x v="0"/>
    <x v="0"/>
    <x v="1"/>
  </r>
  <r>
    <x v="0"/>
    <x v="496"/>
    <x v="0"/>
    <x v="0"/>
    <x v="0"/>
    <x v="1"/>
  </r>
  <r>
    <x v="0"/>
    <x v="497"/>
    <x v="0"/>
    <x v="0"/>
    <x v="0"/>
    <x v="1"/>
  </r>
  <r>
    <x v="10"/>
    <x v="498"/>
    <x v="0"/>
    <x v="0"/>
    <x v="0"/>
    <x v="14"/>
  </r>
  <r>
    <x v="35"/>
    <x v="499"/>
    <x v="0"/>
    <x v="0"/>
    <x v="0"/>
    <x v="105"/>
  </r>
  <r>
    <x v="22"/>
    <x v="500"/>
    <x v="0"/>
    <x v="0"/>
    <x v="0"/>
    <x v="106"/>
  </r>
  <r>
    <x v="28"/>
    <x v="501"/>
    <x v="0"/>
    <x v="0"/>
    <x v="2"/>
    <x v="1"/>
  </r>
  <r>
    <x v="55"/>
    <x v="502"/>
    <x v="0"/>
    <x v="0"/>
    <x v="0"/>
    <x v="1"/>
  </r>
  <r>
    <x v="0"/>
    <x v="503"/>
    <x v="0"/>
    <x v="0"/>
    <x v="0"/>
    <x v="22"/>
  </r>
  <r>
    <x v="0"/>
    <x v="504"/>
    <x v="0"/>
    <x v="0"/>
    <x v="0"/>
    <x v="1"/>
  </r>
  <r>
    <x v="0"/>
    <x v="505"/>
    <x v="0"/>
    <x v="0"/>
    <x v="0"/>
    <x v="1"/>
  </r>
  <r>
    <x v="12"/>
    <x v="506"/>
    <x v="0"/>
    <x v="0"/>
    <x v="0"/>
    <x v="1"/>
  </r>
  <r>
    <x v="4"/>
    <x v="507"/>
    <x v="0"/>
    <x v="0"/>
    <x v="2"/>
    <x v="1"/>
  </r>
  <r>
    <x v="0"/>
    <x v="508"/>
    <x v="0"/>
    <x v="0"/>
    <x v="0"/>
    <x v="1"/>
  </r>
  <r>
    <x v="1"/>
    <x v="509"/>
    <x v="0"/>
    <x v="0"/>
    <x v="0"/>
    <x v="1"/>
  </r>
  <r>
    <x v="0"/>
    <x v="510"/>
    <x v="0"/>
    <x v="0"/>
    <x v="0"/>
    <x v="1"/>
  </r>
  <r>
    <x v="0"/>
    <x v="511"/>
    <x v="0"/>
    <x v="0"/>
    <x v="0"/>
    <x v="1"/>
  </r>
  <r>
    <x v="22"/>
    <x v="512"/>
    <x v="0"/>
    <x v="0"/>
    <x v="0"/>
    <x v="1"/>
  </r>
  <r>
    <x v="15"/>
    <x v="513"/>
    <x v="2"/>
    <x v="10"/>
    <x v="18"/>
    <x v="107"/>
  </r>
  <r>
    <x v="3"/>
    <x v="514"/>
    <x v="0"/>
    <x v="5"/>
    <x v="0"/>
    <x v="108"/>
  </r>
  <r>
    <x v="36"/>
    <x v="515"/>
    <x v="0"/>
    <x v="0"/>
    <x v="0"/>
    <x v="1"/>
  </r>
  <r>
    <x v="42"/>
    <x v="516"/>
    <x v="0"/>
    <x v="0"/>
    <x v="0"/>
    <x v="1"/>
  </r>
  <r>
    <x v="6"/>
    <x v="517"/>
    <x v="0"/>
    <x v="0"/>
    <x v="0"/>
    <x v="1"/>
  </r>
  <r>
    <x v="29"/>
    <x v="518"/>
    <x v="0"/>
    <x v="0"/>
    <x v="0"/>
    <x v="1"/>
  </r>
  <r>
    <x v="0"/>
    <x v="519"/>
    <x v="0"/>
    <x v="0"/>
    <x v="0"/>
    <x v="1"/>
  </r>
  <r>
    <x v="34"/>
    <x v="520"/>
    <x v="2"/>
    <x v="0"/>
    <x v="2"/>
    <x v="1"/>
  </r>
  <r>
    <x v="9"/>
    <x v="521"/>
    <x v="0"/>
    <x v="0"/>
    <x v="0"/>
    <x v="1"/>
  </r>
  <r>
    <x v="28"/>
    <x v="522"/>
    <x v="0"/>
    <x v="0"/>
    <x v="0"/>
    <x v="1"/>
  </r>
  <r>
    <x v="51"/>
    <x v="523"/>
    <x v="0"/>
    <x v="0"/>
    <x v="0"/>
    <x v="0"/>
  </r>
  <r>
    <x v="42"/>
    <x v="524"/>
    <x v="0"/>
    <x v="0"/>
    <x v="0"/>
    <x v="1"/>
  </r>
  <r>
    <x v="14"/>
    <x v="525"/>
    <x v="0"/>
    <x v="0"/>
    <x v="0"/>
    <x v="1"/>
  </r>
  <r>
    <x v="10"/>
    <x v="526"/>
    <x v="0"/>
    <x v="0"/>
    <x v="0"/>
    <x v="1"/>
  </r>
  <r>
    <x v="22"/>
    <x v="527"/>
    <x v="0"/>
    <x v="0"/>
    <x v="0"/>
    <x v="1"/>
  </r>
  <r>
    <x v="19"/>
    <x v="528"/>
    <x v="0"/>
    <x v="0"/>
    <x v="0"/>
    <x v="1"/>
  </r>
  <r>
    <x v="35"/>
    <x v="529"/>
    <x v="0"/>
    <x v="0"/>
    <x v="19"/>
    <x v="44"/>
  </r>
  <r>
    <x v="22"/>
    <x v="530"/>
    <x v="0"/>
    <x v="0"/>
    <x v="0"/>
    <x v="1"/>
  </r>
  <r>
    <x v="15"/>
    <x v="531"/>
    <x v="0"/>
    <x v="0"/>
    <x v="9"/>
    <x v="109"/>
  </r>
  <r>
    <x v="28"/>
    <x v="532"/>
    <x v="0"/>
    <x v="0"/>
    <x v="0"/>
    <x v="1"/>
  </r>
  <r>
    <x v="19"/>
    <x v="533"/>
    <x v="0"/>
    <x v="0"/>
    <x v="0"/>
    <x v="1"/>
  </r>
  <r>
    <x v="4"/>
    <x v="534"/>
    <x v="0"/>
    <x v="0"/>
    <x v="0"/>
    <x v="1"/>
  </r>
  <r>
    <x v="0"/>
    <x v="535"/>
    <x v="0"/>
    <x v="0"/>
    <x v="0"/>
    <x v="1"/>
  </r>
  <r>
    <x v="0"/>
    <x v="536"/>
    <x v="0"/>
    <x v="0"/>
    <x v="0"/>
    <x v="110"/>
  </r>
  <r>
    <x v="31"/>
    <x v="537"/>
    <x v="0"/>
    <x v="0"/>
    <x v="0"/>
    <x v="1"/>
  </r>
  <r>
    <x v="0"/>
    <x v="538"/>
    <x v="0"/>
    <x v="0"/>
    <x v="0"/>
    <x v="1"/>
  </r>
  <r>
    <x v="1"/>
    <x v="539"/>
    <x v="0"/>
    <x v="0"/>
    <x v="0"/>
    <x v="1"/>
  </r>
  <r>
    <x v="47"/>
    <x v="540"/>
    <x v="0"/>
    <x v="0"/>
    <x v="0"/>
    <x v="111"/>
  </r>
  <r>
    <x v="43"/>
    <x v="541"/>
    <x v="0"/>
    <x v="0"/>
    <x v="0"/>
    <x v="1"/>
  </r>
  <r>
    <x v="0"/>
    <x v="542"/>
    <x v="0"/>
    <x v="0"/>
    <x v="0"/>
    <x v="1"/>
  </r>
  <r>
    <x v="0"/>
    <x v="543"/>
    <x v="0"/>
    <x v="0"/>
    <x v="0"/>
    <x v="1"/>
  </r>
  <r>
    <x v="2"/>
    <x v="544"/>
    <x v="0"/>
    <x v="0"/>
    <x v="0"/>
    <x v="1"/>
  </r>
  <r>
    <x v="8"/>
    <x v="545"/>
    <x v="0"/>
    <x v="0"/>
    <x v="2"/>
    <x v="1"/>
  </r>
  <r>
    <x v="28"/>
    <x v="546"/>
    <x v="0"/>
    <x v="0"/>
    <x v="0"/>
    <x v="1"/>
  </r>
  <r>
    <x v="51"/>
    <x v="547"/>
    <x v="0"/>
    <x v="4"/>
    <x v="0"/>
    <x v="112"/>
  </r>
  <r>
    <x v="32"/>
    <x v="548"/>
    <x v="0"/>
    <x v="0"/>
    <x v="0"/>
    <x v="1"/>
  </r>
  <r>
    <x v="0"/>
    <x v="549"/>
    <x v="0"/>
    <x v="0"/>
    <x v="0"/>
    <x v="22"/>
  </r>
  <r>
    <x v="55"/>
    <x v="550"/>
    <x v="0"/>
    <x v="0"/>
    <x v="0"/>
    <x v="1"/>
  </r>
  <r>
    <x v="42"/>
    <x v="551"/>
    <x v="0"/>
    <x v="0"/>
    <x v="0"/>
    <x v="1"/>
  </r>
  <r>
    <x v="24"/>
    <x v="552"/>
    <x v="0"/>
    <x v="0"/>
    <x v="0"/>
    <x v="1"/>
  </r>
  <r>
    <x v="45"/>
    <x v="553"/>
    <x v="0"/>
    <x v="0"/>
    <x v="0"/>
    <x v="1"/>
  </r>
  <r>
    <x v="51"/>
    <x v="554"/>
    <x v="0"/>
    <x v="0"/>
    <x v="0"/>
    <x v="113"/>
  </r>
  <r>
    <x v="0"/>
    <x v="555"/>
    <x v="0"/>
    <x v="0"/>
    <x v="0"/>
    <x v="1"/>
  </r>
  <r>
    <x v="0"/>
    <x v="556"/>
    <x v="0"/>
    <x v="0"/>
    <x v="0"/>
    <x v="54"/>
  </r>
  <r>
    <x v="53"/>
    <x v="557"/>
    <x v="0"/>
    <x v="11"/>
    <x v="0"/>
    <x v="114"/>
  </r>
  <r>
    <x v="48"/>
    <x v="558"/>
    <x v="0"/>
    <x v="0"/>
    <x v="0"/>
    <x v="115"/>
  </r>
  <r>
    <x v="54"/>
    <x v="559"/>
    <x v="0"/>
    <x v="0"/>
    <x v="0"/>
    <x v="1"/>
  </r>
  <r>
    <x v="0"/>
    <x v="560"/>
    <x v="0"/>
    <x v="0"/>
    <x v="0"/>
    <x v="1"/>
  </r>
  <r>
    <x v="11"/>
    <x v="561"/>
    <x v="0"/>
    <x v="0"/>
    <x v="0"/>
    <x v="1"/>
  </r>
  <r>
    <x v="0"/>
    <x v="562"/>
    <x v="0"/>
    <x v="0"/>
    <x v="0"/>
    <x v="1"/>
  </r>
  <r>
    <x v="35"/>
    <x v="563"/>
    <x v="0"/>
    <x v="0"/>
    <x v="0"/>
    <x v="1"/>
  </r>
  <r>
    <x v="15"/>
    <x v="564"/>
    <x v="0"/>
    <x v="12"/>
    <x v="3"/>
    <x v="116"/>
  </r>
  <r>
    <x v="22"/>
    <x v="565"/>
    <x v="0"/>
    <x v="0"/>
    <x v="0"/>
    <x v="1"/>
  </r>
  <r>
    <x v="0"/>
    <x v="566"/>
    <x v="0"/>
    <x v="0"/>
    <x v="0"/>
    <x v="1"/>
  </r>
  <r>
    <x v="6"/>
    <x v="567"/>
    <x v="0"/>
    <x v="0"/>
    <x v="9"/>
    <x v="1"/>
  </r>
  <r>
    <x v="2"/>
    <x v="568"/>
    <x v="0"/>
    <x v="0"/>
    <x v="0"/>
    <x v="1"/>
  </r>
  <r>
    <x v="8"/>
    <x v="569"/>
    <x v="0"/>
    <x v="0"/>
    <x v="7"/>
    <x v="40"/>
  </r>
  <r>
    <x v="0"/>
    <x v="570"/>
    <x v="0"/>
    <x v="0"/>
    <x v="0"/>
    <x v="1"/>
  </r>
  <r>
    <x v="55"/>
    <x v="571"/>
    <x v="0"/>
    <x v="0"/>
    <x v="0"/>
    <x v="1"/>
  </r>
  <r>
    <x v="0"/>
    <x v="572"/>
    <x v="0"/>
    <x v="0"/>
    <x v="0"/>
    <x v="1"/>
  </r>
  <r>
    <x v="56"/>
    <x v="573"/>
    <x v="0"/>
    <x v="0"/>
    <x v="0"/>
    <x v="1"/>
  </r>
  <r>
    <x v="1"/>
    <x v="574"/>
    <x v="0"/>
    <x v="0"/>
    <x v="0"/>
    <x v="1"/>
  </r>
  <r>
    <x v="27"/>
    <x v="575"/>
    <x v="0"/>
    <x v="0"/>
    <x v="0"/>
    <x v="1"/>
  </r>
  <r>
    <x v="49"/>
    <x v="576"/>
    <x v="0"/>
    <x v="0"/>
    <x v="0"/>
    <x v="1"/>
  </r>
  <r>
    <x v="0"/>
    <x v="577"/>
    <x v="0"/>
    <x v="0"/>
    <x v="0"/>
    <x v="1"/>
  </r>
  <r>
    <x v="5"/>
    <x v="578"/>
    <x v="0"/>
    <x v="0"/>
    <x v="0"/>
    <x v="117"/>
  </r>
  <r>
    <x v="6"/>
    <x v="579"/>
    <x v="0"/>
    <x v="0"/>
    <x v="0"/>
    <x v="44"/>
  </r>
  <r>
    <x v="0"/>
    <x v="580"/>
    <x v="0"/>
    <x v="0"/>
    <x v="0"/>
    <x v="1"/>
  </r>
  <r>
    <x v="50"/>
    <x v="581"/>
    <x v="0"/>
    <x v="0"/>
    <x v="0"/>
    <x v="1"/>
  </r>
  <r>
    <x v="19"/>
    <x v="582"/>
    <x v="0"/>
    <x v="0"/>
    <x v="0"/>
    <x v="1"/>
  </r>
  <r>
    <x v="0"/>
    <x v="583"/>
    <x v="0"/>
    <x v="0"/>
    <x v="0"/>
    <x v="1"/>
  </r>
  <r>
    <x v="10"/>
    <x v="584"/>
    <x v="0"/>
    <x v="0"/>
    <x v="0"/>
    <x v="1"/>
  </r>
  <r>
    <x v="49"/>
    <x v="585"/>
    <x v="0"/>
    <x v="13"/>
    <x v="6"/>
    <x v="118"/>
  </r>
  <r>
    <x v="1"/>
    <x v="586"/>
    <x v="0"/>
    <x v="0"/>
    <x v="0"/>
    <x v="1"/>
  </r>
  <r>
    <x v="22"/>
    <x v="587"/>
    <x v="0"/>
    <x v="0"/>
    <x v="0"/>
    <x v="1"/>
  </r>
  <r>
    <x v="22"/>
    <x v="588"/>
    <x v="0"/>
    <x v="0"/>
    <x v="0"/>
    <x v="1"/>
  </r>
  <r>
    <x v="30"/>
    <x v="589"/>
    <x v="0"/>
    <x v="14"/>
    <x v="2"/>
    <x v="119"/>
  </r>
  <r>
    <x v="53"/>
    <x v="590"/>
    <x v="0"/>
    <x v="0"/>
    <x v="0"/>
    <x v="1"/>
  </r>
  <r>
    <x v="11"/>
    <x v="591"/>
    <x v="0"/>
    <x v="0"/>
    <x v="0"/>
    <x v="1"/>
  </r>
  <r>
    <x v="13"/>
    <x v="592"/>
    <x v="0"/>
    <x v="0"/>
    <x v="0"/>
    <x v="1"/>
  </r>
  <r>
    <x v="36"/>
    <x v="593"/>
    <x v="0"/>
    <x v="0"/>
    <x v="0"/>
    <x v="1"/>
  </r>
  <r>
    <x v="0"/>
    <x v="594"/>
    <x v="0"/>
    <x v="0"/>
    <x v="0"/>
    <x v="44"/>
  </r>
  <r>
    <x v="1"/>
    <x v="595"/>
    <x v="0"/>
    <x v="0"/>
    <x v="0"/>
    <x v="1"/>
  </r>
  <r>
    <x v="12"/>
    <x v="596"/>
    <x v="0"/>
    <x v="0"/>
    <x v="6"/>
    <x v="1"/>
  </r>
  <r>
    <x v="9"/>
    <x v="597"/>
    <x v="0"/>
    <x v="0"/>
    <x v="0"/>
    <x v="120"/>
  </r>
  <r>
    <x v="22"/>
    <x v="598"/>
    <x v="0"/>
    <x v="0"/>
    <x v="0"/>
    <x v="1"/>
  </r>
  <r>
    <x v="39"/>
    <x v="599"/>
    <x v="0"/>
    <x v="0"/>
    <x v="9"/>
    <x v="1"/>
  </r>
  <r>
    <x v="11"/>
    <x v="600"/>
    <x v="0"/>
    <x v="0"/>
    <x v="0"/>
    <x v="121"/>
  </r>
  <r>
    <x v="0"/>
    <x v="601"/>
    <x v="0"/>
    <x v="0"/>
    <x v="0"/>
    <x v="1"/>
  </r>
  <r>
    <x v="43"/>
    <x v="602"/>
    <x v="0"/>
    <x v="0"/>
    <x v="0"/>
    <x v="1"/>
  </r>
  <r>
    <x v="0"/>
    <x v="603"/>
    <x v="0"/>
    <x v="0"/>
    <x v="0"/>
    <x v="122"/>
  </r>
  <r>
    <x v="53"/>
    <x v="604"/>
    <x v="0"/>
    <x v="0"/>
    <x v="0"/>
    <x v="1"/>
  </r>
  <r>
    <x v="28"/>
    <x v="605"/>
    <x v="0"/>
    <x v="0"/>
    <x v="0"/>
    <x v="1"/>
  </r>
  <r>
    <x v="20"/>
    <x v="606"/>
    <x v="0"/>
    <x v="0"/>
    <x v="1"/>
    <x v="123"/>
  </r>
  <r>
    <x v="0"/>
    <x v="607"/>
    <x v="0"/>
    <x v="0"/>
    <x v="0"/>
    <x v="1"/>
  </r>
  <r>
    <x v="19"/>
    <x v="608"/>
    <x v="0"/>
    <x v="0"/>
    <x v="0"/>
    <x v="1"/>
  </r>
  <r>
    <x v="39"/>
    <x v="609"/>
    <x v="0"/>
    <x v="0"/>
    <x v="0"/>
    <x v="98"/>
  </r>
  <r>
    <x v="10"/>
    <x v="610"/>
    <x v="0"/>
    <x v="0"/>
    <x v="0"/>
    <x v="124"/>
  </r>
  <r>
    <x v="0"/>
    <x v="611"/>
    <x v="0"/>
    <x v="0"/>
    <x v="0"/>
    <x v="1"/>
  </r>
  <r>
    <x v="5"/>
    <x v="612"/>
    <x v="0"/>
    <x v="0"/>
    <x v="2"/>
    <x v="63"/>
  </r>
  <r>
    <x v="14"/>
    <x v="613"/>
    <x v="0"/>
    <x v="0"/>
    <x v="0"/>
    <x v="125"/>
  </r>
  <r>
    <x v="6"/>
    <x v="614"/>
    <x v="0"/>
    <x v="0"/>
    <x v="0"/>
    <x v="1"/>
  </r>
  <r>
    <x v="43"/>
    <x v="615"/>
    <x v="0"/>
    <x v="0"/>
    <x v="0"/>
    <x v="1"/>
  </r>
  <r>
    <x v="6"/>
    <x v="616"/>
    <x v="0"/>
    <x v="0"/>
    <x v="0"/>
    <x v="1"/>
  </r>
  <r>
    <x v="19"/>
    <x v="617"/>
    <x v="0"/>
    <x v="0"/>
    <x v="0"/>
    <x v="126"/>
  </r>
  <r>
    <x v="0"/>
    <x v="618"/>
    <x v="0"/>
    <x v="0"/>
    <x v="0"/>
    <x v="1"/>
  </r>
  <r>
    <x v="37"/>
    <x v="619"/>
    <x v="0"/>
    <x v="0"/>
    <x v="0"/>
    <x v="1"/>
  </r>
  <r>
    <x v="5"/>
    <x v="620"/>
    <x v="0"/>
    <x v="0"/>
    <x v="9"/>
    <x v="44"/>
  </r>
  <r>
    <x v="21"/>
    <x v="621"/>
    <x v="0"/>
    <x v="0"/>
    <x v="0"/>
    <x v="1"/>
  </r>
  <r>
    <x v="29"/>
    <x v="622"/>
    <x v="0"/>
    <x v="0"/>
    <x v="1"/>
    <x v="1"/>
  </r>
  <r>
    <x v="2"/>
    <x v="623"/>
    <x v="0"/>
    <x v="0"/>
    <x v="0"/>
    <x v="1"/>
  </r>
  <r>
    <x v="53"/>
    <x v="624"/>
    <x v="0"/>
    <x v="0"/>
    <x v="0"/>
    <x v="1"/>
  </r>
  <r>
    <x v="50"/>
    <x v="625"/>
    <x v="0"/>
    <x v="0"/>
    <x v="0"/>
    <x v="1"/>
  </r>
  <r>
    <x v="2"/>
    <x v="626"/>
    <x v="0"/>
    <x v="0"/>
    <x v="0"/>
    <x v="1"/>
  </r>
  <r>
    <x v="51"/>
    <x v="627"/>
    <x v="0"/>
    <x v="0"/>
    <x v="0"/>
    <x v="1"/>
  </r>
  <r>
    <x v="24"/>
    <x v="628"/>
    <x v="0"/>
    <x v="3"/>
    <x v="0"/>
    <x v="127"/>
  </r>
  <r>
    <x v="0"/>
    <x v="629"/>
    <x v="0"/>
    <x v="0"/>
    <x v="0"/>
    <x v="1"/>
  </r>
  <r>
    <x v="20"/>
    <x v="630"/>
    <x v="0"/>
    <x v="0"/>
    <x v="0"/>
    <x v="1"/>
  </r>
  <r>
    <x v="5"/>
    <x v="631"/>
    <x v="0"/>
    <x v="0"/>
    <x v="0"/>
    <x v="1"/>
  </r>
  <r>
    <x v="1"/>
    <x v="632"/>
    <x v="0"/>
    <x v="0"/>
    <x v="0"/>
    <x v="1"/>
  </r>
  <r>
    <x v="1"/>
    <x v="633"/>
    <x v="0"/>
    <x v="0"/>
    <x v="0"/>
    <x v="128"/>
  </r>
  <r>
    <x v="58"/>
    <x v="634"/>
    <x v="0"/>
    <x v="0"/>
    <x v="0"/>
    <x v="129"/>
  </r>
  <r>
    <x v="1"/>
    <x v="635"/>
    <x v="0"/>
    <x v="0"/>
    <x v="0"/>
    <x v="1"/>
  </r>
  <r>
    <x v="21"/>
    <x v="636"/>
    <x v="0"/>
    <x v="0"/>
    <x v="0"/>
    <x v="1"/>
  </r>
  <r>
    <x v="18"/>
    <x v="637"/>
    <x v="0"/>
    <x v="0"/>
    <x v="0"/>
    <x v="130"/>
  </r>
  <r>
    <x v="5"/>
    <x v="638"/>
    <x v="0"/>
    <x v="0"/>
    <x v="0"/>
    <x v="131"/>
  </r>
  <r>
    <x v="18"/>
    <x v="639"/>
    <x v="0"/>
    <x v="0"/>
    <x v="0"/>
    <x v="1"/>
  </r>
  <r>
    <x v="33"/>
    <x v="640"/>
    <x v="0"/>
    <x v="0"/>
    <x v="0"/>
    <x v="0"/>
  </r>
  <r>
    <x v="2"/>
    <x v="641"/>
    <x v="0"/>
    <x v="0"/>
    <x v="0"/>
    <x v="1"/>
  </r>
  <r>
    <x v="59"/>
    <x v="642"/>
    <x v="0"/>
    <x v="0"/>
    <x v="6"/>
    <x v="1"/>
  </r>
  <r>
    <x v="14"/>
    <x v="643"/>
    <x v="0"/>
    <x v="0"/>
    <x v="20"/>
    <x v="44"/>
  </r>
  <r>
    <x v="11"/>
    <x v="644"/>
    <x v="0"/>
    <x v="0"/>
    <x v="0"/>
    <x v="132"/>
  </r>
  <r>
    <x v="22"/>
    <x v="645"/>
    <x v="0"/>
    <x v="0"/>
    <x v="0"/>
    <x v="1"/>
  </r>
  <r>
    <x v="7"/>
    <x v="646"/>
    <x v="0"/>
    <x v="0"/>
    <x v="2"/>
    <x v="1"/>
  </r>
  <r>
    <x v="1"/>
    <x v="647"/>
    <x v="0"/>
    <x v="0"/>
    <x v="0"/>
    <x v="11"/>
  </r>
  <r>
    <x v="29"/>
    <x v="648"/>
    <x v="0"/>
    <x v="0"/>
    <x v="0"/>
    <x v="133"/>
  </r>
  <r>
    <x v="24"/>
    <x v="649"/>
    <x v="0"/>
    <x v="0"/>
    <x v="0"/>
    <x v="1"/>
  </r>
  <r>
    <x v="0"/>
    <x v="650"/>
    <x v="0"/>
    <x v="0"/>
    <x v="0"/>
    <x v="1"/>
  </r>
  <r>
    <x v="18"/>
    <x v="651"/>
    <x v="0"/>
    <x v="0"/>
    <x v="0"/>
    <x v="1"/>
  </r>
  <r>
    <x v="35"/>
    <x v="652"/>
    <x v="0"/>
    <x v="0"/>
    <x v="0"/>
    <x v="51"/>
  </r>
  <r>
    <x v="6"/>
    <x v="653"/>
    <x v="0"/>
    <x v="0"/>
    <x v="0"/>
    <x v="30"/>
  </r>
  <r>
    <x v="1"/>
    <x v="654"/>
    <x v="0"/>
    <x v="0"/>
    <x v="0"/>
    <x v="1"/>
  </r>
  <r>
    <x v="9"/>
    <x v="655"/>
    <x v="0"/>
    <x v="0"/>
    <x v="0"/>
    <x v="44"/>
  </r>
  <r>
    <x v="25"/>
    <x v="656"/>
    <x v="0"/>
    <x v="0"/>
    <x v="0"/>
    <x v="0"/>
  </r>
  <r>
    <x v="0"/>
    <x v="657"/>
    <x v="0"/>
    <x v="0"/>
    <x v="0"/>
    <x v="1"/>
  </r>
  <r>
    <x v="37"/>
    <x v="658"/>
    <x v="0"/>
    <x v="0"/>
    <x v="0"/>
    <x v="44"/>
  </r>
  <r>
    <x v="50"/>
    <x v="659"/>
    <x v="0"/>
    <x v="0"/>
    <x v="0"/>
    <x v="134"/>
  </r>
  <r>
    <x v="22"/>
    <x v="660"/>
    <x v="0"/>
    <x v="0"/>
    <x v="0"/>
    <x v="1"/>
  </r>
  <r>
    <x v="53"/>
    <x v="661"/>
    <x v="0"/>
    <x v="0"/>
    <x v="0"/>
    <x v="1"/>
  </r>
  <r>
    <x v="12"/>
    <x v="662"/>
    <x v="0"/>
    <x v="0"/>
    <x v="0"/>
    <x v="1"/>
  </r>
  <r>
    <x v="55"/>
    <x v="663"/>
    <x v="0"/>
    <x v="0"/>
    <x v="11"/>
    <x v="135"/>
  </r>
  <r>
    <x v="12"/>
    <x v="664"/>
    <x v="0"/>
    <x v="0"/>
    <x v="0"/>
    <x v="1"/>
  </r>
  <r>
    <x v="44"/>
    <x v="665"/>
    <x v="0"/>
    <x v="0"/>
    <x v="0"/>
    <x v="1"/>
  </r>
  <r>
    <x v="36"/>
    <x v="666"/>
    <x v="0"/>
    <x v="0"/>
    <x v="0"/>
    <x v="1"/>
  </r>
  <r>
    <x v="0"/>
    <x v="667"/>
    <x v="0"/>
    <x v="0"/>
    <x v="0"/>
    <x v="1"/>
  </r>
  <r>
    <x v="0"/>
    <x v="668"/>
    <x v="0"/>
    <x v="0"/>
    <x v="0"/>
    <x v="1"/>
  </r>
  <r>
    <x v="0"/>
    <x v="669"/>
    <x v="0"/>
    <x v="0"/>
    <x v="0"/>
    <x v="1"/>
  </r>
  <r>
    <x v="21"/>
    <x v="670"/>
    <x v="0"/>
    <x v="0"/>
    <x v="0"/>
    <x v="1"/>
  </r>
  <r>
    <x v="38"/>
    <x v="671"/>
    <x v="0"/>
    <x v="0"/>
    <x v="0"/>
    <x v="1"/>
  </r>
  <r>
    <x v="16"/>
    <x v="672"/>
    <x v="0"/>
    <x v="0"/>
    <x v="2"/>
    <x v="1"/>
  </r>
  <r>
    <x v="15"/>
    <x v="673"/>
    <x v="0"/>
    <x v="0"/>
    <x v="0"/>
    <x v="83"/>
  </r>
  <r>
    <x v="10"/>
    <x v="674"/>
    <x v="0"/>
    <x v="0"/>
    <x v="0"/>
    <x v="1"/>
  </r>
  <r>
    <x v="44"/>
    <x v="675"/>
    <x v="0"/>
    <x v="0"/>
    <x v="0"/>
    <x v="1"/>
  </r>
  <r>
    <x v="1"/>
    <x v="676"/>
    <x v="0"/>
    <x v="0"/>
    <x v="0"/>
    <x v="1"/>
  </r>
  <r>
    <x v="0"/>
    <x v="677"/>
    <x v="0"/>
    <x v="0"/>
    <x v="0"/>
    <x v="136"/>
  </r>
  <r>
    <x v="15"/>
    <x v="678"/>
    <x v="0"/>
    <x v="0"/>
    <x v="0"/>
    <x v="1"/>
  </r>
  <r>
    <x v="29"/>
    <x v="679"/>
    <x v="0"/>
    <x v="0"/>
    <x v="0"/>
    <x v="1"/>
  </r>
  <r>
    <x v="6"/>
    <x v="680"/>
    <x v="0"/>
    <x v="0"/>
    <x v="0"/>
    <x v="137"/>
  </r>
  <r>
    <x v="56"/>
    <x v="681"/>
    <x v="0"/>
    <x v="4"/>
    <x v="0"/>
    <x v="138"/>
  </r>
  <r>
    <x v="0"/>
    <x v="682"/>
    <x v="0"/>
    <x v="0"/>
    <x v="0"/>
    <x v="61"/>
  </r>
  <r>
    <x v="25"/>
    <x v="683"/>
    <x v="0"/>
    <x v="0"/>
    <x v="0"/>
    <x v="1"/>
  </r>
  <r>
    <x v="53"/>
    <x v="684"/>
    <x v="0"/>
    <x v="0"/>
    <x v="11"/>
    <x v="30"/>
  </r>
  <r>
    <x v="25"/>
    <x v="685"/>
    <x v="0"/>
    <x v="0"/>
    <x v="0"/>
    <x v="1"/>
  </r>
  <r>
    <x v="0"/>
    <x v="686"/>
    <x v="0"/>
    <x v="0"/>
    <x v="0"/>
    <x v="1"/>
  </r>
  <r>
    <x v="44"/>
    <x v="687"/>
    <x v="0"/>
    <x v="0"/>
    <x v="0"/>
    <x v="1"/>
  </r>
  <r>
    <x v="0"/>
    <x v="688"/>
    <x v="0"/>
    <x v="0"/>
    <x v="0"/>
    <x v="1"/>
  </r>
  <r>
    <x v="38"/>
    <x v="689"/>
    <x v="0"/>
    <x v="0"/>
    <x v="21"/>
    <x v="0"/>
  </r>
  <r>
    <x v="10"/>
    <x v="690"/>
    <x v="0"/>
    <x v="0"/>
    <x v="0"/>
    <x v="1"/>
  </r>
  <r>
    <x v="0"/>
    <x v="691"/>
    <x v="0"/>
    <x v="0"/>
    <x v="0"/>
    <x v="1"/>
  </r>
  <r>
    <x v="54"/>
    <x v="692"/>
    <x v="0"/>
    <x v="0"/>
    <x v="0"/>
    <x v="1"/>
  </r>
  <r>
    <x v="24"/>
    <x v="693"/>
    <x v="0"/>
    <x v="0"/>
    <x v="0"/>
    <x v="1"/>
  </r>
  <r>
    <x v="2"/>
    <x v="694"/>
    <x v="0"/>
    <x v="0"/>
    <x v="0"/>
    <x v="1"/>
  </r>
  <r>
    <x v="45"/>
    <x v="695"/>
    <x v="0"/>
    <x v="0"/>
    <x v="0"/>
    <x v="18"/>
  </r>
  <r>
    <x v="19"/>
    <x v="696"/>
    <x v="0"/>
    <x v="0"/>
    <x v="0"/>
    <x v="1"/>
  </r>
  <r>
    <x v="1"/>
    <x v="697"/>
    <x v="0"/>
    <x v="0"/>
    <x v="0"/>
    <x v="1"/>
  </r>
  <r>
    <x v="12"/>
    <x v="698"/>
    <x v="0"/>
    <x v="0"/>
    <x v="0"/>
    <x v="1"/>
  </r>
  <r>
    <x v="39"/>
    <x v="699"/>
    <x v="0"/>
    <x v="0"/>
    <x v="1"/>
    <x v="139"/>
  </r>
  <r>
    <x v="0"/>
    <x v="700"/>
    <x v="0"/>
    <x v="0"/>
    <x v="0"/>
    <x v="1"/>
  </r>
  <r>
    <x v="0"/>
    <x v="701"/>
    <x v="0"/>
    <x v="0"/>
    <x v="0"/>
    <x v="1"/>
  </r>
  <r>
    <x v="35"/>
    <x v="702"/>
    <x v="0"/>
    <x v="0"/>
    <x v="0"/>
    <x v="1"/>
  </r>
  <r>
    <x v="54"/>
    <x v="703"/>
    <x v="0"/>
    <x v="0"/>
    <x v="2"/>
    <x v="1"/>
  </r>
  <r>
    <x v="11"/>
    <x v="704"/>
    <x v="0"/>
    <x v="0"/>
    <x v="0"/>
    <x v="1"/>
  </r>
  <r>
    <x v="9"/>
    <x v="705"/>
    <x v="0"/>
    <x v="0"/>
    <x v="0"/>
    <x v="1"/>
  </r>
  <r>
    <x v="13"/>
    <x v="706"/>
    <x v="0"/>
    <x v="0"/>
    <x v="0"/>
    <x v="1"/>
  </r>
  <r>
    <x v="12"/>
    <x v="707"/>
    <x v="0"/>
    <x v="0"/>
    <x v="0"/>
    <x v="54"/>
  </r>
  <r>
    <x v="0"/>
    <x v="708"/>
    <x v="0"/>
    <x v="0"/>
    <x v="0"/>
    <x v="1"/>
  </r>
  <r>
    <x v="21"/>
    <x v="709"/>
    <x v="0"/>
    <x v="0"/>
    <x v="0"/>
    <x v="1"/>
  </r>
  <r>
    <x v="31"/>
    <x v="710"/>
    <x v="0"/>
    <x v="0"/>
    <x v="0"/>
    <x v="1"/>
  </r>
  <r>
    <x v="29"/>
    <x v="711"/>
    <x v="0"/>
    <x v="0"/>
    <x v="0"/>
    <x v="140"/>
  </r>
  <r>
    <x v="44"/>
    <x v="712"/>
    <x v="0"/>
    <x v="0"/>
    <x v="0"/>
    <x v="1"/>
  </r>
  <r>
    <x v="1"/>
    <x v="713"/>
    <x v="0"/>
    <x v="0"/>
    <x v="0"/>
    <x v="1"/>
  </r>
  <r>
    <x v="42"/>
    <x v="714"/>
    <x v="0"/>
    <x v="0"/>
    <x v="0"/>
    <x v="1"/>
  </r>
  <r>
    <x v="6"/>
    <x v="715"/>
    <x v="0"/>
    <x v="0"/>
    <x v="0"/>
    <x v="1"/>
  </r>
  <r>
    <x v="31"/>
    <x v="716"/>
    <x v="0"/>
    <x v="0"/>
    <x v="0"/>
    <x v="1"/>
  </r>
  <r>
    <x v="18"/>
    <x v="717"/>
    <x v="2"/>
    <x v="0"/>
    <x v="2"/>
    <x v="1"/>
  </r>
  <r>
    <x v="9"/>
    <x v="718"/>
    <x v="0"/>
    <x v="0"/>
    <x v="0"/>
    <x v="1"/>
  </r>
  <r>
    <x v="0"/>
    <x v="719"/>
    <x v="0"/>
    <x v="0"/>
    <x v="0"/>
    <x v="1"/>
  </r>
  <r>
    <x v="16"/>
    <x v="720"/>
    <x v="0"/>
    <x v="0"/>
    <x v="0"/>
    <x v="1"/>
  </r>
  <r>
    <x v="37"/>
    <x v="721"/>
    <x v="0"/>
    <x v="0"/>
    <x v="0"/>
    <x v="1"/>
  </r>
  <r>
    <x v="0"/>
    <x v="722"/>
    <x v="0"/>
    <x v="0"/>
    <x v="0"/>
    <x v="1"/>
  </r>
  <r>
    <x v="1"/>
    <x v="723"/>
    <x v="0"/>
    <x v="0"/>
    <x v="0"/>
    <x v="1"/>
  </r>
  <r>
    <x v="0"/>
    <x v="724"/>
    <x v="0"/>
    <x v="0"/>
    <x v="0"/>
    <x v="1"/>
  </r>
  <r>
    <x v="28"/>
    <x v="725"/>
    <x v="0"/>
    <x v="0"/>
    <x v="0"/>
    <x v="141"/>
  </r>
  <r>
    <x v="2"/>
    <x v="726"/>
    <x v="0"/>
    <x v="0"/>
    <x v="0"/>
    <x v="14"/>
  </r>
  <r>
    <x v="28"/>
    <x v="727"/>
    <x v="0"/>
    <x v="0"/>
    <x v="0"/>
    <x v="1"/>
  </r>
  <r>
    <x v="47"/>
    <x v="728"/>
    <x v="0"/>
    <x v="0"/>
    <x v="0"/>
    <x v="1"/>
  </r>
  <r>
    <x v="5"/>
    <x v="729"/>
    <x v="0"/>
    <x v="0"/>
    <x v="0"/>
    <x v="1"/>
  </r>
  <r>
    <x v="7"/>
    <x v="730"/>
    <x v="0"/>
    <x v="0"/>
    <x v="0"/>
    <x v="1"/>
  </r>
  <r>
    <x v="58"/>
    <x v="731"/>
    <x v="0"/>
    <x v="0"/>
    <x v="9"/>
    <x v="142"/>
  </r>
  <r>
    <x v="28"/>
    <x v="732"/>
    <x v="0"/>
    <x v="0"/>
    <x v="0"/>
    <x v="1"/>
  </r>
  <r>
    <x v="0"/>
    <x v="733"/>
    <x v="0"/>
    <x v="0"/>
    <x v="0"/>
    <x v="4"/>
  </r>
  <r>
    <x v="0"/>
    <x v="734"/>
    <x v="0"/>
    <x v="0"/>
    <x v="0"/>
    <x v="143"/>
  </r>
  <r>
    <x v="0"/>
    <x v="735"/>
    <x v="0"/>
    <x v="0"/>
    <x v="0"/>
    <x v="1"/>
  </r>
  <r>
    <x v="50"/>
    <x v="736"/>
    <x v="0"/>
    <x v="0"/>
    <x v="0"/>
    <x v="144"/>
  </r>
  <r>
    <x v="0"/>
    <x v="737"/>
    <x v="3"/>
    <x v="15"/>
    <x v="22"/>
    <x v="145"/>
  </r>
  <r>
    <x v="60"/>
    <x v="738"/>
    <x v="4"/>
    <x v="16"/>
    <x v="23"/>
    <x v="146"/>
  </r>
  <r>
    <x v="60"/>
    <x v="739"/>
    <x v="3"/>
    <x v="15"/>
    <x v="22"/>
    <x v="14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0"/>
</file>

<file path=xl/pivotCache/pivotCacheRecords11.xml><?xml version="1.0" encoding="utf-8"?>
<pivotCacheRecords xmlns="http://schemas.openxmlformats.org/spreadsheetml/2006/main" xmlns:r="http://schemas.openxmlformats.org/officeDocument/2006/relationships" count="742">
  <r>
    <x v="0"/>
    <x v="0"/>
    <x v="0"/>
    <x v="0"/>
    <x v="0"/>
    <x v="0"/>
  </r>
  <r>
    <x v="0"/>
    <x v="1"/>
    <x v="0"/>
    <x v="0"/>
    <x v="0"/>
    <x v="0"/>
  </r>
  <r>
    <x v="1"/>
    <x v="2"/>
    <x v="0"/>
    <x v="0"/>
    <x v="0"/>
    <x v="0"/>
  </r>
  <r>
    <x v="2"/>
    <x v="3"/>
    <x v="0"/>
    <x v="0"/>
    <x v="0"/>
    <x v="0"/>
  </r>
  <r>
    <x v="0"/>
    <x v="4"/>
    <x v="0"/>
    <x v="0"/>
    <x v="0"/>
    <x v="0"/>
  </r>
  <r>
    <x v="3"/>
    <x v="5"/>
    <x v="1"/>
    <x v="0"/>
    <x v="1"/>
    <x v="1"/>
  </r>
  <r>
    <x v="4"/>
    <x v="6"/>
    <x v="0"/>
    <x v="0"/>
    <x v="0"/>
    <x v="0"/>
  </r>
  <r>
    <x v="0"/>
    <x v="7"/>
    <x v="0"/>
    <x v="0"/>
    <x v="0"/>
    <x v="0"/>
  </r>
  <r>
    <x v="0"/>
    <x v="8"/>
    <x v="0"/>
    <x v="0"/>
    <x v="0"/>
    <x v="0"/>
  </r>
  <r>
    <x v="5"/>
    <x v="9"/>
    <x v="0"/>
    <x v="0"/>
    <x v="0"/>
    <x v="0"/>
  </r>
  <r>
    <x v="6"/>
    <x v="10"/>
    <x v="0"/>
    <x v="0"/>
    <x v="0"/>
    <x v="0"/>
  </r>
  <r>
    <x v="7"/>
    <x v="11"/>
    <x v="0"/>
    <x v="0"/>
    <x v="0"/>
    <x v="0"/>
  </r>
  <r>
    <x v="8"/>
    <x v="12"/>
    <x v="0"/>
    <x v="1"/>
    <x v="0"/>
    <x v="2"/>
  </r>
  <r>
    <x v="9"/>
    <x v="13"/>
    <x v="1"/>
    <x v="0"/>
    <x v="2"/>
    <x v="0"/>
  </r>
  <r>
    <x v="10"/>
    <x v="14"/>
    <x v="0"/>
    <x v="0"/>
    <x v="0"/>
    <x v="0"/>
  </r>
  <r>
    <x v="5"/>
    <x v="15"/>
    <x v="0"/>
    <x v="0"/>
    <x v="0"/>
    <x v="3"/>
  </r>
  <r>
    <x v="11"/>
    <x v="16"/>
    <x v="0"/>
    <x v="0"/>
    <x v="0"/>
    <x v="0"/>
  </r>
  <r>
    <x v="12"/>
    <x v="17"/>
    <x v="0"/>
    <x v="0"/>
    <x v="0"/>
    <x v="0"/>
  </r>
  <r>
    <x v="13"/>
    <x v="18"/>
    <x v="0"/>
    <x v="0"/>
    <x v="0"/>
    <x v="0"/>
  </r>
  <r>
    <x v="14"/>
    <x v="19"/>
    <x v="0"/>
    <x v="0"/>
    <x v="0"/>
    <x v="0"/>
  </r>
  <r>
    <x v="15"/>
    <x v="20"/>
    <x v="0"/>
    <x v="2"/>
    <x v="2"/>
    <x v="4"/>
  </r>
  <r>
    <x v="2"/>
    <x v="21"/>
    <x v="0"/>
    <x v="0"/>
    <x v="0"/>
    <x v="0"/>
  </r>
  <r>
    <x v="0"/>
    <x v="22"/>
    <x v="0"/>
    <x v="0"/>
    <x v="0"/>
    <x v="0"/>
  </r>
  <r>
    <x v="12"/>
    <x v="23"/>
    <x v="0"/>
    <x v="0"/>
    <x v="0"/>
    <x v="0"/>
  </r>
  <r>
    <x v="16"/>
    <x v="24"/>
    <x v="0"/>
    <x v="0"/>
    <x v="0"/>
    <x v="0"/>
  </r>
  <r>
    <x v="17"/>
    <x v="25"/>
    <x v="0"/>
    <x v="0"/>
    <x v="0"/>
    <x v="0"/>
  </r>
  <r>
    <x v="18"/>
    <x v="26"/>
    <x v="0"/>
    <x v="0"/>
    <x v="0"/>
    <x v="0"/>
  </r>
  <r>
    <x v="1"/>
    <x v="27"/>
    <x v="0"/>
    <x v="0"/>
    <x v="0"/>
    <x v="0"/>
  </r>
  <r>
    <x v="0"/>
    <x v="28"/>
    <x v="0"/>
    <x v="0"/>
    <x v="0"/>
    <x v="0"/>
  </r>
  <r>
    <x v="0"/>
    <x v="29"/>
    <x v="0"/>
    <x v="0"/>
    <x v="0"/>
    <x v="0"/>
  </r>
  <r>
    <x v="11"/>
    <x v="30"/>
    <x v="0"/>
    <x v="0"/>
    <x v="0"/>
    <x v="0"/>
  </r>
  <r>
    <x v="19"/>
    <x v="31"/>
    <x v="0"/>
    <x v="0"/>
    <x v="0"/>
    <x v="0"/>
  </r>
  <r>
    <x v="20"/>
    <x v="32"/>
    <x v="0"/>
    <x v="0"/>
    <x v="0"/>
    <x v="0"/>
  </r>
  <r>
    <x v="21"/>
    <x v="33"/>
    <x v="0"/>
    <x v="0"/>
    <x v="0"/>
    <x v="0"/>
  </r>
  <r>
    <x v="2"/>
    <x v="34"/>
    <x v="2"/>
    <x v="0"/>
    <x v="3"/>
    <x v="0"/>
  </r>
  <r>
    <x v="21"/>
    <x v="35"/>
    <x v="0"/>
    <x v="0"/>
    <x v="2"/>
    <x v="0"/>
  </r>
  <r>
    <x v="22"/>
    <x v="36"/>
    <x v="0"/>
    <x v="0"/>
    <x v="0"/>
    <x v="0"/>
  </r>
  <r>
    <x v="0"/>
    <x v="37"/>
    <x v="0"/>
    <x v="0"/>
    <x v="0"/>
    <x v="0"/>
  </r>
  <r>
    <x v="23"/>
    <x v="38"/>
    <x v="0"/>
    <x v="0"/>
    <x v="0"/>
    <x v="0"/>
  </r>
  <r>
    <x v="15"/>
    <x v="39"/>
    <x v="0"/>
    <x v="3"/>
    <x v="0"/>
    <x v="5"/>
  </r>
  <r>
    <x v="24"/>
    <x v="40"/>
    <x v="0"/>
    <x v="0"/>
    <x v="0"/>
    <x v="0"/>
  </r>
  <r>
    <x v="0"/>
    <x v="41"/>
    <x v="0"/>
    <x v="0"/>
    <x v="0"/>
    <x v="0"/>
  </r>
  <r>
    <x v="0"/>
    <x v="42"/>
    <x v="0"/>
    <x v="0"/>
    <x v="0"/>
    <x v="0"/>
  </r>
  <r>
    <x v="6"/>
    <x v="43"/>
    <x v="0"/>
    <x v="0"/>
    <x v="0"/>
    <x v="0"/>
  </r>
  <r>
    <x v="0"/>
    <x v="44"/>
    <x v="0"/>
    <x v="0"/>
    <x v="0"/>
    <x v="0"/>
  </r>
  <r>
    <x v="25"/>
    <x v="45"/>
    <x v="0"/>
    <x v="0"/>
    <x v="0"/>
    <x v="0"/>
  </r>
  <r>
    <x v="26"/>
    <x v="46"/>
    <x v="0"/>
    <x v="0"/>
    <x v="2"/>
    <x v="0"/>
  </r>
  <r>
    <x v="0"/>
    <x v="47"/>
    <x v="0"/>
    <x v="0"/>
    <x v="0"/>
    <x v="0"/>
  </r>
  <r>
    <x v="27"/>
    <x v="48"/>
    <x v="0"/>
    <x v="0"/>
    <x v="0"/>
    <x v="6"/>
  </r>
  <r>
    <x v="0"/>
    <x v="49"/>
    <x v="0"/>
    <x v="0"/>
    <x v="0"/>
    <x v="0"/>
  </r>
  <r>
    <x v="26"/>
    <x v="50"/>
    <x v="3"/>
    <x v="0"/>
    <x v="4"/>
    <x v="7"/>
  </r>
  <r>
    <x v="0"/>
    <x v="51"/>
    <x v="0"/>
    <x v="0"/>
    <x v="0"/>
    <x v="0"/>
  </r>
  <r>
    <x v="19"/>
    <x v="52"/>
    <x v="0"/>
    <x v="4"/>
    <x v="0"/>
    <x v="8"/>
  </r>
  <r>
    <x v="2"/>
    <x v="53"/>
    <x v="0"/>
    <x v="0"/>
    <x v="0"/>
    <x v="0"/>
  </r>
  <r>
    <x v="0"/>
    <x v="54"/>
    <x v="0"/>
    <x v="0"/>
    <x v="0"/>
    <x v="0"/>
  </r>
  <r>
    <x v="0"/>
    <x v="55"/>
    <x v="0"/>
    <x v="0"/>
    <x v="0"/>
    <x v="0"/>
  </r>
  <r>
    <x v="28"/>
    <x v="56"/>
    <x v="0"/>
    <x v="0"/>
    <x v="0"/>
    <x v="0"/>
  </r>
  <r>
    <x v="24"/>
    <x v="57"/>
    <x v="0"/>
    <x v="0"/>
    <x v="0"/>
    <x v="0"/>
  </r>
  <r>
    <x v="29"/>
    <x v="58"/>
    <x v="0"/>
    <x v="0"/>
    <x v="0"/>
    <x v="0"/>
  </r>
  <r>
    <x v="0"/>
    <x v="59"/>
    <x v="0"/>
    <x v="0"/>
    <x v="0"/>
    <x v="0"/>
  </r>
  <r>
    <x v="30"/>
    <x v="60"/>
    <x v="0"/>
    <x v="0"/>
    <x v="0"/>
    <x v="0"/>
  </r>
  <r>
    <x v="0"/>
    <x v="61"/>
    <x v="0"/>
    <x v="0"/>
    <x v="0"/>
    <x v="0"/>
  </r>
  <r>
    <x v="3"/>
    <x v="62"/>
    <x v="0"/>
    <x v="0"/>
    <x v="5"/>
    <x v="0"/>
  </r>
  <r>
    <x v="1"/>
    <x v="63"/>
    <x v="0"/>
    <x v="0"/>
    <x v="0"/>
    <x v="0"/>
  </r>
  <r>
    <x v="0"/>
    <x v="64"/>
    <x v="0"/>
    <x v="0"/>
    <x v="0"/>
    <x v="0"/>
  </r>
  <r>
    <x v="31"/>
    <x v="65"/>
    <x v="0"/>
    <x v="0"/>
    <x v="0"/>
    <x v="9"/>
  </r>
  <r>
    <x v="11"/>
    <x v="66"/>
    <x v="0"/>
    <x v="0"/>
    <x v="0"/>
    <x v="0"/>
  </r>
  <r>
    <x v="5"/>
    <x v="67"/>
    <x v="0"/>
    <x v="0"/>
    <x v="2"/>
    <x v="0"/>
  </r>
  <r>
    <x v="32"/>
    <x v="68"/>
    <x v="0"/>
    <x v="0"/>
    <x v="0"/>
    <x v="0"/>
  </r>
  <r>
    <x v="8"/>
    <x v="69"/>
    <x v="0"/>
    <x v="0"/>
    <x v="0"/>
    <x v="0"/>
  </r>
  <r>
    <x v="30"/>
    <x v="70"/>
    <x v="0"/>
    <x v="0"/>
    <x v="0"/>
    <x v="0"/>
  </r>
  <r>
    <x v="0"/>
    <x v="71"/>
    <x v="0"/>
    <x v="0"/>
    <x v="0"/>
    <x v="10"/>
  </r>
  <r>
    <x v="20"/>
    <x v="72"/>
    <x v="0"/>
    <x v="0"/>
    <x v="0"/>
    <x v="0"/>
  </r>
  <r>
    <x v="0"/>
    <x v="73"/>
    <x v="0"/>
    <x v="0"/>
    <x v="0"/>
    <x v="0"/>
  </r>
  <r>
    <x v="15"/>
    <x v="74"/>
    <x v="0"/>
    <x v="0"/>
    <x v="0"/>
    <x v="11"/>
  </r>
  <r>
    <x v="33"/>
    <x v="75"/>
    <x v="0"/>
    <x v="0"/>
    <x v="0"/>
    <x v="0"/>
  </r>
  <r>
    <x v="34"/>
    <x v="76"/>
    <x v="0"/>
    <x v="0"/>
    <x v="2"/>
    <x v="0"/>
  </r>
  <r>
    <x v="35"/>
    <x v="77"/>
    <x v="0"/>
    <x v="0"/>
    <x v="0"/>
    <x v="0"/>
  </r>
  <r>
    <x v="36"/>
    <x v="78"/>
    <x v="0"/>
    <x v="0"/>
    <x v="0"/>
    <x v="0"/>
  </r>
  <r>
    <x v="28"/>
    <x v="79"/>
    <x v="0"/>
    <x v="0"/>
    <x v="0"/>
    <x v="0"/>
  </r>
  <r>
    <x v="14"/>
    <x v="80"/>
    <x v="0"/>
    <x v="0"/>
    <x v="0"/>
    <x v="0"/>
  </r>
  <r>
    <x v="15"/>
    <x v="81"/>
    <x v="0"/>
    <x v="0"/>
    <x v="2"/>
    <x v="12"/>
  </r>
  <r>
    <x v="21"/>
    <x v="82"/>
    <x v="0"/>
    <x v="0"/>
    <x v="0"/>
    <x v="0"/>
  </r>
  <r>
    <x v="33"/>
    <x v="83"/>
    <x v="0"/>
    <x v="0"/>
    <x v="0"/>
    <x v="0"/>
  </r>
  <r>
    <x v="37"/>
    <x v="84"/>
    <x v="0"/>
    <x v="0"/>
    <x v="0"/>
    <x v="0"/>
  </r>
  <r>
    <x v="15"/>
    <x v="85"/>
    <x v="0"/>
    <x v="0"/>
    <x v="0"/>
    <x v="0"/>
  </r>
  <r>
    <x v="5"/>
    <x v="86"/>
    <x v="0"/>
    <x v="0"/>
    <x v="0"/>
    <x v="0"/>
  </r>
  <r>
    <x v="6"/>
    <x v="87"/>
    <x v="1"/>
    <x v="0"/>
    <x v="1"/>
    <x v="0"/>
  </r>
  <r>
    <x v="6"/>
    <x v="88"/>
    <x v="0"/>
    <x v="0"/>
    <x v="0"/>
    <x v="13"/>
  </r>
  <r>
    <x v="38"/>
    <x v="89"/>
    <x v="0"/>
    <x v="0"/>
    <x v="2"/>
    <x v="0"/>
  </r>
  <r>
    <x v="39"/>
    <x v="90"/>
    <x v="4"/>
    <x v="0"/>
    <x v="5"/>
    <x v="0"/>
  </r>
  <r>
    <x v="12"/>
    <x v="91"/>
    <x v="0"/>
    <x v="0"/>
    <x v="0"/>
    <x v="0"/>
  </r>
  <r>
    <x v="40"/>
    <x v="92"/>
    <x v="0"/>
    <x v="0"/>
    <x v="0"/>
    <x v="0"/>
  </r>
  <r>
    <x v="20"/>
    <x v="93"/>
    <x v="0"/>
    <x v="0"/>
    <x v="0"/>
    <x v="0"/>
  </r>
  <r>
    <x v="24"/>
    <x v="94"/>
    <x v="0"/>
    <x v="0"/>
    <x v="0"/>
    <x v="0"/>
  </r>
  <r>
    <x v="0"/>
    <x v="95"/>
    <x v="0"/>
    <x v="0"/>
    <x v="0"/>
    <x v="0"/>
  </r>
  <r>
    <x v="0"/>
    <x v="96"/>
    <x v="0"/>
    <x v="0"/>
    <x v="0"/>
    <x v="0"/>
  </r>
  <r>
    <x v="36"/>
    <x v="97"/>
    <x v="0"/>
    <x v="0"/>
    <x v="0"/>
    <x v="0"/>
  </r>
  <r>
    <x v="0"/>
    <x v="98"/>
    <x v="0"/>
    <x v="0"/>
    <x v="0"/>
    <x v="0"/>
  </r>
  <r>
    <x v="0"/>
    <x v="99"/>
    <x v="0"/>
    <x v="0"/>
    <x v="0"/>
    <x v="0"/>
  </r>
  <r>
    <x v="26"/>
    <x v="100"/>
    <x v="0"/>
    <x v="0"/>
    <x v="0"/>
    <x v="0"/>
  </r>
  <r>
    <x v="11"/>
    <x v="101"/>
    <x v="0"/>
    <x v="0"/>
    <x v="0"/>
    <x v="0"/>
  </r>
  <r>
    <x v="0"/>
    <x v="102"/>
    <x v="0"/>
    <x v="0"/>
    <x v="0"/>
    <x v="0"/>
  </r>
  <r>
    <x v="41"/>
    <x v="103"/>
    <x v="0"/>
    <x v="0"/>
    <x v="2"/>
    <x v="0"/>
  </r>
  <r>
    <x v="2"/>
    <x v="104"/>
    <x v="0"/>
    <x v="0"/>
    <x v="0"/>
    <x v="0"/>
  </r>
  <r>
    <x v="15"/>
    <x v="105"/>
    <x v="0"/>
    <x v="0"/>
    <x v="0"/>
    <x v="0"/>
  </r>
  <r>
    <x v="12"/>
    <x v="106"/>
    <x v="0"/>
    <x v="0"/>
    <x v="0"/>
    <x v="12"/>
  </r>
  <r>
    <x v="15"/>
    <x v="107"/>
    <x v="0"/>
    <x v="0"/>
    <x v="0"/>
    <x v="0"/>
  </r>
  <r>
    <x v="26"/>
    <x v="108"/>
    <x v="0"/>
    <x v="0"/>
    <x v="0"/>
    <x v="0"/>
  </r>
  <r>
    <x v="42"/>
    <x v="109"/>
    <x v="0"/>
    <x v="0"/>
    <x v="0"/>
    <x v="0"/>
  </r>
  <r>
    <x v="0"/>
    <x v="110"/>
    <x v="0"/>
    <x v="0"/>
    <x v="0"/>
    <x v="0"/>
  </r>
  <r>
    <x v="32"/>
    <x v="111"/>
    <x v="0"/>
    <x v="0"/>
    <x v="0"/>
    <x v="0"/>
  </r>
  <r>
    <x v="34"/>
    <x v="112"/>
    <x v="0"/>
    <x v="0"/>
    <x v="0"/>
    <x v="0"/>
  </r>
  <r>
    <x v="15"/>
    <x v="113"/>
    <x v="0"/>
    <x v="0"/>
    <x v="0"/>
    <x v="0"/>
  </r>
  <r>
    <x v="23"/>
    <x v="114"/>
    <x v="0"/>
    <x v="0"/>
    <x v="0"/>
    <x v="0"/>
  </r>
  <r>
    <x v="0"/>
    <x v="115"/>
    <x v="0"/>
    <x v="0"/>
    <x v="0"/>
    <x v="0"/>
  </r>
  <r>
    <x v="26"/>
    <x v="116"/>
    <x v="0"/>
    <x v="0"/>
    <x v="0"/>
    <x v="0"/>
  </r>
  <r>
    <x v="35"/>
    <x v="117"/>
    <x v="0"/>
    <x v="0"/>
    <x v="0"/>
    <x v="0"/>
  </r>
  <r>
    <x v="9"/>
    <x v="118"/>
    <x v="0"/>
    <x v="0"/>
    <x v="0"/>
    <x v="0"/>
  </r>
  <r>
    <x v="0"/>
    <x v="119"/>
    <x v="0"/>
    <x v="0"/>
    <x v="0"/>
    <x v="0"/>
  </r>
  <r>
    <x v="7"/>
    <x v="120"/>
    <x v="0"/>
    <x v="0"/>
    <x v="0"/>
    <x v="0"/>
  </r>
  <r>
    <x v="15"/>
    <x v="121"/>
    <x v="0"/>
    <x v="0"/>
    <x v="0"/>
    <x v="7"/>
  </r>
  <r>
    <x v="0"/>
    <x v="122"/>
    <x v="0"/>
    <x v="0"/>
    <x v="0"/>
    <x v="0"/>
  </r>
  <r>
    <x v="43"/>
    <x v="123"/>
    <x v="0"/>
    <x v="0"/>
    <x v="0"/>
    <x v="0"/>
  </r>
  <r>
    <x v="30"/>
    <x v="124"/>
    <x v="0"/>
    <x v="0"/>
    <x v="0"/>
    <x v="0"/>
  </r>
  <r>
    <x v="0"/>
    <x v="125"/>
    <x v="0"/>
    <x v="0"/>
    <x v="0"/>
    <x v="0"/>
  </r>
  <r>
    <x v="44"/>
    <x v="126"/>
    <x v="0"/>
    <x v="0"/>
    <x v="0"/>
    <x v="0"/>
  </r>
  <r>
    <x v="32"/>
    <x v="127"/>
    <x v="0"/>
    <x v="0"/>
    <x v="0"/>
    <x v="0"/>
  </r>
  <r>
    <x v="30"/>
    <x v="128"/>
    <x v="0"/>
    <x v="0"/>
    <x v="0"/>
    <x v="0"/>
  </r>
  <r>
    <x v="0"/>
    <x v="129"/>
    <x v="0"/>
    <x v="0"/>
    <x v="0"/>
    <x v="0"/>
  </r>
  <r>
    <x v="44"/>
    <x v="130"/>
    <x v="0"/>
    <x v="0"/>
    <x v="0"/>
    <x v="0"/>
  </r>
  <r>
    <x v="0"/>
    <x v="131"/>
    <x v="0"/>
    <x v="0"/>
    <x v="0"/>
    <x v="0"/>
  </r>
  <r>
    <x v="44"/>
    <x v="132"/>
    <x v="0"/>
    <x v="0"/>
    <x v="0"/>
    <x v="0"/>
  </r>
  <r>
    <x v="1"/>
    <x v="133"/>
    <x v="0"/>
    <x v="0"/>
    <x v="0"/>
    <x v="0"/>
  </r>
  <r>
    <x v="1"/>
    <x v="134"/>
    <x v="0"/>
    <x v="0"/>
    <x v="0"/>
    <x v="0"/>
  </r>
  <r>
    <x v="2"/>
    <x v="135"/>
    <x v="0"/>
    <x v="5"/>
    <x v="0"/>
    <x v="14"/>
  </r>
  <r>
    <x v="15"/>
    <x v="136"/>
    <x v="0"/>
    <x v="0"/>
    <x v="0"/>
    <x v="0"/>
  </r>
  <r>
    <x v="45"/>
    <x v="137"/>
    <x v="0"/>
    <x v="0"/>
    <x v="2"/>
    <x v="0"/>
  </r>
  <r>
    <x v="46"/>
    <x v="138"/>
    <x v="0"/>
    <x v="0"/>
    <x v="0"/>
    <x v="0"/>
  </r>
  <r>
    <x v="39"/>
    <x v="139"/>
    <x v="0"/>
    <x v="0"/>
    <x v="0"/>
    <x v="0"/>
  </r>
  <r>
    <x v="10"/>
    <x v="140"/>
    <x v="0"/>
    <x v="0"/>
    <x v="0"/>
    <x v="0"/>
  </r>
  <r>
    <x v="0"/>
    <x v="141"/>
    <x v="0"/>
    <x v="0"/>
    <x v="0"/>
    <x v="0"/>
  </r>
  <r>
    <x v="17"/>
    <x v="142"/>
    <x v="0"/>
    <x v="0"/>
    <x v="0"/>
    <x v="0"/>
  </r>
  <r>
    <x v="14"/>
    <x v="143"/>
    <x v="0"/>
    <x v="0"/>
    <x v="0"/>
    <x v="0"/>
  </r>
  <r>
    <x v="10"/>
    <x v="144"/>
    <x v="0"/>
    <x v="0"/>
    <x v="0"/>
    <x v="0"/>
  </r>
  <r>
    <x v="27"/>
    <x v="145"/>
    <x v="0"/>
    <x v="0"/>
    <x v="0"/>
    <x v="0"/>
  </r>
  <r>
    <x v="0"/>
    <x v="146"/>
    <x v="0"/>
    <x v="0"/>
    <x v="0"/>
    <x v="0"/>
  </r>
  <r>
    <x v="0"/>
    <x v="147"/>
    <x v="0"/>
    <x v="0"/>
    <x v="0"/>
    <x v="0"/>
  </r>
  <r>
    <x v="21"/>
    <x v="148"/>
    <x v="0"/>
    <x v="0"/>
    <x v="0"/>
    <x v="0"/>
  </r>
  <r>
    <x v="0"/>
    <x v="149"/>
    <x v="0"/>
    <x v="0"/>
    <x v="0"/>
    <x v="0"/>
  </r>
  <r>
    <x v="0"/>
    <x v="150"/>
    <x v="0"/>
    <x v="0"/>
    <x v="0"/>
    <x v="0"/>
  </r>
  <r>
    <x v="1"/>
    <x v="151"/>
    <x v="0"/>
    <x v="0"/>
    <x v="0"/>
    <x v="0"/>
  </r>
  <r>
    <x v="43"/>
    <x v="152"/>
    <x v="0"/>
    <x v="0"/>
    <x v="0"/>
    <x v="0"/>
  </r>
  <r>
    <x v="17"/>
    <x v="153"/>
    <x v="0"/>
    <x v="0"/>
    <x v="0"/>
    <x v="0"/>
  </r>
  <r>
    <x v="1"/>
    <x v="154"/>
    <x v="0"/>
    <x v="0"/>
    <x v="0"/>
    <x v="0"/>
  </r>
  <r>
    <x v="0"/>
    <x v="155"/>
    <x v="0"/>
    <x v="0"/>
    <x v="0"/>
    <x v="0"/>
  </r>
  <r>
    <x v="19"/>
    <x v="156"/>
    <x v="0"/>
    <x v="0"/>
    <x v="0"/>
    <x v="0"/>
  </r>
  <r>
    <x v="0"/>
    <x v="157"/>
    <x v="0"/>
    <x v="0"/>
    <x v="0"/>
    <x v="0"/>
  </r>
  <r>
    <x v="18"/>
    <x v="158"/>
    <x v="0"/>
    <x v="0"/>
    <x v="0"/>
    <x v="0"/>
  </r>
  <r>
    <x v="35"/>
    <x v="159"/>
    <x v="0"/>
    <x v="0"/>
    <x v="0"/>
    <x v="0"/>
  </r>
  <r>
    <x v="0"/>
    <x v="160"/>
    <x v="0"/>
    <x v="0"/>
    <x v="0"/>
    <x v="0"/>
  </r>
  <r>
    <x v="10"/>
    <x v="161"/>
    <x v="0"/>
    <x v="0"/>
    <x v="0"/>
    <x v="0"/>
  </r>
  <r>
    <x v="0"/>
    <x v="162"/>
    <x v="0"/>
    <x v="0"/>
    <x v="0"/>
    <x v="0"/>
  </r>
  <r>
    <x v="47"/>
    <x v="163"/>
    <x v="0"/>
    <x v="0"/>
    <x v="0"/>
    <x v="0"/>
  </r>
  <r>
    <x v="0"/>
    <x v="164"/>
    <x v="0"/>
    <x v="0"/>
    <x v="0"/>
    <x v="0"/>
  </r>
  <r>
    <x v="31"/>
    <x v="165"/>
    <x v="0"/>
    <x v="0"/>
    <x v="0"/>
    <x v="0"/>
  </r>
  <r>
    <x v="0"/>
    <x v="166"/>
    <x v="0"/>
    <x v="6"/>
    <x v="0"/>
    <x v="11"/>
  </r>
  <r>
    <x v="39"/>
    <x v="167"/>
    <x v="0"/>
    <x v="0"/>
    <x v="0"/>
    <x v="0"/>
  </r>
  <r>
    <x v="0"/>
    <x v="168"/>
    <x v="0"/>
    <x v="0"/>
    <x v="0"/>
    <x v="0"/>
  </r>
  <r>
    <x v="48"/>
    <x v="169"/>
    <x v="0"/>
    <x v="0"/>
    <x v="0"/>
    <x v="0"/>
  </r>
  <r>
    <x v="49"/>
    <x v="170"/>
    <x v="0"/>
    <x v="0"/>
    <x v="0"/>
    <x v="0"/>
  </r>
  <r>
    <x v="1"/>
    <x v="171"/>
    <x v="0"/>
    <x v="0"/>
    <x v="0"/>
    <x v="0"/>
  </r>
  <r>
    <x v="0"/>
    <x v="172"/>
    <x v="0"/>
    <x v="0"/>
    <x v="0"/>
    <x v="0"/>
  </r>
  <r>
    <x v="15"/>
    <x v="173"/>
    <x v="0"/>
    <x v="0"/>
    <x v="0"/>
    <x v="0"/>
  </r>
  <r>
    <x v="0"/>
    <x v="174"/>
    <x v="0"/>
    <x v="0"/>
    <x v="0"/>
    <x v="0"/>
  </r>
  <r>
    <x v="0"/>
    <x v="175"/>
    <x v="0"/>
    <x v="0"/>
    <x v="0"/>
    <x v="0"/>
  </r>
  <r>
    <x v="5"/>
    <x v="176"/>
    <x v="0"/>
    <x v="0"/>
    <x v="0"/>
    <x v="0"/>
  </r>
  <r>
    <x v="21"/>
    <x v="177"/>
    <x v="0"/>
    <x v="0"/>
    <x v="0"/>
    <x v="0"/>
  </r>
  <r>
    <x v="0"/>
    <x v="178"/>
    <x v="0"/>
    <x v="0"/>
    <x v="0"/>
    <x v="15"/>
  </r>
  <r>
    <x v="3"/>
    <x v="179"/>
    <x v="0"/>
    <x v="7"/>
    <x v="0"/>
    <x v="16"/>
  </r>
  <r>
    <x v="9"/>
    <x v="180"/>
    <x v="0"/>
    <x v="0"/>
    <x v="0"/>
    <x v="0"/>
  </r>
  <r>
    <x v="10"/>
    <x v="181"/>
    <x v="0"/>
    <x v="0"/>
    <x v="0"/>
    <x v="0"/>
  </r>
  <r>
    <x v="0"/>
    <x v="182"/>
    <x v="0"/>
    <x v="0"/>
    <x v="0"/>
    <x v="0"/>
  </r>
  <r>
    <x v="0"/>
    <x v="183"/>
    <x v="0"/>
    <x v="0"/>
    <x v="0"/>
    <x v="0"/>
  </r>
  <r>
    <x v="0"/>
    <x v="184"/>
    <x v="0"/>
    <x v="0"/>
    <x v="0"/>
    <x v="0"/>
  </r>
  <r>
    <x v="21"/>
    <x v="185"/>
    <x v="0"/>
    <x v="0"/>
    <x v="0"/>
    <x v="0"/>
  </r>
  <r>
    <x v="19"/>
    <x v="186"/>
    <x v="0"/>
    <x v="0"/>
    <x v="0"/>
    <x v="0"/>
  </r>
  <r>
    <x v="42"/>
    <x v="187"/>
    <x v="0"/>
    <x v="0"/>
    <x v="0"/>
    <x v="0"/>
  </r>
  <r>
    <x v="24"/>
    <x v="188"/>
    <x v="0"/>
    <x v="0"/>
    <x v="0"/>
    <x v="0"/>
  </r>
  <r>
    <x v="50"/>
    <x v="189"/>
    <x v="0"/>
    <x v="0"/>
    <x v="0"/>
    <x v="0"/>
  </r>
  <r>
    <x v="7"/>
    <x v="190"/>
    <x v="0"/>
    <x v="0"/>
    <x v="0"/>
    <x v="17"/>
  </r>
  <r>
    <x v="21"/>
    <x v="191"/>
    <x v="0"/>
    <x v="0"/>
    <x v="0"/>
    <x v="0"/>
  </r>
  <r>
    <x v="0"/>
    <x v="192"/>
    <x v="0"/>
    <x v="0"/>
    <x v="0"/>
    <x v="0"/>
  </r>
  <r>
    <x v="34"/>
    <x v="193"/>
    <x v="0"/>
    <x v="0"/>
    <x v="0"/>
    <x v="0"/>
  </r>
  <r>
    <x v="5"/>
    <x v="194"/>
    <x v="0"/>
    <x v="0"/>
    <x v="0"/>
    <x v="0"/>
  </r>
  <r>
    <x v="49"/>
    <x v="195"/>
    <x v="0"/>
    <x v="0"/>
    <x v="0"/>
    <x v="0"/>
  </r>
  <r>
    <x v="33"/>
    <x v="196"/>
    <x v="0"/>
    <x v="0"/>
    <x v="0"/>
    <x v="0"/>
  </r>
  <r>
    <x v="20"/>
    <x v="197"/>
    <x v="0"/>
    <x v="0"/>
    <x v="0"/>
    <x v="0"/>
  </r>
  <r>
    <x v="19"/>
    <x v="198"/>
    <x v="0"/>
    <x v="0"/>
    <x v="0"/>
    <x v="0"/>
  </r>
  <r>
    <x v="0"/>
    <x v="199"/>
    <x v="0"/>
    <x v="0"/>
    <x v="0"/>
    <x v="0"/>
  </r>
  <r>
    <x v="15"/>
    <x v="200"/>
    <x v="0"/>
    <x v="0"/>
    <x v="0"/>
    <x v="0"/>
  </r>
  <r>
    <x v="22"/>
    <x v="201"/>
    <x v="0"/>
    <x v="0"/>
    <x v="0"/>
    <x v="0"/>
  </r>
  <r>
    <x v="23"/>
    <x v="202"/>
    <x v="0"/>
    <x v="0"/>
    <x v="0"/>
    <x v="0"/>
  </r>
  <r>
    <x v="1"/>
    <x v="203"/>
    <x v="0"/>
    <x v="0"/>
    <x v="0"/>
    <x v="0"/>
  </r>
  <r>
    <x v="40"/>
    <x v="204"/>
    <x v="0"/>
    <x v="0"/>
    <x v="0"/>
    <x v="0"/>
  </r>
  <r>
    <x v="17"/>
    <x v="205"/>
    <x v="0"/>
    <x v="0"/>
    <x v="0"/>
    <x v="0"/>
  </r>
  <r>
    <x v="4"/>
    <x v="206"/>
    <x v="0"/>
    <x v="0"/>
    <x v="0"/>
    <x v="0"/>
  </r>
  <r>
    <x v="29"/>
    <x v="207"/>
    <x v="0"/>
    <x v="0"/>
    <x v="0"/>
    <x v="0"/>
  </r>
  <r>
    <x v="1"/>
    <x v="208"/>
    <x v="0"/>
    <x v="0"/>
    <x v="0"/>
    <x v="0"/>
  </r>
  <r>
    <x v="29"/>
    <x v="209"/>
    <x v="0"/>
    <x v="0"/>
    <x v="0"/>
    <x v="0"/>
  </r>
  <r>
    <x v="43"/>
    <x v="210"/>
    <x v="1"/>
    <x v="0"/>
    <x v="6"/>
    <x v="0"/>
  </r>
  <r>
    <x v="32"/>
    <x v="211"/>
    <x v="0"/>
    <x v="0"/>
    <x v="0"/>
    <x v="0"/>
  </r>
  <r>
    <x v="51"/>
    <x v="212"/>
    <x v="0"/>
    <x v="0"/>
    <x v="0"/>
    <x v="0"/>
  </r>
  <r>
    <x v="35"/>
    <x v="213"/>
    <x v="0"/>
    <x v="0"/>
    <x v="0"/>
    <x v="0"/>
  </r>
  <r>
    <x v="1"/>
    <x v="214"/>
    <x v="0"/>
    <x v="0"/>
    <x v="0"/>
    <x v="0"/>
  </r>
  <r>
    <x v="37"/>
    <x v="215"/>
    <x v="0"/>
    <x v="0"/>
    <x v="0"/>
    <x v="0"/>
  </r>
  <r>
    <x v="34"/>
    <x v="216"/>
    <x v="0"/>
    <x v="0"/>
    <x v="0"/>
    <x v="0"/>
  </r>
  <r>
    <x v="0"/>
    <x v="217"/>
    <x v="0"/>
    <x v="0"/>
    <x v="0"/>
    <x v="0"/>
  </r>
  <r>
    <x v="5"/>
    <x v="218"/>
    <x v="0"/>
    <x v="0"/>
    <x v="0"/>
    <x v="0"/>
  </r>
  <r>
    <x v="29"/>
    <x v="219"/>
    <x v="0"/>
    <x v="0"/>
    <x v="0"/>
    <x v="0"/>
  </r>
  <r>
    <x v="0"/>
    <x v="220"/>
    <x v="0"/>
    <x v="0"/>
    <x v="0"/>
    <x v="0"/>
  </r>
  <r>
    <x v="4"/>
    <x v="221"/>
    <x v="0"/>
    <x v="0"/>
    <x v="0"/>
    <x v="0"/>
  </r>
  <r>
    <x v="0"/>
    <x v="222"/>
    <x v="0"/>
    <x v="0"/>
    <x v="0"/>
    <x v="0"/>
  </r>
  <r>
    <x v="44"/>
    <x v="223"/>
    <x v="0"/>
    <x v="0"/>
    <x v="0"/>
    <x v="0"/>
  </r>
  <r>
    <x v="5"/>
    <x v="224"/>
    <x v="0"/>
    <x v="0"/>
    <x v="0"/>
    <x v="0"/>
  </r>
  <r>
    <x v="1"/>
    <x v="225"/>
    <x v="0"/>
    <x v="0"/>
    <x v="0"/>
    <x v="0"/>
  </r>
  <r>
    <x v="19"/>
    <x v="226"/>
    <x v="0"/>
    <x v="0"/>
    <x v="0"/>
    <x v="0"/>
  </r>
  <r>
    <x v="0"/>
    <x v="227"/>
    <x v="0"/>
    <x v="0"/>
    <x v="0"/>
    <x v="0"/>
  </r>
  <r>
    <x v="15"/>
    <x v="228"/>
    <x v="0"/>
    <x v="0"/>
    <x v="0"/>
    <x v="0"/>
  </r>
  <r>
    <x v="28"/>
    <x v="229"/>
    <x v="0"/>
    <x v="0"/>
    <x v="0"/>
    <x v="0"/>
  </r>
  <r>
    <x v="2"/>
    <x v="230"/>
    <x v="0"/>
    <x v="0"/>
    <x v="2"/>
    <x v="0"/>
  </r>
  <r>
    <x v="10"/>
    <x v="231"/>
    <x v="0"/>
    <x v="0"/>
    <x v="2"/>
    <x v="18"/>
  </r>
  <r>
    <x v="31"/>
    <x v="232"/>
    <x v="0"/>
    <x v="0"/>
    <x v="0"/>
    <x v="0"/>
  </r>
  <r>
    <x v="17"/>
    <x v="233"/>
    <x v="0"/>
    <x v="0"/>
    <x v="0"/>
    <x v="0"/>
  </r>
  <r>
    <x v="19"/>
    <x v="234"/>
    <x v="0"/>
    <x v="0"/>
    <x v="0"/>
    <x v="0"/>
  </r>
  <r>
    <x v="9"/>
    <x v="235"/>
    <x v="0"/>
    <x v="0"/>
    <x v="0"/>
    <x v="0"/>
  </r>
  <r>
    <x v="0"/>
    <x v="236"/>
    <x v="0"/>
    <x v="0"/>
    <x v="0"/>
    <x v="0"/>
  </r>
  <r>
    <x v="15"/>
    <x v="237"/>
    <x v="0"/>
    <x v="0"/>
    <x v="0"/>
    <x v="0"/>
  </r>
  <r>
    <x v="0"/>
    <x v="238"/>
    <x v="0"/>
    <x v="0"/>
    <x v="0"/>
    <x v="0"/>
  </r>
  <r>
    <x v="0"/>
    <x v="239"/>
    <x v="0"/>
    <x v="0"/>
    <x v="0"/>
    <x v="0"/>
  </r>
  <r>
    <x v="27"/>
    <x v="240"/>
    <x v="0"/>
    <x v="0"/>
    <x v="2"/>
    <x v="8"/>
  </r>
  <r>
    <x v="9"/>
    <x v="241"/>
    <x v="0"/>
    <x v="0"/>
    <x v="0"/>
    <x v="0"/>
  </r>
  <r>
    <x v="49"/>
    <x v="242"/>
    <x v="0"/>
    <x v="0"/>
    <x v="0"/>
    <x v="0"/>
  </r>
  <r>
    <x v="35"/>
    <x v="243"/>
    <x v="0"/>
    <x v="0"/>
    <x v="0"/>
    <x v="0"/>
  </r>
  <r>
    <x v="33"/>
    <x v="244"/>
    <x v="0"/>
    <x v="0"/>
    <x v="0"/>
    <x v="0"/>
  </r>
  <r>
    <x v="44"/>
    <x v="245"/>
    <x v="0"/>
    <x v="0"/>
    <x v="0"/>
    <x v="0"/>
  </r>
  <r>
    <x v="1"/>
    <x v="246"/>
    <x v="0"/>
    <x v="0"/>
    <x v="0"/>
    <x v="0"/>
  </r>
  <r>
    <x v="19"/>
    <x v="247"/>
    <x v="0"/>
    <x v="0"/>
    <x v="0"/>
    <x v="0"/>
  </r>
  <r>
    <x v="1"/>
    <x v="248"/>
    <x v="0"/>
    <x v="0"/>
    <x v="0"/>
    <x v="0"/>
  </r>
  <r>
    <x v="6"/>
    <x v="249"/>
    <x v="0"/>
    <x v="0"/>
    <x v="0"/>
    <x v="0"/>
  </r>
  <r>
    <x v="0"/>
    <x v="250"/>
    <x v="0"/>
    <x v="8"/>
    <x v="0"/>
    <x v="7"/>
  </r>
  <r>
    <x v="21"/>
    <x v="251"/>
    <x v="0"/>
    <x v="0"/>
    <x v="0"/>
    <x v="0"/>
  </r>
  <r>
    <x v="48"/>
    <x v="252"/>
    <x v="0"/>
    <x v="0"/>
    <x v="0"/>
    <x v="0"/>
  </r>
  <r>
    <x v="17"/>
    <x v="253"/>
    <x v="0"/>
    <x v="0"/>
    <x v="0"/>
    <x v="0"/>
  </r>
  <r>
    <x v="0"/>
    <x v="254"/>
    <x v="0"/>
    <x v="0"/>
    <x v="0"/>
    <x v="0"/>
  </r>
  <r>
    <x v="1"/>
    <x v="255"/>
    <x v="0"/>
    <x v="0"/>
    <x v="0"/>
    <x v="0"/>
  </r>
  <r>
    <x v="0"/>
    <x v="256"/>
    <x v="0"/>
    <x v="0"/>
    <x v="0"/>
    <x v="0"/>
  </r>
  <r>
    <x v="52"/>
    <x v="257"/>
    <x v="0"/>
    <x v="0"/>
    <x v="0"/>
    <x v="0"/>
  </r>
  <r>
    <x v="1"/>
    <x v="258"/>
    <x v="0"/>
    <x v="0"/>
    <x v="0"/>
    <x v="0"/>
  </r>
  <r>
    <x v="28"/>
    <x v="259"/>
    <x v="0"/>
    <x v="0"/>
    <x v="0"/>
    <x v="0"/>
  </r>
  <r>
    <x v="50"/>
    <x v="260"/>
    <x v="0"/>
    <x v="0"/>
    <x v="0"/>
    <x v="0"/>
  </r>
  <r>
    <x v="2"/>
    <x v="261"/>
    <x v="0"/>
    <x v="0"/>
    <x v="0"/>
    <x v="0"/>
  </r>
  <r>
    <x v="27"/>
    <x v="262"/>
    <x v="0"/>
    <x v="0"/>
    <x v="0"/>
    <x v="0"/>
  </r>
  <r>
    <x v="15"/>
    <x v="263"/>
    <x v="0"/>
    <x v="0"/>
    <x v="0"/>
    <x v="0"/>
  </r>
  <r>
    <x v="1"/>
    <x v="264"/>
    <x v="0"/>
    <x v="0"/>
    <x v="0"/>
    <x v="0"/>
  </r>
  <r>
    <x v="0"/>
    <x v="265"/>
    <x v="0"/>
    <x v="0"/>
    <x v="0"/>
    <x v="0"/>
  </r>
  <r>
    <x v="31"/>
    <x v="266"/>
    <x v="1"/>
    <x v="0"/>
    <x v="2"/>
    <x v="0"/>
  </r>
  <r>
    <x v="0"/>
    <x v="267"/>
    <x v="0"/>
    <x v="0"/>
    <x v="0"/>
    <x v="0"/>
  </r>
  <r>
    <x v="53"/>
    <x v="268"/>
    <x v="0"/>
    <x v="0"/>
    <x v="0"/>
    <x v="0"/>
  </r>
  <r>
    <x v="0"/>
    <x v="269"/>
    <x v="0"/>
    <x v="0"/>
    <x v="0"/>
    <x v="0"/>
  </r>
  <r>
    <x v="0"/>
    <x v="270"/>
    <x v="0"/>
    <x v="0"/>
    <x v="0"/>
    <x v="0"/>
  </r>
  <r>
    <x v="4"/>
    <x v="271"/>
    <x v="0"/>
    <x v="0"/>
    <x v="0"/>
    <x v="0"/>
  </r>
  <r>
    <x v="0"/>
    <x v="272"/>
    <x v="0"/>
    <x v="0"/>
    <x v="0"/>
    <x v="0"/>
  </r>
  <r>
    <x v="11"/>
    <x v="273"/>
    <x v="0"/>
    <x v="0"/>
    <x v="0"/>
    <x v="0"/>
  </r>
  <r>
    <x v="1"/>
    <x v="274"/>
    <x v="0"/>
    <x v="0"/>
    <x v="0"/>
    <x v="0"/>
  </r>
  <r>
    <x v="0"/>
    <x v="275"/>
    <x v="0"/>
    <x v="0"/>
    <x v="0"/>
    <x v="0"/>
  </r>
  <r>
    <x v="0"/>
    <x v="276"/>
    <x v="0"/>
    <x v="0"/>
    <x v="0"/>
    <x v="0"/>
  </r>
  <r>
    <x v="12"/>
    <x v="277"/>
    <x v="0"/>
    <x v="0"/>
    <x v="0"/>
    <x v="0"/>
  </r>
  <r>
    <x v="0"/>
    <x v="278"/>
    <x v="0"/>
    <x v="0"/>
    <x v="0"/>
    <x v="0"/>
  </r>
  <r>
    <x v="12"/>
    <x v="279"/>
    <x v="0"/>
    <x v="0"/>
    <x v="0"/>
    <x v="0"/>
  </r>
  <r>
    <x v="0"/>
    <x v="280"/>
    <x v="0"/>
    <x v="0"/>
    <x v="0"/>
    <x v="19"/>
  </r>
  <r>
    <x v="0"/>
    <x v="281"/>
    <x v="0"/>
    <x v="0"/>
    <x v="0"/>
    <x v="0"/>
  </r>
  <r>
    <x v="0"/>
    <x v="282"/>
    <x v="0"/>
    <x v="0"/>
    <x v="0"/>
    <x v="0"/>
  </r>
  <r>
    <x v="49"/>
    <x v="283"/>
    <x v="0"/>
    <x v="0"/>
    <x v="0"/>
    <x v="0"/>
  </r>
  <r>
    <x v="0"/>
    <x v="284"/>
    <x v="0"/>
    <x v="0"/>
    <x v="0"/>
    <x v="0"/>
  </r>
  <r>
    <x v="46"/>
    <x v="285"/>
    <x v="0"/>
    <x v="0"/>
    <x v="0"/>
    <x v="0"/>
  </r>
  <r>
    <x v="4"/>
    <x v="286"/>
    <x v="0"/>
    <x v="0"/>
    <x v="0"/>
    <x v="0"/>
  </r>
  <r>
    <x v="35"/>
    <x v="287"/>
    <x v="0"/>
    <x v="0"/>
    <x v="0"/>
    <x v="0"/>
  </r>
  <r>
    <x v="23"/>
    <x v="288"/>
    <x v="0"/>
    <x v="0"/>
    <x v="0"/>
    <x v="0"/>
  </r>
  <r>
    <x v="5"/>
    <x v="289"/>
    <x v="0"/>
    <x v="0"/>
    <x v="0"/>
    <x v="0"/>
  </r>
  <r>
    <x v="39"/>
    <x v="290"/>
    <x v="0"/>
    <x v="0"/>
    <x v="0"/>
    <x v="0"/>
  </r>
  <r>
    <x v="0"/>
    <x v="291"/>
    <x v="0"/>
    <x v="0"/>
    <x v="0"/>
    <x v="0"/>
  </r>
  <r>
    <x v="0"/>
    <x v="292"/>
    <x v="0"/>
    <x v="0"/>
    <x v="0"/>
    <x v="0"/>
  </r>
  <r>
    <x v="9"/>
    <x v="293"/>
    <x v="0"/>
    <x v="0"/>
    <x v="0"/>
    <x v="0"/>
  </r>
  <r>
    <x v="29"/>
    <x v="294"/>
    <x v="0"/>
    <x v="0"/>
    <x v="0"/>
    <x v="0"/>
  </r>
  <r>
    <x v="0"/>
    <x v="295"/>
    <x v="0"/>
    <x v="0"/>
    <x v="0"/>
    <x v="0"/>
  </r>
  <r>
    <x v="0"/>
    <x v="296"/>
    <x v="0"/>
    <x v="0"/>
    <x v="0"/>
    <x v="0"/>
  </r>
  <r>
    <x v="1"/>
    <x v="297"/>
    <x v="0"/>
    <x v="0"/>
    <x v="0"/>
    <x v="0"/>
  </r>
  <r>
    <x v="6"/>
    <x v="298"/>
    <x v="0"/>
    <x v="0"/>
    <x v="0"/>
    <x v="0"/>
  </r>
  <r>
    <x v="0"/>
    <x v="299"/>
    <x v="0"/>
    <x v="0"/>
    <x v="0"/>
    <x v="0"/>
  </r>
  <r>
    <x v="15"/>
    <x v="300"/>
    <x v="0"/>
    <x v="0"/>
    <x v="2"/>
    <x v="0"/>
  </r>
  <r>
    <x v="0"/>
    <x v="301"/>
    <x v="0"/>
    <x v="0"/>
    <x v="0"/>
    <x v="0"/>
  </r>
  <r>
    <x v="32"/>
    <x v="302"/>
    <x v="0"/>
    <x v="0"/>
    <x v="0"/>
    <x v="0"/>
  </r>
  <r>
    <x v="15"/>
    <x v="303"/>
    <x v="0"/>
    <x v="3"/>
    <x v="2"/>
    <x v="20"/>
  </r>
  <r>
    <x v="45"/>
    <x v="304"/>
    <x v="0"/>
    <x v="8"/>
    <x v="6"/>
    <x v="7"/>
  </r>
  <r>
    <x v="16"/>
    <x v="305"/>
    <x v="0"/>
    <x v="0"/>
    <x v="0"/>
    <x v="0"/>
  </r>
  <r>
    <x v="2"/>
    <x v="306"/>
    <x v="0"/>
    <x v="0"/>
    <x v="0"/>
    <x v="0"/>
  </r>
  <r>
    <x v="19"/>
    <x v="307"/>
    <x v="0"/>
    <x v="0"/>
    <x v="0"/>
    <x v="0"/>
  </r>
  <r>
    <x v="53"/>
    <x v="308"/>
    <x v="0"/>
    <x v="0"/>
    <x v="0"/>
    <x v="0"/>
  </r>
  <r>
    <x v="35"/>
    <x v="309"/>
    <x v="0"/>
    <x v="9"/>
    <x v="0"/>
    <x v="21"/>
  </r>
  <r>
    <x v="0"/>
    <x v="310"/>
    <x v="0"/>
    <x v="0"/>
    <x v="0"/>
    <x v="0"/>
  </r>
  <r>
    <x v="35"/>
    <x v="311"/>
    <x v="0"/>
    <x v="0"/>
    <x v="0"/>
    <x v="0"/>
  </r>
  <r>
    <x v="18"/>
    <x v="312"/>
    <x v="0"/>
    <x v="0"/>
    <x v="0"/>
    <x v="0"/>
  </r>
  <r>
    <x v="50"/>
    <x v="313"/>
    <x v="0"/>
    <x v="0"/>
    <x v="0"/>
    <x v="0"/>
  </r>
  <r>
    <x v="22"/>
    <x v="314"/>
    <x v="0"/>
    <x v="0"/>
    <x v="0"/>
    <x v="0"/>
  </r>
  <r>
    <x v="32"/>
    <x v="315"/>
    <x v="0"/>
    <x v="0"/>
    <x v="0"/>
    <x v="0"/>
  </r>
  <r>
    <x v="5"/>
    <x v="316"/>
    <x v="0"/>
    <x v="0"/>
    <x v="0"/>
    <x v="0"/>
  </r>
  <r>
    <x v="19"/>
    <x v="317"/>
    <x v="0"/>
    <x v="0"/>
    <x v="0"/>
    <x v="0"/>
  </r>
  <r>
    <x v="1"/>
    <x v="318"/>
    <x v="0"/>
    <x v="0"/>
    <x v="0"/>
    <x v="0"/>
  </r>
  <r>
    <x v="0"/>
    <x v="319"/>
    <x v="0"/>
    <x v="0"/>
    <x v="0"/>
    <x v="22"/>
  </r>
  <r>
    <x v="1"/>
    <x v="320"/>
    <x v="0"/>
    <x v="0"/>
    <x v="0"/>
    <x v="0"/>
  </r>
  <r>
    <x v="22"/>
    <x v="321"/>
    <x v="0"/>
    <x v="0"/>
    <x v="0"/>
    <x v="0"/>
  </r>
  <r>
    <x v="9"/>
    <x v="322"/>
    <x v="1"/>
    <x v="10"/>
    <x v="2"/>
    <x v="23"/>
  </r>
  <r>
    <x v="29"/>
    <x v="323"/>
    <x v="0"/>
    <x v="0"/>
    <x v="0"/>
    <x v="24"/>
  </r>
  <r>
    <x v="0"/>
    <x v="324"/>
    <x v="0"/>
    <x v="0"/>
    <x v="0"/>
    <x v="0"/>
  </r>
  <r>
    <x v="0"/>
    <x v="325"/>
    <x v="0"/>
    <x v="0"/>
    <x v="0"/>
    <x v="0"/>
  </r>
  <r>
    <x v="37"/>
    <x v="326"/>
    <x v="0"/>
    <x v="0"/>
    <x v="0"/>
    <x v="25"/>
  </r>
  <r>
    <x v="4"/>
    <x v="327"/>
    <x v="0"/>
    <x v="0"/>
    <x v="0"/>
    <x v="0"/>
  </r>
  <r>
    <x v="0"/>
    <x v="328"/>
    <x v="0"/>
    <x v="0"/>
    <x v="0"/>
    <x v="0"/>
  </r>
  <r>
    <x v="0"/>
    <x v="329"/>
    <x v="0"/>
    <x v="0"/>
    <x v="0"/>
    <x v="0"/>
  </r>
  <r>
    <x v="40"/>
    <x v="330"/>
    <x v="0"/>
    <x v="0"/>
    <x v="0"/>
    <x v="0"/>
  </r>
  <r>
    <x v="15"/>
    <x v="331"/>
    <x v="0"/>
    <x v="0"/>
    <x v="0"/>
    <x v="26"/>
  </r>
  <r>
    <x v="2"/>
    <x v="332"/>
    <x v="0"/>
    <x v="0"/>
    <x v="0"/>
    <x v="0"/>
  </r>
  <r>
    <x v="0"/>
    <x v="333"/>
    <x v="0"/>
    <x v="0"/>
    <x v="0"/>
    <x v="0"/>
  </r>
  <r>
    <x v="32"/>
    <x v="334"/>
    <x v="0"/>
    <x v="0"/>
    <x v="0"/>
    <x v="0"/>
  </r>
  <r>
    <x v="33"/>
    <x v="335"/>
    <x v="0"/>
    <x v="0"/>
    <x v="0"/>
    <x v="0"/>
  </r>
  <r>
    <x v="29"/>
    <x v="336"/>
    <x v="0"/>
    <x v="0"/>
    <x v="0"/>
    <x v="0"/>
  </r>
  <r>
    <x v="0"/>
    <x v="337"/>
    <x v="0"/>
    <x v="0"/>
    <x v="0"/>
    <x v="0"/>
  </r>
  <r>
    <x v="21"/>
    <x v="338"/>
    <x v="0"/>
    <x v="0"/>
    <x v="0"/>
    <x v="0"/>
  </r>
  <r>
    <x v="4"/>
    <x v="339"/>
    <x v="0"/>
    <x v="0"/>
    <x v="0"/>
    <x v="0"/>
  </r>
  <r>
    <x v="46"/>
    <x v="340"/>
    <x v="0"/>
    <x v="0"/>
    <x v="0"/>
    <x v="0"/>
  </r>
  <r>
    <x v="0"/>
    <x v="341"/>
    <x v="0"/>
    <x v="0"/>
    <x v="0"/>
    <x v="0"/>
  </r>
  <r>
    <x v="0"/>
    <x v="342"/>
    <x v="0"/>
    <x v="0"/>
    <x v="0"/>
    <x v="0"/>
  </r>
  <r>
    <x v="2"/>
    <x v="343"/>
    <x v="0"/>
    <x v="0"/>
    <x v="0"/>
    <x v="0"/>
  </r>
  <r>
    <x v="17"/>
    <x v="344"/>
    <x v="0"/>
    <x v="11"/>
    <x v="0"/>
    <x v="12"/>
  </r>
  <r>
    <x v="42"/>
    <x v="345"/>
    <x v="0"/>
    <x v="0"/>
    <x v="0"/>
    <x v="8"/>
  </r>
  <r>
    <x v="0"/>
    <x v="346"/>
    <x v="0"/>
    <x v="0"/>
    <x v="0"/>
    <x v="0"/>
  </r>
  <r>
    <x v="15"/>
    <x v="347"/>
    <x v="0"/>
    <x v="0"/>
    <x v="0"/>
    <x v="0"/>
  </r>
  <r>
    <x v="0"/>
    <x v="348"/>
    <x v="0"/>
    <x v="0"/>
    <x v="0"/>
    <x v="0"/>
  </r>
  <r>
    <x v="54"/>
    <x v="349"/>
    <x v="0"/>
    <x v="0"/>
    <x v="0"/>
    <x v="0"/>
  </r>
  <r>
    <x v="24"/>
    <x v="350"/>
    <x v="0"/>
    <x v="0"/>
    <x v="0"/>
    <x v="0"/>
  </r>
  <r>
    <x v="0"/>
    <x v="351"/>
    <x v="0"/>
    <x v="0"/>
    <x v="0"/>
    <x v="0"/>
  </r>
  <r>
    <x v="54"/>
    <x v="352"/>
    <x v="0"/>
    <x v="0"/>
    <x v="0"/>
    <x v="0"/>
  </r>
  <r>
    <x v="12"/>
    <x v="353"/>
    <x v="0"/>
    <x v="0"/>
    <x v="0"/>
    <x v="0"/>
  </r>
  <r>
    <x v="29"/>
    <x v="354"/>
    <x v="0"/>
    <x v="0"/>
    <x v="0"/>
    <x v="0"/>
  </r>
  <r>
    <x v="0"/>
    <x v="355"/>
    <x v="0"/>
    <x v="0"/>
    <x v="0"/>
    <x v="0"/>
  </r>
  <r>
    <x v="0"/>
    <x v="356"/>
    <x v="0"/>
    <x v="0"/>
    <x v="0"/>
    <x v="0"/>
  </r>
  <r>
    <x v="4"/>
    <x v="357"/>
    <x v="0"/>
    <x v="0"/>
    <x v="0"/>
    <x v="0"/>
  </r>
  <r>
    <x v="47"/>
    <x v="358"/>
    <x v="0"/>
    <x v="0"/>
    <x v="0"/>
    <x v="0"/>
  </r>
  <r>
    <x v="12"/>
    <x v="359"/>
    <x v="0"/>
    <x v="0"/>
    <x v="0"/>
    <x v="27"/>
  </r>
  <r>
    <x v="21"/>
    <x v="360"/>
    <x v="0"/>
    <x v="0"/>
    <x v="0"/>
    <x v="0"/>
  </r>
  <r>
    <x v="0"/>
    <x v="361"/>
    <x v="0"/>
    <x v="0"/>
    <x v="0"/>
    <x v="0"/>
  </r>
  <r>
    <x v="30"/>
    <x v="362"/>
    <x v="0"/>
    <x v="0"/>
    <x v="0"/>
    <x v="0"/>
  </r>
  <r>
    <x v="0"/>
    <x v="363"/>
    <x v="0"/>
    <x v="0"/>
    <x v="0"/>
    <x v="0"/>
  </r>
  <r>
    <x v="45"/>
    <x v="364"/>
    <x v="0"/>
    <x v="0"/>
    <x v="0"/>
    <x v="0"/>
  </r>
  <r>
    <x v="0"/>
    <x v="365"/>
    <x v="0"/>
    <x v="0"/>
    <x v="0"/>
    <x v="0"/>
  </r>
  <r>
    <x v="9"/>
    <x v="366"/>
    <x v="0"/>
    <x v="0"/>
    <x v="0"/>
    <x v="0"/>
  </r>
  <r>
    <x v="1"/>
    <x v="367"/>
    <x v="0"/>
    <x v="0"/>
    <x v="0"/>
    <x v="0"/>
  </r>
  <r>
    <x v="0"/>
    <x v="368"/>
    <x v="0"/>
    <x v="0"/>
    <x v="0"/>
    <x v="0"/>
  </r>
  <r>
    <x v="17"/>
    <x v="369"/>
    <x v="0"/>
    <x v="0"/>
    <x v="0"/>
    <x v="28"/>
  </r>
  <r>
    <x v="0"/>
    <x v="370"/>
    <x v="0"/>
    <x v="0"/>
    <x v="0"/>
    <x v="0"/>
  </r>
  <r>
    <x v="0"/>
    <x v="371"/>
    <x v="0"/>
    <x v="0"/>
    <x v="0"/>
    <x v="0"/>
  </r>
  <r>
    <x v="42"/>
    <x v="372"/>
    <x v="0"/>
    <x v="0"/>
    <x v="0"/>
    <x v="0"/>
  </r>
  <r>
    <x v="26"/>
    <x v="373"/>
    <x v="0"/>
    <x v="0"/>
    <x v="0"/>
    <x v="0"/>
  </r>
  <r>
    <x v="50"/>
    <x v="374"/>
    <x v="0"/>
    <x v="0"/>
    <x v="0"/>
    <x v="0"/>
  </r>
  <r>
    <x v="0"/>
    <x v="375"/>
    <x v="0"/>
    <x v="0"/>
    <x v="0"/>
    <x v="0"/>
  </r>
  <r>
    <x v="22"/>
    <x v="376"/>
    <x v="0"/>
    <x v="0"/>
    <x v="0"/>
    <x v="0"/>
  </r>
  <r>
    <x v="17"/>
    <x v="377"/>
    <x v="0"/>
    <x v="0"/>
    <x v="0"/>
    <x v="0"/>
  </r>
  <r>
    <x v="6"/>
    <x v="378"/>
    <x v="0"/>
    <x v="0"/>
    <x v="0"/>
    <x v="0"/>
  </r>
  <r>
    <x v="5"/>
    <x v="379"/>
    <x v="0"/>
    <x v="0"/>
    <x v="0"/>
    <x v="0"/>
  </r>
  <r>
    <x v="15"/>
    <x v="380"/>
    <x v="0"/>
    <x v="0"/>
    <x v="0"/>
    <x v="29"/>
  </r>
  <r>
    <x v="27"/>
    <x v="381"/>
    <x v="0"/>
    <x v="0"/>
    <x v="0"/>
    <x v="0"/>
  </r>
  <r>
    <x v="55"/>
    <x v="382"/>
    <x v="0"/>
    <x v="0"/>
    <x v="0"/>
    <x v="0"/>
  </r>
  <r>
    <x v="1"/>
    <x v="383"/>
    <x v="0"/>
    <x v="0"/>
    <x v="0"/>
    <x v="0"/>
  </r>
  <r>
    <x v="53"/>
    <x v="384"/>
    <x v="0"/>
    <x v="0"/>
    <x v="0"/>
    <x v="0"/>
  </r>
  <r>
    <x v="17"/>
    <x v="385"/>
    <x v="0"/>
    <x v="0"/>
    <x v="0"/>
    <x v="0"/>
  </r>
  <r>
    <x v="28"/>
    <x v="386"/>
    <x v="0"/>
    <x v="0"/>
    <x v="0"/>
    <x v="12"/>
  </r>
  <r>
    <x v="0"/>
    <x v="387"/>
    <x v="0"/>
    <x v="0"/>
    <x v="0"/>
    <x v="0"/>
  </r>
  <r>
    <x v="29"/>
    <x v="388"/>
    <x v="0"/>
    <x v="0"/>
    <x v="0"/>
    <x v="0"/>
  </r>
  <r>
    <x v="0"/>
    <x v="389"/>
    <x v="0"/>
    <x v="0"/>
    <x v="0"/>
    <x v="0"/>
  </r>
  <r>
    <x v="35"/>
    <x v="390"/>
    <x v="0"/>
    <x v="0"/>
    <x v="0"/>
    <x v="0"/>
  </r>
  <r>
    <x v="15"/>
    <x v="391"/>
    <x v="0"/>
    <x v="12"/>
    <x v="0"/>
    <x v="30"/>
  </r>
  <r>
    <x v="1"/>
    <x v="392"/>
    <x v="0"/>
    <x v="0"/>
    <x v="0"/>
    <x v="0"/>
  </r>
  <r>
    <x v="51"/>
    <x v="393"/>
    <x v="0"/>
    <x v="0"/>
    <x v="0"/>
    <x v="0"/>
  </r>
  <r>
    <x v="0"/>
    <x v="394"/>
    <x v="0"/>
    <x v="0"/>
    <x v="0"/>
    <x v="0"/>
  </r>
  <r>
    <x v="28"/>
    <x v="395"/>
    <x v="0"/>
    <x v="0"/>
    <x v="0"/>
    <x v="0"/>
  </r>
  <r>
    <x v="0"/>
    <x v="396"/>
    <x v="0"/>
    <x v="0"/>
    <x v="0"/>
    <x v="0"/>
  </r>
  <r>
    <x v="0"/>
    <x v="397"/>
    <x v="0"/>
    <x v="0"/>
    <x v="0"/>
    <x v="0"/>
  </r>
  <r>
    <x v="0"/>
    <x v="398"/>
    <x v="0"/>
    <x v="0"/>
    <x v="0"/>
    <x v="26"/>
  </r>
  <r>
    <x v="0"/>
    <x v="399"/>
    <x v="0"/>
    <x v="0"/>
    <x v="0"/>
    <x v="0"/>
  </r>
  <r>
    <x v="1"/>
    <x v="400"/>
    <x v="0"/>
    <x v="0"/>
    <x v="0"/>
    <x v="0"/>
  </r>
  <r>
    <x v="0"/>
    <x v="401"/>
    <x v="0"/>
    <x v="0"/>
    <x v="0"/>
    <x v="0"/>
  </r>
  <r>
    <x v="0"/>
    <x v="402"/>
    <x v="0"/>
    <x v="0"/>
    <x v="0"/>
    <x v="0"/>
  </r>
  <r>
    <x v="0"/>
    <x v="403"/>
    <x v="0"/>
    <x v="0"/>
    <x v="0"/>
    <x v="31"/>
  </r>
  <r>
    <x v="37"/>
    <x v="404"/>
    <x v="0"/>
    <x v="0"/>
    <x v="0"/>
    <x v="0"/>
  </r>
  <r>
    <x v="8"/>
    <x v="405"/>
    <x v="0"/>
    <x v="0"/>
    <x v="0"/>
    <x v="0"/>
  </r>
  <r>
    <x v="32"/>
    <x v="406"/>
    <x v="0"/>
    <x v="0"/>
    <x v="0"/>
    <x v="0"/>
  </r>
  <r>
    <x v="36"/>
    <x v="407"/>
    <x v="0"/>
    <x v="0"/>
    <x v="2"/>
    <x v="0"/>
  </r>
  <r>
    <x v="0"/>
    <x v="408"/>
    <x v="0"/>
    <x v="0"/>
    <x v="0"/>
    <x v="0"/>
  </r>
  <r>
    <x v="31"/>
    <x v="409"/>
    <x v="0"/>
    <x v="0"/>
    <x v="0"/>
    <x v="8"/>
  </r>
  <r>
    <x v="50"/>
    <x v="410"/>
    <x v="0"/>
    <x v="0"/>
    <x v="0"/>
    <x v="0"/>
  </r>
  <r>
    <x v="0"/>
    <x v="411"/>
    <x v="0"/>
    <x v="0"/>
    <x v="0"/>
    <x v="0"/>
  </r>
  <r>
    <x v="54"/>
    <x v="412"/>
    <x v="0"/>
    <x v="0"/>
    <x v="0"/>
    <x v="7"/>
  </r>
  <r>
    <x v="22"/>
    <x v="413"/>
    <x v="0"/>
    <x v="0"/>
    <x v="0"/>
    <x v="0"/>
  </r>
  <r>
    <x v="18"/>
    <x v="414"/>
    <x v="0"/>
    <x v="0"/>
    <x v="0"/>
    <x v="0"/>
  </r>
  <r>
    <x v="21"/>
    <x v="415"/>
    <x v="0"/>
    <x v="0"/>
    <x v="0"/>
    <x v="0"/>
  </r>
  <r>
    <x v="0"/>
    <x v="416"/>
    <x v="0"/>
    <x v="0"/>
    <x v="0"/>
    <x v="0"/>
  </r>
  <r>
    <x v="35"/>
    <x v="417"/>
    <x v="0"/>
    <x v="0"/>
    <x v="0"/>
    <x v="0"/>
  </r>
  <r>
    <x v="18"/>
    <x v="418"/>
    <x v="0"/>
    <x v="0"/>
    <x v="0"/>
    <x v="0"/>
  </r>
  <r>
    <x v="17"/>
    <x v="419"/>
    <x v="0"/>
    <x v="0"/>
    <x v="0"/>
    <x v="0"/>
  </r>
  <r>
    <x v="0"/>
    <x v="420"/>
    <x v="0"/>
    <x v="0"/>
    <x v="0"/>
    <x v="0"/>
  </r>
  <r>
    <x v="36"/>
    <x v="421"/>
    <x v="0"/>
    <x v="0"/>
    <x v="0"/>
    <x v="0"/>
  </r>
  <r>
    <x v="9"/>
    <x v="422"/>
    <x v="0"/>
    <x v="0"/>
    <x v="0"/>
    <x v="0"/>
  </r>
  <r>
    <x v="39"/>
    <x v="423"/>
    <x v="0"/>
    <x v="0"/>
    <x v="0"/>
    <x v="0"/>
  </r>
  <r>
    <x v="6"/>
    <x v="424"/>
    <x v="0"/>
    <x v="0"/>
    <x v="1"/>
    <x v="32"/>
  </r>
  <r>
    <x v="15"/>
    <x v="425"/>
    <x v="0"/>
    <x v="0"/>
    <x v="0"/>
    <x v="33"/>
  </r>
  <r>
    <x v="8"/>
    <x v="426"/>
    <x v="0"/>
    <x v="0"/>
    <x v="0"/>
    <x v="0"/>
  </r>
  <r>
    <x v="9"/>
    <x v="427"/>
    <x v="0"/>
    <x v="0"/>
    <x v="0"/>
    <x v="0"/>
  </r>
  <r>
    <x v="31"/>
    <x v="428"/>
    <x v="0"/>
    <x v="0"/>
    <x v="0"/>
    <x v="0"/>
  </r>
  <r>
    <x v="19"/>
    <x v="429"/>
    <x v="0"/>
    <x v="0"/>
    <x v="0"/>
    <x v="0"/>
  </r>
  <r>
    <x v="38"/>
    <x v="430"/>
    <x v="0"/>
    <x v="0"/>
    <x v="0"/>
    <x v="0"/>
  </r>
  <r>
    <x v="29"/>
    <x v="431"/>
    <x v="0"/>
    <x v="0"/>
    <x v="0"/>
    <x v="0"/>
  </r>
  <r>
    <x v="38"/>
    <x v="432"/>
    <x v="0"/>
    <x v="0"/>
    <x v="0"/>
    <x v="0"/>
  </r>
  <r>
    <x v="28"/>
    <x v="433"/>
    <x v="0"/>
    <x v="0"/>
    <x v="0"/>
    <x v="0"/>
  </r>
  <r>
    <x v="52"/>
    <x v="434"/>
    <x v="0"/>
    <x v="0"/>
    <x v="0"/>
    <x v="0"/>
  </r>
  <r>
    <x v="13"/>
    <x v="435"/>
    <x v="0"/>
    <x v="0"/>
    <x v="0"/>
    <x v="0"/>
  </r>
  <r>
    <x v="0"/>
    <x v="436"/>
    <x v="0"/>
    <x v="0"/>
    <x v="0"/>
    <x v="0"/>
  </r>
  <r>
    <x v="16"/>
    <x v="437"/>
    <x v="0"/>
    <x v="0"/>
    <x v="0"/>
    <x v="0"/>
  </r>
  <r>
    <x v="0"/>
    <x v="438"/>
    <x v="0"/>
    <x v="0"/>
    <x v="0"/>
    <x v="0"/>
  </r>
  <r>
    <x v="19"/>
    <x v="439"/>
    <x v="0"/>
    <x v="0"/>
    <x v="0"/>
    <x v="0"/>
  </r>
  <r>
    <x v="0"/>
    <x v="440"/>
    <x v="0"/>
    <x v="0"/>
    <x v="0"/>
    <x v="0"/>
  </r>
  <r>
    <x v="41"/>
    <x v="441"/>
    <x v="0"/>
    <x v="0"/>
    <x v="0"/>
    <x v="0"/>
  </r>
  <r>
    <x v="0"/>
    <x v="442"/>
    <x v="0"/>
    <x v="0"/>
    <x v="0"/>
    <x v="0"/>
  </r>
  <r>
    <x v="12"/>
    <x v="443"/>
    <x v="0"/>
    <x v="0"/>
    <x v="0"/>
    <x v="0"/>
  </r>
  <r>
    <x v="15"/>
    <x v="444"/>
    <x v="0"/>
    <x v="13"/>
    <x v="7"/>
    <x v="34"/>
  </r>
  <r>
    <x v="48"/>
    <x v="445"/>
    <x v="0"/>
    <x v="0"/>
    <x v="0"/>
    <x v="35"/>
  </r>
  <r>
    <x v="22"/>
    <x v="446"/>
    <x v="0"/>
    <x v="0"/>
    <x v="0"/>
    <x v="0"/>
  </r>
  <r>
    <x v="21"/>
    <x v="447"/>
    <x v="0"/>
    <x v="0"/>
    <x v="0"/>
    <x v="0"/>
  </r>
  <r>
    <x v="49"/>
    <x v="448"/>
    <x v="0"/>
    <x v="0"/>
    <x v="0"/>
    <x v="0"/>
  </r>
  <r>
    <x v="53"/>
    <x v="449"/>
    <x v="0"/>
    <x v="0"/>
    <x v="0"/>
    <x v="0"/>
  </r>
  <r>
    <x v="0"/>
    <x v="450"/>
    <x v="0"/>
    <x v="0"/>
    <x v="0"/>
    <x v="0"/>
  </r>
  <r>
    <x v="0"/>
    <x v="451"/>
    <x v="0"/>
    <x v="0"/>
    <x v="0"/>
    <x v="0"/>
  </r>
  <r>
    <x v="14"/>
    <x v="452"/>
    <x v="0"/>
    <x v="0"/>
    <x v="0"/>
    <x v="0"/>
  </r>
  <r>
    <x v="52"/>
    <x v="453"/>
    <x v="0"/>
    <x v="0"/>
    <x v="0"/>
    <x v="0"/>
  </r>
  <r>
    <x v="33"/>
    <x v="454"/>
    <x v="0"/>
    <x v="0"/>
    <x v="0"/>
    <x v="1"/>
  </r>
  <r>
    <x v="0"/>
    <x v="455"/>
    <x v="0"/>
    <x v="0"/>
    <x v="0"/>
    <x v="0"/>
  </r>
  <r>
    <x v="22"/>
    <x v="456"/>
    <x v="0"/>
    <x v="0"/>
    <x v="0"/>
    <x v="0"/>
  </r>
  <r>
    <x v="11"/>
    <x v="457"/>
    <x v="0"/>
    <x v="0"/>
    <x v="0"/>
    <x v="0"/>
  </r>
  <r>
    <x v="24"/>
    <x v="458"/>
    <x v="0"/>
    <x v="0"/>
    <x v="0"/>
    <x v="0"/>
  </r>
  <r>
    <x v="12"/>
    <x v="459"/>
    <x v="0"/>
    <x v="0"/>
    <x v="0"/>
    <x v="36"/>
  </r>
  <r>
    <x v="44"/>
    <x v="460"/>
    <x v="0"/>
    <x v="0"/>
    <x v="0"/>
    <x v="0"/>
  </r>
  <r>
    <x v="40"/>
    <x v="461"/>
    <x v="0"/>
    <x v="0"/>
    <x v="0"/>
    <x v="0"/>
  </r>
  <r>
    <x v="44"/>
    <x v="462"/>
    <x v="0"/>
    <x v="0"/>
    <x v="0"/>
    <x v="0"/>
  </r>
  <r>
    <x v="19"/>
    <x v="463"/>
    <x v="0"/>
    <x v="0"/>
    <x v="0"/>
    <x v="0"/>
  </r>
  <r>
    <x v="29"/>
    <x v="464"/>
    <x v="0"/>
    <x v="0"/>
    <x v="0"/>
    <x v="37"/>
  </r>
  <r>
    <x v="22"/>
    <x v="465"/>
    <x v="0"/>
    <x v="0"/>
    <x v="0"/>
    <x v="0"/>
  </r>
  <r>
    <x v="42"/>
    <x v="466"/>
    <x v="0"/>
    <x v="0"/>
    <x v="0"/>
    <x v="0"/>
  </r>
  <r>
    <x v="0"/>
    <x v="467"/>
    <x v="0"/>
    <x v="0"/>
    <x v="0"/>
    <x v="0"/>
  </r>
  <r>
    <x v="7"/>
    <x v="468"/>
    <x v="1"/>
    <x v="0"/>
    <x v="5"/>
    <x v="0"/>
  </r>
  <r>
    <x v="31"/>
    <x v="469"/>
    <x v="0"/>
    <x v="0"/>
    <x v="0"/>
    <x v="0"/>
  </r>
  <r>
    <x v="21"/>
    <x v="470"/>
    <x v="1"/>
    <x v="0"/>
    <x v="6"/>
    <x v="38"/>
  </r>
  <r>
    <x v="0"/>
    <x v="471"/>
    <x v="0"/>
    <x v="0"/>
    <x v="0"/>
    <x v="0"/>
  </r>
  <r>
    <x v="23"/>
    <x v="472"/>
    <x v="0"/>
    <x v="0"/>
    <x v="0"/>
    <x v="0"/>
  </r>
  <r>
    <x v="2"/>
    <x v="473"/>
    <x v="0"/>
    <x v="0"/>
    <x v="0"/>
    <x v="0"/>
  </r>
  <r>
    <x v="0"/>
    <x v="474"/>
    <x v="0"/>
    <x v="0"/>
    <x v="0"/>
    <x v="0"/>
  </r>
  <r>
    <x v="53"/>
    <x v="475"/>
    <x v="0"/>
    <x v="0"/>
    <x v="0"/>
    <x v="0"/>
  </r>
  <r>
    <x v="13"/>
    <x v="476"/>
    <x v="0"/>
    <x v="0"/>
    <x v="0"/>
    <x v="0"/>
  </r>
  <r>
    <x v="29"/>
    <x v="477"/>
    <x v="0"/>
    <x v="0"/>
    <x v="0"/>
    <x v="0"/>
  </r>
  <r>
    <x v="53"/>
    <x v="478"/>
    <x v="0"/>
    <x v="0"/>
    <x v="0"/>
    <x v="39"/>
  </r>
  <r>
    <x v="1"/>
    <x v="479"/>
    <x v="0"/>
    <x v="0"/>
    <x v="0"/>
    <x v="0"/>
  </r>
  <r>
    <x v="12"/>
    <x v="480"/>
    <x v="0"/>
    <x v="0"/>
    <x v="2"/>
    <x v="0"/>
  </r>
  <r>
    <x v="56"/>
    <x v="481"/>
    <x v="0"/>
    <x v="0"/>
    <x v="0"/>
    <x v="0"/>
  </r>
  <r>
    <x v="19"/>
    <x v="482"/>
    <x v="0"/>
    <x v="0"/>
    <x v="0"/>
    <x v="0"/>
  </r>
  <r>
    <x v="19"/>
    <x v="483"/>
    <x v="0"/>
    <x v="0"/>
    <x v="0"/>
    <x v="0"/>
  </r>
  <r>
    <x v="9"/>
    <x v="484"/>
    <x v="0"/>
    <x v="0"/>
    <x v="0"/>
    <x v="0"/>
  </r>
  <r>
    <x v="43"/>
    <x v="485"/>
    <x v="0"/>
    <x v="8"/>
    <x v="0"/>
    <x v="7"/>
  </r>
  <r>
    <x v="1"/>
    <x v="486"/>
    <x v="0"/>
    <x v="0"/>
    <x v="0"/>
    <x v="0"/>
  </r>
  <r>
    <x v="32"/>
    <x v="487"/>
    <x v="0"/>
    <x v="0"/>
    <x v="0"/>
    <x v="0"/>
  </r>
  <r>
    <x v="11"/>
    <x v="488"/>
    <x v="0"/>
    <x v="0"/>
    <x v="0"/>
    <x v="0"/>
  </r>
  <r>
    <x v="8"/>
    <x v="489"/>
    <x v="0"/>
    <x v="0"/>
    <x v="0"/>
    <x v="0"/>
  </r>
  <r>
    <x v="57"/>
    <x v="490"/>
    <x v="0"/>
    <x v="0"/>
    <x v="0"/>
    <x v="0"/>
  </r>
  <r>
    <x v="28"/>
    <x v="491"/>
    <x v="0"/>
    <x v="0"/>
    <x v="0"/>
    <x v="0"/>
  </r>
  <r>
    <x v="22"/>
    <x v="492"/>
    <x v="0"/>
    <x v="0"/>
    <x v="0"/>
    <x v="40"/>
  </r>
  <r>
    <x v="42"/>
    <x v="493"/>
    <x v="0"/>
    <x v="0"/>
    <x v="0"/>
    <x v="0"/>
  </r>
  <r>
    <x v="15"/>
    <x v="494"/>
    <x v="0"/>
    <x v="0"/>
    <x v="0"/>
    <x v="0"/>
  </r>
  <r>
    <x v="0"/>
    <x v="495"/>
    <x v="0"/>
    <x v="0"/>
    <x v="0"/>
    <x v="0"/>
  </r>
  <r>
    <x v="30"/>
    <x v="496"/>
    <x v="0"/>
    <x v="0"/>
    <x v="0"/>
    <x v="0"/>
  </r>
  <r>
    <x v="0"/>
    <x v="497"/>
    <x v="0"/>
    <x v="0"/>
    <x v="0"/>
    <x v="0"/>
  </r>
  <r>
    <x v="0"/>
    <x v="498"/>
    <x v="0"/>
    <x v="0"/>
    <x v="0"/>
    <x v="0"/>
  </r>
  <r>
    <x v="10"/>
    <x v="499"/>
    <x v="0"/>
    <x v="14"/>
    <x v="0"/>
    <x v="18"/>
  </r>
  <r>
    <x v="35"/>
    <x v="500"/>
    <x v="0"/>
    <x v="0"/>
    <x v="0"/>
    <x v="27"/>
  </r>
  <r>
    <x v="22"/>
    <x v="501"/>
    <x v="0"/>
    <x v="0"/>
    <x v="0"/>
    <x v="0"/>
  </r>
  <r>
    <x v="28"/>
    <x v="502"/>
    <x v="0"/>
    <x v="0"/>
    <x v="0"/>
    <x v="0"/>
  </r>
  <r>
    <x v="55"/>
    <x v="503"/>
    <x v="0"/>
    <x v="0"/>
    <x v="0"/>
    <x v="0"/>
  </r>
  <r>
    <x v="0"/>
    <x v="504"/>
    <x v="0"/>
    <x v="0"/>
    <x v="0"/>
    <x v="0"/>
  </r>
  <r>
    <x v="0"/>
    <x v="505"/>
    <x v="0"/>
    <x v="0"/>
    <x v="0"/>
    <x v="0"/>
  </r>
  <r>
    <x v="0"/>
    <x v="506"/>
    <x v="0"/>
    <x v="0"/>
    <x v="0"/>
    <x v="0"/>
  </r>
  <r>
    <x v="12"/>
    <x v="507"/>
    <x v="0"/>
    <x v="0"/>
    <x v="0"/>
    <x v="0"/>
  </r>
  <r>
    <x v="4"/>
    <x v="508"/>
    <x v="0"/>
    <x v="0"/>
    <x v="0"/>
    <x v="0"/>
  </r>
  <r>
    <x v="0"/>
    <x v="509"/>
    <x v="0"/>
    <x v="0"/>
    <x v="0"/>
    <x v="0"/>
  </r>
  <r>
    <x v="1"/>
    <x v="510"/>
    <x v="0"/>
    <x v="0"/>
    <x v="0"/>
    <x v="0"/>
  </r>
  <r>
    <x v="0"/>
    <x v="511"/>
    <x v="0"/>
    <x v="0"/>
    <x v="0"/>
    <x v="0"/>
  </r>
  <r>
    <x v="0"/>
    <x v="512"/>
    <x v="0"/>
    <x v="0"/>
    <x v="0"/>
    <x v="0"/>
  </r>
  <r>
    <x v="22"/>
    <x v="513"/>
    <x v="0"/>
    <x v="0"/>
    <x v="0"/>
    <x v="0"/>
  </r>
  <r>
    <x v="15"/>
    <x v="514"/>
    <x v="1"/>
    <x v="15"/>
    <x v="7"/>
    <x v="41"/>
  </r>
  <r>
    <x v="3"/>
    <x v="515"/>
    <x v="0"/>
    <x v="0"/>
    <x v="0"/>
    <x v="26"/>
  </r>
  <r>
    <x v="36"/>
    <x v="516"/>
    <x v="0"/>
    <x v="0"/>
    <x v="0"/>
    <x v="0"/>
  </r>
  <r>
    <x v="42"/>
    <x v="517"/>
    <x v="0"/>
    <x v="0"/>
    <x v="0"/>
    <x v="0"/>
  </r>
  <r>
    <x v="6"/>
    <x v="518"/>
    <x v="0"/>
    <x v="0"/>
    <x v="0"/>
    <x v="0"/>
  </r>
  <r>
    <x v="29"/>
    <x v="519"/>
    <x v="0"/>
    <x v="0"/>
    <x v="0"/>
    <x v="0"/>
  </r>
  <r>
    <x v="0"/>
    <x v="520"/>
    <x v="0"/>
    <x v="0"/>
    <x v="0"/>
    <x v="0"/>
  </r>
  <r>
    <x v="34"/>
    <x v="521"/>
    <x v="0"/>
    <x v="0"/>
    <x v="0"/>
    <x v="0"/>
  </r>
  <r>
    <x v="9"/>
    <x v="522"/>
    <x v="0"/>
    <x v="0"/>
    <x v="0"/>
    <x v="0"/>
  </r>
  <r>
    <x v="28"/>
    <x v="523"/>
    <x v="0"/>
    <x v="0"/>
    <x v="0"/>
    <x v="0"/>
  </r>
  <r>
    <x v="52"/>
    <x v="524"/>
    <x v="0"/>
    <x v="0"/>
    <x v="0"/>
    <x v="0"/>
  </r>
  <r>
    <x v="42"/>
    <x v="525"/>
    <x v="0"/>
    <x v="0"/>
    <x v="0"/>
    <x v="0"/>
  </r>
  <r>
    <x v="14"/>
    <x v="526"/>
    <x v="0"/>
    <x v="0"/>
    <x v="2"/>
    <x v="0"/>
  </r>
  <r>
    <x v="10"/>
    <x v="527"/>
    <x v="0"/>
    <x v="0"/>
    <x v="0"/>
    <x v="0"/>
  </r>
  <r>
    <x v="22"/>
    <x v="528"/>
    <x v="0"/>
    <x v="0"/>
    <x v="2"/>
    <x v="0"/>
  </r>
  <r>
    <x v="19"/>
    <x v="529"/>
    <x v="0"/>
    <x v="0"/>
    <x v="0"/>
    <x v="0"/>
  </r>
  <r>
    <x v="35"/>
    <x v="530"/>
    <x v="0"/>
    <x v="0"/>
    <x v="0"/>
    <x v="0"/>
  </r>
  <r>
    <x v="22"/>
    <x v="531"/>
    <x v="0"/>
    <x v="0"/>
    <x v="0"/>
    <x v="0"/>
  </r>
  <r>
    <x v="15"/>
    <x v="532"/>
    <x v="0"/>
    <x v="0"/>
    <x v="0"/>
    <x v="0"/>
  </r>
  <r>
    <x v="28"/>
    <x v="533"/>
    <x v="0"/>
    <x v="0"/>
    <x v="0"/>
    <x v="0"/>
  </r>
  <r>
    <x v="19"/>
    <x v="534"/>
    <x v="0"/>
    <x v="0"/>
    <x v="0"/>
    <x v="0"/>
  </r>
  <r>
    <x v="4"/>
    <x v="535"/>
    <x v="0"/>
    <x v="0"/>
    <x v="0"/>
    <x v="0"/>
  </r>
  <r>
    <x v="0"/>
    <x v="536"/>
    <x v="0"/>
    <x v="0"/>
    <x v="0"/>
    <x v="0"/>
  </r>
  <r>
    <x v="0"/>
    <x v="537"/>
    <x v="0"/>
    <x v="0"/>
    <x v="0"/>
    <x v="0"/>
  </r>
  <r>
    <x v="31"/>
    <x v="538"/>
    <x v="0"/>
    <x v="0"/>
    <x v="0"/>
    <x v="0"/>
  </r>
  <r>
    <x v="0"/>
    <x v="539"/>
    <x v="0"/>
    <x v="0"/>
    <x v="0"/>
    <x v="0"/>
  </r>
  <r>
    <x v="1"/>
    <x v="540"/>
    <x v="0"/>
    <x v="0"/>
    <x v="0"/>
    <x v="0"/>
  </r>
  <r>
    <x v="48"/>
    <x v="541"/>
    <x v="1"/>
    <x v="0"/>
    <x v="2"/>
    <x v="0"/>
  </r>
  <r>
    <x v="43"/>
    <x v="542"/>
    <x v="0"/>
    <x v="0"/>
    <x v="0"/>
    <x v="0"/>
  </r>
  <r>
    <x v="0"/>
    <x v="543"/>
    <x v="0"/>
    <x v="0"/>
    <x v="0"/>
    <x v="0"/>
  </r>
  <r>
    <x v="0"/>
    <x v="544"/>
    <x v="0"/>
    <x v="0"/>
    <x v="0"/>
    <x v="0"/>
  </r>
  <r>
    <x v="2"/>
    <x v="545"/>
    <x v="0"/>
    <x v="0"/>
    <x v="0"/>
    <x v="0"/>
  </r>
  <r>
    <x v="8"/>
    <x v="546"/>
    <x v="0"/>
    <x v="0"/>
    <x v="0"/>
    <x v="0"/>
  </r>
  <r>
    <x v="28"/>
    <x v="547"/>
    <x v="0"/>
    <x v="0"/>
    <x v="0"/>
    <x v="0"/>
  </r>
  <r>
    <x v="52"/>
    <x v="548"/>
    <x v="0"/>
    <x v="0"/>
    <x v="0"/>
    <x v="42"/>
  </r>
  <r>
    <x v="32"/>
    <x v="549"/>
    <x v="0"/>
    <x v="0"/>
    <x v="0"/>
    <x v="0"/>
  </r>
  <r>
    <x v="0"/>
    <x v="550"/>
    <x v="0"/>
    <x v="0"/>
    <x v="0"/>
    <x v="0"/>
  </r>
  <r>
    <x v="55"/>
    <x v="551"/>
    <x v="0"/>
    <x v="0"/>
    <x v="0"/>
    <x v="0"/>
  </r>
  <r>
    <x v="42"/>
    <x v="552"/>
    <x v="0"/>
    <x v="0"/>
    <x v="0"/>
    <x v="0"/>
  </r>
  <r>
    <x v="24"/>
    <x v="553"/>
    <x v="0"/>
    <x v="0"/>
    <x v="0"/>
    <x v="0"/>
  </r>
  <r>
    <x v="46"/>
    <x v="554"/>
    <x v="0"/>
    <x v="0"/>
    <x v="0"/>
    <x v="0"/>
  </r>
  <r>
    <x v="52"/>
    <x v="555"/>
    <x v="0"/>
    <x v="16"/>
    <x v="0"/>
    <x v="43"/>
  </r>
  <r>
    <x v="0"/>
    <x v="556"/>
    <x v="0"/>
    <x v="0"/>
    <x v="0"/>
    <x v="0"/>
  </r>
  <r>
    <x v="0"/>
    <x v="557"/>
    <x v="0"/>
    <x v="0"/>
    <x v="0"/>
    <x v="0"/>
  </r>
  <r>
    <x v="45"/>
    <x v="558"/>
    <x v="0"/>
    <x v="0"/>
    <x v="0"/>
    <x v="44"/>
  </r>
  <r>
    <x v="49"/>
    <x v="559"/>
    <x v="0"/>
    <x v="0"/>
    <x v="0"/>
    <x v="45"/>
  </r>
  <r>
    <x v="54"/>
    <x v="560"/>
    <x v="0"/>
    <x v="0"/>
    <x v="0"/>
    <x v="0"/>
  </r>
  <r>
    <x v="0"/>
    <x v="561"/>
    <x v="0"/>
    <x v="0"/>
    <x v="0"/>
    <x v="0"/>
  </r>
  <r>
    <x v="11"/>
    <x v="562"/>
    <x v="0"/>
    <x v="0"/>
    <x v="0"/>
    <x v="0"/>
  </r>
  <r>
    <x v="0"/>
    <x v="563"/>
    <x v="0"/>
    <x v="0"/>
    <x v="0"/>
    <x v="0"/>
  </r>
  <r>
    <x v="35"/>
    <x v="564"/>
    <x v="0"/>
    <x v="0"/>
    <x v="0"/>
    <x v="0"/>
  </r>
  <r>
    <x v="15"/>
    <x v="565"/>
    <x v="4"/>
    <x v="17"/>
    <x v="8"/>
    <x v="46"/>
  </r>
  <r>
    <x v="22"/>
    <x v="566"/>
    <x v="0"/>
    <x v="0"/>
    <x v="0"/>
    <x v="0"/>
  </r>
  <r>
    <x v="0"/>
    <x v="567"/>
    <x v="0"/>
    <x v="0"/>
    <x v="0"/>
    <x v="0"/>
  </r>
  <r>
    <x v="6"/>
    <x v="568"/>
    <x v="0"/>
    <x v="0"/>
    <x v="0"/>
    <x v="0"/>
  </r>
  <r>
    <x v="2"/>
    <x v="569"/>
    <x v="0"/>
    <x v="0"/>
    <x v="0"/>
    <x v="0"/>
  </r>
  <r>
    <x v="8"/>
    <x v="570"/>
    <x v="0"/>
    <x v="0"/>
    <x v="2"/>
    <x v="0"/>
  </r>
  <r>
    <x v="0"/>
    <x v="571"/>
    <x v="0"/>
    <x v="0"/>
    <x v="0"/>
    <x v="0"/>
  </r>
  <r>
    <x v="55"/>
    <x v="572"/>
    <x v="0"/>
    <x v="0"/>
    <x v="0"/>
    <x v="0"/>
  </r>
  <r>
    <x v="0"/>
    <x v="573"/>
    <x v="0"/>
    <x v="0"/>
    <x v="0"/>
    <x v="0"/>
  </r>
  <r>
    <x v="41"/>
    <x v="574"/>
    <x v="0"/>
    <x v="0"/>
    <x v="0"/>
    <x v="0"/>
  </r>
  <r>
    <x v="1"/>
    <x v="575"/>
    <x v="0"/>
    <x v="0"/>
    <x v="0"/>
    <x v="0"/>
  </r>
  <r>
    <x v="27"/>
    <x v="576"/>
    <x v="0"/>
    <x v="0"/>
    <x v="0"/>
    <x v="0"/>
  </r>
  <r>
    <x v="50"/>
    <x v="577"/>
    <x v="0"/>
    <x v="0"/>
    <x v="0"/>
    <x v="0"/>
  </r>
  <r>
    <x v="0"/>
    <x v="578"/>
    <x v="0"/>
    <x v="0"/>
    <x v="0"/>
    <x v="0"/>
  </r>
  <r>
    <x v="5"/>
    <x v="579"/>
    <x v="0"/>
    <x v="0"/>
    <x v="0"/>
    <x v="17"/>
  </r>
  <r>
    <x v="6"/>
    <x v="580"/>
    <x v="0"/>
    <x v="0"/>
    <x v="0"/>
    <x v="0"/>
  </r>
  <r>
    <x v="0"/>
    <x v="581"/>
    <x v="0"/>
    <x v="0"/>
    <x v="0"/>
    <x v="0"/>
  </r>
  <r>
    <x v="51"/>
    <x v="582"/>
    <x v="0"/>
    <x v="0"/>
    <x v="0"/>
    <x v="0"/>
  </r>
  <r>
    <x v="19"/>
    <x v="583"/>
    <x v="0"/>
    <x v="0"/>
    <x v="0"/>
    <x v="0"/>
  </r>
  <r>
    <x v="0"/>
    <x v="584"/>
    <x v="0"/>
    <x v="0"/>
    <x v="0"/>
    <x v="0"/>
  </r>
  <r>
    <x v="10"/>
    <x v="585"/>
    <x v="0"/>
    <x v="0"/>
    <x v="0"/>
    <x v="0"/>
  </r>
  <r>
    <x v="50"/>
    <x v="586"/>
    <x v="0"/>
    <x v="0"/>
    <x v="0"/>
    <x v="47"/>
  </r>
  <r>
    <x v="1"/>
    <x v="587"/>
    <x v="0"/>
    <x v="0"/>
    <x v="0"/>
    <x v="0"/>
  </r>
  <r>
    <x v="22"/>
    <x v="588"/>
    <x v="0"/>
    <x v="0"/>
    <x v="0"/>
    <x v="0"/>
  </r>
  <r>
    <x v="22"/>
    <x v="589"/>
    <x v="0"/>
    <x v="0"/>
    <x v="0"/>
    <x v="0"/>
  </r>
  <r>
    <x v="30"/>
    <x v="590"/>
    <x v="0"/>
    <x v="18"/>
    <x v="0"/>
    <x v="48"/>
  </r>
  <r>
    <x v="45"/>
    <x v="591"/>
    <x v="0"/>
    <x v="0"/>
    <x v="0"/>
    <x v="0"/>
  </r>
  <r>
    <x v="11"/>
    <x v="592"/>
    <x v="0"/>
    <x v="0"/>
    <x v="0"/>
    <x v="0"/>
  </r>
  <r>
    <x v="13"/>
    <x v="593"/>
    <x v="0"/>
    <x v="0"/>
    <x v="0"/>
    <x v="0"/>
  </r>
  <r>
    <x v="36"/>
    <x v="594"/>
    <x v="0"/>
    <x v="0"/>
    <x v="0"/>
    <x v="0"/>
  </r>
  <r>
    <x v="0"/>
    <x v="595"/>
    <x v="0"/>
    <x v="0"/>
    <x v="0"/>
    <x v="0"/>
  </r>
  <r>
    <x v="1"/>
    <x v="596"/>
    <x v="0"/>
    <x v="0"/>
    <x v="0"/>
    <x v="0"/>
  </r>
  <r>
    <x v="12"/>
    <x v="597"/>
    <x v="0"/>
    <x v="0"/>
    <x v="0"/>
    <x v="0"/>
  </r>
  <r>
    <x v="9"/>
    <x v="598"/>
    <x v="0"/>
    <x v="0"/>
    <x v="0"/>
    <x v="49"/>
  </r>
  <r>
    <x v="22"/>
    <x v="599"/>
    <x v="0"/>
    <x v="19"/>
    <x v="0"/>
    <x v="50"/>
  </r>
  <r>
    <x v="39"/>
    <x v="600"/>
    <x v="0"/>
    <x v="0"/>
    <x v="9"/>
    <x v="0"/>
  </r>
  <r>
    <x v="11"/>
    <x v="601"/>
    <x v="0"/>
    <x v="0"/>
    <x v="0"/>
    <x v="0"/>
  </r>
  <r>
    <x v="0"/>
    <x v="602"/>
    <x v="0"/>
    <x v="0"/>
    <x v="0"/>
    <x v="0"/>
  </r>
  <r>
    <x v="43"/>
    <x v="603"/>
    <x v="0"/>
    <x v="0"/>
    <x v="0"/>
    <x v="0"/>
  </r>
  <r>
    <x v="0"/>
    <x v="604"/>
    <x v="0"/>
    <x v="0"/>
    <x v="0"/>
    <x v="0"/>
  </r>
  <r>
    <x v="45"/>
    <x v="605"/>
    <x v="0"/>
    <x v="0"/>
    <x v="0"/>
    <x v="0"/>
  </r>
  <r>
    <x v="28"/>
    <x v="606"/>
    <x v="0"/>
    <x v="0"/>
    <x v="0"/>
    <x v="0"/>
  </r>
  <r>
    <x v="20"/>
    <x v="607"/>
    <x v="0"/>
    <x v="0"/>
    <x v="0"/>
    <x v="0"/>
  </r>
  <r>
    <x v="0"/>
    <x v="608"/>
    <x v="0"/>
    <x v="0"/>
    <x v="0"/>
    <x v="0"/>
  </r>
  <r>
    <x v="19"/>
    <x v="609"/>
    <x v="0"/>
    <x v="0"/>
    <x v="0"/>
    <x v="0"/>
  </r>
  <r>
    <x v="39"/>
    <x v="610"/>
    <x v="0"/>
    <x v="0"/>
    <x v="0"/>
    <x v="0"/>
  </r>
  <r>
    <x v="10"/>
    <x v="611"/>
    <x v="0"/>
    <x v="0"/>
    <x v="0"/>
    <x v="0"/>
  </r>
  <r>
    <x v="0"/>
    <x v="612"/>
    <x v="0"/>
    <x v="0"/>
    <x v="0"/>
    <x v="0"/>
  </r>
  <r>
    <x v="5"/>
    <x v="613"/>
    <x v="0"/>
    <x v="0"/>
    <x v="0"/>
    <x v="0"/>
  </r>
  <r>
    <x v="14"/>
    <x v="614"/>
    <x v="0"/>
    <x v="0"/>
    <x v="0"/>
    <x v="15"/>
  </r>
  <r>
    <x v="6"/>
    <x v="615"/>
    <x v="0"/>
    <x v="0"/>
    <x v="0"/>
    <x v="0"/>
  </r>
  <r>
    <x v="43"/>
    <x v="616"/>
    <x v="0"/>
    <x v="0"/>
    <x v="0"/>
    <x v="0"/>
  </r>
  <r>
    <x v="6"/>
    <x v="617"/>
    <x v="0"/>
    <x v="0"/>
    <x v="0"/>
    <x v="0"/>
  </r>
  <r>
    <x v="19"/>
    <x v="618"/>
    <x v="0"/>
    <x v="0"/>
    <x v="0"/>
    <x v="51"/>
  </r>
  <r>
    <x v="0"/>
    <x v="619"/>
    <x v="0"/>
    <x v="0"/>
    <x v="0"/>
    <x v="0"/>
  </r>
  <r>
    <x v="37"/>
    <x v="620"/>
    <x v="0"/>
    <x v="0"/>
    <x v="0"/>
    <x v="0"/>
  </r>
  <r>
    <x v="5"/>
    <x v="621"/>
    <x v="0"/>
    <x v="0"/>
    <x v="0"/>
    <x v="0"/>
  </r>
  <r>
    <x v="21"/>
    <x v="622"/>
    <x v="0"/>
    <x v="0"/>
    <x v="0"/>
    <x v="52"/>
  </r>
  <r>
    <x v="29"/>
    <x v="623"/>
    <x v="0"/>
    <x v="0"/>
    <x v="0"/>
    <x v="0"/>
  </r>
  <r>
    <x v="2"/>
    <x v="624"/>
    <x v="0"/>
    <x v="0"/>
    <x v="0"/>
    <x v="0"/>
  </r>
  <r>
    <x v="45"/>
    <x v="625"/>
    <x v="0"/>
    <x v="0"/>
    <x v="0"/>
    <x v="0"/>
  </r>
  <r>
    <x v="51"/>
    <x v="626"/>
    <x v="0"/>
    <x v="0"/>
    <x v="0"/>
    <x v="0"/>
  </r>
  <r>
    <x v="2"/>
    <x v="627"/>
    <x v="0"/>
    <x v="0"/>
    <x v="0"/>
    <x v="0"/>
  </r>
  <r>
    <x v="52"/>
    <x v="628"/>
    <x v="0"/>
    <x v="0"/>
    <x v="0"/>
    <x v="0"/>
  </r>
  <r>
    <x v="24"/>
    <x v="629"/>
    <x v="0"/>
    <x v="20"/>
    <x v="0"/>
    <x v="53"/>
  </r>
  <r>
    <x v="0"/>
    <x v="630"/>
    <x v="0"/>
    <x v="0"/>
    <x v="0"/>
    <x v="0"/>
  </r>
  <r>
    <x v="20"/>
    <x v="631"/>
    <x v="0"/>
    <x v="0"/>
    <x v="0"/>
    <x v="0"/>
  </r>
  <r>
    <x v="5"/>
    <x v="632"/>
    <x v="0"/>
    <x v="0"/>
    <x v="0"/>
    <x v="0"/>
  </r>
  <r>
    <x v="1"/>
    <x v="633"/>
    <x v="0"/>
    <x v="0"/>
    <x v="0"/>
    <x v="0"/>
  </r>
  <r>
    <x v="1"/>
    <x v="634"/>
    <x v="0"/>
    <x v="0"/>
    <x v="0"/>
    <x v="0"/>
  </r>
  <r>
    <x v="57"/>
    <x v="635"/>
    <x v="0"/>
    <x v="0"/>
    <x v="0"/>
    <x v="0"/>
  </r>
  <r>
    <x v="1"/>
    <x v="636"/>
    <x v="0"/>
    <x v="0"/>
    <x v="0"/>
    <x v="0"/>
  </r>
  <r>
    <x v="21"/>
    <x v="637"/>
    <x v="0"/>
    <x v="0"/>
    <x v="0"/>
    <x v="0"/>
  </r>
  <r>
    <x v="18"/>
    <x v="638"/>
    <x v="0"/>
    <x v="0"/>
    <x v="0"/>
    <x v="54"/>
  </r>
  <r>
    <x v="5"/>
    <x v="639"/>
    <x v="0"/>
    <x v="8"/>
    <x v="0"/>
    <x v="7"/>
  </r>
  <r>
    <x v="18"/>
    <x v="640"/>
    <x v="0"/>
    <x v="0"/>
    <x v="0"/>
    <x v="0"/>
  </r>
  <r>
    <x v="33"/>
    <x v="641"/>
    <x v="0"/>
    <x v="0"/>
    <x v="0"/>
    <x v="0"/>
  </r>
  <r>
    <x v="2"/>
    <x v="642"/>
    <x v="0"/>
    <x v="0"/>
    <x v="0"/>
    <x v="0"/>
  </r>
  <r>
    <x v="58"/>
    <x v="643"/>
    <x v="0"/>
    <x v="0"/>
    <x v="0"/>
    <x v="0"/>
  </r>
  <r>
    <x v="14"/>
    <x v="644"/>
    <x v="0"/>
    <x v="0"/>
    <x v="0"/>
    <x v="0"/>
  </r>
  <r>
    <x v="11"/>
    <x v="645"/>
    <x v="0"/>
    <x v="0"/>
    <x v="0"/>
    <x v="0"/>
  </r>
  <r>
    <x v="22"/>
    <x v="646"/>
    <x v="0"/>
    <x v="0"/>
    <x v="0"/>
    <x v="0"/>
  </r>
  <r>
    <x v="7"/>
    <x v="647"/>
    <x v="0"/>
    <x v="0"/>
    <x v="0"/>
    <x v="0"/>
  </r>
  <r>
    <x v="1"/>
    <x v="648"/>
    <x v="0"/>
    <x v="0"/>
    <x v="0"/>
    <x v="0"/>
  </r>
  <r>
    <x v="29"/>
    <x v="649"/>
    <x v="0"/>
    <x v="0"/>
    <x v="0"/>
    <x v="0"/>
  </r>
  <r>
    <x v="24"/>
    <x v="650"/>
    <x v="0"/>
    <x v="0"/>
    <x v="0"/>
    <x v="0"/>
  </r>
  <r>
    <x v="0"/>
    <x v="651"/>
    <x v="0"/>
    <x v="0"/>
    <x v="0"/>
    <x v="0"/>
  </r>
  <r>
    <x v="18"/>
    <x v="652"/>
    <x v="0"/>
    <x v="0"/>
    <x v="0"/>
    <x v="0"/>
  </r>
  <r>
    <x v="35"/>
    <x v="653"/>
    <x v="0"/>
    <x v="0"/>
    <x v="0"/>
    <x v="0"/>
  </r>
  <r>
    <x v="6"/>
    <x v="654"/>
    <x v="0"/>
    <x v="0"/>
    <x v="0"/>
    <x v="12"/>
  </r>
  <r>
    <x v="1"/>
    <x v="655"/>
    <x v="0"/>
    <x v="0"/>
    <x v="0"/>
    <x v="0"/>
  </r>
  <r>
    <x v="9"/>
    <x v="656"/>
    <x v="0"/>
    <x v="0"/>
    <x v="0"/>
    <x v="0"/>
  </r>
  <r>
    <x v="25"/>
    <x v="657"/>
    <x v="0"/>
    <x v="0"/>
    <x v="0"/>
    <x v="0"/>
  </r>
  <r>
    <x v="0"/>
    <x v="658"/>
    <x v="0"/>
    <x v="0"/>
    <x v="0"/>
    <x v="0"/>
  </r>
  <r>
    <x v="37"/>
    <x v="659"/>
    <x v="0"/>
    <x v="0"/>
    <x v="0"/>
    <x v="8"/>
  </r>
  <r>
    <x v="51"/>
    <x v="660"/>
    <x v="0"/>
    <x v="0"/>
    <x v="0"/>
    <x v="55"/>
  </r>
  <r>
    <x v="22"/>
    <x v="661"/>
    <x v="0"/>
    <x v="0"/>
    <x v="0"/>
    <x v="0"/>
  </r>
  <r>
    <x v="45"/>
    <x v="662"/>
    <x v="0"/>
    <x v="0"/>
    <x v="0"/>
    <x v="0"/>
  </r>
  <r>
    <x v="12"/>
    <x v="663"/>
    <x v="0"/>
    <x v="0"/>
    <x v="0"/>
    <x v="0"/>
  </r>
  <r>
    <x v="55"/>
    <x v="664"/>
    <x v="0"/>
    <x v="0"/>
    <x v="0"/>
    <x v="0"/>
  </r>
  <r>
    <x v="12"/>
    <x v="665"/>
    <x v="0"/>
    <x v="0"/>
    <x v="0"/>
    <x v="0"/>
  </r>
  <r>
    <x v="44"/>
    <x v="666"/>
    <x v="0"/>
    <x v="0"/>
    <x v="0"/>
    <x v="0"/>
  </r>
  <r>
    <x v="36"/>
    <x v="667"/>
    <x v="0"/>
    <x v="0"/>
    <x v="0"/>
    <x v="9"/>
  </r>
  <r>
    <x v="0"/>
    <x v="668"/>
    <x v="0"/>
    <x v="0"/>
    <x v="0"/>
    <x v="0"/>
  </r>
  <r>
    <x v="0"/>
    <x v="669"/>
    <x v="0"/>
    <x v="0"/>
    <x v="0"/>
    <x v="0"/>
  </r>
  <r>
    <x v="0"/>
    <x v="670"/>
    <x v="0"/>
    <x v="0"/>
    <x v="0"/>
    <x v="0"/>
  </r>
  <r>
    <x v="21"/>
    <x v="671"/>
    <x v="0"/>
    <x v="0"/>
    <x v="0"/>
    <x v="0"/>
  </r>
  <r>
    <x v="38"/>
    <x v="672"/>
    <x v="0"/>
    <x v="0"/>
    <x v="0"/>
    <x v="0"/>
  </r>
  <r>
    <x v="16"/>
    <x v="673"/>
    <x v="0"/>
    <x v="0"/>
    <x v="2"/>
    <x v="0"/>
  </r>
  <r>
    <x v="15"/>
    <x v="674"/>
    <x v="0"/>
    <x v="0"/>
    <x v="0"/>
    <x v="0"/>
  </r>
  <r>
    <x v="10"/>
    <x v="675"/>
    <x v="0"/>
    <x v="0"/>
    <x v="0"/>
    <x v="0"/>
  </r>
  <r>
    <x v="44"/>
    <x v="676"/>
    <x v="0"/>
    <x v="0"/>
    <x v="0"/>
    <x v="0"/>
  </r>
  <r>
    <x v="1"/>
    <x v="677"/>
    <x v="0"/>
    <x v="0"/>
    <x v="0"/>
    <x v="0"/>
  </r>
  <r>
    <x v="0"/>
    <x v="678"/>
    <x v="0"/>
    <x v="0"/>
    <x v="0"/>
    <x v="0"/>
  </r>
  <r>
    <x v="15"/>
    <x v="679"/>
    <x v="0"/>
    <x v="0"/>
    <x v="0"/>
    <x v="0"/>
  </r>
  <r>
    <x v="29"/>
    <x v="680"/>
    <x v="0"/>
    <x v="0"/>
    <x v="0"/>
    <x v="0"/>
  </r>
  <r>
    <x v="6"/>
    <x v="681"/>
    <x v="0"/>
    <x v="0"/>
    <x v="0"/>
    <x v="0"/>
  </r>
  <r>
    <x v="41"/>
    <x v="682"/>
    <x v="0"/>
    <x v="8"/>
    <x v="0"/>
    <x v="7"/>
  </r>
  <r>
    <x v="0"/>
    <x v="683"/>
    <x v="0"/>
    <x v="0"/>
    <x v="0"/>
    <x v="0"/>
  </r>
  <r>
    <x v="25"/>
    <x v="684"/>
    <x v="0"/>
    <x v="0"/>
    <x v="0"/>
    <x v="0"/>
  </r>
  <r>
    <x v="45"/>
    <x v="685"/>
    <x v="0"/>
    <x v="0"/>
    <x v="2"/>
    <x v="0"/>
  </r>
  <r>
    <x v="25"/>
    <x v="686"/>
    <x v="0"/>
    <x v="0"/>
    <x v="0"/>
    <x v="0"/>
  </r>
  <r>
    <x v="0"/>
    <x v="687"/>
    <x v="0"/>
    <x v="0"/>
    <x v="0"/>
    <x v="0"/>
  </r>
  <r>
    <x v="44"/>
    <x v="688"/>
    <x v="0"/>
    <x v="0"/>
    <x v="0"/>
    <x v="0"/>
  </r>
  <r>
    <x v="0"/>
    <x v="689"/>
    <x v="0"/>
    <x v="0"/>
    <x v="0"/>
    <x v="0"/>
  </r>
  <r>
    <x v="38"/>
    <x v="690"/>
    <x v="0"/>
    <x v="0"/>
    <x v="6"/>
    <x v="0"/>
  </r>
  <r>
    <x v="10"/>
    <x v="691"/>
    <x v="0"/>
    <x v="0"/>
    <x v="0"/>
    <x v="0"/>
  </r>
  <r>
    <x v="0"/>
    <x v="692"/>
    <x v="0"/>
    <x v="0"/>
    <x v="0"/>
    <x v="0"/>
  </r>
  <r>
    <x v="54"/>
    <x v="693"/>
    <x v="0"/>
    <x v="0"/>
    <x v="0"/>
    <x v="0"/>
  </r>
  <r>
    <x v="24"/>
    <x v="694"/>
    <x v="0"/>
    <x v="0"/>
    <x v="0"/>
    <x v="0"/>
  </r>
  <r>
    <x v="2"/>
    <x v="695"/>
    <x v="0"/>
    <x v="0"/>
    <x v="0"/>
    <x v="56"/>
  </r>
  <r>
    <x v="46"/>
    <x v="696"/>
    <x v="0"/>
    <x v="0"/>
    <x v="0"/>
    <x v="0"/>
  </r>
  <r>
    <x v="19"/>
    <x v="697"/>
    <x v="0"/>
    <x v="0"/>
    <x v="0"/>
    <x v="0"/>
  </r>
  <r>
    <x v="1"/>
    <x v="698"/>
    <x v="0"/>
    <x v="0"/>
    <x v="0"/>
    <x v="0"/>
  </r>
  <r>
    <x v="12"/>
    <x v="699"/>
    <x v="0"/>
    <x v="0"/>
    <x v="0"/>
    <x v="0"/>
  </r>
  <r>
    <x v="39"/>
    <x v="700"/>
    <x v="0"/>
    <x v="21"/>
    <x v="0"/>
    <x v="57"/>
  </r>
  <r>
    <x v="0"/>
    <x v="701"/>
    <x v="0"/>
    <x v="0"/>
    <x v="0"/>
    <x v="0"/>
  </r>
  <r>
    <x v="0"/>
    <x v="702"/>
    <x v="0"/>
    <x v="0"/>
    <x v="0"/>
    <x v="0"/>
  </r>
  <r>
    <x v="35"/>
    <x v="703"/>
    <x v="0"/>
    <x v="0"/>
    <x v="0"/>
    <x v="0"/>
  </r>
  <r>
    <x v="54"/>
    <x v="704"/>
    <x v="0"/>
    <x v="0"/>
    <x v="0"/>
    <x v="0"/>
  </r>
  <r>
    <x v="11"/>
    <x v="705"/>
    <x v="0"/>
    <x v="0"/>
    <x v="0"/>
    <x v="0"/>
  </r>
  <r>
    <x v="9"/>
    <x v="706"/>
    <x v="0"/>
    <x v="0"/>
    <x v="0"/>
    <x v="0"/>
  </r>
  <r>
    <x v="13"/>
    <x v="707"/>
    <x v="0"/>
    <x v="0"/>
    <x v="0"/>
    <x v="0"/>
  </r>
  <r>
    <x v="12"/>
    <x v="708"/>
    <x v="0"/>
    <x v="0"/>
    <x v="0"/>
    <x v="27"/>
  </r>
  <r>
    <x v="0"/>
    <x v="709"/>
    <x v="0"/>
    <x v="0"/>
    <x v="0"/>
    <x v="0"/>
  </r>
  <r>
    <x v="21"/>
    <x v="710"/>
    <x v="0"/>
    <x v="0"/>
    <x v="0"/>
    <x v="0"/>
  </r>
  <r>
    <x v="31"/>
    <x v="711"/>
    <x v="0"/>
    <x v="0"/>
    <x v="0"/>
    <x v="0"/>
  </r>
  <r>
    <x v="29"/>
    <x v="712"/>
    <x v="0"/>
    <x v="0"/>
    <x v="0"/>
    <x v="0"/>
  </r>
  <r>
    <x v="44"/>
    <x v="713"/>
    <x v="0"/>
    <x v="0"/>
    <x v="0"/>
    <x v="0"/>
  </r>
  <r>
    <x v="1"/>
    <x v="714"/>
    <x v="0"/>
    <x v="0"/>
    <x v="0"/>
    <x v="0"/>
  </r>
  <r>
    <x v="42"/>
    <x v="715"/>
    <x v="0"/>
    <x v="0"/>
    <x v="0"/>
    <x v="0"/>
  </r>
  <r>
    <x v="6"/>
    <x v="716"/>
    <x v="0"/>
    <x v="0"/>
    <x v="0"/>
    <x v="0"/>
  </r>
  <r>
    <x v="31"/>
    <x v="717"/>
    <x v="0"/>
    <x v="0"/>
    <x v="0"/>
    <x v="0"/>
  </r>
  <r>
    <x v="18"/>
    <x v="718"/>
    <x v="0"/>
    <x v="0"/>
    <x v="0"/>
    <x v="0"/>
  </r>
  <r>
    <x v="9"/>
    <x v="719"/>
    <x v="0"/>
    <x v="0"/>
    <x v="0"/>
    <x v="0"/>
  </r>
  <r>
    <x v="0"/>
    <x v="720"/>
    <x v="0"/>
    <x v="0"/>
    <x v="0"/>
    <x v="0"/>
  </r>
  <r>
    <x v="16"/>
    <x v="721"/>
    <x v="0"/>
    <x v="0"/>
    <x v="0"/>
    <x v="0"/>
  </r>
  <r>
    <x v="37"/>
    <x v="722"/>
    <x v="0"/>
    <x v="0"/>
    <x v="0"/>
    <x v="0"/>
  </r>
  <r>
    <x v="0"/>
    <x v="723"/>
    <x v="0"/>
    <x v="0"/>
    <x v="0"/>
    <x v="0"/>
  </r>
  <r>
    <x v="1"/>
    <x v="724"/>
    <x v="0"/>
    <x v="0"/>
    <x v="0"/>
    <x v="0"/>
  </r>
  <r>
    <x v="0"/>
    <x v="725"/>
    <x v="0"/>
    <x v="0"/>
    <x v="0"/>
    <x v="0"/>
  </r>
  <r>
    <x v="28"/>
    <x v="726"/>
    <x v="0"/>
    <x v="0"/>
    <x v="0"/>
    <x v="0"/>
  </r>
  <r>
    <x v="2"/>
    <x v="727"/>
    <x v="0"/>
    <x v="0"/>
    <x v="0"/>
    <x v="7"/>
  </r>
  <r>
    <x v="28"/>
    <x v="728"/>
    <x v="0"/>
    <x v="0"/>
    <x v="0"/>
    <x v="0"/>
  </r>
  <r>
    <x v="48"/>
    <x v="729"/>
    <x v="0"/>
    <x v="0"/>
    <x v="0"/>
    <x v="0"/>
  </r>
  <r>
    <x v="5"/>
    <x v="730"/>
    <x v="0"/>
    <x v="0"/>
    <x v="0"/>
    <x v="0"/>
  </r>
  <r>
    <x v="7"/>
    <x v="731"/>
    <x v="0"/>
    <x v="0"/>
    <x v="0"/>
    <x v="0"/>
  </r>
  <r>
    <x v="57"/>
    <x v="732"/>
    <x v="0"/>
    <x v="0"/>
    <x v="0"/>
    <x v="0"/>
  </r>
  <r>
    <x v="28"/>
    <x v="733"/>
    <x v="0"/>
    <x v="0"/>
    <x v="0"/>
    <x v="0"/>
  </r>
  <r>
    <x v="0"/>
    <x v="734"/>
    <x v="0"/>
    <x v="0"/>
    <x v="0"/>
    <x v="0"/>
  </r>
  <r>
    <x v="0"/>
    <x v="735"/>
    <x v="0"/>
    <x v="22"/>
    <x v="0"/>
    <x v="31"/>
  </r>
  <r>
    <x v="27"/>
    <x v="736"/>
    <x v="3"/>
    <x v="0"/>
    <x v="1"/>
    <x v="0"/>
  </r>
  <r>
    <x v="0"/>
    <x v="737"/>
    <x v="0"/>
    <x v="0"/>
    <x v="0"/>
    <x v="0"/>
  </r>
  <r>
    <x v="59"/>
    <x v="738"/>
    <x v="0"/>
    <x v="4"/>
    <x v="0"/>
    <x v="58"/>
  </r>
  <r>
    <x v="59"/>
    <x v="739"/>
    <x v="5"/>
    <x v="23"/>
    <x v="10"/>
    <x v="59"/>
  </r>
  <r>
    <x v="59"/>
    <x v="740"/>
    <x v="6"/>
    <x v="24"/>
    <x v="11"/>
    <x v="60"/>
  </r>
  <r>
    <x v="59"/>
    <x v="741"/>
    <x v="5"/>
    <x v="23"/>
    <x v="10"/>
    <x v="59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0"/>
</file>

<file path=xl/pivotCache/pivotCacheRecords13.xml><?xml version="1.0" encoding="utf-8"?>
<pivotCacheRecords xmlns="http://schemas.openxmlformats.org/spreadsheetml/2006/main" xmlns:r="http://schemas.openxmlformats.org/officeDocument/2006/relationships" count="0"/>
</file>

<file path=xl/pivotCache/pivotCacheRecords14.xml><?xml version="1.0" encoding="utf-8"?>
<pivotCacheRecords xmlns="http://schemas.openxmlformats.org/spreadsheetml/2006/main" xmlns:r="http://schemas.openxmlformats.org/officeDocument/2006/relationships" count="2344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"/>
    <x v="1"/>
    <x v="1"/>
    <x v="0"/>
    <x v="0"/>
    <x v="1"/>
    <x v="1"/>
    <x v="1"/>
    <x v="1"/>
    <x v="1"/>
    <x v="1"/>
    <x v="1"/>
    <x v="0"/>
    <x v="0"/>
    <x v="0"/>
    <x v="0"/>
    <x v="0"/>
    <x v="0"/>
    <x v="0"/>
    <x v="0"/>
    <x v="0"/>
  </r>
  <r>
    <x v="0"/>
    <x v="0"/>
    <x v="0"/>
    <x v="0"/>
    <x v="0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2"/>
    <x v="2"/>
    <x v="2"/>
    <x v="1"/>
    <x v="1"/>
    <x v="2"/>
    <x v="1"/>
    <x v="2"/>
    <x v="1"/>
    <x v="2"/>
    <x v="2"/>
    <x v="2"/>
    <x v="0"/>
    <x v="0"/>
    <x v="0"/>
    <x v="0"/>
    <x v="0"/>
    <x v="0"/>
    <x v="0"/>
    <x v="0"/>
    <x v="0"/>
  </r>
  <r>
    <x v="0"/>
    <x v="0"/>
    <x v="0"/>
    <x v="0"/>
    <x v="0"/>
    <x v="1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"/>
    <x v="0"/>
    <x v="2"/>
    <x v="1"/>
    <x v="2"/>
    <x v="2"/>
    <x v="2"/>
    <x v="3"/>
    <x v="0"/>
    <x v="0"/>
    <x v="1"/>
    <x v="1"/>
    <x v="0"/>
    <x v="0"/>
    <x v="0"/>
    <x v="0"/>
    <x v="0"/>
    <x v="0"/>
    <x v="0"/>
    <x v="0"/>
    <x v="0"/>
    <x v="0"/>
    <x v="1"/>
    <x v="1"/>
    <x v="1"/>
    <x v="0"/>
    <x v="0"/>
    <x v="2"/>
    <x v="2"/>
    <x v="0"/>
    <x v="0"/>
    <x v="1"/>
    <x v="1"/>
    <x v="1"/>
    <x v="1"/>
    <x v="1"/>
    <x v="1"/>
    <x v="2"/>
    <x v="2"/>
    <x v="2"/>
    <x v="2"/>
    <x v="2"/>
    <x v="3"/>
    <x v="3"/>
    <x v="3"/>
    <x v="2"/>
    <x v="2"/>
    <x v="3"/>
    <x v="2"/>
    <x v="3"/>
    <x v="2"/>
    <x v="3"/>
    <x v="3"/>
    <x v="3"/>
    <x v="0"/>
    <x v="0"/>
    <x v="0"/>
    <x v="0"/>
    <x v="0"/>
    <x v="0"/>
    <x v="0"/>
    <x v="0"/>
    <x v="0"/>
  </r>
  <r>
    <x v="0"/>
    <x v="0"/>
    <x v="0"/>
    <x v="0"/>
    <x v="0"/>
    <x v="3"/>
    <x v="0"/>
    <x v="3"/>
    <x v="3"/>
    <x v="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"/>
    <x v="3"/>
    <x v="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2"/>
    <x v="2"/>
    <x v="2"/>
    <x v="2"/>
    <x v="2"/>
    <x v="2"/>
    <x v="3"/>
    <x v="3"/>
    <x v="3"/>
    <x v="3"/>
    <x v="3"/>
    <x v="4"/>
    <x v="1"/>
    <x v="4"/>
    <x v="0"/>
    <x v="0"/>
    <x v="4"/>
    <x v="3"/>
    <x v="4"/>
    <x v="3"/>
    <x v="4"/>
    <x v="4"/>
    <x v="4"/>
    <x v="0"/>
    <x v="0"/>
    <x v="0"/>
    <x v="0"/>
    <x v="0"/>
    <x v="0"/>
    <x v="0"/>
    <x v="0"/>
    <x v="0"/>
  </r>
  <r>
    <x v="0"/>
    <x v="0"/>
    <x v="0"/>
    <x v="0"/>
    <x v="0"/>
    <x v="1"/>
    <x v="0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5"/>
    <x v="2"/>
    <x v="2"/>
    <x v="3"/>
    <x v="3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4"/>
    <x v="0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0"/>
    <x v="0"/>
    <x v="0"/>
    <x v="0"/>
    <x v="3"/>
    <x v="0"/>
    <x v="4"/>
    <x v="4"/>
    <x v="4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4"/>
    <x v="4"/>
    <x v="5"/>
    <x v="6"/>
    <x v="2"/>
    <x v="2"/>
    <x v="0"/>
    <x v="0"/>
    <x v="6"/>
    <x v="3"/>
    <x v="6"/>
    <x v="1"/>
    <x v="2"/>
    <x v="6"/>
    <x v="6"/>
    <x v="0"/>
    <x v="0"/>
    <x v="0"/>
    <x v="0"/>
    <x v="0"/>
    <x v="0"/>
    <x v="0"/>
    <x v="0"/>
    <x v="0"/>
  </r>
  <r>
    <x v="0"/>
    <x v="0"/>
    <x v="0"/>
    <x v="0"/>
    <x v="0"/>
    <x v="5"/>
    <x v="0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6"/>
    <x v="3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  <x v="2"/>
    <x v="0"/>
    <x v="4"/>
    <x v="2"/>
    <x v="5"/>
    <x v="5"/>
    <x v="5"/>
    <x v="6"/>
    <x v="0"/>
    <x v="0"/>
    <x v="0"/>
    <x v="0"/>
    <x v="0"/>
    <x v="0"/>
    <x v="0"/>
    <x v="0"/>
    <x v="0"/>
    <x v="0"/>
    <x v="0"/>
    <x v="0"/>
    <x v="0"/>
    <x v="0"/>
    <x v="0"/>
    <x v="2"/>
    <x v="2"/>
    <x v="0"/>
    <x v="0"/>
    <x v="3"/>
    <x v="3"/>
    <x v="0"/>
    <x v="0"/>
    <x v="3"/>
    <x v="3"/>
    <x v="3"/>
    <x v="0"/>
    <x v="0"/>
    <x v="3"/>
    <x v="0"/>
    <x v="4"/>
    <x v="5"/>
    <x v="5"/>
    <x v="7"/>
    <x v="8"/>
    <x v="4"/>
    <x v="5"/>
    <x v="0"/>
    <x v="0"/>
    <x v="7"/>
    <x v="5"/>
    <x v="7"/>
    <x v="5"/>
    <x v="6"/>
    <x v="7"/>
    <x v="7"/>
    <x v="0"/>
    <x v="0"/>
    <x v="0"/>
    <x v="0"/>
    <x v="0"/>
    <x v="0"/>
    <x v="0"/>
    <x v="0"/>
    <x v="0"/>
  </r>
  <r>
    <x v="0"/>
    <x v="0"/>
    <x v="0"/>
    <x v="0"/>
    <x v="0"/>
    <x v="3"/>
    <x v="0"/>
    <x v="7"/>
    <x v="7"/>
    <x v="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4"/>
    <x v="0"/>
    <x v="0"/>
    <x v="0"/>
    <x v="0"/>
    <x v="5"/>
    <x v="3"/>
    <x v="6"/>
    <x v="6"/>
    <x v="6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0"/>
    <x v="4"/>
    <x v="0"/>
    <x v="0"/>
    <x v="4"/>
    <x v="4"/>
    <x v="4"/>
    <x v="0"/>
    <x v="0"/>
    <x v="4"/>
    <x v="1"/>
    <x v="5"/>
    <x v="6"/>
    <x v="6"/>
    <x v="6"/>
    <x v="9"/>
    <x v="1"/>
    <x v="6"/>
    <x v="0"/>
    <x v="0"/>
    <x v="8"/>
    <x v="1"/>
    <x v="8"/>
    <x v="4"/>
    <x v="7"/>
    <x v="8"/>
    <x v="8"/>
    <x v="0"/>
    <x v="0"/>
    <x v="0"/>
    <x v="0"/>
    <x v="0"/>
    <x v="0"/>
    <x v="0"/>
    <x v="0"/>
    <x v="0"/>
  </r>
  <r>
    <x v="0"/>
    <x v="0"/>
    <x v="0"/>
    <x v="0"/>
    <x v="0"/>
    <x v="3"/>
    <x v="0"/>
    <x v="8"/>
    <x v="8"/>
    <x v="8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5"/>
    <x v="0"/>
    <x v="0"/>
    <x v="0"/>
    <x v="0"/>
    <x v="6"/>
    <x v="4"/>
    <x v="7"/>
    <x v="7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4"/>
    <x v="4"/>
    <x v="5"/>
    <x v="1"/>
    <x v="3"/>
    <x v="5"/>
    <x v="1"/>
    <x v="1"/>
    <x v="1"/>
    <x v="7"/>
    <x v="6"/>
    <x v="10"/>
    <x v="2"/>
    <x v="2"/>
    <x v="0"/>
    <x v="0"/>
    <x v="6"/>
    <x v="1"/>
    <x v="9"/>
    <x v="4"/>
    <x v="5"/>
    <x v="5"/>
    <x v="9"/>
    <x v="0"/>
    <x v="0"/>
    <x v="0"/>
    <x v="1"/>
    <x v="1"/>
    <x v="1"/>
    <x v="1"/>
    <x v="1"/>
    <x v="1"/>
  </r>
  <r>
    <x v="0"/>
    <x v="0"/>
    <x v="0"/>
    <x v="0"/>
    <x v="0"/>
    <x v="7"/>
    <x v="4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6"/>
    <x v="6"/>
    <x v="1"/>
    <x v="0"/>
    <x v="3"/>
    <x v="1"/>
    <x v="7"/>
    <x v="5"/>
    <x v="8"/>
    <x v="8"/>
    <x v="8"/>
    <x v="9"/>
    <x v="0"/>
    <x v="0"/>
    <x v="0"/>
    <x v="0"/>
    <x v="0"/>
    <x v="0"/>
    <x v="1"/>
    <x v="1"/>
    <x v="0"/>
    <x v="0"/>
    <x v="0"/>
    <x v="0"/>
    <x v="1"/>
    <x v="0"/>
    <x v="0"/>
    <x v="3"/>
    <x v="3"/>
    <x v="0"/>
    <x v="0"/>
    <x v="0"/>
    <x v="5"/>
    <x v="0"/>
    <x v="0"/>
    <x v="5"/>
    <x v="5"/>
    <x v="6"/>
    <x v="1"/>
    <x v="4"/>
    <x v="6"/>
    <x v="3"/>
    <x v="6"/>
    <x v="7"/>
    <x v="8"/>
    <x v="8"/>
    <x v="11"/>
    <x v="5"/>
    <x v="7"/>
    <x v="4"/>
    <x v="4"/>
    <x v="9"/>
    <x v="6"/>
    <x v="10"/>
    <x v="6"/>
    <x v="8"/>
    <x v="9"/>
    <x v="10"/>
    <x v="0"/>
    <x v="0"/>
    <x v="0"/>
    <x v="0"/>
    <x v="0"/>
    <x v="0"/>
    <x v="0"/>
    <x v="0"/>
    <x v="0"/>
  </r>
  <r>
    <x v="0"/>
    <x v="0"/>
    <x v="0"/>
    <x v="0"/>
    <x v="0"/>
    <x v="8"/>
    <x v="3"/>
    <x v="10"/>
    <x v="1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7"/>
    <x v="7"/>
    <x v="2"/>
    <x v="0"/>
    <x v="4"/>
    <x v="0"/>
    <x v="8"/>
    <x v="6"/>
    <x v="9"/>
    <x v="9"/>
    <x v="9"/>
    <x v="10"/>
    <x v="0"/>
    <x v="0"/>
    <x v="0"/>
    <x v="0"/>
    <x v="0"/>
    <x v="0"/>
    <x v="0"/>
    <x v="0"/>
    <x v="0"/>
    <x v="0"/>
    <x v="0"/>
    <x v="0"/>
    <x v="0"/>
    <x v="0"/>
    <x v="0"/>
    <x v="4"/>
    <x v="4"/>
    <x v="0"/>
    <x v="0"/>
    <x v="4"/>
    <x v="6"/>
    <x v="0"/>
    <x v="0"/>
    <x v="6"/>
    <x v="6"/>
    <x v="7"/>
    <x v="1"/>
    <x v="1"/>
    <x v="7"/>
    <x v="4"/>
    <x v="7"/>
    <x v="8"/>
    <x v="9"/>
    <x v="9"/>
    <x v="12"/>
    <x v="6"/>
    <x v="8"/>
    <x v="4"/>
    <x v="5"/>
    <x v="10"/>
    <x v="7"/>
    <x v="11"/>
    <x v="7"/>
    <x v="9"/>
    <x v="10"/>
    <x v="11"/>
    <x v="1"/>
    <x v="1"/>
    <x v="2"/>
    <x v="0"/>
    <x v="0"/>
    <x v="0"/>
    <x v="0"/>
    <x v="0"/>
    <x v="0"/>
  </r>
  <r>
    <x v="0"/>
    <x v="0"/>
    <x v="0"/>
    <x v="0"/>
    <x v="0"/>
    <x v="7"/>
    <x v="0"/>
    <x v="11"/>
    <x v="11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8"/>
    <x v="0"/>
    <x v="0"/>
    <x v="5"/>
    <x v="0"/>
    <x v="9"/>
    <x v="0"/>
    <x v="10"/>
    <x v="10"/>
    <x v="10"/>
    <x v="11"/>
    <x v="0"/>
    <x v="0"/>
    <x v="0"/>
    <x v="0"/>
    <x v="0"/>
    <x v="0"/>
    <x v="0"/>
    <x v="0"/>
    <x v="0"/>
    <x v="0"/>
    <x v="0"/>
    <x v="0"/>
    <x v="0"/>
    <x v="0"/>
    <x v="0"/>
    <x v="5"/>
    <x v="5"/>
    <x v="0"/>
    <x v="0"/>
    <x v="1"/>
    <x v="1"/>
    <x v="0"/>
    <x v="0"/>
    <x v="7"/>
    <x v="4"/>
    <x v="8"/>
    <x v="0"/>
    <x v="0"/>
    <x v="8"/>
    <x v="0"/>
    <x v="0"/>
    <x v="9"/>
    <x v="10"/>
    <x v="10"/>
    <x v="13"/>
    <x v="2"/>
    <x v="2"/>
    <x v="1"/>
    <x v="6"/>
    <x v="11"/>
    <x v="8"/>
    <x v="12"/>
    <x v="3"/>
    <x v="4"/>
    <x v="11"/>
    <x v="12"/>
    <x v="0"/>
    <x v="0"/>
    <x v="0"/>
    <x v="0"/>
    <x v="0"/>
    <x v="0"/>
    <x v="0"/>
    <x v="0"/>
    <x v="0"/>
  </r>
  <r>
    <x v="0"/>
    <x v="0"/>
    <x v="0"/>
    <x v="0"/>
    <x v="0"/>
    <x v="9"/>
    <x v="0"/>
    <x v="12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9"/>
    <x v="0"/>
    <x v="0"/>
    <x v="0"/>
    <x v="0"/>
    <x v="10"/>
    <x v="7"/>
    <x v="11"/>
    <x v="11"/>
    <x v="11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9"/>
    <x v="1"/>
    <x v="1"/>
    <x v="1"/>
    <x v="1"/>
    <x v="1"/>
    <x v="14"/>
    <x v="2"/>
    <x v="2"/>
    <x v="4"/>
    <x v="4"/>
    <x v="12"/>
    <x v="1"/>
    <x v="13"/>
    <x v="4"/>
    <x v="10"/>
    <x v="12"/>
    <x v="13"/>
    <x v="0"/>
    <x v="0"/>
    <x v="0"/>
    <x v="0"/>
    <x v="0"/>
    <x v="0"/>
    <x v="0"/>
    <x v="0"/>
    <x v="0"/>
  </r>
  <r>
    <x v="0"/>
    <x v="0"/>
    <x v="0"/>
    <x v="0"/>
    <x v="0"/>
    <x v="3"/>
    <x v="0"/>
    <x v="13"/>
    <x v="13"/>
    <x v="1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10"/>
    <x v="0"/>
    <x v="0"/>
    <x v="0"/>
    <x v="0"/>
    <x v="11"/>
    <x v="8"/>
    <x v="12"/>
    <x v="12"/>
    <x v="12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7"/>
    <x v="4"/>
    <x v="10"/>
    <x v="0"/>
    <x v="0"/>
    <x v="10"/>
    <x v="1"/>
    <x v="1"/>
    <x v="1"/>
    <x v="1"/>
    <x v="6"/>
    <x v="15"/>
    <x v="2"/>
    <x v="2"/>
    <x v="0"/>
    <x v="0"/>
    <x v="13"/>
    <x v="1"/>
    <x v="14"/>
    <x v="4"/>
    <x v="2"/>
    <x v="13"/>
    <x v="14"/>
    <x v="0"/>
    <x v="0"/>
    <x v="0"/>
    <x v="0"/>
    <x v="0"/>
    <x v="0"/>
    <x v="0"/>
    <x v="0"/>
    <x v="0"/>
  </r>
  <r>
    <x v="0"/>
    <x v="0"/>
    <x v="0"/>
    <x v="0"/>
    <x v="0"/>
    <x v="3"/>
    <x v="0"/>
    <x v="14"/>
    <x v="14"/>
    <x v="1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3"/>
    <x v="13"/>
    <x v="13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5"/>
    <x v="0"/>
    <x v="7"/>
    <x v="0"/>
    <x v="0"/>
    <x v="8"/>
    <x v="4"/>
    <x v="11"/>
    <x v="0"/>
    <x v="0"/>
    <x v="8"/>
    <x v="0"/>
    <x v="0"/>
    <x v="10"/>
    <x v="11"/>
    <x v="1"/>
    <x v="16"/>
    <x v="1"/>
    <x v="9"/>
    <x v="0"/>
    <x v="0"/>
    <x v="8"/>
    <x v="1"/>
    <x v="15"/>
    <x v="1"/>
    <x v="10"/>
    <x v="14"/>
    <x v="15"/>
    <x v="0"/>
    <x v="0"/>
    <x v="0"/>
    <x v="0"/>
    <x v="0"/>
    <x v="0"/>
    <x v="0"/>
    <x v="0"/>
    <x v="0"/>
  </r>
  <r>
    <x v="0"/>
    <x v="0"/>
    <x v="0"/>
    <x v="0"/>
    <x v="0"/>
    <x v="3"/>
    <x v="0"/>
    <x v="14"/>
    <x v="14"/>
    <x v="14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5"/>
    <x v="0"/>
    <x v="0"/>
    <x v="0"/>
    <x v="0"/>
    <x v="12"/>
    <x v="4"/>
    <x v="14"/>
    <x v="14"/>
    <x v="14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6"/>
    <x v="5"/>
    <x v="8"/>
    <x v="0"/>
    <x v="0"/>
    <x v="4"/>
    <x v="2"/>
    <x v="12"/>
    <x v="2"/>
    <x v="5"/>
    <x v="11"/>
    <x v="3"/>
    <x v="8"/>
    <x v="11"/>
    <x v="12"/>
    <x v="11"/>
    <x v="17"/>
    <x v="7"/>
    <x v="10"/>
    <x v="0"/>
    <x v="0"/>
    <x v="8"/>
    <x v="8"/>
    <x v="16"/>
    <x v="3"/>
    <x v="7"/>
    <x v="15"/>
    <x v="16"/>
    <x v="0"/>
    <x v="0"/>
    <x v="0"/>
    <x v="2"/>
    <x v="2"/>
    <x v="1"/>
    <x v="1"/>
    <x v="1"/>
    <x v="1"/>
  </r>
  <r>
    <x v="0"/>
    <x v="0"/>
    <x v="0"/>
    <x v="0"/>
    <x v="0"/>
    <x v="10"/>
    <x v="0"/>
    <x v="15"/>
    <x v="15"/>
    <x v="15"/>
    <x v="0"/>
    <x v="0"/>
    <x v="0"/>
    <x v="0"/>
    <x v="0"/>
    <x v="0"/>
    <x v="0"/>
    <x v="0"/>
    <x v="0"/>
    <x v="0"/>
    <x v="1"/>
    <x v="1"/>
    <x v="0"/>
    <x v="0"/>
    <x v="0"/>
    <x v="0"/>
    <x v="1"/>
    <x v="0"/>
    <x v="1"/>
    <x v="3"/>
    <x v="3"/>
    <x v="11"/>
    <x v="11"/>
    <x v="3"/>
    <x v="1"/>
    <x v="6"/>
    <x v="2"/>
    <x v="13"/>
    <x v="9"/>
    <x v="15"/>
    <x v="15"/>
    <x v="15"/>
    <x v="16"/>
    <x v="0"/>
    <x v="0"/>
    <x v="0"/>
    <x v="0"/>
    <x v="0"/>
    <x v="0"/>
    <x v="2"/>
    <x v="2"/>
    <x v="1"/>
    <x v="1"/>
    <x v="1"/>
    <x v="1"/>
    <x v="2"/>
    <x v="1"/>
    <x v="2"/>
    <x v="6"/>
    <x v="6"/>
    <x v="0"/>
    <x v="0"/>
    <x v="6"/>
    <x v="9"/>
    <x v="0"/>
    <x v="0"/>
    <x v="9"/>
    <x v="7"/>
    <x v="13"/>
    <x v="3"/>
    <x v="6"/>
    <x v="12"/>
    <x v="5"/>
    <x v="9"/>
    <x v="12"/>
    <x v="13"/>
    <x v="12"/>
    <x v="18"/>
    <x v="8"/>
    <x v="11"/>
    <x v="4"/>
    <x v="7"/>
    <x v="14"/>
    <x v="9"/>
    <x v="17"/>
    <x v="8"/>
    <x v="11"/>
    <x v="16"/>
    <x v="17"/>
    <x v="0"/>
    <x v="0"/>
    <x v="0"/>
    <x v="0"/>
    <x v="0"/>
    <x v="0"/>
    <x v="0"/>
    <x v="0"/>
    <x v="0"/>
  </r>
  <r>
    <x v="0"/>
    <x v="0"/>
    <x v="0"/>
    <x v="0"/>
    <x v="0"/>
    <x v="10"/>
    <x v="0"/>
    <x v="15"/>
    <x v="15"/>
    <x v="15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7"/>
    <x v="1"/>
    <x v="1"/>
    <x v="0"/>
    <x v="0"/>
    <x v="0"/>
    <x v="0"/>
    <x v="0"/>
    <x v="0"/>
    <x v="0"/>
    <x v="0"/>
    <x v="1"/>
    <x v="1"/>
    <x v="1"/>
    <x v="1"/>
    <x v="6"/>
    <x v="19"/>
    <x v="2"/>
    <x v="2"/>
    <x v="0"/>
    <x v="0"/>
    <x v="5"/>
    <x v="4"/>
    <x v="5"/>
    <x v="4"/>
    <x v="5"/>
    <x v="5"/>
    <x v="5"/>
    <x v="0"/>
    <x v="0"/>
    <x v="1"/>
    <x v="3"/>
    <x v="3"/>
    <x v="1"/>
    <x v="1"/>
    <x v="2"/>
    <x v="2"/>
  </r>
  <r>
    <x v="0"/>
    <x v="0"/>
    <x v="0"/>
    <x v="0"/>
    <x v="0"/>
    <x v="11"/>
    <x v="0"/>
    <x v="16"/>
    <x v="16"/>
    <x v="16"/>
    <x v="0"/>
    <x v="0"/>
    <x v="0"/>
    <x v="0"/>
    <x v="0"/>
    <x v="0"/>
    <x v="0"/>
    <x v="0"/>
    <x v="0"/>
    <x v="0"/>
    <x v="2"/>
    <x v="2"/>
    <x v="0"/>
    <x v="0"/>
    <x v="0"/>
    <x v="0"/>
    <x v="2"/>
    <x v="0"/>
    <x v="0"/>
    <x v="4"/>
    <x v="4"/>
    <x v="12"/>
    <x v="12"/>
    <x v="4"/>
    <x v="2"/>
    <x v="7"/>
    <x v="3"/>
    <x v="14"/>
    <x v="10"/>
    <x v="16"/>
    <x v="16"/>
    <x v="16"/>
    <x v="17"/>
    <x v="0"/>
    <x v="0"/>
    <x v="0"/>
    <x v="0"/>
    <x v="0"/>
    <x v="0"/>
    <x v="3"/>
    <x v="3"/>
    <x v="0"/>
    <x v="0"/>
    <x v="0"/>
    <x v="0"/>
    <x v="3"/>
    <x v="0"/>
    <x v="0"/>
    <x v="7"/>
    <x v="7"/>
    <x v="0"/>
    <x v="0"/>
    <x v="3"/>
    <x v="10"/>
    <x v="0"/>
    <x v="0"/>
    <x v="10"/>
    <x v="8"/>
    <x v="14"/>
    <x v="1"/>
    <x v="3"/>
    <x v="13"/>
    <x v="2"/>
    <x v="10"/>
    <x v="13"/>
    <x v="14"/>
    <x v="13"/>
    <x v="20"/>
    <x v="4"/>
    <x v="12"/>
    <x v="1"/>
    <x v="1"/>
    <x v="15"/>
    <x v="2"/>
    <x v="18"/>
    <x v="9"/>
    <x v="12"/>
    <x v="17"/>
    <x v="18"/>
    <x v="2"/>
    <x v="2"/>
    <x v="3"/>
    <x v="0"/>
    <x v="0"/>
    <x v="0"/>
    <x v="0"/>
    <x v="0"/>
    <x v="0"/>
  </r>
  <r>
    <x v="0"/>
    <x v="0"/>
    <x v="0"/>
    <x v="0"/>
    <x v="0"/>
    <x v="11"/>
    <x v="0"/>
    <x v="16"/>
    <x v="16"/>
    <x v="1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3"/>
    <x v="13"/>
    <x v="0"/>
    <x v="0"/>
    <x v="8"/>
    <x v="4"/>
    <x v="15"/>
    <x v="11"/>
    <x v="17"/>
    <x v="17"/>
    <x v="17"/>
    <x v="18"/>
    <x v="1"/>
    <x v="1"/>
    <x v="2"/>
    <x v="2"/>
    <x v="0"/>
    <x v="0"/>
    <x v="3"/>
    <x v="3"/>
    <x v="1"/>
    <x v="2"/>
    <x v="1"/>
    <x v="2"/>
    <x v="4"/>
    <x v="0"/>
    <x v="0"/>
    <x v="0"/>
    <x v="0"/>
    <x v="5"/>
    <x v="8"/>
    <x v="5"/>
    <x v="11"/>
    <x v="0"/>
    <x v="0"/>
    <x v="11"/>
    <x v="9"/>
    <x v="15"/>
    <x v="4"/>
    <x v="7"/>
    <x v="14"/>
    <x v="0"/>
    <x v="0"/>
    <x v="14"/>
    <x v="15"/>
    <x v="14"/>
    <x v="21"/>
    <x v="7"/>
    <x v="13"/>
    <x v="0"/>
    <x v="0"/>
    <x v="16"/>
    <x v="6"/>
    <x v="19"/>
    <x v="1"/>
    <x v="13"/>
    <x v="18"/>
    <x v="19"/>
    <x v="0"/>
    <x v="0"/>
    <x v="0"/>
    <x v="0"/>
    <x v="0"/>
    <x v="0"/>
    <x v="0"/>
    <x v="0"/>
    <x v="0"/>
  </r>
  <r>
    <x v="0"/>
    <x v="0"/>
    <x v="0"/>
    <x v="0"/>
    <x v="0"/>
    <x v="11"/>
    <x v="0"/>
    <x v="16"/>
    <x v="16"/>
    <x v="1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14"/>
    <x v="0"/>
    <x v="0"/>
    <x v="9"/>
    <x v="0"/>
    <x v="16"/>
    <x v="12"/>
    <x v="18"/>
    <x v="18"/>
    <x v="18"/>
    <x v="19"/>
    <x v="0"/>
    <x v="0"/>
    <x v="0"/>
    <x v="0"/>
    <x v="0"/>
    <x v="0"/>
    <x v="0"/>
    <x v="0"/>
    <x v="0"/>
    <x v="0"/>
    <x v="0"/>
    <x v="0"/>
    <x v="0"/>
    <x v="0"/>
    <x v="0"/>
    <x v="8"/>
    <x v="8"/>
    <x v="0"/>
    <x v="0"/>
    <x v="1"/>
    <x v="1"/>
    <x v="0"/>
    <x v="0"/>
    <x v="12"/>
    <x v="10"/>
    <x v="16"/>
    <x v="0"/>
    <x v="0"/>
    <x v="15"/>
    <x v="0"/>
    <x v="5"/>
    <x v="15"/>
    <x v="16"/>
    <x v="15"/>
    <x v="22"/>
    <x v="2"/>
    <x v="2"/>
    <x v="0"/>
    <x v="0"/>
    <x v="17"/>
    <x v="6"/>
    <x v="20"/>
    <x v="1"/>
    <x v="14"/>
    <x v="19"/>
    <x v="20"/>
    <x v="0"/>
    <x v="0"/>
    <x v="0"/>
    <x v="4"/>
    <x v="4"/>
    <x v="1"/>
    <x v="1"/>
    <x v="1"/>
    <x v="1"/>
  </r>
  <r>
    <x v="0"/>
    <x v="0"/>
    <x v="0"/>
    <x v="0"/>
    <x v="0"/>
    <x v="11"/>
    <x v="0"/>
    <x v="16"/>
    <x v="16"/>
    <x v="16"/>
    <x v="0"/>
    <x v="0"/>
    <x v="1"/>
    <x v="1"/>
    <x v="0"/>
    <x v="0"/>
    <x v="0"/>
    <x v="0"/>
    <x v="0"/>
    <x v="0"/>
    <x v="2"/>
    <x v="2"/>
    <x v="1"/>
    <x v="1"/>
    <x v="1"/>
    <x v="1"/>
    <x v="3"/>
    <x v="0"/>
    <x v="0"/>
    <x v="0"/>
    <x v="0"/>
    <x v="15"/>
    <x v="15"/>
    <x v="5"/>
    <x v="3"/>
    <x v="10"/>
    <x v="5"/>
    <x v="17"/>
    <x v="13"/>
    <x v="19"/>
    <x v="19"/>
    <x v="19"/>
    <x v="20"/>
    <x v="2"/>
    <x v="2"/>
    <x v="0"/>
    <x v="0"/>
    <x v="0"/>
    <x v="0"/>
    <x v="4"/>
    <x v="2"/>
    <x v="2"/>
    <x v="3"/>
    <x v="2"/>
    <x v="3"/>
    <x v="5"/>
    <x v="0"/>
    <x v="0"/>
    <x v="0"/>
    <x v="0"/>
    <x v="6"/>
    <x v="9"/>
    <x v="3"/>
    <x v="12"/>
    <x v="0"/>
    <x v="0"/>
    <x v="13"/>
    <x v="9"/>
    <x v="17"/>
    <x v="4"/>
    <x v="8"/>
    <x v="16"/>
    <x v="1"/>
    <x v="0"/>
    <x v="16"/>
    <x v="17"/>
    <x v="16"/>
    <x v="23"/>
    <x v="5"/>
    <x v="14"/>
    <x v="0"/>
    <x v="0"/>
    <x v="18"/>
    <x v="6"/>
    <x v="21"/>
    <x v="4"/>
    <x v="13"/>
    <x v="20"/>
    <x v="21"/>
    <x v="0"/>
    <x v="0"/>
    <x v="0"/>
    <x v="4"/>
    <x v="4"/>
    <x v="1"/>
    <x v="1"/>
    <x v="1"/>
    <x v="1"/>
  </r>
  <r>
    <x v="0"/>
    <x v="0"/>
    <x v="0"/>
    <x v="0"/>
    <x v="0"/>
    <x v="11"/>
    <x v="0"/>
    <x v="16"/>
    <x v="16"/>
    <x v="1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6"/>
    <x v="16"/>
    <x v="0"/>
    <x v="0"/>
    <x v="0"/>
    <x v="0"/>
    <x v="18"/>
    <x v="14"/>
    <x v="20"/>
    <x v="20"/>
    <x v="20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8"/>
    <x v="4"/>
    <x v="10"/>
    <x v="1"/>
    <x v="9"/>
    <x v="17"/>
    <x v="1"/>
    <x v="1"/>
    <x v="1"/>
    <x v="18"/>
    <x v="6"/>
    <x v="10"/>
    <x v="2"/>
    <x v="2"/>
    <x v="0"/>
    <x v="0"/>
    <x v="13"/>
    <x v="1"/>
    <x v="22"/>
    <x v="4"/>
    <x v="5"/>
    <x v="5"/>
    <x v="22"/>
    <x v="0"/>
    <x v="0"/>
    <x v="0"/>
    <x v="5"/>
    <x v="5"/>
    <x v="1"/>
    <x v="1"/>
    <x v="1"/>
    <x v="1"/>
  </r>
  <r>
    <x v="0"/>
    <x v="0"/>
    <x v="0"/>
    <x v="0"/>
    <x v="0"/>
    <x v="11"/>
    <x v="0"/>
    <x v="17"/>
    <x v="17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17"/>
    <x v="0"/>
    <x v="0"/>
    <x v="11"/>
    <x v="6"/>
    <x v="19"/>
    <x v="15"/>
    <x v="21"/>
    <x v="21"/>
    <x v="21"/>
    <x v="22"/>
    <x v="0"/>
    <x v="0"/>
    <x v="0"/>
    <x v="0"/>
    <x v="0"/>
    <x v="0"/>
    <x v="1"/>
    <x v="3"/>
    <x v="0"/>
    <x v="0"/>
    <x v="0"/>
    <x v="0"/>
    <x v="6"/>
    <x v="0"/>
    <x v="3"/>
    <x v="9"/>
    <x v="9"/>
    <x v="0"/>
    <x v="0"/>
    <x v="3"/>
    <x v="13"/>
    <x v="0"/>
    <x v="0"/>
    <x v="14"/>
    <x v="2"/>
    <x v="18"/>
    <x v="0"/>
    <x v="0"/>
    <x v="18"/>
    <x v="0"/>
    <x v="4"/>
    <x v="17"/>
    <x v="19"/>
    <x v="17"/>
    <x v="24"/>
    <x v="9"/>
    <x v="15"/>
    <x v="0"/>
    <x v="0"/>
    <x v="18"/>
    <x v="10"/>
    <x v="23"/>
    <x v="10"/>
    <x v="15"/>
    <x v="21"/>
    <x v="23"/>
    <x v="0"/>
    <x v="0"/>
    <x v="0"/>
    <x v="0"/>
    <x v="0"/>
    <x v="0"/>
    <x v="0"/>
    <x v="0"/>
    <x v="0"/>
  </r>
  <r>
    <x v="0"/>
    <x v="0"/>
    <x v="0"/>
    <x v="0"/>
    <x v="0"/>
    <x v="11"/>
    <x v="0"/>
    <x v="17"/>
    <x v="17"/>
    <x v="17"/>
    <x v="0"/>
    <x v="0"/>
    <x v="0"/>
    <x v="1"/>
    <x v="0"/>
    <x v="0"/>
    <x v="0"/>
    <x v="0"/>
    <x v="0"/>
    <x v="0"/>
    <x v="2"/>
    <x v="2"/>
    <x v="1"/>
    <x v="2"/>
    <x v="1"/>
    <x v="2"/>
    <x v="4"/>
    <x v="0"/>
    <x v="0"/>
    <x v="0"/>
    <x v="0"/>
    <x v="18"/>
    <x v="18"/>
    <x v="6"/>
    <x v="4"/>
    <x v="12"/>
    <x v="7"/>
    <x v="20"/>
    <x v="16"/>
    <x v="22"/>
    <x v="22"/>
    <x v="22"/>
    <x v="23"/>
    <x v="0"/>
    <x v="0"/>
    <x v="0"/>
    <x v="0"/>
    <x v="0"/>
    <x v="0"/>
    <x v="1"/>
    <x v="1"/>
    <x v="3"/>
    <x v="4"/>
    <x v="3"/>
    <x v="4"/>
    <x v="7"/>
    <x v="0"/>
    <x v="0"/>
    <x v="0"/>
    <x v="0"/>
    <x v="7"/>
    <x v="10"/>
    <x v="6"/>
    <x v="14"/>
    <x v="0"/>
    <x v="0"/>
    <x v="4"/>
    <x v="10"/>
    <x v="19"/>
    <x v="3"/>
    <x v="10"/>
    <x v="19"/>
    <x v="1"/>
    <x v="1"/>
    <x v="18"/>
    <x v="20"/>
    <x v="18"/>
    <x v="25"/>
    <x v="9"/>
    <x v="16"/>
    <x v="0"/>
    <x v="0"/>
    <x v="6"/>
    <x v="8"/>
    <x v="24"/>
    <x v="4"/>
    <x v="5"/>
    <x v="22"/>
    <x v="24"/>
    <x v="0"/>
    <x v="0"/>
    <x v="0"/>
    <x v="0"/>
    <x v="0"/>
    <x v="0"/>
    <x v="0"/>
    <x v="0"/>
    <x v="0"/>
  </r>
  <r>
    <x v="0"/>
    <x v="0"/>
    <x v="0"/>
    <x v="0"/>
    <x v="0"/>
    <x v="11"/>
    <x v="0"/>
    <x v="17"/>
    <x v="17"/>
    <x v="17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9"/>
    <x v="0"/>
    <x v="0"/>
    <x v="13"/>
    <x v="0"/>
    <x v="21"/>
    <x v="17"/>
    <x v="23"/>
    <x v="23"/>
    <x v="23"/>
    <x v="24"/>
    <x v="0"/>
    <x v="0"/>
    <x v="0"/>
    <x v="0"/>
    <x v="0"/>
    <x v="0"/>
    <x v="0"/>
    <x v="0"/>
    <x v="0"/>
    <x v="0"/>
    <x v="0"/>
    <x v="0"/>
    <x v="0"/>
    <x v="0"/>
    <x v="0"/>
    <x v="10"/>
    <x v="10"/>
    <x v="8"/>
    <x v="11"/>
    <x v="3"/>
    <x v="15"/>
    <x v="0"/>
    <x v="0"/>
    <x v="15"/>
    <x v="11"/>
    <x v="20"/>
    <x v="5"/>
    <x v="11"/>
    <x v="20"/>
    <x v="1"/>
    <x v="0"/>
    <x v="19"/>
    <x v="21"/>
    <x v="7"/>
    <x v="26"/>
    <x v="5"/>
    <x v="17"/>
    <x v="0"/>
    <x v="0"/>
    <x v="19"/>
    <x v="11"/>
    <x v="25"/>
    <x v="4"/>
    <x v="13"/>
    <x v="23"/>
    <x v="25"/>
    <x v="0"/>
    <x v="0"/>
    <x v="0"/>
    <x v="5"/>
    <x v="5"/>
    <x v="1"/>
    <x v="1"/>
    <x v="1"/>
    <x v="1"/>
  </r>
  <r>
    <x v="0"/>
    <x v="0"/>
    <x v="0"/>
    <x v="0"/>
    <x v="0"/>
    <x v="11"/>
    <x v="0"/>
    <x v="18"/>
    <x v="18"/>
    <x v="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20"/>
    <x v="0"/>
    <x v="0"/>
    <x v="0"/>
    <x v="0"/>
    <x v="22"/>
    <x v="18"/>
    <x v="24"/>
    <x v="24"/>
    <x v="24"/>
    <x v="25"/>
    <x v="0"/>
    <x v="0"/>
    <x v="0"/>
    <x v="0"/>
    <x v="0"/>
    <x v="0"/>
    <x v="0"/>
    <x v="0"/>
    <x v="0"/>
    <x v="0"/>
    <x v="0"/>
    <x v="0"/>
    <x v="0"/>
    <x v="0"/>
    <x v="0"/>
    <x v="0"/>
    <x v="11"/>
    <x v="0"/>
    <x v="0"/>
    <x v="1"/>
    <x v="1"/>
    <x v="0"/>
    <x v="0"/>
    <x v="16"/>
    <x v="5"/>
    <x v="21"/>
    <x v="1"/>
    <x v="12"/>
    <x v="21"/>
    <x v="6"/>
    <x v="11"/>
    <x v="20"/>
    <x v="22"/>
    <x v="19"/>
    <x v="27"/>
    <x v="2"/>
    <x v="2"/>
    <x v="0"/>
    <x v="0"/>
    <x v="20"/>
    <x v="6"/>
    <x v="26"/>
    <x v="10"/>
    <x v="16"/>
    <x v="24"/>
    <x v="26"/>
    <x v="0"/>
    <x v="0"/>
    <x v="0"/>
    <x v="6"/>
    <x v="6"/>
    <x v="1"/>
    <x v="1"/>
    <x v="1"/>
    <x v="1"/>
  </r>
  <r>
    <x v="0"/>
    <x v="0"/>
    <x v="0"/>
    <x v="0"/>
    <x v="0"/>
    <x v="11"/>
    <x v="0"/>
    <x v="18"/>
    <x v="18"/>
    <x v="18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5"/>
    <x v="5"/>
    <x v="21"/>
    <x v="21"/>
    <x v="7"/>
    <x v="0"/>
    <x v="14"/>
    <x v="8"/>
    <x v="23"/>
    <x v="19"/>
    <x v="25"/>
    <x v="25"/>
    <x v="25"/>
    <x v="26"/>
    <x v="2"/>
    <x v="3"/>
    <x v="0"/>
    <x v="0"/>
    <x v="0"/>
    <x v="0"/>
    <x v="5"/>
    <x v="4"/>
    <x v="1"/>
    <x v="5"/>
    <x v="1"/>
    <x v="5"/>
    <x v="8"/>
    <x v="2"/>
    <x v="1"/>
    <x v="11"/>
    <x v="12"/>
    <x v="9"/>
    <x v="12"/>
    <x v="7"/>
    <x v="16"/>
    <x v="0"/>
    <x v="0"/>
    <x v="17"/>
    <x v="12"/>
    <x v="22"/>
    <x v="6"/>
    <x v="13"/>
    <x v="22"/>
    <x v="7"/>
    <x v="12"/>
    <x v="21"/>
    <x v="23"/>
    <x v="20"/>
    <x v="28"/>
    <x v="3"/>
    <x v="18"/>
    <x v="0"/>
    <x v="0"/>
    <x v="21"/>
    <x v="12"/>
    <x v="27"/>
    <x v="11"/>
    <x v="17"/>
    <x v="25"/>
    <x v="27"/>
    <x v="0"/>
    <x v="0"/>
    <x v="0"/>
    <x v="6"/>
    <x v="6"/>
    <x v="1"/>
    <x v="1"/>
    <x v="1"/>
    <x v="1"/>
  </r>
  <r>
    <x v="0"/>
    <x v="0"/>
    <x v="0"/>
    <x v="0"/>
    <x v="0"/>
    <x v="12"/>
    <x v="0"/>
    <x v="19"/>
    <x v="19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6"/>
    <x v="26"/>
    <x v="26"/>
    <x v="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23"/>
    <x v="1"/>
    <x v="14"/>
    <x v="23"/>
    <x v="0"/>
    <x v="0"/>
    <x v="22"/>
    <x v="24"/>
    <x v="6"/>
    <x v="29"/>
    <x v="2"/>
    <x v="2"/>
    <x v="0"/>
    <x v="0"/>
    <x v="13"/>
    <x v="1"/>
    <x v="28"/>
    <x v="1"/>
    <x v="13"/>
    <x v="26"/>
    <x v="28"/>
    <x v="0"/>
    <x v="0"/>
    <x v="0"/>
    <x v="0"/>
    <x v="0"/>
    <x v="0"/>
    <x v="0"/>
    <x v="0"/>
    <x v="0"/>
  </r>
  <r>
    <x v="0"/>
    <x v="0"/>
    <x v="0"/>
    <x v="0"/>
    <x v="0"/>
    <x v="11"/>
    <x v="5"/>
    <x v="20"/>
    <x v="20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22"/>
    <x v="0"/>
    <x v="0"/>
    <x v="15"/>
    <x v="0"/>
    <x v="24"/>
    <x v="20"/>
    <x v="27"/>
    <x v="27"/>
    <x v="27"/>
    <x v="28"/>
    <x v="0"/>
    <x v="0"/>
    <x v="0"/>
    <x v="0"/>
    <x v="0"/>
    <x v="0"/>
    <x v="0"/>
    <x v="0"/>
    <x v="0"/>
    <x v="0"/>
    <x v="0"/>
    <x v="0"/>
    <x v="0"/>
    <x v="0"/>
    <x v="0"/>
    <x v="12"/>
    <x v="13"/>
    <x v="0"/>
    <x v="0"/>
    <x v="0"/>
    <x v="0"/>
    <x v="0"/>
    <x v="0"/>
    <x v="8"/>
    <x v="2"/>
    <x v="24"/>
    <x v="1"/>
    <x v="15"/>
    <x v="24"/>
    <x v="1"/>
    <x v="1"/>
    <x v="23"/>
    <x v="25"/>
    <x v="21"/>
    <x v="30"/>
    <x v="5"/>
    <x v="19"/>
    <x v="0"/>
    <x v="0"/>
    <x v="12"/>
    <x v="13"/>
    <x v="29"/>
    <x v="1"/>
    <x v="13"/>
    <x v="27"/>
    <x v="29"/>
    <x v="0"/>
    <x v="0"/>
    <x v="0"/>
    <x v="0"/>
    <x v="0"/>
    <x v="0"/>
    <x v="0"/>
    <x v="0"/>
    <x v="0"/>
  </r>
  <r>
    <x v="0"/>
    <x v="0"/>
    <x v="0"/>
    <x v="0"/>
    <x v="0"/>
    <x v="11"/>
    <x v="5"/>
    <x v="20"/>
    <x v="20"/>
    <x v="2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13"/>
    <x v="1"/>
    <x v="1"/>
    <x v="0"/>
    <x v="0"/>
    <x v="0"/>
    <x v="0"/>
    <x v="0"/>
    <x v="0"/>
    <x v="0"/>
    <x v="0"/>
    <x v="1"/>
    <x v="1"/>
    <x v="1"/>
    <x v="1"/>
    <x v="22"/>
    <x v="3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3"/>
    <x v="6"/>
    <x v="21"/>
    <x v="21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  <x v="0"/>
    <x v="28"/>
    <x v="28"/>
    <x v="28"/>
    <x v="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24"/>
    <x v="26"/>
    <x v="17"/>
    <x v="32"/>
    <x v="1"/>
    <x v="4"/>
    <x v="5"/>
    <x v="8"/>
    <x v="22"/>
    <x v="14"/>
    <x v="30"/>
    <x v="12"/>
    <x v="18"/>
    <x v="28"/>
    <x v="30"/>
    <x v="0"/>
    <x v="0"/>
    <x v="0"/>
    <x v="0"/>
    <x v="0"/>
    <x v="0"/>
    <x v="0"/>
    <x v="0"/>
    <x v="0"/>
  </r>
  <r>
    <x v="0"/>
    <x v="0"/>
    <x v="0"/>
    <x v="0"/>
    <x v="0"/>
    <x v="13"/>
    <x v="7"/>
    <x v="22"/>
    <x v="22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3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4"/>
    <x v="8"/>
    <x v="23"/>
    <x v="23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  <x v="23"/>
    <x v="0"/>
    <x v="0"/>
    <x v="16"/>
    <x v="9"/>
    <x v="26"/>
    <x v="21"/>
    <x v="29"/>
    <x v="29"/>
    <x v="29"/>
    <x v="30"/>
    <x v="0"/>
    <x v="0"/>
    <x v="0"/>
    <x v="0"/>
    <x v="0"/>
    <x v="0"/>
    <x v="3"/>
    <x v="3"/>
    <x v="0"/>
    <x v="0"/>
    <x v="0"/>
    <x v="0"/>
    <x v="9"/>
    <x v="0"/>
    <x v="0"/>
    <x v="0"/>
    <x v="0"/>
    <x v="0"/>
    <x v="0"/>
    <x v="0"/>
    <x v="17"/>
    <x v="0"/>
    <x v="0"/>
    <x v="14"/>
    <x v="4"/>
    <x v="25"/>
    <x v="0"/>
    <x v="0"/>
    <x v="4"/>
    <x v="1"/>
    <x v="13"/>
    <x v="25"/>
    <x v="27"/>
    <x v="24"/>
    <x v="34"/>
    <x v="1"/>
    <x v="20"/>
    <x v="6"/>
    <x v="9"/>
    <x v="17"/>
    <x v="15"/>
    <x v="31"/>
    <x v="10"/>
    <x v="19"/>
    <x v="29"/>
    <x v="31"/>
    <x v="0"/>
    <x v="0"/>
    <x v="0"/>
    <x v="0"/>
    <x v="0"/>
    <x v="0"/>
    <x v="0"/>
    <x v="0"/>
    <x v="0"/>
  </r>
  <r>
    <x v="0"/>
    <x v="0"/>
    <x v="0"/>
    <x v="0"/>
    <x v="0"/>
    <x v="15"/>
    <x v="0"/>
    <x v="24"/>
    <x v="24"/>
    <x v="24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6"/>
    <x v="6"/>
    <x v="1"/>
    <x v="1"/>
    <x v="1"/>
    <x v="1"/>
  </r>
  <r>
    <x v="0"/>
    <x v="0"/>
    <x v="0"/>
    <x v="0"/>
    <x v="0"/>
    <x v="15"/>
    <x v="0"/>
    <x v="24"/>
    <x v="24"/>
    <x v="24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6"/>
    <x v="24"/>
    <x v="24"/>
    <x v="0"/>
    <x v="0"/>
    <x v="17"/>
    <x v="10"/>
    <x v="27"/>
    <x v="22"/>
    <x v="30"/>
    <x v="30"/>
    <x v="30"/>
    <x v="31"/>
    <x v="2"/>
    <x v="4"/>
    <x v="0"/>
    <x v="0"/>
    <x v="0"/>
    <x v="0"/>
    <x v="3"/>
    <x v="3"/>
    <x v="1"/>
    <x v="6"/>
    <x v="1"/>
    <x v="6"/>
    <x v="10"/>
    <x v="2"/>
    <x v="1"/>
    <x v="13"/>
    <x v="14"/>
    <x v="11"/>
    <x v="14"/>
    <x v="2"/>
    <x v="18"/>
    <x v="0"/>
    <x v="0"/>
    <x v="13"/>
    <x v="13"/>
    <x v="26"/>
    <x v="7"/>
    <x v="16"/>
    <x v="25"/>
    <x v="8"/>
    <x v="14"/>
    <x v="26"/>
    <x v="28"/>
    <x v="25"/>
    <x v="35"/>
    <x v="10"/>
    <x v="21"/>
    <x v="0"/>
    <x v="0"/>
    <x v="18"/>
    <x v="16"/>
    <x v="32"/>
    <x v="13"/>
    <x v="10"/>
    <x v="30"/>
    <x v="32"/>
    <x v="0"/>
    <x v="0"/>
    <x v="0"/>
    <x v="7"/>
    <x v="7"/>
    <x v="1"/>
    <x v="1"/>
    <x v="1"/>
    <x v="1"/>
  </r>
  <r>
    <x v="0"/>
    <x v="0"/>
    <x v="0"/>
    <x v="0"/>
    <x v="0"/>
    <x v="16"/>
    <x v="0"/>
    <x v="25"/>
    <x v="25"/>
    <x v="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  <x v="25"/>
    <x v="0"/>
    <x v="0"/>
    <x v="0"/>
    <x v="0"/>
    <x v="28"/>
    <x v="0"/>
    <x v="31"/>
    <x v="31"/>
    <x v="31"/>
    <x v="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27"/>
    <x v="29"/>
    <x v="6"/>
    <x v="36"/>
    <x v="2"/>
    <x v="2"/>
    <x v="0"/>
    <x v="0"/>
    <x v="6"/>
    <x v="1"/>
    <x v="33"/>
    <x v="4"/>
    <x v="13"/>
    <x v="31"/>
    <x v="33"/>
    <x v="0"/>
    <x v="0"/>
    <x v="0"/>
    <x v="0"/>
    <x v="0"/>
    <x v="0"/>
    <x v="0"/>
    <x v="0"/>
    <x v="0"/>
  </r>
  <r>
    <x v="0"/>
    <x v="0"/>
    <x v="0"/>
    <x v="0"/>
    <x v="0"/>
    <x v="16"/>
    <x v="0"/>
    <x v="25"/>
    <x v="25"/>
    <x v="25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5"/>
    <x v="0"/>
    <x v="0"/>
    <x v="0"/>
    <x v="0"/>
    <x v="29"/>
    <x v="4"/>
    <x v="32"/>
    <x v="32"/>
    <x v="32"/>
    <x v="33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5"/>
    <x v="1"/>
    <x v="1"/>
    <x v="0"/>
    <x v="0"/>
    <x v="4"/>
    <x v="4"/>
    <x v="2"/>
    <x v="1"/>
    <x v="2"/>
    <x v="26"/>
    <x v="1"/>
    <x v="1"/>
    <x v="1"/>
    <x v="30"/>
    <x v="1"/>
    <x v="37"/>
    <x v="2"/>
    <x v="2"/>
    <x v="0"/>
    <x v="0"/>
    <x v="6"/>
    <x v="1"/>
    <x v="34"/>
    <x v="4"/>
    <x v="5"/>
    <x v="5"/>
    <x v="34"/>
    <x v="0"/>
    <x v="0"/>
    <x v="0"/>
    <x v="8"/>
    <x v="8"/>
    <x v="1"/>
    <x v="1"/>
    <x v="1"/>
    <x v="1"/>
  </r>
  <r>
    <x v="0"/>
    <x v="0"/>
    <x v="0"/>
    <x v="0"/>
    <x v="0"/>
    <x v="17"/>
    <x v="0"/>
    <x v="26"/>
    <x v="26"/>
    <x v="2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26"/>
    <x v="0"/>
    <x v="0"/>
    <x v="0"/>
    <x v="0"/>
    <x v="30"/>
    <x v="23"/>
    <x v="33"/>
    <x v="33"/>
    <x v="33"/>
    <x v="34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16"/>
    <x v="1"/>
    <x v="1"/>
    <x v="0"/>
    <x v="0"/>
    <x v="18"/>
    <x v="9"/>
    <x v="27"/>
    <x v="4"/>
    <x v="17"/>
    <x v="27"/>
    <x v="9"/>
    <x v="4"/>
    <x v="28"/>
    <x v="31"/>
    <x v="26"/>
    <x v="38"/>
    <x v="2"/>
    <x v="2"/>
    <x v="0"/>
    <x v="0"/>
    <x v="23"/>
    <x v="6"/>
    <x v="35"/>
    <x v="0"/>
    <x v="20"/>
    <x v="32"/>
    <x v="35"/>
    <x v="0"/>
    <x v="0"/>
    <x v="0"/>
    <x v="0"/>
    <x v="0"/>
    <x v="0"/>
    <x v="0"/>
    <x v="0"/>
    <x v="0"/>
  </r>
  <r>
    <x v="0"/>
    <x v="0"/>
    <x v="0"/>
    <x v="0"/>
    <x v="0"/>
    <x v="1"/>
    <x v="9"/>
    <x v="27"/>
    <x v="27"/>
    <x v="2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27"/>
    <x v="0"/>
    <x v="0"/>
    <x v="18"/>
    <x v="0"/>
    <x v="31"/>
    <x v="24"/>
    <x v="34"/>
    <x v="34"/>
    <x v="34"/>
    <x v="35"/>
    <x v="0"/>
    <x v="0"/>
    <x v="0"/>
    <x v="0"/>
    <x v="0"/>
    <x v="0"/>
    <x v="0"/>
    <x v="0"/>
    <x v="0"/>
    <x v="0"/>
    <x v="0"/>
    <x v="0"/>
    <x v="0"/>
    <x v="0"/>
    <x v="0"/>
    <x v="14"/>
    <x v="15"/>
    <x v="0"/>
    <x v="0"/>
    <x v="5"/>
    <x v="19"/>
    <x v="0"/>
    <x v="0"/>
    <x v="19"/>
    <x v="13"/>
    <x v="28"/>
    <x v="0"/>
    <x v="0"/>
    <x v="28"/>
    <x v="10"/>
    <x v="15"/>
    <x v="29"/>
    <x v="32"/>
    <x v="27"/>
    <x v="39"/>
    <x v="11"/>
    <x v="22"/>
    <x v="3"/>
    <x v="10"/>
    <x v="24"/>
    <x v="17"/>
    <x v="36"/>
    <x v="2"/>
    <x v="21"/>
    <x v="33"/>
    <x v="36"/>
    <x v="0"/>
    <x v="0"/>
    <x v="0"/>
    <x v="0"/>
    <x v="0"/>
    <x v="0"/>
    <x v="0"/>
    <x v="0"/>
    <x v="0"/>
  </r>
  <r>
    <x v="0"/>
    <x v="0"/>
    <x v="0"/>
    <x v="0"/>
    <x v="0"/>
    <x v="1"/>
    <x v="0"/>
    <x v="28"/>
    <x v="28"/>
    <x v="2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29"/>
    <x v="29"/>
    <x v="2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41"/>
    <x v="2"/>
    <x v="2"/>
    <x v="7"/>
    <x v="1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10"/>
    <x v="30"/>
    <x v="30"/>
    <x v="3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  <x v="28"/>
    <x v="0"/>
    <x v="0"/>
    <x v="19"/>
    <x v="0"/>
    <x v="32"/>
    <x v="0"/>
    <x v="35"/>
    <x v="35"/>
    <x v="35"/>
    <x v="36"/>
    <x v="0"/>
    <x v="0"/>
    <x v="0"/>
    <x v="0"/>
    <x v="0"/>
    <x v="0"/>
    <x v="0"/>
    <x v="0"/>
    <x v="0"/>
    <x v="0"/>
    <x v="0"/>
    <x v="0"/>
    <x v="0"/>
    <x v="0"/>
    <x v="0"/>
    <x v="15"/>
    <x v="16"/>
    <x v="0"/>
    <x v="0"/>
    <x v="1"/>
    <x v="1"/>
    <x v="0"/>
    <x v="0"/>
    <x v="7"/>
    <x v="4"/>
    <x v="10"/>
    <x v="0"/>
    <x v="0"/>
    <x v="10"/>
    <x v="1"/>
    <x v="8"/>
    <x v="30"/>
    <x v="33"/>
    <x v="28"/>
    <x v="42"/>
    <x v="2"/>
    <x v="2"/>
    <x v="8"/>
    <x v="12"/>
    <x v="0"/>
    <x v="13"/>
    <x v="37"/>
    <x v="13"/>
    <x v="22"/>
    <x v="34"/>
    <x v="37"/>
    <x v="0"/>
    <x v="0"/>
    <x v="0"/>
    <x v="0"/>
    <x v="0"/>
    <x v="0"/>
    <x v="0"/>
    <x v="0"/>
    <x v="0"/>
  </r>
  <r>
    <x v="0"/>
    <x v="0"/>
    <x v="0"/>
    <x v="0"/>
    <x v="0"/>
    <x v="1"/>
    <x v="11"/>
    <x v="31"/>
    <x v="31"/>
    <x v="3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  <x v="2"/>
    <x v="0"/>
    <x v="0"/>
    <x v="20"/>
    <x v="11"/>
    <x v="33"/>
    <x v="25"/>
    <x v="36"/>
    <x v="36"/>
    <x v="36"/>
    <x v="37"/>
    <x v="0"/>
    <x v="0"/>
    <x v="0"/>
    <x v="0"/>
    <x v="0"/>
    <x v="0"/>
    <x v="6"/>
    <x v="3"/>
    <x v="0"/>
    <x v="0"/>
    <x v="0"/>
    <x v="0"/>
    <x v="11"/>
    <x v="0"/>
    <x v="3"/>
    <x v="16"/>
    <x v="17"/>
    <x v="0"/>
    <x v="0"/>
    <x v="1"/>
    <x v="1"/>
    <x v="0"/>
    <x v="0"/>
    <x v="20"/>
    <x v="4"/>
    <x v="23"/>
    <x v="0"/>
    <x v="0"/>
    <x v="29"/>
    <x v="1"/>
    <x v="3"/>
    <x v="31"/>
    <x v="34"/>
    <x v="10"/>
    <x v="43"/>
    <x v="2"/>
    <x v="2"/>
    <x v="7"/>
    <x v="13"/>
    <x v="25"/>
    <x v="8"/>
    <x v="38"/>
    <x v="3"/>
    <x v="23"/>
    <x v="35"/>
    <x v="38"/>
    <x v="0"/>
    <x v="0"/>
    <x v="0"/>
    <x v="0"/>
    <x v="0"/>
    <x v="0"/>
    <x v="0"/>
    <x v="0"/>
    <x v="0"/>
  </r>
  <r>
    <x v="0"/>
    <x v="0"/>
    <x v="0"/>
    <x v="0"/>
    <x v="0"/>
    <x v="1"/>
    <x v="0"/>
    <x v="32"/>
    <x v="32"/>
    <x v="3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44"/>
    <x v="2"/>
    <x v="2"/>
    <x v="0"/>
    <x v="0"/>
    <x v="26"/>
    <x v="8"/>
    <x v="39"/>
    <x v="10"/>
    <x v="24"/>
    <x v="36"/>
    <x v="39"/>
    <x v="0"/>
    <x v="0"/>
    <x v="0"/>
    <x v="0"/>
    <x v="0"/>
    <x v="0"/>
    <x v="0"/>
    <x v="0"/>
    <x v="0"/>
  </r>
  <r>
    <x v="0"/>
    <x v="0"/>
    <x v="0"/>
    <x v="0"/>
    <x v="0"/>
    <x v="1"/>
    <x v="0"/>
    <x v="33"/>
    <x v="33"/>
    <x v="3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34"/>
    <x v="34"/>
    <x v="3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"/>
    <x v="29"/>
    <x v="0"/>
    <x v="0"/>
    <x v="0"/>
    <x v="0"/>
    <x v="34"/>
    <x v="26"/>
    <x v="37"/>
    <x v="37"/>
    <x v="37"/>
    <x v="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0"/>
    <x v="0"/>
    <x v="12"/>
    <x v="4"/>
    <x v="10"/>
    <x v="0"/>
    <x v="0"/>
    <x v="30"/>
    <x v="0"/>
    <x v="4"/>
    <x v="32"/>
    <x v="35"/>
    <x v="29"/>
    <x v="45"/>
    <x v="7"/>
    <x v="23"/>
    <x v="9"/>
    <x v="14"/>
    <x v="22"/>
    <x v="10"/>
    <x v="40"/>
    <x v="6"/>
    <x v="25"/>
    <x v="37"/>
    <x v="40"/>
    <x v="0"/>
    <x v="0"/>
    <x v="0"/>
    <x v="0"/>
    <x v="0"/>
    <x v="0"/>
    <x v="0"/>
    <x v="0"/>
    <x v="0"/>
  </r>
  <r>
    <x v="0"/>
    <x v="0"/>
    <x v="0"/>
    <x v="0"/>
    <x v="0"/>
    <x v="1"/>
    <x v="0"/>
    <x v="35"/>
    <x v="35"/>
    <x v="3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46"/>
    <x v="2"/>
    <x v="2"/>
    <x v="7"/>
    <x v="15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36"/>
    <x v="36"/>
    <x v="3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12"/>
    <x v="2"/>
    <x v="2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  <x v="30"/>
    <x v="0"/>
    <x v="0"/>
    <x v="0"/>
    <x v="0"/>
    <x v="35"/>
    <x v="27"/>
    <x v="38"/>
    <x v="38"/>
    <x v="38"/>
    <x v="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0"/>
    <x v="0"/>
    <x v="0"/>
    <x v="11"/>
    <x v="1"/>
    <x v="1"/>
    <x v="33"/>
    <x v="36"/>
    <x v="1"/>
    <x v="48"/>
    <x v="2"/>
    <x v="2"/>
    <x v="1"/>
    <x v="16"/>
    <x v="8"/>
    <x v="1"/>
    <x v="16"/>
    <x v="4"/>
    <x v="14"/>
    <x v="38"/>
    <x v="41"/>
    <x v="0"/>
    <x v="0"/>
    <x v="0"/>
    <x v="0"/>
    <x v="0"/>
    <x v="0"/>
    <x v="0"/>
    <x v="0"/>
    <x v="0"/>
  </r>
  <r>
    <x v="0"/>
    <x v="0"/>
    <x v="0"/>
    <x v="0"/>
    <x v="0"/>
    <x v="1"/>
    <x v="0"/>
    <x v="37"/>
    <x v="37"/>
    <x v="3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4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38"/>
    <x v="38"/>
    <x v="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8"/>
    <x v="0"/>
    <x v="39"/>
    <x v="39"/>
    <x v="3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8"/>
    <x v="0"/>
    <x v="40"/>
    <x v="40"/>
    <x v="4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8"/>
    <x v="0"/>
    <x v="41"/>
    <x v="41"/>
    <x v="4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9"/>
    <x v="0"/>
    <x v="42"/>
    <x v="42"/>
    <x v="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43"/>
    <x v="43"/>
    <x v="4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5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44"/>
    <x v="44"/>
    <x v="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13"/>
    <x v="45"/>
    <x v="45"/>
    <x v="4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52"/>
    <x v="2"/>
    <x v="2"/>
    <x v="1"/>
    <x v="17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46"/>
    <x v="46"/>
    <x v="4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53"/>
    <x v="2"/>
    <x v="2"/>
    <x v="1"/>
    <x v="1"/>
    <x v="27"/>
    <x v="1"/>
    <x v="41"/>
    <x v="1"/>
    <x v="26"/>
    <x v="39"/>
    <x v="42"/>
    <x v="0"/>
    <x v="0"/>
    <x v="0"/>
    <x v="0"/>
    <x v="0"/>
    <x v="0"/>
    <x v="0"/>
    <x v="0"/>
    <x v="0"/>
  </r>
  <r>
    <x v="0"/>
    <x v="0"/>
    <x v="0"/>
    <x v="0"/>
    <x v="0"/>
    <x v="1"/>
    <x v="0"/>
    <x v="47"/>
    <x v="47"/>
    <x v="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  <x v="31"/>
    <x v="0"/>
    <x v="0"/>
    <x v="21"/>
    <x v="12"/>
    <x v="36"/>
    <x v="28"/>
    <x v="39"/>
    <x v="39"/>
    <x v="39"/>
    <x v="41"/>
    <x v="0"/>
    <x v="0"/>
    <x v="0"/>
    <x v="0"/>
    <x v="0"/>
    <x v="0"/>
    <x v="3"/>
    <x v="3"/>
    <x v="0"/>
    <x v="0"/>
    <x v="0"/>
    <x v="0"/>
    <x v="12"/>
    <x v="0"/>
    <x v="0"/>
    <x v="17"/>
    <x v="18"/>
    <x v="0"/>
    <x v="0"/>
    <x v="1"/>
    <x v="1"/>
    <x v="0"/>
    <x v="0"/>
    <x v="11"/>
    <x v="4"/>
    <x v="29"/>
    <x v="0"/>
    <x v="0"/>
    <x v="31"/>
    <x v="1"/>
    <x v="11"/>
    <x v="34"/>
    <x v="37"/>
    <x v="31"/>
    <x v="54"/>
    <x v="2"/>
    <x v="2"/>
    <x v="3"/>
    <x v="18"/>
    <x v="28"/>
    <x v="3"/>
    <x v="42"/>
    <x v="1"/>
    <x v="27"/>
    <x v="40"/>
    <x v="43"/>
    <x v="0"/>
    <x v="0"/>
    <x v="0"/>
    <x v="0"/>
    <x v="0"/>
    <x v="0"/>
    <x v="0"/>
    <x v="0"/>
    <x v="0"/>
  </r>
  <r>
    <x v="0"/>
    <x v="0"/>
    <x v="0"/>
    <x v="0"/>
    <x v="0"/>
    <x v="1"/>
    <x v="14"/>
    <x v="48"/>
    <x v="48"/>
    <x v="4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55"/>
    <x v="2"/>
    <x v="2"/>
    <x v="4"/>
    <x v="19"/>
    <x v="2"/>
    <x v="1"/>
    <x v="2"/>
    <x v="1"/>
    <x v="2"/>
    <x v="2"/>
    <x v="44"/>
    <x v="0"/>
    <x v="0"/>
    <x v="0"/>
    <x v="0"/>
    <x v="0"/>
    <x v="0"/>
    <x v="0"/>
    <x v="0"/>
    <x v="0"/>
  </r>
  <r>
    <x v="0"/>
    <x v="0"/>
    <x v="0"/>
    <x v="0"/>
    <x v="0"/>
    <x v="1"/>
    <x v="15"/>
    <x v="49"/>
    <x v="49"/>
    <x v="4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56"/>
    <x v="2"/>
    <x v="2"/>
    <x v="4"/>
    <x v="19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13"/>
    <x v="50"/>
    <x v="50"/>
    <x v="5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  <x v="0"/>
    <x v="40"/>
    <x v="40"/>
    <x v="40"/>
    <x v="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10"/>
    <x v="38"/>
    <x v="11"/>
    <x v="57"/>
    <x v="1"/>
    <x v="24"/>
    <x v="9"/>
    <x v="20"/>
    <x v="0"/>
    <x v="10"/>
    <x v="43"/>
    <x v="13"/>
    <x v="0"/>
    <x v="41"/>
    <x v="45"/>
    <x v="0"/>
    <x v="0"/>
    <x v="0"/>
    <x v="0"/>
    <x v="0"/>
    <x v="0"/>
    <x v="0"/>
    <x v="0"/>
    <x v="0"/>
  </r>
  <r>
    <x v="0"/>
    <x v="0"/>
    <x v="0"/>
    <x v="0"/>
    <x v="0"/>
    <x v="1"/>
    <x v="16"/>
    <x v="51"/>
    <x v="51"/>
    <x v="5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7"/>
    <x v="5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52"/>
    <x v="52"/>
    <x v="5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7"/>
    <x v="34"/>
    <x v="32"/>
    <x v="8"/>
    <x v="0"/>
    <x v="22"/>
    <x v="0"/>
    <x v="38"/>
    <x v="29"/>
    <x v="41"/>
    <x v="41"/>
    <x v="41"/>
    <x v="43"/>
    <x v="0"/>
    <x v="0"/>
    <x v="0"/>
    <x v="0"/>
    <x v="0"/>
    <x v="0"/>
    <x v="0"/>
    <x v="0"/>
    <x v="0"/>
    <x v="0"/>
    <x v="0"/>
    <x v="0"/>
    <x v="0"/>
    <x v="0"/>
    <x v="0"/>
    <x v="18"/>
    <x v="19"/>
    <x v="0"/>
    <x v="0"/>
    <x v="3"/>
    <x v="21"/>
    <x v="0"/>
    <x v="0"/>
    <x v="21"/>
    <x v="14"/>
    <x v="30"/>
    <x v="0"/>
    <x v="0"/>
    <x v="32"/>
    <x v="8"/>
    <x v="17"/>
    <x v="35"/>
    <x v="39"/>
    <x v="32"/>
    <x v="59"/>
    <x v="4"/>
    <x v="25"/>
    <x v="4"/>
    <x v="19"/>
    <x v="29"/>
    <x v="18"/>
    <x v="44"/>
    <x v="14"/>
    <x v="28"/>
    <x v="42"/>
    <x v="46"/>
    <x v="0"/>
    <x v="0"/>
    <x v="0"/>
    <x v="0"/>
    <x v="0"/>
    <x v="0"/>
    <x v="0"/>
    <x v="0"/>
    <x v="0"/>
  </r>
  <r>
    <x v="0"/>
    <x v="0"/>
    <x v="0"/>
    <x v="0"/>
    <x v="0"/>
    <x v="1"/>
    <x v="17"/>
    <x v="53"/>
    <x v="53"/>
    <x v="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60"/>
    <x v="2"/>
    <x v="2"/>
    <x v="1"/>
    <x v="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54"/>
    <x v="54"/>
    <x v="5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18"/>
    <x v="55"/>
    <x v="55"/>
    <x v="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  <x v="33"/>
    <x v="0"/>
    <x v="0"/>
    <x v="0"/>
    <x v="0"/>
    <x v="39"/>
    <x v="30"/>
    <x v="42"/>
    <x v="42"/>
    <x v="42"/>
    <x v="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2"/>
    <x v="12"/>
    <x v="0"/>
    <x v="0"/>
    <x v="33"/>
    <x v="3"/>
    <x v="18"/>
    <x v="36"/>
    <x v="40"/>
    <x v="33"/>
    <x v="62"/>
    <x v="2"/>
    <x v="2"/>
    <x v="10"/>
    <x v="21"/>
    <x v="30"/>
    <x v="11"/>
    <x v="45"/>
    <x v="0"/>
    <x v="29"/>
    <x v="43"/>
    <x v="47"/>
    <x v="0"/>
    <x v="0"/>
    <x v="0"/>
    <x v="0"/>
    <x v="0"/>
    <x v="0"/>
    <x v="0"/>
    <x v="0"/>
    <x v="0"/>
  </r>
  <r>
    <x v="0"/>
    <x v="0"/>
    <x v="0"/>
    <x v="0"/>
    <x v="0"/>
    <x v="1"/>
    <x v="19"/>
    <x v="56"/>
    <x v="56"/>
    <x v="5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  <x v="34"/>
    <x v="0"/>
    <x v="0"/>
    <x v="23"/>
    <x v="0"/>
    <x v="40"/>
    <x v="31"/>
    <x v="43"/>
    <x v="43"/>
    <x v="43"/>
    <x v="45"/>
    <x v="0"/>
    <x v="0"/>
    <x v="0"/>
    <x v="0"/>
    <x v="0"/>
    <x v="0"/>
    <x v="0"/>
    <x v="0"/>
    <x v="0"/>
    <x v="0"/>
    <x v="0"/>
    <x v="0"/>
    <x v="0"/>
    <x v="0"/>
    <x v="1"/>
    <x v="19"/>
    <x v="20"/>
    <x v="0"/>
    <x v="0"/>
    <x v="3"/>
    <x v="22"/>
    <x v="0"/>
    <x v="0"/>
    <x v="22"/>
    <x v="2"/>
    <x v="31"/>
    <x v="0"/>
    <x v="0"/>
    <x v="34"/>
    <x v="0"/>
    <x v="11"/>
    <x v="37"/>
    <x v="41"/>
    <x v="33"/>
    <x v="63"/>
    <x v="7"/>
    <x v="26"/>
    <x v="11"/>
    <x v="22"/>
    <x v="31"/>
    <x v="19"/>
    <x v="46"/>
    <x v="15"/>
    <x v="30"/>
    <x v="44"/>
    <x v="48"/>
    <x v="0"/>
    <x v="0"/>
    <x v="0"/>
    <x v="0"/>
    <x v="0"/>
    <x v="0"/>
    <x v="0"/>
    <x v="0"/>
    <x v="0"/>
  </r>
  <r>
    <x v="0"/>
    <x v="0"/>
    <x v="0"/>
    <x v="0"/>
    <x v="0"/>
    <x v="1"/>
    <x v="3"/>
    <x v="3"/>
    <x v="3"/>
    <x v="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  <x v="35"/>
    <x v="0"/>
    <x v="0"/>
    <x v="0"/>
    <x v="0"/>
    <x v="41"/>
    <x v="32"/>
    <x v="44"/>
    <x v="44"/>
    <x v="44"/>
    <x v="46"/>
    <x v="0"/>
    <x v="0"/>
    <x v="0"/>
    <x v="0"/>
    <x v="0"/>
    <x v="0"/>
    <x v="0"/>
    <x v="0"/>
    <x v="0"/>
    <x v="0"/>
    <x v="0"/>
    <x v="0"/>
    <x v="0"/>
    <x v="0"/>
    <x v="0"/>
    <x v="0"/>
    <x v="21"/>
    <x v="0"/>
    <x v="0"/>
    <x v="1"/>
    <x v="1"/>
    <x v="0"/>
    <x v="0"/>
    <x v="8"/>
    <x v="2"/>
    <x v="32"/>
    <x v="0"/>
    <x v="0"/>
    <x v="35"/>
    <x v="1"/>
    <x v="1"/>
    <x v="38"/>
    <x v="42"/>
    <x v="1"/>
    <x v="64"/>
    <x v="2"/>
    <x v="2"/>
    <x v="0"/>
    <x v="0"/>
    <x v="32"/>
    <x v="3"/>
    <x v="47"/>
    <x v="4"/>
    <x v="20"/>
    <x v="45"/>
    <x v="49"/>
    <x v="0"/>
    <x v="0"/>
    <x v="0"/>
    <x v="9"/>
    <x v="9"/>
    <x v="1"/>
    <x v="1"/>
    <x v="1"/>
    <x v="1"/>
  </r>
  <r>
    <x v="0"/>
    <x v="0"/>
    <x v="0"/>
    <x v="0"/>
    <x v="0"/>
    <x v="3"/>
    <x v="0"/>
    <x v="3"/>
    <x v="3"/>
    <x v="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8"/>
    <x v="36"/>
    <x v="0"/>
    <x v="0"/>
    <x v="0"/>
    <x v="0"/>
    <x v="42"/>
    <x v="33"/>
    <x v="45"/>
    <x v="45"/>
    <x v="45"/>
    <x v="47"/>
    <x v="0"/>
    <x v="0"/>
    <x v="0"/>
    <x v="0"/>
    <x v="0"/>
    <x v="0"/>
    <x v="0"/>
    <x v="0"/>
    <x v="0"/>
    <x v="0"/>
    <x v="0"/>
    <x v="0"/>
    <x v="0"/>
    <x v="0"/>
    <x v="0"/>
    <x v="0"/>
    <x v="0"/>
    <x v="13"/>
    <x v="17"/>
    <x v="2"/>
    <x v="23"/>
    <x v="0"/>
    <x v="0"/>
    <x v="23"/>
    <x v="15"/>
    <x v="33"/>
    <x v="8"/>
    <x v="18"/>
    <x v="36"/>
    <x v="9"/>
    <x v="18"/>
    <x v="39"/>
    <x v="43"/>
    <x v="24"/>
    <x v="65"/>
    <x v="10"/>
    <x v="27"/>
    <x v="0"/>
    <x v="0"/>
    <x v="33"/>
    <x v="20"/>
    <x v="48"/>
    <x v="0"/>
    <x v="31"/>
    <x v="46"/>
    <x v="50"/>
    <x v="0"/>
    <x v="0"/>
    <x v="0"/>
    <x v="9"/>
    <x v="9"/>
    <x v="1"/>
    <x v="1"/>
    <x v="1"/>
    <x v="1"/>
  </r>
  <r>
    <x v="0"/>
    <x v="0"/>
    <x v="0"/>
    <x v="0"/>
    <x v="0"/>
    <x v="1"/>
    <x v="0"/>
    <x v="57"/>
    <x v="57"/>
    <x v="5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  <x v="0"/>
    <x v="46"/>
    <x v="46"/>
    <x v="46"/>
    <x v="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3"/>
    <x v="4"/>
    <x v="11"/>
    <x v="0"/>
    <x v="0"/>
    <x v="37"/>
    <x v="0"/>
    <x v="3"/>
    <x v="40"/>
    <x v="44"/>
    <x v="22"/>
    <x v="66"/>
    <x v="2"/>
    <x v="2"/>
    <x v="12"/>
    <x v="23"/>
    <x v="34"/>
    <x v="8"/>
    <x v="49"/>
    <x v="10"/>
    <x v="32"/>
    <x v="47"/>
    <x v="51"/>
    <x v="0"/>
    <x v="0"/>
    <x v="0"/>
    <x v="0"/>
    <x v="0"/>
    <x v="0"/>
    <x v="0"/>
    <x v="0"/>
    <x v="0"/>
  </r>
  <r>
    <x v="0"/>
    <x v="0"/>
    <x v="0"/>
    <x v="0"/>
    <x v="0"/>
    <x v="1"/>
    <x v="0"/>
    <x v="58"/>
    <x v="58"/>
    <x v="5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59"/>
    <x v="59"/>
    <x v="5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67"/>
    <x v="2"/>
    <x v="2"/>
    <x v="0"/>
    <x v="0"/>
    <x v="35"/>
    <x v="1"/>
    <x v="50"/>
    <x v="1"/>
    <x v="33"/>
    <x v="48"/>
    <x v="52"/>
    <x v="0"/>
    <x v="0"/>
    <x v="0"/>
    <x v="0"/>
    <x v="0"/>
    <x v="0"/>
    <x v="0"/>
    <x v="0"/>
    <x v="0"/>
  </r>
  <r>
    <x v="0"/>
    <x v="0"/>
    <x v="0"/>
    <x v="0"/>
    <x v="0"/>
    <x v="1"/>
    <x v="0"/>
    <x v="60"/>
    <x v="60"/>
    <x v="6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4"/>
    <x v="61"/>
    <x v="61"/>
    <x v="6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  <x v="37"/>
    <x v="0"/>
    <x v="0"/>
    <x v="24"/>
    <x v="0"/>
    <x v="44"/>
    <x v="34"/>
    <x v="47"/>
    <x v="47"/>
    <x v="47"/>
    <x v="49"/>
    <x v="0"/>
    <x v="0"/>
    <x v="0"/>
    <x v="0"/>
    <x v="0"/>
    <x v="0"/>
    <x v="0"/>
    <x v="0"/>
    <x v="0"/>
    <x v="0"/>
    <x v="0"/>
    <x v="0"/>
    <x v="0"/>
    <x v="0"/>
    <x v="0"/>
    <x v="20"/>
    <x v="22"/>
    <x v="0"/>
    <x v="0"/>
    <x v="1"/>
    <x v="1"/>
    <x v="0"/>
    <x v="0"/>
    <x v="12"/>
    <x v="10"/>
    <x v="34"/>
    <x v="0"/>
    <x v="0"/>
    <x v="38"/>
    <x v="0"/>
    <x v="14"/>
    <x v="41"/>
    <x v="45"/>
    <x v="19"/>
    <x v="69"/>
    <x v="2"/>
    <x v="2"/>
    <x v="7"/>
    <x v="24"/>
    <x v="36"/>
    <x v="13"/>
    <x v="51"/>
    <x v="6"/>
    <x v="34"/>
    <x v="49"/>
    <x v="53"/>
    <x v="0"/>
    <x v="0"/>
    <x v="0"/>
    <x v="0"/>
    <x v="0"/>
    <x v="0"/>
    <x v="0"/>
    <x v="0"/>
    <x v="0"/>
  </r>
  <r>
    <x v="0"/>
    <x v="0"/>
    <x v="0"/>
    <x v="0"/>
    <x v="0"/>
    <x v="1"/>
    <x v="0"/>
    <x v="62"/>
    <x v="62"/>
    <x v="6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63"/>
    <x v="63"/>
    <x v="6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64"/>
    <x v="64"/>
    <x v="6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20"/>
    <x v="65"/>
    <x v="65"/>
    <x v="6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71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6"/>
    <x v="3"/>
    <x v="7"/>
    <x v="7"/>
    <x v="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7"/>
    <x v="8"/>
    <x v="40"/>
    <x v="38"/>
    <x v="9"/>
    <x v="0"/>
    <x v="25"/>
    <x v="0"/>
    <x v="45"/>
    <x v="35"/>
    <x v="48"/>
    <x v="48"/>
    <x v="48"/>
    <x v="50"/>
    <x v="0"/>
    <x v="0"/>
    <x v="0"/>
    <x v="0"/>
    <x v="0"/>
    <x v="0"/>
    <x v="0"/>
    <x v="0"/>
    <x v="0"/>
    <x v="0"/>
    <x v="0"/>
    <x v="0"/>
    <x v="0"/>
    <x v="0"/>
    <x v="0"/>
    <x v="21"/>
    <x v="23"/>
    <x v="0"/>
    <x v="0"/>
    <x v="1"/>
    <x v="1"/>
    <x v="0"/>
    <x v="0"/>
    <x v="4"/>
    <x v="10"/>
    <x v="35"/>
    <x v="0"/>
    <x v="0"/>
    <x v="39"/>
    <x v="1"/>
    <x v="0"/>
    <x v="42"/>
    <x v="46"/>
    <x v="15"/>
    <x v="72"/>
    <x v="2"/>
    <x v="2"/>
    <x v="0"/>
    <x v="0"/>
    <x v="32"/>
    <x v="10"/>
    <x v="52"/>
    <x v="1"/>
    <x v="35"/>
    <x v="50"/>
    <x v="54"/>
    <x v="0"/>
    <x v="0"/>
    <x v="0"/>
    <x v="10"/>
    <x v="10"/>
    <x v="1"/>
    <x v="1"/>
    <x v="1"/>
    <x v="1"/>
  </r>
  <r>
    <x v="0"/>
    <x v="0"/>
    <x v="0"/>
    <x v="0"/>
    <x v="0"/>
    <x v="3"/>
    <x v="0"/>
    <x v="7"/>
    <x v="7"/>
    <x v="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24"/>
    <x v="0"/>
    <x v="0"/>
    <x v="0"/>
    <x v="0"/>
    <x v="0"/>
    <x v="0"/>
    <x v="0"/>
    <x v="0"/>
    <x v="1"/>
    <x v="1"/>
    <x v="1"/>
    <x v="1"/>
    <x v="6"/>
    <x v="10"/>
    <x v="1"/>
    <x v="28"/>
    <x v="0"/>
    <x v="0"/>
    <x v="5"/>
    <x v="4"/>
    <x v="5"/>
    <x v="4"/>
    <x v="5"/>
    <x v="5"/>
    <x v="5"/>
    <x v="0"/>
    <x v="0"/>
    <x v="1"/>
    <x v="9"/>
    <x v="9"/>
    <x v="1"/>
    <x v="1"/>
    <x v="1"/>
    <x v="1"/>
  </r>
  <r>
    <x v="0"/>
    <x v="0"/>
    <x v="0"/>
    <x v="0"/>
    <x v="0"/>
    <x v="3"/>
    <x v="0"/>
    <x v="7"/>
    <x v="7"/>
    <x v="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1"/>
    <x v="39"/>
    <x v="0"/>
    <x v="0"/>
    <x v="0"/>
    <x v="0"/>
    <x v="46"/>
    <x v="36"/>
    <x v="49"/>
    <x v="49"/>
    <x v="49"/>
    <x v="51"/>
    <x v="0"/>
    <x v="0"/>
    <x v="0"/>
    <x v="0"/>
    <x v="0"/>
    <x v="0"/>
    <x v="0"/>
    <x v="0"/>
    <x v="0"/>
    <x v="0"/>
    <x v="0"/>
    <x v="0"/>
    <x v="0"/>
    <x v="0"/>
    <x v="0"/>
    <x v="0"/>
    <x v="24"/>
    <x v="13"/>
    <x v="18"/>
    <x v="3"/>
    <x v="25"/>
    <x v="0"/>
    <x v="0"/>
    <x v="19"/>
    <x v="16"/>
    <x v="36"/>
    <x v="9"/>
    <x v="19"/>
    <x v="40"/>
    <x v="3"/>
    <x v="8"/>
    <x v="43"/>
    <x v="47"/>
    <x v="24"/>
    <x v="73"/>
    <x v="5"/>
    <x v="29"/>
    <x v="0"/>
    <x v="0"/>
    <x v="37"/>
    <x v="21"/>
    <x v="53"/>
    <x v="3"/>
    <x v="7"/>
    <x v="51"/>
    <x v="55"/>
    <x v="0"/>
    <x v="0"/>
    <x v="0"/>
    <x v="10"/>
    <x v="10"/>
    <x v="1"/>
    <x v="1"/>
    <x v="1"/>
    <x v="1"/>
  </r>
  <r>
    <x v="0"/>
    <x v="0"/>
    <x v="0"/>
    <x v="0"/>
    <x v="0"/>
    <x v="20"/>
    <x v="0"/>
    <x v="66"/>
    <x v="66"/>
    <x v="6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  <x v="40"/>
    <x v="0"/>
    <x v="0"/>
    <x v="0"/>
    <x v="0"/>
    <x v="47"/>
    <x v="37"/>
    <x v="50"/>
    <x v="50"/>
    <x v="50"/>
    <x v="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41"/>
    <x v="1"/>
    <x v="0"/>
    <x v="0"/>
    <x v="48"/>
    <x v="3"/>
    <x v="74"/>
    <x v="1"/>
    <x v="30"/>
    <x v="0"/>
    <x v="0"/>
    <x v="38"/>
    <x v="1"/>
    <x v="54"/>
    <x v="4"/>
    <x v="1"/>
    <x v="52"/>
    <x v="56"/>
    <x v="0"/>
    <x v="0"/>
    <x v="0"/>
    <x v="0"/>
    <x v="0"/>
    <x v="0"/>
    <x v="0"/>
    <x v="0"/>
    <x v="0"/>
  </r>
  <r>
    <x v="0"/>
    <x v="0"/>
    <x v="0"/>
    <x v="0"/>
    <x v="0"/>
    <x v="21"/>
    <x v="0"/>
    <x v="67"/>
    <x v="67"/>
    <x v="6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"/>
    <x v="0"/>
    <x v="8"/>
    <x v="8"/>
    <x v="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0"/>
    <x v="48"/>
    <x v="0"/>
    <x v="51"/>
    <x v="51"/>
    <x v="51"/>
    <x v="53"/>
    <x v="0"/>
    <x v="0"/>
    <x v="0"/>
    <x v="0"/>
    <x v="0"/>
    <x v="0"/>
    <x v="0"/>
    <x v="0"/>
    <x v="0"/>
    <x v="0"/>
    <x v="0"/>
    <x v="0"/>
    <x v="0"/>
    <x v="2"/>
    <x v="1"/>
    <x v="22"/>
    <x v="25"/>
    <x v="14"/>
    <x v="19"/>
    <x v="0"/>
    <x v="26"/>
    <x v="0"/>
    <x v="0"/>
    <x v="12"/>
    <x v="4"/>
    <x v="9"/>
    <x v="0"/>
    <x v="0"/>
    <x v="42"/>
    <x v="0"/>
    <x v="14"/>
    <x v="44"/>
    <x v="49"/>
    <x v="4"/>
    <x v="75"/>
    <x v="1"/>
    <x v="31"/>
    <x v="0"/>
    <x v="0"/>
    <x v="39"/>
    <x v="1"/>
    <x v="55"/>
    <x v="1"/>
    <x v="31"/>
    <x v="53"/>
    <x v="57"/>
    <x v="0"/>
    <x v="0"/>
    <x v="0"/>
    <x v="0"/>
    <x v="0"/>
    <x v="0"/>
    <x v="0"/>
    <x v="0"/>
    <x v="0"/>
  </r>
  <r>
    <x v="0"/>
    <x v="0"/>
    <x v="0"/>
    <x v="0"/>
    <x v="0"/>
    <x v="22"/>
    <x v="0"/>
    <x v="68"/>
    <x v="68"/>
    <x v="6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76"/>
    <x v="2"/>
    <x v="2"/>
    <x v="0"/>
    <x v="0"/>
    <x v="23"/>
    <x v="3"/>
    <x v="56"/>
    <x v="3"/>
    <x v="16"/>
    <x v="54"/>
    <x v="58"/>
    <x v="0"/>
    <x v="0"/>
    <x v="0"/>
    <x v="0"/>
    <x v="0"/>
    <x v="0"/>
    <x v="0"/>
    <x v="0"/>
    <x v="0"/>
  </r>
  <r>
    <x v="0"/>
    <x v="0"/>
    <x v="0"/>
    <x v="0"/>
    <x v="0"/>
    <x v="5"/>
    <x v="0"/>
    <x v="69"/>
    <x v="69"/>
    <x v="6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8"/>
    <x v="3"/>
    <x v="10"/>
    <x v="10"/>
    <x v="1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  <x v="0"/>
    <x v="52"/>
    <x v="52"/>
    <x v="52"/>
    <x v="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0"/>
    <x v="0"/>
    <x v="0"/>
    <x v="11"/>
    <x v="0"/>
    <x v="14"/>
    <x v="45"/>
    <x v="50"/>
    <x v="3"/>
    <x v="78"/>
    <x v="2"/>
    <x v="2"/>
    <x v="0"/>
    <x v="0"/>
    <x v="40"/>
    <x v="8"/>
    <x v="57"/>
    <x v="10"/>
    <x v="36"/>
    <x v="55"/>
    <x v="59"/>
    <x v="0"/>
    <x v="0"/>
    <x v="0"/>
    <x v="11"/>
    <x v="11"/>
    <x v="1"/>
    <x v="1"/>
    <x v="1"/>
    <x v="1"/>
  </r>
  <r>
    <x v="0"/>
    <x v="0"/>
    <x v="0"/>
    <x v="0"/>
    <x v="0"/>
    <x v="3"/>
    <x v="0"/>
    <x v="10"/>
    <x v="10"/>
    <x v="1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9"/>
    <x v="43"/>
    <x v="41"/>
    <x v="0"/>
    <x v="0"/>
    <x v="27"/>
    <x v="13"/>
    <x v="50"/>
    <x v="38"/>
    <x v="53"/>
    <x v="53"/>
    <x v="53"/>
    <x v="55"/>
    <x v="2"/>
    <x v="5"/>
    <x v="0"/>
    <x v="0"/>
    <x v="0"/>
    <x v="0"/>
    <x v="2"/>
    <x v="2"/>
    <x v="1"/>
    <x v="7"/>
    <x v="1"/>
    <x v="7"/>
    <x v="13"/>
    <x v="2"/>
    <x v="4"/>
    <x v="23"/>
    <x v="26"/>
    <x v="15"/>
    <x v="20"/>
    <x v="3"/>
    <x v="27"/>
    <x v="0"/>
    <x v="0"/>
    <x v="24"/>
    <x v="17"/>
    <x v="37"/>
    <x v="10"/>
    <x v="20"/>
    <x v="43"/>
    <x v="2"/>
    <x v="19"/>
    <x v="46"/>
    <x v="51"/>
    <x v="34"/>
    <x v="79"/>
    <x v="5"/>
    <x v="32"/>
    <x v="0"/>
    <x v="0"/>
    <x v="41"/>
    <x v="22"/>
    <x v="58"/>
    <x v="16"/>
    <x v="24"/>
    <x v="56"/>
    <x v="60"/>
    <x v="0"/>
    <x v="0"/>
    <x v="0"/>
    <x v="11"/>
    <x v="11"/>
    <x v="1"/>
    <x v="1"/>
    <x v="1"/>
    <x v="1"/>
  </r>
  <r>
    <x v="0"/>
    <x v="0"/>
    <x v="0"/>
    <x v="0"/>
    <x v="0"/>
    <x v="23"/>
    <x v="0"/>
    <x v="70"/>
    <x v="70"/>
    <x v="7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  <x v="0"/>
    <x v="54"/>
    <x v="54"/>
    <x v="54"/>
    <x v="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47"/>
    <x v="52"/>
    <x v="6"/>
    <x v="70"/>
    <x v="2"/>
    <x v="2"/>
    <x v="0"/>
    <x v="0"/>
    <x v="12"/>
    <x v="1"/>
    <x v="59"/>
    <x v="1"/>
    <x v="20"/>
    <x v="57"/>
    <x v="61"/>
    <x v="0"/>
    <x v="0"/>
    <x v="0"/>
    <x v="0"/>
    <x v="0"/>
    <x v="0"/>
    <x v="0"/>
    <x v="0"/>
    <x v="0"/>
  </r>
  <r>
    <x v="0"/>
    <x v="0"/>
    <x v="0"/>
    <x v="0"/>
    <x v="0"/>
    <x v="24"/>
    <x v="0"/>
    <x v="71"/>
    <x v="71"/>
    <x v="7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0"/>
    <x v="1"/>
    <x v="33"/>
    <x v="1"/>
    <x v="25"/>
    <x v="13"/>
    <x v="1"/>
    <x v="60"/>
    <x v="1"/>
    <x v="13"/>
    <x v="58"/>
    <x v="62"/>
    <x v="0"/>
    <x v="0"/>
    <x v="0"/>
    <x v="0"/>
    <x v="0"/>
    <x v="0"/>
    <x v="0"/>
    <x v="0"/>
    <x v="0"/>
  </r>
  <r>
    <x v="0"/>
    <x v="0"/>
    <x v="0"/>
    <x v="0"/>
    <x v="0"/>
    <x v="25"/>
    <x v="21"/>
    <x v="72"/>
    <x v="72"/>
    <x v="7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1"/>
    <x v="2"/>
    <x v="2"/>
    <x v="0"/>
    <x v="0"/>
    <x v="32"/>
    <x v="1"/>
    <x v="61"/>
    <x v="1"/>
    <x v="37"/>
    <x v="59"/>
    <x v="63"/>
    <x v="0"/>
    <x v="0"/>
    <x v="0"/>
    <x v="0"/>
    <x v="0"/>
    <x v="0"/>
    <x v="0"/>
    <x v="0"/>
    <x v="0"/>
  </r>
  <r>
    <x v="0"/>
    <x v="0"/>
    <x v="0"/>
    <x v="0"/>
    <x v="0"/>
    <x v="26"/>
    <x v="21"/>
    <x v="73"/>
    <x v="73"/>
    <x v="7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  <x v="0"/>
    <x v="55"/>
    <x v="55"/>
    <x v="55"/>
    <x v="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0"/>
    <x v="0"/>
    <x v="0"/>
    <x v="0"/>
    <x v="0"/>
    <x v="0"/>
    <x v="0"/>
    <x v="0"/>
    <x v="0"/>
    <x v="8"/>
    <x v="48"/>
    <x v="53"/>
    <x v="22"/>
    <x v="82"/>
    <x v="5"/>
    <x v="34"/>
    <x v="1"/>
    <x v="1"/>
    <x v="23"/>
    <x v="13"/>
    <x v="62"/>
    <x v="13"/>
    <x v="16"/>
    <x v="60"/>
    <x v="64"/>
    <x v="0"/>
    <x v="0"/>
    <x v="0"/>
    <x v="0"/>
    <x v="0"/>
    <x v="0"/>
    <x v="0"/>
    <x v="0"/>
    <x v="0"/>
  </r>
  <r>
    <x v="0"/>
    <x v="0"/>
    <x v="0"/>
    <x v="0"/>
    <x v="0"/>
    <x v="26"/>
    <x v="21"/>
    <x v="73"/>
    <x v="73"/>
    <x v="7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1"/>
    <x v="1"/>
    <x v="1"/>
    <x v="0"/>
    <x v="0"/>
    <x v="0"/>
    <x v="0"/>
    <x v="0"/>
    <x v="0"/>
    <x v="0"/>
    <x v="0"/>
    <x v="1"/>
    <x v="1"/>
    <x v="1"/>
    <x v="1"/>
    <x v="6"/>
    <x v="83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26"/>
    <x v="21"/>
    <x v="73"/>
    <x v="73"/>
    <x v="7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42"/>
    <x v="0"/>
    <x v="0"/>
    <x v="28"/>
    <x v="14"/>
    <x v="53"/>
    <x v="39"/>
    <x v="56"/>
    <x v="56"/>
    <x v="56"/>
    <x v="58"/>
    <x v="0"/>
    <x v="0"/>
    <x v="0"/>
    <x v="0"/>
    <x v="0"/>
    <x v="0"/>
    <x v="3"/>
    <x v="3"/>
    <x v="0"/>
    <x v="0"/>
    <x v="0"/>
    <x v="0"/>
    <x v="10"/>
    <x v="0"/>
    <x v="0"/>
    <x v="0"/>
    <x v="0"/>
    <x v="0"/>
    <x v="0"/>
    <x v="1"/>
    <x v="1"/>
    <x v="0"/>
    <x v="0"/>
    <x v="8"/>
    <x v="4"/>
    <x v="2"/>
    <x v="1"/>
    <x v="2"/>
    <x v="42"/>
    <x v="1"/>
    <x v="1"/>
    <x v="1"/>
    <x v="1"/>
    <x v="6"/>
    <x v="10"/>
    <x v="2"/>
    <x v="2"/>
    <x v="0"/>
    <x v="0"/>
    <x v="13"/>
    <x v="1"/>
    <x v="63"/>
    <x v="4"/>
    <x v="5"/>
    <x v="5"/>
    <x v="5"/>
    <x v="0"/>
    <x v="0"/>
    <x v="0"/>
    <x v="12"/>
    <x v="12"/>
    <x v="1"/>
    <x v="1"/>
    <x v="3"/>
    <x v="3"/>
  </r>
  <r>
    <x v="0"/>
    <x v="0"/>
    <x v="0"/>
    <x v="0"/>
    <x v="0"/>
    <x v="3"/>
    <x v="0"/>
    <x v="74"/>
    <x v="74"/>
    <x v="7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2"/>
    <x v="0"/>
    <x v="29"/>
    <x v="0"/>
    <x v="0"/>
    <x v="0"/>
    <x v="0"/>
    <x v="0"/>
    <x v="0"/>
    <x v="0"/>
    <x v="0"/>
    <x v="1"/>
    <x v="1"/>
    <x v="1"/>
    <x v="1"/>
    <x v="1"/>
    <x v="84"/>
    <x v="1"/>
    <x v="35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5"/>
    <x v="0"/>
    <x v="75"/>
    <x v="75"/>
    <x v="7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  <x v="43"/>
    <x v="0"/>
    <x v="0"/>
    <x v="29"/>
    <x v="0"/>
    <x v="54"/>
    <x v="40"/>
    <x v="57"/>
    <x v="57"/>
    <x v="57"/>
    <x v="59"/>
    <x v="0"/>
    <x v="0"/>
    <x v="0"/>
    <x v="0"/>
    <x v="0"/>
    <x v="0"/>
    <x v="0"/>
    <x v="0"/>
    <x v="0"/>
    <x v="0"/>
    <x v="0"/>
    <x v="0"/>
    <x v="0"/>
    <x v="0"/>
    <x v="0"/>
    <x v="24"/>
    <x v="27"/>
    <x v="0"/>
    <x v="0"/>
    <x v="1"/>
    <x v="1"/>
    <x v="0"/>
    <x v="0"/>
    <x v="3"/>
    <x v="10"/>
    <x v="38"/>
    <x v="0"/>
    <x v="0"/>
    <x v="44"/>
    <x v="0"/>
    <x v="14"/>
    <x v="49"/>
    <x v="54"/>
    <x v="22"/>
    <x v="85"/>
    <x v="2"/>
    <x v="2"/>
    <x v="0"/>
    <x v="0"/>
    <x v="18"/>
    <x v="8"/>
    <x v="64"/>
    <x v="1"/>
    <x v="16"/>
    <x v="61"/>
    <x v="65"/>
    <x v="0"/>
    <x v="0"/>
    <x v="0"/>
    <x v="0"/>
    <x v="0"/>
    <x v="0"/>
    <x v="0"/>
    <x v="0"/>
    <x v="0"/>
  </r>
  <r>
    <x v="0"/>
    <x v="0"/>
    <x v="0"/>
    <x v="0"/>
    <x v="0"/>
    <x v="27"/>
    <x v="0"/>
    <x v="76"/>
    <x v="76"/>
    <x v="7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28"/>
    <x v="22"/>
    <x v="77"/>
    <x v="77"/>
    <x v="7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  <x v="44"/>
    <x v="0"/>
    <x v="0"/>
    <x v="0"/>
    <x v="0"/>
    <x v="55"/>
    <x v="41"/>
    <x v="58"/>
    <x v="58"/>
    <x v="58"/>
    <x v="6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39"/>
    <x v="0"/>
    <x v="0"/>
    <x v="23"/>
    <x v="0"/>
    <x v="13"/>
    <x v="50"/>
    <x v="55"/>
    <x v="35"/>
    <x v="87"/>
    <x v="7"/>
    <x v="36"/>
    <x v="13"/>
    <x v="26"/>
    <x v="42"/>
    <x v="11"/>
    <x v="65"/>
    <x v="0"/>
    <x v="38"/>
    <x v="62"/>
    <x v="66"/>
    <x v="0"/>
    <x v="0"/>
    <x v="0"/>
    <x v="0"/>
    <x v="0"/>
    <x v="0"/>
    <x v="0"/>
    <x v="0"/>
    <x v="0"/>
  </r>
  <r>
    <x v="0"/>
    <x v="0"/>
    <x v="0"/>
    <x v="0"/>
    <x v="0"/>
    <x v="5"/>
    <x v="0"/>
    <x v="78"/>
    <x v="78"/>
    <x v="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8"/>
    <x v="2"/>
    <x v="2"/>
    <x v="0"/>
    <x v="0"/>
    <x v="11"/>
    <x v="1"/>
    <x v="66"/>
    <x v="1"/>
    <x v="39"/>
    <x v="63"/>
    <x v="67"/>
    <x v="0"/>
    <x v="0"/>
    <x v="0"/>
    <x v="0"/>
    <x v="0"/>
    <x v="0"/>
    <x v="0"/>
    <x v="0"/>
    <x v="0"/>
  </r>
  <r>
    <x v="0"/>
    <x v="0"/>
    <x v="0"/>
    <x v="0"/>
    <x v="0"/>
    <x v="29"/>
    <x v="0"/>
    <x v="79"/>
    <x v="79"/>
    <x v="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13"/>
    <x v="1"/>
    <x v="67"/>
    <x v="1"/>
    <x v="13"/>
    <x v="64"/>
    <x v="68"/>
    <x v="0"/>
    <x v="0"/>
    <x v="0"/>
    <x v="0"/>
    <x v="0"/>
    <x v="0"/>
    <x v="0"/>
    <x v="0"/>
    <x v="0"/>
  </r>
  <r>
    <x v="0"/>
    <x v="0"/>
    <x v="0"/>
    <x v="0"/>
    <x v="0"/>
    <x v="5"/>
    <x v="0"/>
    <x v="80"/>
    <x v="80"/>
    <x v="8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89"/>
    <x v="5"/>
    <x v="19"/>
    <x v="0"/>
    <x v="0"/>
    <x v="43"/>
    <x v="1"/>
    <x v="68"/>
    <x v="1"/>
    <x v="7"/>
    <x v="8"/>
    <x v="69"/>
    <x v="0"/>
    <x v="0"/>
    <x v="0"/>
    <x v="0"/>
    <x v="0"/>
    <x v="0"/>
    <x v="0"/>
    <x v="0"/>
    <x v="0"/>
  </r>
  <r>
    <x v="0"/>
    <x v="0"/>
    <x v="0"/>
    <x v="0"/>
    <x v="0"/>
    <x v="5"/>
    <x v="0"/>
    <x v="81"/>
    <x v="81"/>
    <x v="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9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0"/>
    <x v="0"/>
    <x v="82"/>
    <x v="82"/>
    <x v="8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10"/>
    <x v="47"/>
    <x v="45"/>
    <x v="10"/>
    <x v="0"/>
    <x v="30"/>
    <x v="15"/>
    <x v="56"/>
    <x v="42"/>
    <x v="59"/>
    <x v="59"/>
    <x v="59"/>
    <x v="63"/>
    <x v="0"/>
    <x v="0"/>
    <x v="0"/>
    <x v="0"/>
    <x v="0"/>
    <x v="0"/>
    <x v="3"/>
    <x v="3"/>
    <x v="0"/>
    <x v="0"/>
    <x v="0"/>
    <x v="0"/>
    <x v="14"/>
    <x v="0"/>
    <x v="1"/>
    <x v="25"/>
    <x v="28"/>
    <x v="0"/>
    <x v="0"/>
    <x v="8"/>
    <x v="30"/>
    <x v="0"/>
    <x v="0"/>
    <x v="25"/>
    <x v="18"/>
    <x v="40"/>
    <x v="0"/>
    <x v="0"/>
    <x v="45"/>
    <x v="11"/>
    <x v="20"/>
    <x v="51"/>
    <x v="56"/>
    <x v="36"/>
    <x v="91"/>
    <x v="12"/>
    <x v="37"/>
    <x v="0"/>
    <x v="0"/>
    <x v="44"/>
    <x v="23"/>
    <x v="69"/>
    <x v="17"/>
    <x v="40"/>
    <x v="65"/>
    <x v="70"/>
    <x v="3"/>
    <x v="3"/>
    <x v="2"/>
    <x v="0"/>
    <x v="0"/>
    <x v="0"/>
    <x v="0"/>
    <x v="0"/>
    <x v="0"/>
  </r>
  <r>
    <x v="0"/>
    <x v="0"/>
    <x v="0"/>
    <x v="0"/>
    <x v="0"/>
    <x v="30"/>
    <x v="0"/>
    <x v="82"/>
    <x v="82"/>
    <x v="8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9"/>
    <x v="11"/>
    <x v="48"/>
    <x v="46"/>
    <x v="11"/>
    <x v="0"/>
    <x v="31"/>
    <x v="0"/>
    <x v="57"/>
    <x v="43"/>
    <x v="60"/>
    <x v="60"/>
    <x v="60"/>
    <x v="64"/>
    <x v="0"/>
    <x v="0"/>
    <x v="0"/>
    <x v="0"/>
    <x v="0"/>
    <x v="0"/>
    <x v="0"/>
    <x v="0"/>
    <x v="0"/>
    <x v="0"/>
    <x v="0"/>
    <x v="0"/>
    <x v="0"/>
    <x v="0"/>
    <x v="0"/>
    <x v="26"/>
    <x v="29"/>
    <x v="16"/>
    <x v="23"/>
    <x v="0"/>
    <x v="31"/>
    <x v="0"/>
    <x v="0"/>
    <x v="26"/>
    <x v="19"/>
    <x v="41"/>
    <x v="11"/>
    <x v="21"/>
    <x v="46"/>
    <x v="0"/>
    <x v="8"/>
    <x v="52"/>
    <x v="57"/>
    <x v="17"/>
    <x v="92"/>
    <x v="7"/>
    <x v="38"/>
    <x v="0"/>
    <x v="0"/>
    <x v="40"/>
    <x v="0"/>
    <x v="70"/>
    <x v="3"/>
    <x v="15"/>
    <x v="66"/>
    <x v="71"/>
    <x v="0"/>
    <x v="0"/>
    <x v="0"/>
    <x v="0"/>
    <x v="0"/>
    <x v="0"/>
    <x v="0"/>
    <x v="0"/>
    <x v="0"/>
  </r>
  <r>
    <x v="0"/>
    <x v="0"/>
    <x v="0"/>
    <x v="0"/>
    <x v="0"/>
    <x v="31"/>
    <x v="0"/>
    <x v="83"/>
    <x v="83"/>
    <x v="8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47"/>
    <x v="0"/>
    <x v="0"/>
    <x v="0"/>
    <x v="0"/>
    <x v="10"/>
    <x v="44"/>
    <x v="61"/>
    <x v="61"/>
    <x v="61"/>
    <x v="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4"/>
    <x v="5"/>
    <x v="0"/>
    <x v="0"/>
    <x v="9"/>
    <x v="1"/>
    <x v="1"/>
    <x v="1"/>
    <x v="58"/>
    <x v="6"/>
    <x v="93"/>
    <x v="2"/>
    <x v="2"/>
    <x v="1"/>
    <x v="1"/>
    <x v="11"/>
    <x v="1"/>
    <x v="13"/>
    <x v="4"/>
    <x v="10"/>
    <x v="12"/>
    <x v="72"/>
    <x v="0"/>
    <x v="0"/>
    <x v="0"/>
    <x v="0"/>
    <x v="0"/>
    <x v="0"/>
    <x v="0"/>
    <x v="0"/>
    <x v="0"/>
  </r>
  <r>
    <x v="0"/>
    <x v="0"/>
    <x v="0"/>
    <x v="0"/>
    <x v="0"/>
    <x v="3"/>
    <x v="0"/>
    <x v="84"/>
    <x v="84"/>
    <x v="8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9"/>
    <x v="48"/>
    <x v="0"/>
    <x v="0"/>
    <x v="32"/>
    <x v="16"/>
    <x v="58"/>
    <x v="45"/>
    <x v="62"/>
    <x v="62"/>
    <x v="62"/>
    <x v="66"/>
    <x v="0"/>
    <x v="0"/>
    <x v="0"/>
    <x v="0"/>
    <x v="0"/>
    <x v="0"/>
    <x v="3"/>
    <x v="3"/>
    <x v="0"/>
    <x v="0"/>
    <x v="0"/>
    <x v="0"/>
    <x v="15"/>
    <x v="0"/>
    <x v="0"/>
    <x v="0"/>
    <x v="0"/>
    <x v="17"/>
    <x v="24"/>
    <x v="0"/>
    <x v="0"/>
    <x v="0"/>
    <x v="0"/>
    <x v="4"/>
    <x v="2"/>
    <x v="42"/>
    <x v="2"/>
    <x v="22"/>
    <x v="47"/>
    <x v="1"/>
    <x v="1"/>
    <x v="53"/>
    <x v="59"/>
    <x v="10"/>
    <x v="94"/>
    <x v="1"/>
    <x v="4"/>
    <x v="1"/>
    <x v="1"/>
    <x v="1"/>
    <x v="8"/>
    <x v="71"/>
    <x v="1"/>
    <x v="14"/>
    <x v="67"/>
    <x v="73"/>
    <x v="0"/>
    <x v="0"/>
    <x v="0"/>
    <x v="0"/>
    <x v="0"/>
    <x v="0"/>
    <x v="0"/>
    <x v="0"/>
    <x v="0"/>
  </r>
  <r>
    <x v="0"/>
    <x v="0"/>
    <x v="0"/>
    <x v="0"/>
    <x v="0"/>
    <x v="32"/>
    <x v="0"/>
    <x v="85"/>
    <x v="85"/>
    <x v="8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"/>
    <x v="0"/>
    <x v="63"/>
    <x v="63"/>
    <x v="63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  <x v="60"/>
    <x v="1"/>
    <x v="95"/>
    <x v="1"/>
    <x v="19"/>
    <x v="0"/>
    <x v="0"/>
    <x v="12"/>
    <x v="3"/>
    <x v="72"/>
    <x v="1"/>
    <x v="1"/>
    <x v="68"/>
    <x v="74"/>
    <x v="0"/>
    <x v="0"/>
    <x v="0"/>
    <x v="0"/>
    <x v="0"/>
    <x v="0"/>
    <x v="0"/>
    <x v="0"/>
    <x v="0"/>
  </r>
  <r>
    <x v="0"/>
    <x v="0"/>
    <x v="0"/>
    <x v="0"/>
    <x v="0"/>
    <x v="1"/>
    <x v="0"/>
    <x v="86"/>
    <x v="86"/>
    <x v="8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"/>
    <x v="49"/>
    <x v="0"/>
    <x v="0"/>
    <x v="0"/>
    <x v="0"/>
    <x v="60"/>
    <x v="26"/>
    <x v="64"/>
    <x v="64"/>
    <x v="64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6"/>
    <x v="4"/>
    <x v="43"/>
    <x v="0"/>
    <x v="0"/>
    <x v="48"/>
    <x v="1"/>
    <x v="0"/>
    <x v="55"/>
    <x v="61"/>
    <x v="30"/>
    <x v="96"/>
    <x v="2"/>
    <x v="2"/>
    <x v="9"/>
    <x v="27"/>
    <x v="45"/>
    <x v="0"/>
    <x v="73"/>
    <x v="13"/>
    <x v="41"/>
    <x v="69"/>
    <x v="75"/>
    <x v="0"/>
    <x v="0"/>
    <x v="0"/>
    <x v="0"/>
    <x v="0"/>
    <x v="0"/>
    <x v="0"/>
    <x v="0"/>
    <x v="0"/>
  </r>
  <r>
    <x v="0"/>
    <x v="0"/>
    <x v="0"/>
    <x v="0"/>
    <x v="0"/>
    <x v="25"/>
    <x v="15"/>
    <x v="87"/>
    <x v="87"/>
    <x v="8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3"/>
    <x v="0"/>
    <x v="88"/>
    <x v="88"/>
    <x v="8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  <x v="50"/>
    <x v="0"/>
    <x v="0"/>
    <x v="0"/>
    <x v="0"/>
    <x v="61"/>
    <x v="46"/>
    <x v="65"/>
    <x v="65"/>
    <x v="65"/>
    <x v="6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32"/>
    <x v="0"/>
    <x v="0"/>
    <x v="4"/>
    <x v="10"/>
    <x v="44"/>
    <x v="0"/>
    <x v="0"/>
    <x v="49"/>
    <x v="8"/>
    <x v="21"/>
    <x v="56"/>
    <x v="62"/>
    <x v="37"/>
    <x v="97"/>
    <x v="13"/>
    <x v="39"/>
    <x v="13"/>
    <x v="28"/>
    <x v="46"/>
    <x v="20"/>
    <x v="74"/>
    <x v="18"/>
    <x v="42"/>
    <x v="70"/>
    <x v="76"/>
    <x v="0"/>
    <x v="0"/>
    <x v="0"/>
    <x v="0"/>
    <x v="0"/>
    <x v="0"/>
    <x v="0"/>
    <x v="0"/>
    <x v="0"/>
  </r>
  <r>
    <x v="0"/>
    <x v="0"/>
    <x v="0"/>
    <x v="0"/>
    <x v="0"/>
    <x v="34"/>
    <x v="23"/>
    <x v="89"/>
    <x v="89"/>
    <x v="8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0"/>
    <x v="0"/>
    <x v="90"/>
    <x v="90"/>
    <x v="9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1"/>
    <x v="1"/>
    <x v="1"/>
    <x v="98"/>
    <x v="1"/>
    <x v="40"/>
    <x v="0"/>
    <x v="0"/>
    <x v="13"/>
    <x v="1"/>
    <x v="75"/>
    <x v="1"/>
    <x v="13"/>
    <x v="71"/>
    <x v="77"/>
    <x v="0"/>
    <x v="0"/>
    <x v="0"/>
    <x v="0"/>
    <x v="0"/>
    <x v="0"/>
    <x v="0"/>
    <x v="0"/>
    <x v="0"/>
  </r>
  <r>
    <x v="0"/>
    <x v="0"/>
    <x v="0"/>
    <x v="0"/>
    <x v="0"/>
    <x v="28"/>
    <x v="0"/>
    <x v="91"/>
    <x v="91"/>
    <x v="9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  <x v="51"/>
    <x v="0"/>
    <x v="0"/>
    <x v="0"/>
    <x v="0"/>
    <x v="62"/>
    <x v="47"/>
    <x v="66"/>
    <x v="66"/>
    <x v="66"/>
    <x v="7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2"/>
    <x v="27"/>
    <x v="1"/>
    <x v="23"/>
    <x v="50"/>
    <x v="1"/>
    <x v="0"/>
    <x v="57"/>
    <x v="63"/>
    <x v="31"/>
    <x v="99"/>
    <x v="5"/>
    <x v="19"/>
    <x v="6"/>
    <x v="29"/>
    <x v="47"/>
    <x v="8"/>
    <x v="76"/>
    <x v="1"/>
    <x v="22"/>
    <x v="72"/>
    <x v="78"/>
    <x v="0"/>
    <x v="0"/>
    <x v="0"/>
    <x v="0"/>
    <x v="0"/>
    <x v="0"/>
    <x v="0"/>
    <x v="0"/>
    <x v="0"/>
  </r>
  <r>
    <x v="0"/>
    <x v="0"/>
    <x v="0"/>
    <x v="0"/>
    <x v="0"/>
    <x v="5"/>
    <x v="24"/>
    <x v="92"/>
    <x v="92"/>
    <x v="9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  <x v="40"/>
    <x v="0"/>
    <x v="0"/>
    <x v="33"/>
    <x v="0"/>
    <x v="63"/>
    <x v="37"/>
    <x v="67"/>
    <x v="67"/>
    <x v="67"/>
    <x v="71"/>
    <x v="0"/>
    <x v="0"/>
    <x v="0"/>
    <x v="0"/>
    <x v="0"/>
    <x v="0"/>
    <x v="0"/>
    <x v="0"/>
    <x v="0"/>
    <x v="0"/>
    <x v="0"/>
    <x v="0"/>
    <x v="0"/>
    <x v="0"/>
    <x v="0"/>
    <x v="27"/>
    <x v="30"/>
    <x v="0"/>
    <x v="0"/>
    <x v="1"/>
    <x v="1"/>
    <x v="0"/>
    <x v="0"/>
    <x v="7"/>
    <x v="4"/>
    <x v="45"/>
    <x v="0"/>
    <x v="0"/>
    <x v="51"/>
    <x v="1"/>
    <x v="16"/>
    <x v="58"/>
    <x v="64"/>
    <x v="6"/>
    <x v="100"/>
    <x v="2"/>
    <x v="2"/>
    <x v="0"/>
    <x v="0"/>
    <x v="13"/>
    <x v="1"/>
    <x v="77"/>
    <x v="4"/>
    <x v="2"/>
    <x v="73"/>
    <x v="79"/>
    <x v="0"/>
    <x v="0"/>
    <x v="0"/>
    <x v="0"/>
    <x v="0"/>
    <x v="0"/>
    <x v="0"/>
    <x v="0"/>
    <x v="0"/>
  </r>
  <r>
    <x v="0"/>
    <x v="0"/>
    <x v="0"/>
    <x v="0"/>
    <x v="0"/>
    <x v="11"/>
    <x v="0"/>
    <x v="16"/>
    <x v="16"/>
    <x v="1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5"/>
    <x v="0"/>
    <x v="33"/>
    <x v="0"/>
    <x v="0"/>
    <x v="0"/>
    <x v="0"/>
    <x v="0"/>
    <x v="0"/>
    <x v="0"/>
    <x v="0"/>
    <x v="1"/>
    <x v="1"/>
    <x v="1"/>
    <x v="1"/>
    <x v="6"/>
    <x v="101"/>
    <x v="1"/>
    <x v="41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1"/>
    <x v="0"/>
    <x v="18"/>
    <x v="18"/>
    <x v="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12"/>
    <x v="54"/>
    <x v="52"/>
    <x v="12"/>
    <x v="0"/>
    <x v="34"/>
    <x v="17"/>
    <x v="64"/>
    <x v="48"/>
    <x v="68"/>
    <x v="68"/>
    <x v="68"/>
    <x v="72"/>
    <x v="0"/>
    <x v="0"/>
    <x v="1"/>
    <x v="3"/>
    <x v="0"/>
    <x v="0"/>
    <x v="3"/>
    <x v="3"/>
    <x v="0"/>
    <x v="0"/>
    <x v="0"/>
    <x v="0"/>
    <x v="14"/>
    <x v="2"/>
    <x v="5"/>
    <x v="28"/>
    <x v="31"/>
    <x v="0"/>
    <x v="0"/>
    <x v="4"/>
    <x v="34"/>
    <x v="0"/>
    <x v="0"/>
    <x v="28"/>
    <x v="20"/>
    <x v="46"/>
    <x v="3"/>
    <x v="24"/>
    <x v="52"/>
    <x v="12"/>
    <x v="22"/>
    <x v="59"/>
    <x v="65"/>
    <x v="38"/>
    <x v="102"/>
    <x v="14"/>
    <x v="42"/>
    <x v="4"/>
    <x v="30"/>
    <x v="48"/>
    <x v="24"/>
    <x v="78"/>
    <x v="7"/>
    <x v="43"/>
    <x v="74"/>
    <x v="80"/>
    <x v="4"/>
    <x v="4"/>
    <x v="4"/>
    <x v="0"/>
    <x v="0"/>
    <x v="0"/>
    <x v="0"/>
    <x v="0"/>
    <x v="0"/>
  </r>
  <r>
    <x v="0"/>
    <x v="0"/>
    <x v="0"/>
    <x v="0"/>
    <x v="0"/>
    <x v="11"/>
    <x v="0"/>
    <x v="18"/>
    <x v="18"/>
    <x v="1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11"/>
    <x v="13"/>
    <x v="55"/>
    <x v="53"/>
    <x v="13"/>
    <x v="0"/>
    <x v="35"/>
    <x v="0"/>
    <x v="65"/>
    <x v="49"/>
    <x v="69"/>
    <x v="69"/>
    <x v="69"/>
    <x v="73"/>
    <x v="2"/>
    <x v="6"/>
    <x v="0"/>
    <x v="0"/>
    <x v="0"/>
    <x v="0"/>
    <x v="0"/>
    <x v="0"/>
    <x v="0"/>
    <x v="0"/>
    <x v="0"/>
    <x v="0"/>
    <x v="0"/>
    <x v="0"/>
    <x v="0"/>
    <x v="29"/>
    <x v="32"/>
    <x v="18"/>
    <x v="26"/>
    <x v="8"/>
    <x v="35"/>
    <x v="0"/>
    <x v="0"/>
    <x v="29"/>
    <x v="17"/>
    <x v="47"/>
    <x v="10"/>
    <x v="25"/>
    <x v="53"/>
    <x v="0"/>
    <x v="5"/>
    <x v="60"/>
    <x v="66"/>
    <x v="33"/>
    <x v="103"/>
    <x v="10"/>
    <x v="43"/>
    <x v="0"/>
    <x v="0"/>
    <x v="49"/>
    <x v="18"/>
    <x v="79"/>
    <x v="10"/>
    <x v="39"/>
    <x v="75"/>
    <x v="81"/>
    <x v="0"/>
    <x v="0"/>
    <x v="0"/>
    <x v="0"/>
    <x v="0"/>
    <x v="0"/>
    <x v="0"/>
    <x v="0"/>
    <x v="0"/>
  </r>
  <r>
    <x v="0"/>
    <x v="0"/>
    <x v="0"/>
    <x v="0"/>
    <x v="0"/>
    <x v="11"/>
    <x v="0"/>
    <x v="18"/>
    <x v="18"/>
    <x v="18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"/>
    <x v="0"/>
    <x v="70"/>
    <x v="70"/>
    <x v="7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  <x v="0"/>
    <x v="0"/>
    <x v="0"/>
    <x v="0"/>
    <x v="0"/>
    <x v="0"/>
    <x v="0"/>
    <x v="0"/>
    <x v="0"/>
    <x v="16"/>
    <x v="61"/>
    <x v="67"/>
    <x v="6"/>
    <x v="104"/>
    <x v="1"/>
    <x v="44"/>
    <x v="0"/>
    <x v="0"/>
    <x v="2"/>
    <x v="1"/>
    <x v="80"/>
    <x v="1"/>
    <x v="2"/>
    <x v="76"/>
    <x v="82"/>
    <x v="0"/>
    <x v="0"/>
    <x v="0"/>
    <x v="13"/>
    <x v="13"/>
    <x v="2"/>
    <x v="2"/>
    <x v="4"/>
    <x v="4"/>
  </r>
  <r>
    <x v="0"/>
    <x v="0"/>
    <x v="0"/>
    <x v="0"/>
    <x v="0"/>
    <x v="5"/>
    <x v="0"/>
    <x v="93"/>
    <x v="93"/>
    <x v="9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27"/>
    <x v="1"/>
    <x v="1"/>
    <x v="0"/>
    <x v="0"/>
    <x v="0"/>
    <x v="0"/>
    <x v="0"/>
    <x v="0"/>
    <x v="0"/>
    <x v="0"/>
    <x v="1"/>
    <x v="1"/>
    <x v="1"/>
    <x v="1"/>
    <x v="23"/>
    <x v="10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1"/>
    <x v="5"/>
    <x v="20"/>
    <x v="20"/>
    <x v="2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56"/>
    <x v="54"/>
    <x v="0"/>
    <x v="0"/>
    <x v="36"/>
    <x v="0"/>
    <x v="67"/>
    <x v="50"/>
    <x v="71"/>
    <x v="71"/>
    <x v="71"/>
    <x v="75"/>
    <x v="0"/>
    <x v="0"/>
    <x v="0"/>
    <x v="0"/>
    <x v="0"/>
    <x v="0"/>
    <x v="0"/>
    <x v="0"/>
    <x v="0"/>
    <x v="0"/>
    <x v="0"/>
    <x v="0"/>
    <x v="0"/>
    <x v="0"/>
    <x v="0"/>
    <x v="30"/>
    <x v="33"/>
    <x v="0"/>
    <x v="0"/>
    <x v="1"/>
    <x v="1"/>
    <x v="0"/>
    <x v="0"/>
    <x v="30"/>
    <x v="21"/>
    <x v="48"/>
    <x v="3"/>
    <x v="26"/>
    <x v="54"/>
    <x v="8"/>
    <x v="23"/>
    <x v="62"/>
    <x v="68"/>
    <x v="39"/>
    <x v="106"/>
    <x v="1"/>
    <x v="45"/>
    <x v="0"/>
    <x v="0"/>
    <x v="50"/>
    <x v="25"/>
    <x v="81"/>
    <x v="19"/>
    <x v="44"/>
    <x v="77"/>
    <x v="83"/>
    <x v="0"/>
    <x v="0"/>
    <x v="0"/>
    <x v="14"/>
    <x v="14"/>
    <x v="1"/>
    <x v="1"/>
    <x v="1"/>
    <x v="1"/>
  </r>
  <r>
    <x v="0"/>
    <x v="0"/>
    <x v="0"/>
    <x v="0"/>
    <x v="0"/>
    <x v="11"/>
    <x v="5"/>
    <x v="20"/>
    <x v="20"/>
    <x v="2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7"/>
    <x v="55"/>
    <x v="0"/>
    <x v="0"/>
    <x v="37"/>
    <x v="0"/>
    <x v="68"/>
    <x v="51"/>
    <x v="72"/>
    <x v="72"/>
    <x v="72"/>
    <x v="76"/>
    <x v="0"/>
    <x v="0"/>
    <x v="0"/>
    <x v="0"/>
    <x v="0"/>
    <x v="0"/>
    <x v="0"/>
    <x v="0"/>
    <x v="0"/>
    <x v="0"/>
    <x v="0"/>
    <x v="0"/>
    <x v="0"/>
    <x v="0"/>
    <x v="0"/>
    <x v="31"/>
    <x v="34"/>
    <x v="20"/>
    <x v="28"/>
    <x v="1"/>
    <x v="1"/>
    <x v="0"/>
    <x v="0"/>
    <x v="20"/>
    <x v="3"/>
    <x v="49"/>
    <x v="11"/>
    <x v="27"/>
    <x v="55"/>
    <x v="3"/>
    <x v="14"/>
    <x v="63"/>
    <x v="69"/>
    <x v="15"/>
    <x v="107"/>
    <x v="1"/>
    <x v="46"/>
    <x v="0"/>
    <x v="0"/>
    <x v="11"/>
    <x v="10"/>
    <x v="82"/>
    <x v="3"/>
    <x v="10"/>
    <x v="78"/>
    <x v="84"/>
    <x v="0"/>
    <x v="0"/>
    <x v="0"/>
    <x v="14"/>
    <x v="14"/>
    <x v="1"/>
    <x v="1"/>
    <x v="1"/>
    <x v="1"/>
  </r>
  <r>
    <x v="0"/>
    <x v="0"/>
    <x v="0"/>
    <x v="0"/>
    <x v="0"/>
    <x v="5"/>
    <x v="0"/>
    <x v="94"/>
    <x v="94"/>
    <x v="9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3"/>
    <x v="73"/>
    <x v="73"/>
    <x v="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1"/>
    <x v="1"/>
    <x v="9"/>
    <x v="0"/>
    <x v="0"/>
    <x v="0"/>
    <x v="70"/>
    <x v="1"/>
    <x v="108"/>
    <x v="2"/>
    <x v="2"/>
    <x v="0"/>
    <x v="0"/>
    <x v="13"/>
    <x v="1"/>
    <x v="83"/>
    <x v="1"/>
    <x v="13"/>
    <x v="79"/>
    <x v="85"/>
    <x v="0"/>
    <x v="0"/>
    <x v="0"/>
    <x v="0"/>
    <x v="0"/>
    <x v="0"/>
    <x v="0"/>
    <x v="0"/>
    <x v="0"/>
  </r>
  <r>
    <x v="0"/>
    <x v="0"/>
    <x v="0"/>
    <x v="0"/>
    <x v="0"/>
    <x v="5"/>
    <x v="0"/>
    <x v="94"/>
    <x v="94"/>
    <x v="9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8"/>
    <x v="56"/>
    <x v="0"/>
    <x v="0"/>
    <x v="0"/>
    <x v="0"/>
    <x v="69"/>
    <x v="52"/>
    <x v="74"/>
    <x v="74"/>
    <x v="74"/>
    <x v="78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9"/>
    <x v="1"/>
    <x v="1"/>
    <x v="0"/>
    <x v="0"/>
    <x v="8"/>
    <x v="4"/>
    <x v="50"/>
    <x v="1"/>
    <x v="28"/>
    <x v="10"/>
    <x v="1"/>
    <x v="16"/>
    <x v="64"/>
    <x v="71"/>
    <x v="6"/>
    <x v="86"/>
    <x v="2"/>
    <x v="2"/>
    <x v="0"/>
    <x v="0"/>
    <x v="13"/>
    <x v="1"/>
    <x v="84"/>
    <x v="4"/>
    <x v="2"/>
    <x v="80"/>
    <x v="86"/>
    <x v="0"/>
    <x v="0"/>
    <x v="0"/>
    <x v="0"/>
    <x v="0"/>
    <x v="0"/>
    <x v="0"/>
    <x v="0"/>
    <x v="0"/>
  </r>
  <r>
    <x v="0"/>
    <x v="0"/>
    <x v="0"/>
    <x v="0"/>
    <x v="0"/>
    <x v="13"/>
    <x v="0"/>
    <x v="95"/>
    <x v="95"/>
    <x v="9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9"/>
    <x v="5"/>
    <x v="0"/>
    <x v="0"/>
    <x v="0"/>
    <x v="0"/>
    <x v="70"/>
    <x v="4"/>
    <x v="75"/>
    <x v="75"/>
    <x v="75"/>
    <x v="79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0"/>
    <x v="1"/>
    <x v="1"/>
    <x v="0"/>
    <x v="0"/>
    <x v="8"/>
    <x v="4"/>
    <x v="51"/>
    <x v="1"/>
    <x v="29"/>
    <x v="56"/>
    <x v="1"/>
    <x v="1"/>
    <x v="1"/>
    <x v="72"/>
    <x v="6"/>
    <x v="109"/>
    <x v="2"/>
    <x v="2"/>
    <x v="0"/>
    <x v="0"/>
    <x v="13"/>
    <x v="1"/>
    <x v="85"/>
    <x v="4"/>
    <x v="5"/>
    <x v="5"/>
    <x v="87"/>
    <x v="0"/>
    <x v="0"/>
    <x v="0"/>
    <x v="15"/>
    <x v="15"/>
    <x v="1"/>
    <x v="1"/>
    <x v="1"/>
    <x v="1"/>
  </r>
  <r>
    <x v="0"/>
    <x v="0"/>
    <x v="0"/>
    <x v="0"/>
    <x v="0"/>
    <x v="35"/>
    <x v="0"/>
    <x v="21"/>
    <x v="21"/>
    <x v="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6"/>
    <x v="76"/>
    <x v="76"/>
    <x v="8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52"/>
    <x v="0"/>
    <x v="0"/>
    <x v="23"/>
    <x v="0"/>
    <x v="5"/>
    <x v="22"/>
    <x v="73"/>
    <x v="1"/>
    <x v="15"/>
    <x v="5"/>
    <x v="19"/>
    <x v="1"/>
    <x v="1"/>
    <x v="16"/>
    <x v="1"/>
    <x v="86"/>
    <x v="1"/>
    <x v="45"/>
    <x v="81"/>
    <x v="88"/>
    <x v="0"/>
    <x v="0"/>
    <x v="0"/>
    <x v="0"/>
    <x v="0"/>
    <x v="0"/>
    <x v="0"/>
    <x v="0"/>
    <x v="0"/>
  </r>
  <r>
    <x v="0"/>
    <x v="0"/>
    <x v="0"/>
    <x v="0"/>
    <x v="0"/>
    <x v="3"/>
    <x v="0"/>
    <x v="96"/>
    <x v="96"/>
    <x v="9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0"/>
    <x v="26"/>
    <x v="0"/>
    <x v="0"/>
    <x v="0"/>
    <x v="0"/>
    <x v="71"/>
    <x v="23"/>
    <x v="77"/>
    <x v="77"/>
    <x v="77"/>
    <x v="8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1"/>
    <x v="0"/>
    <x v="0"/>
    <x v="0"/>
    <x v="0"/>
    <x v="7"/>
    <x v="4"/>
    <x v="10"/>
    <x v="1"/>
    <x v="9"/>
    <x v="10"/>
    <x v="1"/>
    <x v="1"/>
    <x v="65"/>
    <x v="74"/>
    <x v="3"/>
    <x v="110"/>
    <x v="1"/>
    <x v="19"/>
    <x v="0"/>
    <x v="0"/>
    <x v="23"/>
    <x v="3"/>
    <x v="87"/>
    <x v="1"/>
    <x v="39"/>
    <x v="82"/>
    <x v="89"/>
    <x v="0"/>
    <x v="0"/>
    <x v="0"/>
    <x v="0"/>
    <x v="0"/>
    <x v="0"/>
    <x v="0"/>
    <x v="0"/>
    <x v="0"/>
  </r>
  <r>
    <x v="0"/>
    <x v="0"/>
    <x v="0"/>
    <x v="0"/>
    <x v="0"/>
    <x v="3"/>
    <x v="0"/>
    <x v="96"/>
    <x v="96"/>
    <x v="9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1"/>
    <x v="57"/>
    <x v="0"/>
    <x v="0"/>
    <x v="0"/>
    <x v="0"/>
    <x v="72"/>
    <x v="53"/>
    <x v="78"/>
    <x v="78"/>
    <x v="78"/>
    <x v="82"/>
    <x v="0"/>
    <x v="0"/>
    <x v="0"/>
    <x v="0"/>
    <x v="0"/>
    <x v="0"/>
    <x v="0"/>
    <x v="0"/>
    <x v="0"/>
    <x v="0"/>
    <x v="0"/>
    <x v="0"/>
    <x v="0"/>
    <x v="0"/>
    <x v="0"/>
    <x v="0"/>
    <x v="35"/>
    <x v="21"/>
    <x v="32"/>
    <x v="1"/>
    <x v="1"/>
    <x v="0"/>
    <x v="0"/>
    <x v="31"/>
    <x v="21"/>
    <x v="53"/>
    <x v="12"/>
    <x v="30"/>
    <x v="57"/>
    <x v="0"/>
    <x v="21"/>
    <x v="66"/>
    <x v="75"/>
    <x v="40"/>
    <x v="111"/>
    <x v="2"/>
    <x v="2"/>
    <x v="0"/>
    <x v="0"/>
    <x v="40"/>
    <x v="14"/>
    <x v="88"/>
    <x v="1"/>
    <x v="1"/>
    <x v="83"/>
    <x v="90"/>
    <x v="0"/>
    <x v="0"/>
    <x v="0"/>
    <x v="16"/>
    <x v="16"/>
    <x v="1"/>
    <x v="1"/>
    <x v="1"/>
    <x v="1"/>
  </r>
  <r>
    <x v="0"/>
    <x v="0"/>
    <x v="0"/>
    <x v="0"/>
    <x v="0"/>
    <x v="13"/>
    <x v="0"/>
    <x v="97"/>
    <x v="97"/>
    <x v="9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"/>
    <x v="1"/>
    <x v="47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3"/>
    <x v="25"/>
    <x v="98"/>
    <x v="98"/>
    <x v="9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6"/>
    <x v="26"/>
    <x v="99"/>
    <x v="99"/>
    <x v="99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2"/>
    <x v="12"/>
    <x v="1"/>
    <x v="1"/>
    <x v="1"/>
    <x v="1"/>
  </r>
  <r>
    <x v="0"/>
    <x v="0"/>
    <x v="0"/>
    <x v="0"/>
    <x v="0"/>
    <x v="15"/>
    <x v="0"/>
    <x v="24"/>
    <x v="24"/>
    <x v="2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33"/>
    <x v="0"/>
    <x v="37"/>
    <x v="0"/>
    <x v="0"/>
    <x v="0"/>
    <x v="0"/>
    <x v="0"/>
    <x v="0"/>
    <x v="0"/>
    <x v="0"/>
    <x v="1"/>
    <x v="1"/>
    <x v="1"/>
    <x v="1"/>
    <x v="15"/>
    <x v="113"/>
    <x v="1"/>
    <x v="48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27"/>
    <x v="100"/>
    <x v="100"/>
    <x v="10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"/>
    <x v="58"/>
    <x v="0"/>
    <x v="0"/>
    <x v="38"/>
    <x v="10"/>
    <x v="73"/>
    <x v="54"/>
    <x v="79"/>
    <x v="79"/>
    <x v="79"/>
    <x v="83"/>
    <x v="0"/>
    <x v="0"/>
    <x v="1"/>
    <x v="4"/>
    <x v="0"/>
    <x v="0"/>
    <x v="1"/>
    <x v="3"/>
    <x v="0"/>
    <x v="0"/>
    <x v="0"/>
    <x v="0"/>
    <x v="16"/>
    <x v="0"/>
    <x v="0"/>
    <x v="32"/>
    <x v="36"/>
    <x v="0"/>
    <x v="0"/>
    <x v="3"/>
    <x v="38"/>
    <x v="0"/>
    <x v="0"/>
    <x v="13"/>
    <x v="5"/>
    <x v="54"/>
    <x v="1"/>
    <x v="31"/>
    <x v="58"/>
    <x v="6"/>
    <x v="18"/>
    <x v="67"/>
    <x v="76"/>
    <x v="41"/>
    <x v="114"/>
    <x v="0"/>
    <x v="49"/>
    <x v="0"/>
    <x v="0"/>
    <x v="51"/>
    <x v="26"/>
    <x v="89"/>
    <x v="16"/>
    <x v="46"/>
    <x v="84"/>
    <x v="91"/>
    <x v="0"/>
    <x v="0"/>
    <x v="0"/>
    <x v="0"/>
    <x v="0"/>
    <x v="0"/>
    <x v="0"/>
    <x v="0"/>
    <x v="0"/>
  </r>
  <r>
    <x v="0"/>
    <x v="0"/>
    <x v="0"/>
    <x v="0"/>
    <x v="0"/>
    <x v="37"/>
    <x v="27"/>
    <x v="100"/>
    <x v="100"/>
    <x v="10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4"/>
    <x v="1"/>
    <x v="1"/>
    <x v="0"/>
    <x v="0"/>
    <x v="0"/>
    <x v="0"/>
    <x v="0"/>
    <x v="0"/>
    <x v="0"/>
    <x v="0"/>
    <x v="1"/>
    <x v="1"/>
    <x v="1"/>
    <x v="1"/>
    <x v="3"/>
    <x v="1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27"/>
    <x v="100"/>
    <x v="100"/>
    <x v="10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"/>
    <x v="59"/>
    <x v="0"/>
    <x v="0"/>
    <x v="0"/>
    <x v="0"/>
    <x v="74"/>
    <x v="14"/>
    <x v="80"/>
    <x v="80"/>
    <x v="80"/>
    <x v="84"/>
    <x v="0"/>
    <x v="0"/>
    <x v="0"/>
    <x v="0"/>
    <x v="0"/>
    <x v="0"/>
    <x v="0"/>
    <x v="0"/>
    <x v="0"/>
    <x v="0"/>
    <x v="0"/>
    <x v="0"/>
    <x v="0"/>
    <x v="0"/>
    <x v="0"/>
    <x v="0"/>
    <x v="37"/>
    <x v="0"/>
    <x v="0"/>
    <x v="1"/>
    <x v="1"/>
    <x v="0"/>
    <x v="0"/>
    <x v="2"/>
    <x v="19"/>
    <x v="55"/>
    <x v="0"/>
    <x v="0"/>
    <x v="59"/>
    <x v="13"/>
    <x v="24"/>
    <x v="68"/>
    <x v="77"/>
    <x v="19"/>
    <x v="116"/>
    <x v="5"/>
    <x v="50"/>
    <x v="0"/>
    <x v="0"/>
    <x v="27"/>
    <x v="11"/>
    <x v="90"/>
    <x v="6"/>
    <x v="22"/>
    <x v="85"/>
    <x v="92"/>
    <x v="0"/>
    <x v="0"/>
    <x v="0"/>
    <x v="17"/>
    <x v="17"/>
    <x v="1"/>
    <x v="1"/>
    <x v="1"/>
    <x v="1"/>
  </r>
  <r>
    <x v="0"/>
    <x v="0"/>
    <x v="0"/>
    <x v="0"/>
    <x v="0"/>
    <x v="37"/>
    <x v="0"/>
    <x v="101"/>
    <x v="101"/>
    <x v="10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  <x v="60"/>
    <x v="0"/>
    <x v="0"/>
    <x v="39"/>
    <x v="0"/>
    <x v="75"/>
    <x v="55"/>
    <x v="81"/>
    <x v="81"/>
    <x v="81"/>
    <x v="85"/>
    <x v="0"/>
    <x v="0"/>
    <x v="0"/>
    <x v="0"/>
    <x v="0"/>
    <x v="0"/>
    <x v="0"/>
    <x v="0"/>
    <x v="0"/>
    <x v="0"/>
    <x v="0"/>
    <x v="0"/>
    <x v="0"/>
    <x v="0"/>
    <x v="0"/>
    <x v="33"/>
    <x v="38"/>
    <x v="0"/>
    <x v="0"/>
    <x v="3"/>
    <x v="39"/>
    <x v="0"/>
    <x v="0"/>
    <x v="4"/>
    <x v="2"/>
    <x v="56"/>
    <x v="1"/>
    <x v="32"/>
    <x v="60"/>
    <x v="0"/>
    <x v="16"/>
    <x v="69"/>
    <x v="78"/>
    <x v="30"/>
    <x v="117"/>
    <x v="9"/>
    <x v="51"/>
    <x v="0"/>
    <x v="0"/>
    <x v="52"/>
    <x v="15"/>
    <x v="91"/>
    <x v="10"/>
    <x v="22"/>
    <x v="86"/>
    <x v="93"/>
    <x v="0"/>
    <x v="0"/>
    <x v="0"/>
    <x v="0"/>
    <x v="0"/>
    <x v="0"/>
    <x v="0"/>
    <x v="0"/>
    <x v="0"/>
  </r>
  <r>
    <x v="0"/>
    <x v="0"/>
    <x v="0"/>
    <x v="0"/>
    <x v="0"/>
    <x v="37"/>
    <x v="0"/>
    <x v="101"/>
    <x v="101"/>
    <x v="10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2"/>
    <x v="82"/>
    <x v="82"/>
    <x v="86"/>
    <x v="3"/>
    <x v="7"/>
    <x v="0"/>
    <x v="0"/>
    <x v="0"/>
    <x v="0"/>
    <x v="0"/>
    <x v="0"/>
    <x v="0"/>
    <x v="0"/>
    <x v="0"/>
    <x v="0"/>
    <x v="0"/>
    <x v="0"/>
    <x v="0"/>
    <x v="0"/>
    <x v="0"/>
    <x v="22"/>
    <x v="35"/>
    <x v="9"/>
    <x v="40"/>
    <x v="0"/>
    <x v="0"/>
    <x v="0"/>
    <x v="0"/>
    <x v="0"/>
    <x v="0"/>
    <x v="0"/>
    <x v="0"/>
    <x v="0"/>
    <x v="0"/>
    <x v="0"/>
    <x v="79"/>
    <x v="42"/>
    <x v="118"/>
    <x v="15"/>
    <x v="52"/>
    <x v="1"/>
    <x v="31"/>
    <x v="43"/>
    <x v="1"/>
    <x v="92"/>
    <x v="1"/>
    <x v="7"/>
    <x v="87"/>
    <x v="94"/>
    <x v="0"/>
    <x v="0"/>
    <x v="0"/>
    <x v="0"/>
    <x v="0"/>
    <x v="0"/>
    <x v="0"/>
    <x v="0"/>
    <x v="0"/>
  </r>
  <r>
    <x v="0"/>
    <x v="0"/>
    <x v="0"/>
    <x v="0"/>
    <x v="0"/>
    <x v="37"/>
    <x v="0"/>
    <x v="101"/>
    <x v="101"/>
    <x v="10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  <x v="61"/>
    <x v="0"/>
    <x v="0"/>
    <x v="0"/>
    <x v="0"/>
    <x v="76"/>
    <x v="56"/>
    <x v="83"/>
    <x v="83"/>
    <x v="83"/>
    <x v="8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10"/>
    <x v="57"/>
    <x v="0"/>
    <x v="0"/>
    <x v="61"/>
    <x v="0"/>
    <x v="8"/>
    <x v="70"/>
    <x v="80"/>
    <x v="4"/>
    <x v="119"/>
    <x v="2"/>
    <x v="2"/>
    <x v="0"/>
    <x v="0"/>
    <x v="35"/>
    <x v="10"/>
    <x v="93"/>
    <x v="1"/>
    <x v="10"/>
    <x v="88"/>
    <x v="95"/>
    <x v="5"/>
    <x v="5"/>
    <x v="4"/>
    <x v="18"/>
    <x v="18"/>
    <x v="1"/>
    <x v="1"/>
    <x v="1"/>
    <x v="1"/>
  </r>
  <r>
    <x v="0"/>
    <x v="0"/>
    <x v="0"/>
    <x v="0"/>
    <x v="0"/>
    <x v="37"/>
    <x v="0"/>
    <x v="101"/>
    <x v="101"/>
    <x v="10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6"/>
    <x v="0"/>
    <x v="41"/>
    <x v="0"/>
    <x v="0"/>
    <x v="0"/>
    <x v="0"/>
    <x v="0"/>
    <x v="0"/>
    <x v="0"/>
    <x v="0"/>
    <x v="1"/>
    <x v="1"/>
    <x v="1"/>
    <x v="1"/>
    <x v="6"/>
    <x v="120"/>
    <x v="1"/>
    <x v="53"/>
    <x v="0"/>
    <x v="0"/>
    <x v="5"/>
    <x v="4"/>
    <x v="5"/>
    <x v="4"/>
    <x v="5"/>
    <x v="5"/>
    <x v="5"/>
    <x v="0"/>
    <x v="0"/>
    <x v="1"/>
    <x v="19"/>
    <x v="19"/>
    <x v="3"/>
    <x v="3"/>
    <x v="5"/>
    <x v="5"/>
  </r>
  <r>
    <x v="0"/>
    <x v="0"/>
    <x v="0"/>
    <x v="0"/>
    <x v="0"/>
    <x v="37"/>
    <x v="0"/>
    <x v="101"/>
    <x v="101"/>
    <x v="10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15"/>
    <x v="66"/>
    <x v="62"/>
    <x v="0"/>
    <x v="0"/>
    <x v="28"/>
    <x v="18"/>
    <x v="77"/>
    <x v="57"/>
    <x v="84"/>
    <x v="84"/>
    <x v="84"/>
    <x v="88"/>
    <x v="4"/>
    <x v="8"/>
    <x v="1"/>
    <x v="5"/>
    <x v="0"/>
    <x v="0"/>
    <x v="3"/>
    <x v="3"/>
    <x v="1"/>
    <x v="6"/>
    <x v="1"/>
    <x v="6"/>
    <x v="10"/>
    <x v="0"/>
    <x v="0"/>
    <x v="0"/>
    <x v="39"/>
    <x v="23"/>
    <x v="37"/>
    <x v="9"/>
    <x v="42"/>
    <x v="0"/>
    <x v="0"/>
    <x v="32"/>
    <x v="11"/>
    <x v="58"/>
    <x v="5"/>
    <x v="33"/>
    <x v="62"/>
    <x v="0"/>
    <x v="16"/>
    <x v="0"/>
    <x v="81"/>
    <x v="43"/>
    <x v="121"/>
    <x v="15"/>
    <x v="54"/>
    <x v="0"/>
    <x v="0"/>
    <x v="17"/>
    <x v="11"/>
    <x v="94"/>
    <x v="1"/>
    <x v="2"/>
    <x v="79"/>
    <x v="96"/>
    <x v="0"/>
    <x v="0"/>
    <x v="0"/>
    <x v="18"/>
    <x v="18"/>
    <x v="1"/>
    <x v="1"/>
    <x v="1"/>
    <x v="1"/>
  </r>
  <r>
    <x v="0"/>
    <x v="0"/>
    <x v="0"/>
    <x v="0"/>
    <x v="0"/>
    <x v="37"/>
    <x v="3"/>
    <x v="102"/>
    <x v="102"/>
    <x v="10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122"/>
    <x v="1"/>
    <x v="55"/>
    <x v="0"/>
    <x v="0"/>
    <x v="2"/>
    <x v="1"/>
    <x v="28"/>
    <x v="1"/>
    <x v="2"/>
    <x v="26"/>
    <x v="97"/>
    <x v="0"/>
    <x v="0"/>
    <x v="0"/>
    <x v="0"/>
    <x v="0"/>
    <x v="0"/>
    <x v="0"/>
    <x v="0"/>
    <x v="0"/>
  </r>
  <r>
    <x v="0"/>
    <x v="0"/>
    <x v="0"/>
    <x v="0"/>
    <x v="0"/>
    <x v="37"/>
    <x v="0"/>
    <x v="103"/>
    <x v="103"/>
    <x v="10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5"/>
    <x v="85"/>
    <x v="85"/>
    <x v="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33"/>
    <x v="4"/>
    <x v="59"/>
    <x v="0"/>
    <x v="0"/>
    <x v="63"/>
    <x v="0"/>
    <x v="24"/>
    <x v="71"/>
    <x v="82"/>
    <x v="5"/>
    <x v="123"/>
    <x v="1"/>
    <x v="56"/>
    <x v="0"/>
    <x v="0"/>
    <x v="53"/>
    <x v="1"/>
    <x v="95"/>
    <x v="1"/>
    <x v="47"/>
    <x v="89"/>
    <x v="98"/>
    <x v="0"/>
    <x v="0"/>
    <x v="0"/>
    <x v="0"/>
    <x v="0"/>
    <x v="0"/>
    <x v="0"/>
    <x v="0"/>
    <x v="0"/>
  </r>
  <r>
    <x v="0"/>
    <x v="0"/>
    <x v="0"/>
    <x v="0"/>
    <x v="0"/>
    <x v="37"/>
    <x v="28"/>
    <x v="104"/>
    <x v="104"/>
    <x v="10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24"/>
    <x v="1"/>
    <x v="47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28"/>
    <x v="105"/>
    <x v="105"/>
    <x v="10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9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25"/>
    <x v="1"/>
    <x v="57"/>
    <x v="0"/>
    <x v="0"/>
    <x v="8"/>
    <x v="1"/>
    <x v="96"/>
    <x v="1"/>
    <x v="10"/>
    <x v="90"/>
    <x v="99"/>
    <x v="0"/>
    <x v="0"/>
    <x v="0"/>
    <x v="0"/>
    <x v="0"/>
    <x v="0"/>
    <x v="0"/>
    <x v="0"/>
    <x v="0"/>
  </r>
  <r>
    <x v="0"/>
    <x v="0"/>
    <x v="0"/>
    <x v="0"/>
    <x v="0"/>
    <x v="37"/>
    <x v="27"/>
    <x v="106"/>
    <x v="106"/>
    <x v="10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"/>
    <x v="63"/>
    <x v="0"/>
    <x v="0"/>
    <x v="40"/>
    <x v="0"/>
    <x v="78"/>
    <x v="58"/>
    <x v="86"/>
    <x v="86"/>
    <x v="86"/>
    <x v="91"/>
    <x v="0"/>
    <x v="0"/>
    <x v="0"/>
    <x v="0"/>
    <x v="0"/>
    <x v="0"/>
    <x v="0"/>
    <x v="0"/>
    <x v="0"/>
    <x v="0"/>
    <x v="0"/>
    <x v="0"/>
    <x v="0"/>
    <x v="0"/>
    <x v="0"/>
    <x v="34"/>
    <x v="40"/>
    <x v="0"/>
    <x v="0"/>
    <x v="1"/>
    <x v="1"/>
    <x v="0"/>
    <x v="0"/>
    <x v="12"/>
    <x v="2"/>
    <x v="60"/>
    <x v="0"/>
    <x v="0"/>
    <x v="64"/>
    <x v="3"/>
    <x v="5"/>
    <x v="72"/>
    <x v="83"/>
    <x v="14"/>
    <x v="126"/>
    <x v="10"/>
    <x v="58"/>
    <x v="0"/>
    <x v="0"/>
    <x v="20"/>
    <x v="14"/>
    <x v="97"/>
    <x v="0"/>
    <x v="45"/>
    <x v="91"/>
    <x v="100"/>
    <x v="0"/>
    <x v="0"/>
    <x v="0"/>
    <x v="0"/>
    <x v="0"/>
    <x v="0"/>
    <x v="0"/>
    <x v="0"/>
    <x v="0"/>
  </r>
  <r>
    <x v="0"/>
    <x v="0"/>
    <x v="0"/>
    <x v="0"/>
    <x v="0"/>
    <x v="37"/>
    <x v="27"/>
    <x v="106"/>
    <x v="106"/>
    <x v="10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7"/>
    <x v="87"/>
    <x v="87"/>
    <x v="9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8"/>
    <x v="0"/>
    <x v="43"/>
    <x v="0"/>
    <x v="0"/>
    <x v="8"/>
    <x v="4"/>
    <x v="9"/>
    <x v="0"/>
    <x v="0"/>
    <x v="47"/>
    <x v="0"/>
    <x v="0"/>
    <x v="73"/>
    <x v="84"/>
    <x v="6"/>
    <x v="127"/>
    <x v="1"/>
    <x v="59"/>
    <x v="0"/>
    <x v="0"/>
    <x v="43"/>
    <x v="1"/>
    <x v="98"/>
    <x v="1"/>
    <x v="7"/>
    <x v="92"/>
    <x v="101"/>
    <x v="0"/>
    <x v="0"/>
    <x v="0"/>
    <x v="0"/>
    <x v="0"/>
    <x v="0"/>
    <x v="0"/>
    <x v="0"/>
    <x v="0"/>
  </r>
  <r>
    <x v="0"/>
    <x v="0"/>
    <x v="0"/>
    <x v="0"/>
    <x v="0"/>
    <x v="37"/>
    <x v="27"/>
    <x v="106"/>
    <x v="106"/>
    <x v="106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"/>
    <x v="64"/>
    <x v="0"/>
    <x v="0"/>
    <x v="41"/>
    <x v="0"/>
    <x v="79"/>
    <x v="59"/>
    <x v="88"/>
    <x v="88"/>
    <x v="88"/>
    <x v="93"/>
    <x v="0"/>
    <x v="0"/>
    <x v="0"/>
    <x v="0"/>
    <x v="0"/>
    <x v="0"/>
    <x v="0"/>
    <x v="0"/>
    <x v="0"/>
    <x v="0"/>
    <x v="0"/>
    <x v="0"/>
    <x v="0"/>
    <x v="0"/>
    <x v="0"/>
    <x v="35"/>
    <x v="41"/>
    <x v="0"/>
    <x v="0"/>
    <x v="1"/>
    <x v="1"/>
    <x v="0"/>
    <x v="0"/>
    <x v="21"/>
    <x v="9"/>
    <x v="61"/>
    <x v="0"/>
    <x v="0"/>
    <x v="65"/>
    <x v="0"/>
    <x v="25"/>
    <x v="74"/>
    <x v="85"/>
    <x v="44"/>
    <x v="128"/>
    <x v="1"/>
    <x v="60"/>
    <x v="0"/>
    <x v="0"/>
    <x v="54"/>
    <x v="26"/>
    <x v="99"/>
    <x v="1"/>
    <x v="48"/>
    <x v="93"/>
    <x v="102"/>
    <x v="0"/>
    <x v="0"/>
    <x v="0"/>
    <x v="3"/>
    <x v="3"/>
    <x v="1"/>
    <x v="1"/>
    <x v="1"/>
    <x v="1"/>
  </r>
  <r>
    <x v="0"/>
    <x v="0"/>
    <x v="0"/>
    <x v="0"/>
    <x v="0"/>
    <x v="38"/>
    <x v="0"/>
    <x v="107"/>
    <x v="107"/>
    <x v="10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  <x v="56"/>
    <x v="0"/>
    <x v="0"/>
    <x v="0"/>
    <x v="0"/>
    <x v="80"/>
    <x v="52"/>
    <x v="89"/>
    <x v="89"/>
    <x v="89"/>
    <x v="9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2"/>
    <x v="2"/>
    <x v="0"/>
    <x v="0"/>
    <x v="66"/>
    <x v="0"/>
    <x v="5"/>
    <x v="75"/>
    <x v="86"/>
    <x v="11"/>
    <x v="129"/>
    <x v="7"/>
    <x v="61"/>
    <x v="0"/>
    <x v="0"/>
    <x v="18"/>
    <x v="13"/>
    <x v="100"/>
    <x v="13"/>
    <x v="37"/>
    <x v="94"/>
    <x v="103"/>
    <x v="0"/>
    <x v="0"/>
    <x v="0"/>
    <x v="0"/>
    <x v="0"/>
    <x v="0"/>
    <x v="0"/>
    <x v="0"/>
    <x v="0"/>
  </r>
  <r>
    <x v="0"/>
    <x v="0"/>
    <x v="0"/>
    <x v="0"/>
    <x v="0"/>
    <x v="39"/>
    <x v="0"/>
    <x v="108"/>
    <x v="108"/>
    <x v="10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12"/>
    <x v="16"/>
    <x v="70"/>
    <x v="65"/>
    <x v="14"/>
    <x v="0"/>
    <x v="42"/>
    <x v="0"/>
    <x v="81"/>
    <x v="60"/>
    <x v="90"/>
    <x v="90"/>
    <x v="90"/>
    <x v="95"/>
    <x v="0"/>
    <x v="0"/>
    <x v="1"/>
    <x v="6"/>
    <x v="0"/>
    <x v="0"/>
    <x v="0"/>
    <x v="0"/>
    <x v="0"/>
    <x v="0"/>
    <x v="0"/>
    <x v="0"/>
    <x v="0"/>
    <x v="2"/>
    <x v="1"/>
    <x v="36"/>
    <x v="42"/>
    <x v="24"/>
    <x v="39"/>
    <x v="0"/>
    <x v="44"/>
    <x v="0"/>
    <x v="0"/>
    <x v="16"/>
    <x v="19"/>
    <x v="62"/>
    <x v="13"/>
    <x v="34"/>
    <x v="67"/>
    <x v="13"/>
    <x v="21"/>
    <x v="76"/>
    <x v="87"/>
    <x v="30"/>
    <x v="130"/>
    <x v="1"/>
    <x v="62"/>
    <x v="0"/>
    <x v="0"/>
    <x v="38"/>
    <x v="13"/>
    <x v="101"/>
    <x v="6"/>
    <x v="1"/>
    <x v="95"/>
    <x v="104"/>
    <x v="0"/>
    <x v="0"/>
    <x v="0"/>
    <x v="0"/>
    <x v="0"/>
    <x v="0"/>
    <x v="0"/>
    <x v="0"/>
    <x v="0"/>
  </r>
  <r>
    <x v="0"/>
    <x v="0"/>
    <x v="0"/>
    <x v="0"/>
    <x v="0"/>
    <x v="39"/>
    <x v="0"/>
    <x v="108"/>
    <x v="108"/>
    <x v="10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17"/>
    <x v="71"/>
    <x v="66"/>
    <x v="0"/>
    <x v="0"/>
    <x v="43"/>
    <x v="0"/>
    <x v="82"/>
    <x v="61"/>
    <x v="91"/>
    <x v="91"/>
    <x v="91"/>
    <x v="96"/>
    <x v="0"/>
    <x v="0"/>
    <x v="0"/>
    <x v="0"/>
    <x v="0"/>
    <x v="0"/>
    <x v="0"/>
    <x v="0"/>
    <x v="0"/>
    <x v="0"/>
    <x v="0"/>
    <x v="0"/>
    <x v="0"/>
    <x v="0"/>
    <x v="1"/>
    <x v="37"/>
    <x v="43"/>
    <x v="25"/>
    <x v="40"/>
    <x v="0"/>
    <x v="24"/>
    <x v="0"/>
    <x v="0"/>
    <x v="34"/>
    <x v="13"/>
    <x v="63"/>
    <x v="7"/>
    <x v="35"/>
    <x v="68"/>
    <x v="6"/>
    <x v="14"/>
    <x v="77"/>
    <x v="88"/>
    <x v="45"/>
    <x v="131"/>
    <x v="1"/>
    <x v="28"/>
    <x v="0"/>
    <x v="0"/>
    <x v="55"/>
    <x v="16"/>
    <x v="102"/>
    <x v="10"/>
    <x v="10"/>
    <x v="96"/>
    <x v="105"/>
    <x v="0"/>
    <x v="0"/>
    <x v="0"/>
    <x v="20"/>
    <x v="20"/>
    <x v="1"/>
    <x v="1"/>
    <x v="1"/>
    <x v="1"/>
  </r>
  <r>
    <x v="0"/>
    <x v="0"/>
    <x v="0"/>
    <x v="0"/>
    <x v="0"/>
    <x v="39"/>
    <x v="0"/>
    <x v="109"/>
    <x v="109"/>
    <x v="109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21"/>
    <x v="21"/>
    <x v="1"/>
    <x v="1"/>
    <x v="1"/>
    <x v="1"/>
  </r>
  <r>
    <x v="0"/>
    <x v="0"/>
    <x v="0"/>
    <x v="0"/>
    <x v="0"/>
    <x v="17"/>
    <x v="0"/>
    <x v="26"/>
    <x v="26"/>
    <x v="2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16"/>
    <x v="0"/>
    <x v="0"/>
    <x v="0"/>
    <x v="0"/>
    <x v="53"/>
    <x v="14"/>
    <x v="92"/>
    <x v="92"/>
    <x v="92"/>
    <x v="97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41"/>
    <x v="1"/>
    <x v="1"/>
    <x v="0"/>
    <x v="0"/>
    <x v="8"/>
    <x v="2"/>
    <x v="64"/>
    <x v="2"/>
    <x v="12"/>
    <x v="42"/>
    <x v="1"/>
    <x v="1"/>
    <x v="1"/>
    <x v="1"/>
    <x v="15"/>
    <x v="132"/>
    <x v="2"/>
    <x v="2"/>
    <x v="0"/>
    <x v="0"/>
    <x v="13"/>
    <x v="3"/>
    <x v="63"/>
    <x v="4"/>
    <x v="5"/>
    <x v="5"/>
    <x v="5"/>
    <x v="0"/>
    <x v="0"/>
    <x v="0"/>
    <x v="22"/>
    <x v="22"/>
    <x v="1"/>
    <x v="1"/>
    <x v="1"/>
    <x v="1"/>
  </r>
  <r>
    <x v="0"/>
    <x v="0"/>
    <x v="0"/>
    <x v="0"/>
    <x v="0"/>
    <x v="20"/>
    <x v="0"/>
    <x v="66"/>
    <x v="66"/>
    <x v="6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28"/>
    <x v="22"/>
    <x v="77"/>
    <x v="77"/>
    <x v="77"/>
    <x v="1"/>
    <x v="0"/>
    <x v="0"/>
    <x v="0"/>
    <x v="0"/>
    <x v="0"/>
    <x v="0"/>
    <x v="0"/>
    <x v="0"/>
    <x v="0"/>
    <x v="2"/>
    <x v="2"/>
    <x v="0"/>
    <x v="0"/>
    <x v="0"/>
    <x v="0"/>
    <x v="3"/>
    <x v="0"/>
    <x v="1"/>
    <x v="13"/>
    <x v="0"/>
    <x v="72"/>
    <x v="67"/>
    <x v="0"/>
    <x v="5"/>
    <x v="28"/>
    <x v="19"/>
    <x v="83"/>
    <x v="62"/>
    <x v="93"/>
    <x v="93"/>
    <x v="93"/>
    <x v="98"/>
    <x v="0"/>
    <x v="0"/>
    <x v="0"/>
    <x v="0"/>
    <x v="0"/>
    <x v="0"/>
    <x v="1"/>
    <x v="3"/>
    <x v="1"/>
    <x v="6"/>
    <x v="0"/>
    <x v="0"/>
    <x v="17"/>
    <x v="0"/>
    <x v="1"/>
    <x v="22"/>
    <x v="0"/>
    <x v="0"/>
    <x v="0"/>
    <x v="1"/>
    <x v="1"/>
    <x v="0"/>
    <x v="0"/>
    <x v="11"/>
    <x v="3"/>
    <x v="65"/>
    <x v="0"/>
    <x v="0"/>
    <x v="69"/>
    <x v="13"/>
    <x v="26"/>
    <x v="78"/>
    <x v="89"/>
    <x v="24"/>
    <x v="133"/>
    <x v="13"/>
    <x v="63"/>
    <x v="0"/>
    <x v="0"/>
    <x v="56"/>
    <x v="27"/>
    <x v="103"/>
    <x v="14"/>
    <x v="49"/>
    <x v="97"/>
    <x v="106"/>
    <x v="0"/>
    <x v="0"/>
    <x v="0"/>
    <x v="0"/>
    <x v="0"/>
    <x v="0"/>
    <x v="0"/>
    <x v="0"/>
    <x v="0"/>
  </r>
  <r>
    <x v="0"/>
    <x v="0"/>
    <x v="0"/>
    <x v="0"/>
    <x v="0"/>
    <x v="30"/>
    <x v="0"/>
    <x v="82"/>
    <x v="82"/>
    <x v="8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"/>
    <x v="68"/>
    <x v="0"/>
    <x v="0"/>
    <x v="44"/>
    <x v="20"/>
    <x v="84"/>
    <x v="63"/>
    <x v="94"/>
    <x v="94"/>
    <x v="94"/>
    <x v="99"/>
    <x v="0"/>
    <x v="0"/>
    <x v="0"/>
    <x v="0"/>
    <x v="0"/>
    <x v="0"/>
    <x v="1"/>
    <x v="3"/>
    <x v="0"/>
    <x v="0"/>
    <x v="0"/>
    <x v="0"/>
    <x v="9"/>
    <x v="0"/>
    <x v="0"/>
    <x v="38"/>
    <x v="44"/>
    <x v="0"/>
    <x v="0"/>
    <x v="0"/>
    <x v="45"/>
    <x v="0"/>
    <x v="0"/>
    <x v="18"/>
    <x v="4"/>
    <x v="10"/>
    <x v="0"/>
    <x v="0"/>
    <x v="70"/>
    <x v="6"/>
    <x v="13"/>
    <x v="79"/>
    <x v="90"/>
    <x v="22"/>
    <x v="134"/>
    <x v="1"/>
    <x v="64"/>
    <x v="0"/>
    <x v="0"/>
    <x v="57"/>
    <x v="0"/>
    <x v="104"/>
    <x v="10"/>
    <x v="16"/>
    <x v="98"/>
    <x v="107"/>
    <x v="0"/>
    <x v="0"/>
    <x v="0"/>
    <x v="0"/>
    <x v="0"/>
    <x v="0"/>
    <x v="0"/>
    <x v="0"/>
    <x v="0"/>
  </r>
  <r>
    <x v="0"/>
    <x v="0"/>
    <x v="0"/>
    <x v="0"/>
    <x v="0"/>
    <x v="32"/>
    <x v="0"/>
    <x v="85"/>
    <x v="85"/>
    <x v="8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35"/>
    <x v="2"/>
    <x v="2"/>
    <x v="0"/>
    <x v="0"/>
    <x v="38"/>
    <x v="1"/>
    <x v="105"/>
    <x v="1"/>
    <x v="35"/>
    <x v="99"/>
    <x v="108"/>
    <x v="0"/>
    <x v="0"/>
    <x v="0"/>
    <x v="0"/>
    <x v="0"/>
    <x v="0"/>
    <x v="0"/>
    <x v="0"/>
    <x v="0"/>
  </r>
  <r>
    <x v="0"/>
    <x v="0"/>
    <x v="0"/>
    <x v="0"/>
    <x v="0"/>
    <x v="33"/>
    <x v="0"/>
    <x v="88"/>
    <x v="88"/>
    <x v="8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69"/>
    <x v="0"/>
    <x v="0"/>
    <x v="0"/>
    <x v="0"/>
    <x v="85"/>
    <x v="64"/>
    <x v="95"/>
    <x v="95"/>
    <x v="95"/>
    <x v="1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4"/>
    <x v="11"/>
    <x v="0"/>
    <x v="0"/>
    <x v="23"/>
    <x v="1"/>
    <x v="1"/>
    <x v="1"/>
    <x v="91"/>
    <x v="1"/>
    <x v="136"/>
    <x v="2"/>
    <x v="2"/>
    <x v="0"/>
    <x v="0"/>
    <x v="12"/>
    <x v="1"/>
    <x v="106"/>
    <x v="4"/>
    <x v="13"/>
    <x v="100"/>
    <x v="109"/>
    <x v="0"/>
    <x v="0"/>
    <x v="0"/>
    <x v="0"/>
    <x v="0"/>
    <x v="0"/>
    <x v="0"/>
    <x v="0"/>
    <x v="0"/>
  </r>
  <r>
    <x v="0"/>
    <x v="0"/>
    <x v="0"/>
    <x v="0"/>
    <x v="0"/>
    <x v="0"/>
    <x v="0"/>
    <x v="90"/>
    <x v="90"/>
    <x v="9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3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1"/>
    <x v="0"/>
    <x v="18"/>
    <x v="18"/>
    <x v="1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"/>
    <x v="70"/>
    <x v="0"/>
    <x v="0"/>
    <x v="45"/>
    <x v="0"/>
    <x v="86"/>
    <x v="65"/>
    <x v="96"/>
    <x v="96"/>
    <x v="96"/>
    <x v="102"/>
    <x v="0"/>
    <x v="0"/>
    <x v="0"/>
    <x v="0"/>
    <x v="0"/>
    <x v="0"/>
    <x v="0"/>
    <x v="0"/>
    <x v="0"/>
    <x v="0"/>
    <x v="0"/>
    <x v="0"/>
    <x v="0"/>
    <x v="0"/>
    <x v="0"/>
    <x v="39"/>
    <x v="45"/>
    <x v="0"/>
    <x v="0"/>
    <x v="1"/>
    <x v="1"/>
    <x v="0"/>
    <x v="0"/>
    <x v="12"/>
    <x v="5"/>
    <x v="66"/>
    <x v="0"/>
    <x v="0"/>
    <x v="71"/>
    <x v="0"/>
    <x v="27"/>
    <x v="80"/>
    <x v="92"/>
    <x v="11"/>
    <x v="138"/>
    <x v="2"/>
    <x v="2"/>
    <x v="0"/>
    <x v="0"/>
    <x v="0"/>
    <x v="13"/>
    <x v="107"/>
    <x v="1"/>
    <x v="37"/>
    <x v="101"/>
    <x v="110"/>
    <x v="0"/>
    <x v="0"/>
    <x v="0"/>
    <x v="0"/>
    <x v="0"/>
    <x v="0"/>
    <x v="0"/>
    <x v="0"/>
    <x v="0"/>
  </r>
  <r>
    <x v="0"/>
    <x v="0"/>
    <x v="0"/>
    <x v="0"/>
    <x v="0"/>
    <x v="11"/>
    <x v="0"/>
    <x v="18"/>
    <x v="18"/>
    <x v="18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42"/>
    <x v="0"/>
    <x v="46"/>
    <x v="0"/>
    <x v="0"/>
    <x v="0"/>
    <x v="0"/>
    <x v="0"/>
    <x v="0"/>
    <x v="0"/>
    <x v="0"/>
    <x v="1"/>
    <x v="1"/>
    <x v="1"/>
    <x v="1"/>
    <x v="1"/>
    <x v="139"/>
    <x v="1"/>
    <x v="65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"/>
    <x v="0"/>
    <x v="96"/>
    <x v="96"/>
    <x v="96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6"/>
    <x v="71"/>
    <x v="0"/>
    <x v="0"/>
    <x v="0"/>
    <x v="0"/>
    <x v="87"/>
    <x v="66"/>
    <x v="97"/>
    <x v="97"/>
    <x v="97"/>
    <x v="103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3"/>
    <x v="1"/>
    <x v="1"/>
    <x v="0"/>
    <x v="0"/>
    <x v="4"/>
    <x v="4"/>
    <x v="9"/>
    <x v="0"/>
    <x v="0"/>
    <x v="42"/>
    <x v="1"/>
    <x v="1"/>
    <x v="81"/>
    <x v="93"/>
    <x v="6"/>
    <x v="140"/>
    <x v="2"/>
    <x v="2"/>
    <x v="0"/>
    <x v="0"/>
    <x v="11"/>
    <x v="1"/>
    <x v="108"/>
    <x v="4"/>
    <x v="20"/>
    <x v="102"/>
    <x v="111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18"/>
    <x v="77"/>
    <x v="72"/>
    <x v="15"/>
    <x v="0"/>
    <x v="46"/>
    <x v="0"/>
    <x v="88"/>
    <x v="0"/>
    <x v="98"/>
    <x v="98"/>
    <x v="98"/>
    <x v="104"/>
    <x v="0"/>
    <x v="0"/>
    <x v="0"/>
    <x v="0"/>
    <x v="0"/>
    <x v="0"/>
    <x v="0"/>
    <x v="0"/>
    <x v="0"/>
    <x v="0"/>
    <x v="0"/>
    <x v="0"/>
    <x v="0"/>
    <x v="0"/>
    <x v="0"/>
    <x v="40"/>
    <x v="46"/>
    <x v="0"/>
    <x v="0"/>
    <x v="1"/>
    <x v="1"/>
    <x v="0"/>
    <x v="0"/>
    <x v="0"/>
    <x v="0"/>
    <x v="0"/>
    <x v="0"/>
    <x v="0"/>
    <x v="0"/>
    <x v="1"/>
    <x v="1"/>
    <x v="82"/>
    <x v="94"/>
    <x v="3"/>
    <x v="141"/>
    <x v="1"/>
    <x v="66"/>
    <x v="0"/>
    <x v="0"/>
    <x v="16"/>
    <x v="3"/>
    <x v="109"/>
    <x v="1"/>
    <x v="31"/>
    <x v="103"/>
    <x v="112"/>
    <x v="0"/>
    <x v="0"/>
    <x v="0"/>
    <x v="0"/>
    <x v="0"/>
    <x v="0"/>
    <x v="0"/>
    <x v="0"/>
    <x v="0"/>
  </r>
  <r>
    <x v="0"/>
    <x v="0"/>
    <x v="0"/>
    <x v="0"/>
    <x v="0"/>
    <x v="1"/>
    <x v="13"/>
    <x v="110"/>
    <x v="110"/>
    <x v="11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73"/>
    <x v="0"/>
    <x v="0"/>
    <x v="0"/>
    <x v="0"/>
    <x v="1"/>
    <x v="67"/>
    <x v="99"/>
    <x v="99"/>
    <x v="99"/>
    <x v="105"/>
    <x v="0"/>
    <x v="0"/>
    <x v="0"/>
    <x v="0"/>
    <x v="0"/>
    <x v="0"/>
    <x v="0"/>
    <x v="0"/>
    <x v="0"/>
    <x v="0"/>
    <x v="0"/>
    <x v="0"/>
    <x v="0"/>
    <x v="0"/>
    <x v="0"/>
    <x v="0"/>
    <x v="47"/>
    <x v="0"/>
    <x v="0"/>
    <x v="1"/>
    <x v="1"/>
    <x v="0"/>
    <x v="0"/>
    <x v="4"/>
    <x v="4"/>
    <x v="10"/>
    <x v="0"/>
    <x v="0"/>
    <x v="72"/>
    <x v="1"/>
    <x v="8"/>
    <x v="83"/>
    <x v="95"/>
    <x v="6"/>
    <x v="15"/>
    <x v="2"/>
    <x v="2"/>
    <x v="0"/>
    <x v="0"/>
    <x v="18"/>
    <x v="1"/>
    <x v="110"/>
    <x v="4"/>
    <x v="37"/>
    <x v="53"/>
    <x v="113"/>
    <x v="0"/>
    <x v="0"/>
    <x v="0"/>
    <x v="0"/>
    <x v="0"/>
    <x v="0"/>
    <x v="0"/>
    <x v="0"/>
    <x v="0"/>
  </r>
  <r>
    <x v="0"/>
    <x v="0"/>
    <x v="0"/>
    <x v="0"/>
    <x v="0"/>
    <x v="1"/>
    <x v="3"/>
    <x v="3"/>
    <x v="3"/>
    <x v="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"/>
    <x v="74"/>
    <x v="0"/>
    <x v="0"/>
    <x v="0"/>
    <x v="0"/>
    <x v="89"/>
    <x v="68"/>
    <x v="100"/>
    <x v="100"/>
    <x v="100"/>
    <x v="10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6"/>
    <x v="4"/>
    <x v="67"/>
    <x v="0"/>
    <x v="0"/>
    <x v="73"/>
    <x v="1"/>
    <x v="0"/>
    <x v="84"/>
    <x v="96"/>
    <x v="1"/>
    <x v="142"/>
    <x v="2"/>
    <x v="2"/>
    <x v="0"/>
    <x v="0"/>
    <x v="58"/>
    <x v="3"/>
    <x v="111"/>
    <x v="1"/>
    <x v="20"/>
    <x v="104"/>
    <x v="114"/>
    <x v="0"/>
    <x v="0"/>
    <x v="0"/>
    <x v="0"/>
    <x v="0"/>
    <x v="0"/>
    <x v="0"/>
    <x v="0"/>
    <x v="0"/>
  </r>
  <r>
    <x v="0"/>
    <x v="0"/>
    <x v="0"/>
    <x v="0"/>
    <x v="0"/>
    <x v="3"/>
    <x v="0"/>
    <x v="3"/>
    <x v="3"/>
    <x v="3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9"/>
    <x v="75"/>
    <x v="0"/>
    <x v="0"/>
    <x v="47"/>
    <x v="21"/>
    <x v="90"/>
    <x v="69"/>
    <x v="101"/>
    <x v="101"/>
    <x v="101"/>
    <x v="107"/>
    <x v="2"/>
    <x v="9"/>
    <x v="0"/>
    <x v="0"/>
    <x v="0"/>
    <x v="0"/>
    <x v="1"/>
    <x v="3"/>
    <x v="1"/>
    <x v="6"/>
    <x v="1"/>
    <x v="6"/>
    <x v="18"/>
    <x v="0"/>
    <x v="0"/>
    <x v="0"/>
    <x v="0"/>
    <x v="2"/>
    <x v="44"/>
    <x v="1"/>
    <x v="1"/>
    <x v="0"/>
    <x v="0"/>
    <x v="8"/>
    <x v="4"/>
    <x v="9"/>
    <x v="1"/>
    <x v="1"/>
    <x v="74"/>
    <x v="1"/>
    <x v="1"/>
    <x v="1"/>
    <x v="1"/>
    <x v="6"/>
    <x v="125"/>
    <x v="2"/>
    <x v="2"/>
    <x v="0"/>
    <x v="0"/>
    <x v="13"/>
    <x v="1"/>
    <x v="112"/>
    <x v="4"/>
    <x v="5"/>
    <x v="5"/>
    <x v="5"/>
    <x v="0"/>
    <x v="0"/>
    <x v="0"/>
    <x v="0"/>
    <x v="0"/>
    <x v="0"/>
    <x v="0"/>
    <x v="0"/>
    <x v="0"/>
  </r>
  <r>
    <x v="0"/>
    <x v="0"/>
    <x v="0"/>
    <x v="0"/>
    <x v="0"/>
    <x v="4"/>
    <x v="0"/>
    <x v="5"/>
    <x v="5"/>
    <x v="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43"/>
    <x v="2"/>
    <x v="2"/>
    <x v="0"/>
    <x v="0"/>
    <x v="13"/>
    <x v="1"/>
    <x v="83"/>
    <x v="1"/>
    <x v="13"/>
    <x v="79"/>
    <x v="115"/>
    <x v="0"/>
    <x v="0"/>
    <x v="0"/>
    <x v="0"/>
    <x v="0"/>
    <x v="0"/>
    <x v="0"/>
    <x v="0"/>
    <x v="0"/>
  </r>
  <r>
    <x v="0"/>
    <x v="0"/>
    <x v="0"/>
    <x v="0"/>
    <x v="0"/>
    <x v="6"/>
    <x v="3"/>
    <x v="7"/>
    <x v="7"/>
    <x v="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44"/>
    <x v="1"/>
    <x v="67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"/>
    <x v="0"/>
    <x v="7"/>
    <x v="7"/>
    <x v="7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0"/>
    <x v="76"/>
    <x v="0"/>
    <x v="0"/>
    <x v="48"/>
    <x v="0"/>
    <x v="91"/>
    <x v="70"/>
    <x v="102"/>
    <x v="102"/>
    <x v="102"/>
    <x v="108"/>
    <x v="0"/>
    <x v="0"/>
    <x v="0"/>
    <x v="0"/>
    <x v="0"/>
    <x v="0"/>
    <x v="0"/>
    <x v="0"/>
    <x v="0"/>
    <x v="0"/>
    <x v="0"/>
    <x v="0"/>
    <x v="0"/>
    <x v="0"/>
    <x v="0"/>
    <x v="41"/>
    <x v="48"/>
    <x v="3"/>
    <x v="45"/>
    <x v="1"/>
    <x v="1"/>
    <x v="0"/>
    <x v="0"/>
    <x v="8"/>
    <x v="4"/>
    <x v="68"/>
    <x v="1"/>
    <x v="36"/>
    <x v="8"/>
    <x v="1"/>
    <x v="1"/>
    <x v="85"/>
    <x v="97"/>
    <x v="1"/>
    <x v="100"/>
    <x v="2"/>
    <x v="2"/>
    <x v="0"/>
    <x v="0"/>
    <x v="13"/>
    <x v="1"/>
    <x v="113"/>
    <x v="4"/>
    <x v="5"/>
    <x v="105"/>
    <x v="116"/>
    <x v="0"/>
    <x v="0"/>
    <x v="0"/>
    <x v="0"/>
    <x v="0"/>
    <x v="0"/>
    <x v="0"/>
    <x v="0"/>
    <x v="0"/>
  </r>
  <r>
    <x v="0"/>
    <x v="0"/>
    <x v="0"/>
    <x v="0"/>
    <x v="0"/>
    <x v="4"/>
    <x v="0"/>
    <x v="111"/>
    <x v="111"/>
    <x v="11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0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45"/>
    <x v="2"/>
    <x v="2"/>
    <x v="0"/>
    <x v="0"/>
    <x v="2"/>
    <x v="1"/>
    <x v="28"/>
    <x v="1"/>
    <x v="2"/>
    <x v="26"/>
    <x v="117"/>
    <x v="0"/>
    <x v="0"/>
    <x v="0"/>
    <x v="0"/>
    <x v="0"/>
    <x v="0"/>
    <x v="0"/>
    <x v="0"/>
    <x v="0"/>
  </r>
  <r>
    <x v="0"/>
    <x v="0"/>
    <x v="0"/>
    <x v="0"/>
    <x v="0"/>
    <x v="7"/>
    <x v="4"/>
    <x v="9"/>
    <x v="9"/>
    <x v="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4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8"/>
    <x v="3"/>
    <x v="10"/>
    <x v="10"/>
    <x v="1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9"/>
    <x v="0"/>
    <x v="0"/>
    <x v="0"/>
    <x v="0"/>
    <x v="53"/>
    <x v="7"/>
    <x v="103"/>
    <x v="103"/>
    <x v="103"/>
    <x v="1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9"/>
    <x v="0"/>
    <x v="0"/>
    <x v="42"/>
    <x v="1"/>
    <x v="1"/>
    <x v="1"/>
    <x v="98"/>
    <x v="3"/>
    <x v="147"/>
    <x v="2"/>
    <x v="2"/>
    <x v="0"/>
    <x v="0"/>
    <x v="59"/>
    <x v="3"/>
    <x v="114"/>
    <x v="1"/>
    <x v="16"/>
    <x v="106"/>
    <x v="118"/>
    <x v="0"/>
    <x v="0"/>
    <x v="0"/>
    <x v="0"/>
    <x v="0"/>
    <x v="0"/>
    <x v="0"/>
    <x v="0"/>
    <x v="0"/>
  </r>
  <r>
    <x v="0"/>
    <x v="0"/>
    <x v="0"/>
    <x v="0"/>
    <x v="0"/>
    <x v="3"/>
    <x v="0"/>
    <x v="13"/>
    <x v="13"/>
    <x v="13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6"/>
    <x v="1"/>
    <x v="1"/>
    <x v="0"/>
    <x v="0"/>
    <x v="0"/>
    <x v="0"/>
    <x v="0"/>
    <x v="0"/>
    <x v="0"/>
    <x v="0"/>
    <x v="1"/>
    <x v="1"/>
    <x v="1"/>
    <x v="1"/>
    <x v="6"/>
    <x v="14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"/>
    <x v="0"/>
    <x v="14"/>
    <x v="14"/>
    <x v="14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75"/>
    <x v="0"/>
    <x v="0"/>
    <x v="16"/>
    <x v="21"/>
    <x v="92"/>
    <x v="69"/>
    <x v="104"/>
    <x v="104"/>
    <x v="104"/>
    <x v="111"/>
    <x v="0"/>
    <x v="0"/>
    <x v="0"/>
    <x v="0"/>
    <x v="0"/>
    <x v="0"/>
    <x v="3"/>
    <x v="3"/>
    <x v="0"/>
    <x v="0"/>
    <x v="0"/>
    <x v="0"/>
    <x v="9"/>
    <x v="0"/>
    <x v="0"/>
    <x v="0"/>
    <x v="0"/>
    <x v="2"/>
    <x v="47"/>
    <x v="1"/>
    <x v="1"/>
    <x v="0"/>
    <x v="0"/>
    <x v="8"/>
    <x v="4"/>
    <x v="50"/>
    <x v="0"/>
    <x v="0"/>
    <x v="10"/>
    <x v="1"/>
    <x v="0"/>
    <x v="86"/>
    <x v="99"/>
    <x v="6"/>
    <x v="149"/>
    <x v="2"/>
    <x v="2"/>
    <x v="0"/>
    <x v="0"/>
    <x v="43"/>
    <x v="1"/>
    <x v="115"/>
    <x v="4"/>
    <x v="13"/>
    <x v="107"/>
    <x v="119"/>
    <x v="0"/>
    <x v="0"/>
    <x v="0"/>
    <x v="0"/>
    <x v="0"/>
    <x v="0"/>
    <x v="0"/>
    <x v="0"/>
    <x v="0"/>
  </r>
  <r>
    <x v="0"/>
    <x v="0"/>
    <x v="0"/>
    <x v="0"/>
    <x v="0"/>
    <x v="40"/>
    <x v="0"/>
    <x v="112"/>
    <x v="112"/>
    <x v="112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1"/>
    <x v="26"/>
    <x v="0"/>
    <x v="0"/>
    <x v="0"/>
    <x v="0"/>
    <x v="93"/>
    <x v="23"/>
    <x v="105"/>
    <x v="105"/>
    <x v="105"/>
    <x v="11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8"/>
    <x v="1"/>
    <x v="1"/>
    <x v="0"/>
    <x v="0"/>
    <x v="27"/>
    <x v="4"/>
    <x v="52"/>
    <x v="1"/>
    <x v="37"/>
    <x v="75"/>
    <x v="1"/>
    <x v="8"/>
    <x v="87"/>
    <x v="100"/>
    <x v="6"/>
    <x v="150"/>
    <x v="2"/>
    <x v="2"/>
    <x v="0"/>
    <x v="0"/>
    <x v="8"/>
    <x v="1"/>
    <x v="116"/>
    <x v="4"/>
    <x v="7"/>
    <x v="108"/>
    <x v="120"/>
    <x v="0"/>
    <x v="0"/>
    <x v="0"/>
    <x v="0"/>
    <x v="0"/>
    <x v="0"/>
    <x v="0"/>
    <x v="0"/>
    <x v="0"/>
  </r>
  <r>
    <x v="0"/>
    <x v="0"/>
    <x v="0"/>
    <x v="0"/>
    <x v="0"/>
    <x v="10"/>
    <x v="0"/>
    <x v="15"/>
    <x v="15"/>
    <x v="1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  <x v="106"/>
    <x v="106"/>
    <x v="1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3"/>
    <x v="0"/>
    <x v="0"/>
    <x v="101"/>
    <x v="3"/>
    <x v="151"/>
    <x v="1"/>
    <x v="68"/>
    <x v="0"/>
    <x v="0"/>
    <x v="59"/>
    <x v="3"/>
    <x v="117"/>
    <x v="3"/>
    <x v="50"/>
    <x v="109"/>
    <x v="121"/>
    <x v="0"/>
    <x v="0"/>
    <x v="0"/>
    <x v="0"/>
    <x v="0"/>
    <x v="0"/>
    <x v="0"/>
    <x v="0"/>
    <x v="0"/>
  </r>
  <r>
    <x v="0"/>
    <x v="0"/>
    <x v="0"/>
    <x v="0"/>
    <x v="0"/>
    <x v="10"/>
    <x v="0"/>
    <x v="15"/>
    <x v="15"/>
    <x v="15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2"/>
    <x v="29"/>
    <x v="0"/>
    <x v="0"/>
    <x v="0"/>
    <x v="0"/>
    <x v="94"/>
    <x v="26"/>
    <x v="106"/>
    <x v="107"/>
    <x v="107"/>
    <x v="114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9"/>
    <x v="1"/>
    <x v="1"/>
    <x v="0"/>
    <x v="0"/>
    <x v="14"/>
    <x v="4"/>
    <x v="69"/>
    <x v="0"/>
    <x v="0"/>
    <x v="41"/>
    <x v="1"/>
    <x v="21"/>
    <x v="88"/>
    <x v="102"/>
    <x v="6"/>
    <x v="152"/>
    <x v="2"/>
    <x v="2"/>
    <x v="0"/>
    <x v="0"/>
    <x v="60"/>
    <x v="1"/>
    <x v="118"/>
    <x v="4"/>
    <x v="51"/>
    <x v="110"/>
    <x v="122"/>
    <x v="0"/>
    <x v="0"/>
    <x v="0"/>
    <x v="0"/>
    <x v="0"/>
    <x v="0"/>
    <x v="0"/>
    <x v="0"/>
    <x v="0"/>
  </r>
  <r>
    <x v="0"/>
    <x v="0"/>
    <x v="0"/>
    <x v="0"/>
    <x v="0"/>
    <x v="11"/>
    <x v="0"/>
    <x v="16"/>
    <x v="16"/>
    <x v="1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"/>
    <x v="0"/>
    <x v="107"/>
    <x v="108"/>
    <x v="108"/>
    <x v="1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22"/>
    <x v="103"/>
    <x v="6"/>
    <x v="153"/>
    <x v="2"/>
    <x v="2"/>
    <x v="0"/>
    <x v="0"/>
    <x v="2"/>
    <x v="1"/>
    <x v="28"/>
    <x v="1"/>
    <x v="2"/>
    <x v="26"/>
    <x v="123"/>
    <x v="0"/>
    <x v="0"/>
    <x v="0"/>
    <x v="0"/>
    <x v="0"/>
    <x v="0"/>
    <x v="0"/>
    <x v="0"/>
    <x v="0"/>
  </r>
  <r>
    <x v="0"/>
    <x v="0"/>
    <x v="0"/>
    <x v="0"/>
    <x v="0"/>
    <x v="11"/>
    <x v="0"/>
    <x v="16"/>
    <x v="16"/>
    <x v="16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8"/>
    <x v="109"/>
    <x v="109"/>
    <x v="116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50"/>
    <x v="0"/>
    <x v="47"/>
    <x v="0"/>
    <x v="0"/>
    <x v="7"/>
    <x v="4"/>
    <x v="9"/>
    <x v="1"/>
    <x v="1"/>
    <x v="23"/>
    <x v="0"/>
    <x v="16"/>
    <x v="22"/>
    <x v="104"/>
    <x v="1"/>
    <x v="154"/>
    <x v="1"/>
    <x v="69"/>
    <x v="0"/>
    <x v="0"/>
    <x v="2"/>
    <x v="1"/>
    <x v="28"/>
    <x v="1"/>
    <x v="2"/>
    <x v="26"/>
    <x v="124"/>
    <x v="0"/>
    <x v="0"/>
    <x v="0"/>
    <x v="0"/>
    <x v="0"/>
    <x v="0"/>
    <x v="0"/>
    <x v="0"/>
    <x v="0"/>
  </r>
  <r>
    <x v="0"/>
    <x v="0"/>
    <x v="0"/>
    <x v="0"/>
    <x v="0"/>
    <x v="11"/>
    <x v="0"/>
    <x v="17"/>
    <x v="17"/>
    <x v="1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"/>
    <x v="77"/>
    <x v="0"/>
    <x v="0"/>
    <x v="49"/>
    <x v="0"/>
    <x v="96"/>
    <x v="71"/>
    <x v="109"/>
    <x v="110"/>
    <x v="110"/>
    <x v="117"/>
    <x v="0"/>
    <x v="0"/>
    <x v="0"/>
    <x v="0"/>
    <x v="0"/>
    <x v="0"/>
    <x v="0"/>
    <x v="0"/>
    <x v="0"/>
    <x v="0"/>
    <x v="0"/>
    <x v="0"/>
    <x v="0"/>
    <x v="0"/>
    <x v="0"/>
    <x v="42"/>
    <x v="49"/>
    <x v="0"/>
    <x v="0"/>
    <x v="3"/>
    <x v="48"/>
    <x v="0"/>
    <x v="0"/>
    <x v="7"/>
    <x v="4"/>
    <x v="70"/>
    <x v="0"/>
    <x v="0"/>
    <x v="76"/>
    <x v="3"/>
    <x v="0"/>
    <x v="89"/>
    <x v="105"/>
    <x v="46"/>
    <x v="155"/>
    <x v="5"/>
    <x v="70"/>
    <x v="0"/>
    <x v="0"/>
    <x v="4"/>
    <x v="15"/>
    <x v="119"/>
    <x v="3"/>
    <x v="7"/>
    <x v="111"/>
    <x v="125"/>
    <x v="0"/>
    <x v="0"/>
    <x v="0"/>
    <x v="0"/>
    <x v="0"/>
    <x v="0"/>
    <x v="0"/>
    <x v="0"/>
    <x v="0"/>
  </r>
  <r>
    <x v="0"/>
    <x v="0"/>
    <x v="0"/>
    <x v="0"/>
    <x v="0"/>
    <x v="11"/>
    <x v="0"/>
    <x v="17"/>
    <x v="17"/>
    <x v="17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4"/>
    <x v="78"/>
    <x v="0"/>
    <x v="0"/>
    <x v="50"/>
    <x v="0"/>
    <x v="97"/>
    <x v="72"/>
    <x v="110"/>
    <x v="111"/>
    <x v="111"/>
    <x v="118"/>
    <x v="0"/>
    <x v="0"/>
    <x v="0"/>
    <x v="0"/>
    <x v="0"/>
    <x v="0"/>
    <x v="0"/>
    <x v="0"/>
    <x v="0"/>
    <x v="0"/>
    <x v="0"/>
    <x v="0"/>
    <x v="0"/>
    <x v="0"/>
    <x v="0"/>
    <x v="43"/>
    <x v="50"/>
    <x v="3"/>
    <x v="51"/>
    <x v="1"/>
    <x v="1"/>
    <x v="0"/>
    <x v="0"/>
    <x v="3"/>
    <x v="2"/>
    <x v="2"/>
    <x v="1"/>
    <x v="1"/>
    <x v="77"/>
    <x v="1"/>
    <x v="16"/>
    <x v="90"/>
    <x v="106"/>
    <x v="1"/>
    <x v="156"/>
    <x v="1"/>
    <x v="68"/>
    <x v="0"/>
    <x v="0"/>
    <x v="38"/>
    <x v="3"/>
    <x v="120"/>
    <x v="4"/>
    <x v="13"/>
    <x v="112"/>
    <x v="126"/>
    <x v="0"/>
    <x v="0"/>
    <x v="0"/>
    <x v="0"/>
    <x v="0"/>
    <x v="0"/>
    <x v="0"/>
    <x v="0"/>
    <x v="0"/>
  </r>
  <r>
    <x v="0"/>
    <x v="0"/>
    <x v="0"/>
    <x v="0"/>
    <x v="0"/>
    <x v="12"/>
    <x v="0"/>
    <x v="19"/>
    <x v="19"/>
    <x v="1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"/>
    <x v="79"/>
    <x v="0"/>
    <x v="0"/>
    <x v="51"/>
    <x v="22"/>
    <x v="98"/>
    <x v="73"/>
    <x v="111"/>
    <x v="112"/>
    <x v="112"/>
    <x v="119"/>
    <x v="0"/>
    <x v="0"/>
    <x v="0"/>
    <x v="0"/>
    <x v="0"/>
    <x v="0"/>
    <x v="3"/>
    <x v="3"/>
    <x v="0"/>
    <x v="0"/>
    <x v="0"/>
    <x v="0"/>
    <x v="15"/>
    <x v="0"/>
    <x v="1"/>
    <x v="22"/>
    <x v="51"/>
    <x v="0"/>
    <x v="0"/>
    <x v="3"/>
    <x v="49"/>
    <x v="0"/>
    <x v="0"/>
    <x v="14"/>
    <x v="10"/>
    <x v="71"/>
    <x v="0"/>
    <x v="0"/>
    <x v="78"/>
    <x v="0"/>
    <x v="21"/>
    <x v="91"/>
    <x v="107"/>
    <x v="24"/>
    <x v="157"/>
    <x v="9"/>
    <x v="71"/>
    <x v="0"/>
    <x v="0"/>
    <x v="27"/>
    <x v="6"/>
    <x v="121"/>
    <x v="13"/>
    <x v="22"/>
    <x v="113"/>
    <x v="127"/>
    <x v="0"/>
    <x v="0"/>
    <x v="0"/>
    <x v="0"/>
    <x v="0"/>
    <x v="0"/>
    <x v="0"/>
    <x v="0"/>
    <x v="0"/>
  </r>
  <r>
    <x v="0"/>
    <x v="0"/>
    <x v="0"/>
    <x v="0"/>
    <x v="0"/>
    <x v="11"/>
    <x v="5"/>
    <x v="20"/>
    <x v="20"/>
    <x v="2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49"/>
    <x v="2"/>
    <x v="2"/>
    <x v="0"/>
    <x v="0"/>
    <x v="2"/>
    <x v="1"/>
    <x v="122"/>
    <x v="4"/>
    <x v="5"/>
    <x v="114"/>
    <x v="128"/>
    <x v="0"/>
    <x v="0"/>
    <x v="1"/>
    <x v="0"/>
    <x v="0"/>
    <x v="0"/>
    <x v="0"/>
    <x v="0"/>
    <x v="0"/>
  </r>
  <r>
    <x v="0"/>
    <x v="0"/>
    <x v="0"/>
    <x v="0"/>
    <x v="0"/>
    <x v="11"/>
    <x v="5"/>
    <x v="20"/>
    <x v="20"/>
    <x v="20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6"/>
    <x v="80"/>
    <x v="0"/>
    <x v="0"/>
    <x v="52"/>
    <x v="0"/>
    <x v="99"/>
    <x v="74"/>
    <x v="112"/>
    <x v="113"/>
    <x v="113"/>
    <x v="120"/>
    <x v="0"/>
    <x v="0"/>
    <x v="0"/>
    <x v="0"/>
    <x v="0"/>
    <x v="0"/>
    <x v="0"/>
    <x v="0"/>
    <x v="0"/>
    <x v="0"/>
    <x v="0"/>
    <x v="0"/>
    <x v="0"/>
    <x v="0"/>
    <x v="0"/>
    <x v="44"/>
    <x v="52"/>
    <x v="2"/>
    <x v="52"/>
    <x v="1"/>
    <x v="1"/>
    <x v="0"/>
    <x v="0"/>
    <x v="7"/>
    <x v="4"/>
    <x v="72"/>
    <x v="1"/>
    <x v="38"/>
    <x v="79"/>
    <x v="1"/>
    <x v="1"/>
    <x v="92"/>
    <x v="108"/>
    <x v="6"/>
    <x v="158"/>
    <x v="2"/>
    <x v="2"/>
    <x v="0"/>
    <x v="0"/>
    <x v="2"/>
    <x v="1"/>
    <x v="123"/>
    <x v="4"/>
    <x v="5"/>
    <x v="115"/>
    <x v="129"/>
    <x v="0"/>
    <x v="0"/>
    <x v="0"/>
    <x v="0"/>
    <x v="0"/>
    <x v="0"/>
    <x v="0"/>
    <x v="0"/>
    <x v="0"/>
  </r>
  <r>
    <x v="0"/>
    <x v="0"/>
    <x v="0"/>
    <x v="0"/>
    <x v="0"/>
    <x v="13"/>
    <x v="29"/>
    <x v="113"/>
    <x v="113"/>
    <x v="11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"/>
    <x v="0"/>
    <x v="113"/>
    <x v="114"/>
    <x v="114"/>
    <x v="1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0"/>
    <x v="0"/>
    <x v="0"/>
    <x v="109"/>
    <x v="1"/>
    <x v="159"/>
    <x v="2"/>
    <x v="2"/>
    <x v="0"/>
    <x v="0"/>
    <x v="6"/>
    <x v="1"/>
    <x v="63"/>
    <x v="1"/>
    <x v="14"/>
    <x v="116"/>
    <x v="130"/>
    <x v="0"/>
    <x v="0"/>
    <x v="0"/>
    <x v="0"/>
    <x v="0"/>
    <x v="0"/>
    <x v="0"/>
    <x v="0"/>
    <x v="0"/>
  </r>
  <r>
    <x v="0"/>
    <x v="0"/>
    <x v="0"/>
    <x v="0"/>
    <x v="0"/>
    <x v="13"/>
    <x v="0"/>
    <x v="95"/>
    <x v="95"/>
    <x v="9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6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30"/>
    <x v="114"/>
    <x v="114"/>
    <x v="11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6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28"/>
    <x v="115"/>
    <x v="115"/>
    <x v="11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81"/>
    <x v="0"/>
    <x v="0"/>
    <x v="0"/>
    <x v="0"/>
    <x v="85"/>
    <x v="75"/>
    <x v="114"/>
    <x v="115"/>
    <x v="115"/>
    <x v="1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"/>
    <x v="4"/>
    <x v="50"/>
    <x v="0"/>
    <x v="0"/>
    <x v="80"/>
    <x v="1"/>
    <x v="8"/>
    <x v="83"/>
    <x v="110"/>
    <x v="6"/>
    <x v="93"/>
    <x v="2"/>
    <x v="2"/>
    <x v="0"/>
    <x v="0"/>
    <x v="59"/>
    <x v="1"/>
    <x v="55"/>
    <x v="4"/>
    <x v="20"/>
    <x v="117"/>
    <x v="131"/>
    <x v="0"/>
    <x v="0"/>
    <x v="0"/>
    <x v="0"/>
    <x v="0"/>
    <x v="0"/>
    <x v="0"/>
    <x v="0"/>
    <x v="0"/>
  </r>
  <r>
    <x v="0"/>
    <x v="0"/>
    <x v="0"/>
    <x v="0"/>
    <x v="0"/>
    <x v="41"/>
    <x v="0"/>
    <x v="116"/>
    <x v="116"/>
    <x v="11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6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6"/>
    <x v="0"/>
    <x v="25"/>
    <x v="25"/>
    <x v="2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7"/>
    <x v="80"/>
    <x v="0"/>
    <x v="0"/>
    <x v="0"/>
    <x v="0"/>
    <x v="100"/>
    <x v="0"/>
    <x v="115"/>
    <x v="116"/>
    <x v="116"/>
    <x v="1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"/>
    <x v="0"/>
    <x v="0"/>
    <x v="0"/>
    <x v="0"/>
    <x v="0"/>
    <x v="0"/>
    <x v="0"/>
    <x v="0"/>
    <x v="6"/>
    <x v="21"/>
    <x v="93"/>
    <x v="111"/>
    <x v="31"/>
    <x v="163"/>
    <x v="7"/>
    <x v="72"/>
    <x v="0"/>
    <x v="0"/>
    <x v="23"/>
    <x v="10"/>
    <x v="124"/>
    <x v="6"/>
    <x v="35"/>
    <x v="118"/>
    <x v="132"/>
    <x v="0"/>
    <x v="0"/>
    <x v="0"/>
    <x v="0"/>
    <x v="0"/>
    <x v="0"/>
    <x v="0"/>
    <x v="0"/>
    <x v="0"/>
  </r>
  <r>
    <x v="0"/>
    <x v="0"/>
    <x v="0"/>
    <x v="0"/>
    <x v="0"/>
    <x v="16"/>
    <x v="0"/>
    <x v="25"/>
    <x v="25"/>
    <x v="25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10"/>
    <x v="0"/>
    <x v="0"/>
    <x v="0"/>
    <x v="0"/>
    <x v="0"/>
    <x v="0"/>
    <x v="0"/>
    <x v="0"/>
    <x v="0"/>
    <x v="0"/>
    <x v="0"/>
    <x v="0"/>
    <x v="0"/>
    <x v="0"/>
    <x v="0"/>
    <x v="2"/>
    <x v="53"/>
    <x v="1"/>
    <x v="1"/>
    <x v="0"/>
    <x v="0"/>
    <x v="0"/>
    <x v="0"/>
    <x v="0"/>
    <x v="0"/>
    <x v="0"/>
    <x v="0"/>
    <x v="1"/>
    <x v="1"/>
    <x v="1"/>
    <x v="1"/>
    <x v="6"/>
    <x v="16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42"/>
    <x v="31"/>
    <x v="117"/>
    <x v="117"/>
    <x v="1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8"/>
    <x v="82"/>
    <x v="0"/>
    <x v="0"/>
    <x v="0"/>
    <x v="0"/>
    <x v="101"/>
    <x v="76"/>
    <x v="116"/>
    <x v="117"/>
    <x v="117"/>
    <x v="1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4"/>
    <x v="2"/>
    <x v="73"/>
    <x v="0"/>
    <x v="0"/>
    <x v="81"/>
    <x v="3"/>
    <x v="21"/>
    <x v="94"/>
    <x v="112"/>
    <x v="44"/>
    <x v="165"/>
    <x v="5"/>
    <x v="73"/>
    <x v="0"/>
    <x v="0"/>
    <x v="61"/>
    <x v="25"/>
    <x v="125"/>
    <x v="20"/>
    <x v="52"/>
    <x v="119"/>
    <x v="133"/>
    <x v="0"/>
    <x v="0"/>
    <x v="0"/>
    <x v="0"/>
    <x v="0"/>
    <x v="0"/>
    <x v="0"/>
    <x v="0"/>
    <x v="0"/>
  </r>
  <r>
    <x v="0"/>
    <x v="0"/>
    <x v="0"/>
    <x v="1"/>
    <x v="1"/>
    <x v="43"/>
    <x v="32"/>
    <x v="118"/>
    <x v="118"/>
    <x v="1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44"/>
    <x v="33"/>
    <x v="119"/>
    <x v="119"/>
    <x v="1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166"/>
    <x v="2"/>
    <x v="2"/>
    <x v="0"/>
    <x v="0"/>
    <x v="43"/>
    <x v="3"/>
    <x v="126"/>
    <x v="3"/>
    <x v="7"/>
    <x v="120"/>
    <x v="134"/>
    <x v="0"/>
    <x v="0"/>
    <x v="0"/>
    <x v="0"/>
    <x v="0"/>
    <x v="0"/>
    <x v="0"/>
    <x v="0"/>
    <x v="0"/>
  </r>
  <r>
    <x v="0"/>
    <x v="0"/>
    <x v="0"/>
    <x v="1"/>
    <x v="1"/>
    <x v="45"/>
    <x v="32"/>
    <x v="16"/>
    <x v="16"/>
    <x v="16"/>
    <x v="0"/>
    <x v="0"/>
    <x v="0"/>
    <x v="0"/>
    <x v="0"/>
    <x v="0"/>
    <x v="0"/>
    <x v="0"/>
    <x v="0"/>
    <x v="0"/>
    <x v="2"/>
    <x v="2"/>
    <x v="0"/>
    <x v="0"/>
    <x v="0"/>
    <x v="0"/>
    <x v="5"/>
    <x v="0"/>
    <x v="1"/>
    <x v="15"/>
    <x v="19"/>
    <x v="89"/>
    <x v="83"/>
    <x v="16"/>
    <x v="6"/>
    <x v="53"/>
    <x v="23"/>
    <x v="102"/>
    <x v="77"/>
    <x v="117"/>
    <x v="118"/>
    <x v="118"/>
    <x v="126"/>
    <x v="0"/>
    <x v="0"/>
    <x v="1"/>
    <x v="1"/>
    <x v="0"/>
    <x v="0"/>
    <x v="3"/>
    <x v="3"/>
    <x v="0"/>
    <x v="0"/>
    <x v="0"/>
    <x v="0"/>
    <x v="19"/>
    <x v="0"/>
    <x v="5"/>
    <x v="45"/>
    <x v="53"/>
    <x v="0"/>
    <x v="0"/>
    <x v="5"/>
    <x v="19"/>
    <x v="0"/>
    <x v="0"/>
    <x v="35"/>
    <x v="22"/>
    <x v="74"/>
    <x v="14"/>
    <x v="39"/>
    <x v="82"/>
    <x v="14"/>
    <x v="28"/>
    <x v="95"/>
    <x v="113"/>
    <x v="47"/>
    <x v="167"/>
    <x v="16"/>
    <x v="74"/>
    <x v="14"/>
    <x v="32"/>
    <x v="62"/>
    <x v="28"/>
    <x v="127"/>
    <x v="21"/>
    <x v="53"/>
    <x v="121"/>
    <x v="135"/>
    <x v="6"/>
    <x v="6"/>
    <x v="4"/>
    <x v="0"/>
    <x v="0"/>
    <x v="0"/>
    <x v="0"/>
    <x v="0"/>
    <x v="0"/>
  </r>
  <r>
    <x v="0"/>
    <x v="0"/>
    <x v="0"/>
    <x v="1"/>
    <x v="1"/>
    <x v="45"/>
    <x v="32"/>
    <x v="17"/>
    <x v="17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0"/>
    <x v="84"/>
    <x v="0"/>
    <x v="0"/>
    <x v="54"/>
    <x v="0"/>
    <x v="103"/>
    <x v="78"/>
    <x v="118"/>
    <x v="119"/>
    <x v="119"/>
    <x v="127"/>
    <x v="0"/>
    <x v="0"/>
    <x v="0"/>
    <x v="0"/>
    <x v="0"/>
    <x v="0"/>
    <x v="0"/>
    <x v="0"/>
    <x v="0"/>
    <x v="0"/>
    <x v="0"/>
    <x v="0"/>
    <x v="0"/>
    <x v="0"/>
    <x v="0"/>
    <x v="46"/>
    <x v="54"/>
    <x v="0"/>
    <x v="0"/>
    <x v="0"/>
    <x v="51"/>
    <x v="0"/>
    <x v="0"/>
    <x v="36"/>
    <x v="21"/>
    <x v="75"/>
    <x v="1"/>
    <x v="9"/>
    <x v="83"/>
    <x v="10"/>
    <x v="23"/>
    <x v="96"/>
    <x v="114"/>
    <x v="48"/>
    <x v="168"/>
    <x v="0"/>
    <x v="75"/>
    <x v="15"/>
    <x v="33"/>
    <x v="63"/>
    <x v="29"/>
    <x v="128"/>
    <x v="22"/>
    <x v="54"/>
    <x v="122"/>
    <x v="136"/>
    <x v="0"/>
    <x v="0"/>
    <x v="0"/>
    <x v="0"/>
    <x v="0"/>
    <x v="0"/>
    <x v="0"/>
    <x v="0"/>
    <x v="0"/>
  </r>
  <r>
    <x v="0"/>
    <x v="0"/>
    <x v="0"/>
    <x v="1"/>
    <x v="1"/>
    <x v="12"/>
    <x v="32"/>
    <x v="120"/>
    <x v="120"/>
    <x v="1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1"/>
    <x v="85"/>
    <x v="0"/>
    <x v="0"/>
    <x v="55"/>
    <x v="0"/>
    <x v="104"/>
    <x v="79"/>
    <x v="119"/>
    <x v="120"/>
    <x v="120"/>
    <x v="128"/>
    <x v="0"/>
    <x v="0"/>
    <x v="0"/>
    <x v="0"/>
    <x v="0"/>
    <x v="0"/>
    <x v="0"/>
    <x v="0"/>
    <x v="0"/>
    <x v="0"/>
    <x v="0"/>
    <x v="0"/>
    <x v="0"/>
    <x v="0"/>
    <x v="0"/>
    <x v="47"/>
    <x v="55"/>
    <x v="0"/>
    <x v="0"/>
    <x v="3"/>
    <x v="52"/>
    <x v="0"/>
    <x v="0"/>
    <x v="37"/>
    <x v="3"/>
    <x v="76"/>
    <x v="0"/>
    <x v="0"/>
    <x v="84"/>
    <x v="9"/>
    <x v="29"/>
    <x v="97"/>
    <x v="115"/>
    <x v="49"/>
    <x v="169"/>
    <x v="13"/>
    <x v="76"/>
    <x v="12"/>
    <x v="34"/>
    <x v="64"/>
    <x v="21"/>
    <x v="129"/>
    <x v="23"/>
    <x v="55"/>
    <x v="123"/>
    <x v="137"/>
    <x v="7"/>
    <x v="7"/>
    <x v="4"/>
    <x v="0"/>
    <x v="0"/>
    <x v="0"/>
    <x v="0"/>
    <x v="0"/>
    <x v="0"/>
  </r>
  <r>
    <x v="0"/>
    <x v="0"/>
    <x v="0"/>
    <x v="1"/>
    <x v="1"/>
    <x v="46"/>
    <x v="34"/>
    <x v="99"/>
    <x v="99"/>
    <x v="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7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47"/>
    <x v="32"/>
    <x v="121"/>
    <x v="121"/>
    <x v="1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2"/>
    <x v="86"/>
    <x v="0"/>
    <x v="0"/>
    <x v="56"/>
    <x v="0"/>
    <x v="105"/>
    <x v="0"/>
    <x v="120"/>
    <x v="121"/>
    <x v="121"/>
    <x v="129"/>
    <x v="0"/>
    <x v="0"/>
    <x v="0"/>
    <x v="0"/>
    <x v="0"/>
    <x v="0"/>
    <x v="0"/>
    <x v="0"/>
    <x v="0"/>
    <x v="0"/>
    <x v="0"/>
    <x v="0"/>
    <x v="0"/>
    <x v="2"/>
    <x v="3"/>
    <x v="48"/>
    <x v="56"/>
    <x v="0"/>
    <x v="0"/>
    <x v="5"/>
    <x v="53"/>
    <x v="0"/>
    <x v="0"/>
    <x v="2"/>
    <x v="3"/>
    <x v="77"/>
    <x v="0"/>
    <x v="0"/>
    <x v="85"/>
    <x v="15"/>
    <x v="6"/>
    <x v="98"/>
    <x v="116"/>
    <x v="50"/>
    <x v="171"/>
    <x v="17"/>
    <x v="77"/>
    <x v="1"/>
    <x v="1"/>
    <x v="31"/>
    <x v="30"/>
    <x v="130"/>
    <x v="24"/>
    <x v="56"/>
    <x v="124"/>
    <x v="138"/>
    <x v="0"/>
    <x v="0"/>
    <x v="0"/>
    <x v="0"/>
    <x v="0"/>
    <x v="0"/>
    <x v="0"/>
    <x v="0"/>
    <x v="0"/>
  </r>
  <r>
    <x v="0"/>
    <x v="0"/>
    <x v="0"/>
    <x v="1"/>
    <x v="1"/>
    <x v="1"/>
    <x v="35"/>
    <x v="122"/>
    <x v="122"/>
    <x v="12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72"/>
    <x v="2"/>
    <x v="2"/>
    <x v="0"/>
    <x v="0"/>
    <x v="8"/>
    <x v="1"/>
    <x v="66"/>
    <x v="1"/>
    <x v="10"/>
    <x v="63"/>
    <x v="139"/>
    <x v="0"/>
    <x v="0"/>
    <x v="0"/>
    <x v="0"/>
    <x v="0"/>
    <x v="0"/>
    <x v="0"/>
    <x v="0"/>
    <x v="0"/>
  </r>
  <r>
    <x v="0"/>
    <x v="0"/>
    <x v="0"/>
    <x v="1"/>
    <x v="1"/>
    <x v="1"/>
    <x v="32"/>
    <x v="6"/>
    <x v="6"/>
    <x v="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173"/>
    <x v="1"/>
    <x v="4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1"/>
    <x v="16"/>
    <x v="7"/>
    <x v="7"/>
    <x v="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3"/>
    <x v="87"/>
    <x v="0"/>
    <x v="0"/>
    <x v="0"/>
    <x v="0"/>
    <x v="106"/>
    <x v="80"/>
    <x v="121"/>
    <x v="122"/>
    <x v="122"/>
    <x v="13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  <x v="0"/>
    <x v="0"/>
    <x v="20"/>
    <x v="10"/>
    <x v="78"/>
    <x v="0"/>
    <x v="0"/>
    <x v="86"/>
    <x v="6"/>
    <x v="27"/>
    <x v="99"/>
    <x v="117"/>
    <x v="42"/>
    <x v="174"/>
    <x v="1"/>
    <x v="78"/>
    <x v="1"/>
    <x v="35"/>
    <x v="65"/>
    <x v="31"/>
    <x v="131"/>
    <x v="20"/>
    <x v="57"/>
    <x v="125"/>
    <x v="140"/>
    <x v="0"/>
    <x v="0"/>
    <x v="0"/>
    <x v="0"/>
    <x v="0"/>
    <x v="0"/>
    <x v="0"/>
    <x v="0"/>
    <x v="0"/>
  </r>
  <r>
    <x v="0"/>
    <x v="0"/>
    <x v="0"/>
    <x v="1"/>
    <x v="1"/>
    <x v="48"/>
    <x v="32"/>
    <x v="7"/>
    <x v="7"/>
    <x v="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94"/>
    <x v="88"/>
    <x v="0"/>
    <x v="0"/>
    <x v="57"/>
    <x v="0"/>
    <x v="107"/>
    <x v="81"/>
    <x v="122"/>
    <x v="123"/>
    <x v="123"/>
    <x v="131"/>
    <x v="0"/>
    <x v="0"/>
    <x v="0"/>
    <x v="0"/>
    <x v="0"/>
    <x v="0"/>
    <x v="0"/>
    <x v="0"/>
    <x v="0"/>
    <x v="0"/>
    <x v="0"/>
    <x v="0"/>
    <x v="0"/>
    <x v="2"/>
    <x v="3"/>
    <x v="49"/>
    <x v="57"/>
    <x v="0"/>
    <x v="0"/>
    <x v="2"/>
    <x v="55"/>
    <x v="0"/>
    <x v="0"/>
    <x v="38"/>
    <x v="1"/>
    <x v="79"/>
    <x v="0"/>
    <x v="0"/>
    <x v="87"/>
    <x v="16"/>
    <x v="30"/>
    <x v="100"/>
    <x v="118"/>
    <x v="51"/>
    <x v="175"/>
    <x v="18"/>
    <x v="79"/>
    <x v="3"/>
    <x v="36"/>
    <x v="66"/>
    <x v="32"/>
    <x v="132"/>
    <x v="25"/>
    <x v="58"/>
    <x v="126"/>
    <x v="141"/>
    <x v="0"/>
    <x v="0"/>
    <x v="0"/>
    <x v="0"/>
    <x v="0"/>
    <x v="0"/>
    <x v="0"/>
    <x v="0"/>
    <x v="0"/>
  </r>
  <r>
    <x v="0"/>
    <x v="0"/>
    <x v="0"/>
    <x v="1"/>
    <x v="1"/>
    <x v="11"/>
    <x v="27"/>
    <x v="7"/>
    <x v="7"/>
    <x v="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"/>
    <x v="89"/>
    <x v="0"/>
    <x v="0"/>
    <x v="58"/>
    <x v="0"/>
    <x v="108"/>
    <x v="82"/>
    <x v="123"/>
    <x v="124"/>
    <x v="124"/>
    <x v="132"/>
    <x v="0"/>
    <x v="0"/>
    <x v="0"/>
    <x v="0"/>
    <x v="0"/>
    <x v="0"/>
    <x v="0"/>
    <x v="0"/>
    <x v="0"/>
    <x v="0"/>
    <x v="0"/>
    <x v="0"/>
    <x v="0"/>
    <x v="0"/>
    <x v="0"/>
    <x v="50"/>
    <x v="58"/>
    <x v="0"/>
    <x v="0"/>
    <x v="3"/>
    <x v="56"/>
    <x v="0"/>
    <x v="0"/>
    <x v="39"/>
    <x v="3"/>
    <x v="80"/>
    <x v="2"/>
    <x v="40"/>
    <x v="88"/>
    <x v="13"/>
    <x v="27"/>
    <x v="101"/>
    <x v="119"/>
    <x v="52"/>
    <x v="176"/>
    <x v="15"/>
    <x v="80"/>
    <x v="0"/>
    <x v="0"/>
    <x v="51"/>
    <x v="22"/>
    <x v="133"/>
    <x v="19"/>
    <x v="51"/>
    <x v="127"/>
    <x v="142"/>
    <x v="0"/>
    <x v="0"/>
    <x v="0"/>
    <x v="0"/>
    <x v="0"/>
    <x v="0"/>
    <x v="0"/>
    <x v="0"/>
    <x v="0"/>
  </r>
  <r>
    <x v="0"/>
    <x v="0"/>
    <x v="0"/>
    <x v="1"/>
    <x v="1"/>
    <x v="11"/>
    <x v="27"/>
    <x v="7"/>
    <x v="7"/>
    <x v="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6"/>
    <x v="40"/>
    <x v="0"/>
    <x v="0"/>
    <x v="0"/>
    <x v="0"/>
    <x v="109"/>
    <x v="37"/>
    <x v="124"/>
    <x v="125"/>
    <x v="125"/>
    <x v="133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54"/>
    <x v="1"/>
    <x v="1"/>
    <x v="0"/>
    <x v="0"/>
    <x v="7"/>
    <x v="4"/>
    <x v="81"/>
    <x v="1"/>
    <x v="41"/>
    <x v="89"/>
    <x v="1"/>
    <x v="1"/>
    <x v="102"/>
    <x v="120"/>
    <x v="3"/>
    <x v="177"/>
    <x v="2"/>
    <x v="2"/>
    <x v="0"/>
    <x v="0"/>
    <x v="2"/>
    <x v="1"/>
    <x v="134"/>
    <x v="4"/>
    <x v="5"/>
    <x v="128"/>
    <x v="143"/>
    <x v="0"/>
    <x v="0"/>
    <x v="0"/>
    <x v="0"/>
    <x v="0"/>
    <x v="0"/>
    <x v="0"/>
    <x v="0"/>
    <x v="0"/>
  </r>
  <r>
    <x v="0"/>
    <x v="0"/>
    <x v="0"/>
    <x v="1"/>
    <x v="1"/>
    <x v="48"/>
    <x v="32"/>
    <x v="7"/>
    <x v="7"/>
    <x v="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7"/>
    <x v="90"/>
    <x v="0"/>
    <x v="0"/>
    <x v="0"/>
    <x v="0"/>
    <x v="110"/>
    <x v="83"/>
    <x v="125"/>
    <x v="126"/>
    <x v="126"/>
    <x v="134"/>
    <x v="0"/>
    <x v="0"/>
    <x v="0"/>
    <x v="0"/>
    <x v="0"/>
    <x v="0"/>
    <x v="0"/>
    <x v="0"/>
    <x v="0"/>
    <x v="0"/>
    <x v="0"/>
    <x v="0"/>
    <x v="0"/>
    <x v="0"/>
    <x v="0"/>
    <x v="0"/>
    <x v="59"/>
    <x v="0"/>
    <x v="0"/>
    <x v="1"/>
    <x v="1"/>
    <x v="0"/>
    <x v="0"/>
    <x v="14"/>
    <x v="2"/>
    <x v="82"/>
    <x v="0"/>
    <x v="0"/>
    <x v="90"/>
    <x v="0"/>
    <x v="14"/>
    <x v="103"/>
    <x v="121"/>
    <x v="10"/>
    <x v="178"/>
    <x v="2"/>
    <x v="2"/>
    <x v="0"/>
    <x v="0"/>
    <x v="47"/>
    <x v="10"/>
    <x v="135"/>
    <x v="3"/>
    <x v="33"/>
    <x v="129"/>
    <x v="144"/>
    <x v="8"/>
    <x v="8"/>
    <x v="4"/>
    <x v="10"/>
    <x v="10"/>
    <x v="1"/>
    <x v="1"/>
    <x v="6"/>
    <x v="6"/>
  </r>
  <r>
    <x v="0"/>
    <x v="0"/>
    <x v="0"/>
    <x v="1"/>
    <x v="1"/>
    <x v="11"/>
    <x v="27"/>
    <x v="7"/>
    <x v="7"/>
    <x v="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1"/>
    <x v="98"/>
    <x v="91"/>
    <x v="0"/>
    <x v="0"/>
    <x v="0"/>
    <x v="0"/>
    <x v="111"/>
    <x v="84"/>
    <x v="126"/>
    <x v="127"/>
    <x v="127"/>
    <x v="135"/>
    <x v="0"/>
    <x v="0"/>
    <x v="0"/>
    <x v="0"/>
    <x v="0"/>
    <x v="0"/>
    <x v="0"/>
    <x v="0"/>
    <x v="0"/>
    <x v="0"/>
    <x v="0"/>
    <x v="0"/>
    <x v="0"/>
    <x v="0"/>
    <x v="0"/>
    <x v="0"/>
    <x v="60"/>
    <x v="0"/>
    <x v="0"/>
    <x v="0"/>
    <x v="24"/>
    <x v="0"/>
    <x v="0"/>
    <x v="32"/>
    <x v="9"/>
    <x v="83"/>
    <x v="0"/>
    <x v="0"/>
    <x v="91"/>
    <x v="8"/>
    <x v="31"/>
    <x v="104"/>
    <x v="122"/>
    <x v="19"/>
    <x v="179"/>
    <x v="7"/>
    <x v="81"/>
    <x v="0"/>
    <x v="0"/>
    <x v="67"/>
    <x v="33"/>
    <x v="136"/>
    <x v="13"/>
    <x v="24"/>
    <x v="130"/>
    <x v="145"/>
    <x v="0"/>
    <x v="0"/>
    <x v="0"/>
    <x v="10"/>
    <x v="10"/>
    <x v="1"/>
    <x v="1"/>
    <x v="6"/>
    <x v="6"/>
  </r>
  <r>
    <x v="0"/>
    <x v="0"/>
    <x v="0"/>
    <x v="1"/>
    <x v="1"/>
    <x v="11"/>
    <x v="27"/>
    <x v="7"/>
    <x v="7"/>
    <x v="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9"/>
    <x v="92"/>
    <x v="0"/>
    <x v="0"/>
    <x v="59"/>
    <x v="24"/>
    <x v="112"/>
    <x v="85"/>
    <x v="127"/>
    <x v="128"/>
    <x v="128"/>
    <x v="136"/>
    <x v="0"/>
    <x v="0"/>
    <x v="0"/>
    <x v="0"/>
    <x v="0"/>
    <x v="0"/>
    <x v="3"/>
    <x v="3"/>
    <x v="0"/>
    <x v="0"/>
    <x v="0"/>
    <x v="0"/>
    <x v="20"/>
    <x v="0"/>
    <x v="0"/>
    <x v="0"/>
    <x v="61"/>
    <x v="19"/>
    <x v="55"/>
    <x v="1"/>
    <x v="1"/>
    <x v="0"/>
    <x v="0"/>
    <x v="27"/>
    <x v="2"/>
    <x v="84"/>
    <x v="2"/>
    <x v="42"/>
    <x v="92"/>
    <x v="1"/>
    <x v="1"/>
    <x v="1"/>
    <x v="123"/>
    <x v="23"/>
    <x v="138"/>
    <x v="2"/>
    <x v="2"/>
    <x v="0"/>
    <x v="0"/>
    <x v="8"/>
    <x v="3"/>
    <x v="137"/>
    <x v="4"/>
    <x v="5"/>
    <x v="5"/>
    <x v="146"/>
    <x v="0"/>
    <x v="0"/>
    <x v="0"/>
    <x v="10"/>
    <x v="10"/>
    <x v="1"/>
    <x v="1"/>
    <x v="6"/>
    <x v="6"/>
  </r>
  <r>
    <x v="0"/>
    <x v="0"/>
    <x v="0"/>
    <x v="1"/>
    <x v="1"/>
    <x v="1"/>
    <x v="36"/>
    <x v="123"/>
    <x v="123"/>
    <x v="12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0"/>
    <x v="93"/>
    <x v="0"/>
    <x v="0"/>
    <x v="60"/>
    <x v="0"/>
    <x v="113"/>
    <x v="86"/>
    <x v="128"/>
    <x v="129"/>
    <x v="129"/>
    <x v="137"/>
    <x v="0"/>
    <x v="0"/>
    <x v="0"/>
    <x v="0"/>
    <x v="0"/>
    <x v="0"/>
    <x v="0"/>
    <x v="0"/>
    <x v="0"/>
    <x v="0"/>
    <x v="0"/>
    <x v="0"/>
    <x v="0"/>
    <x v="0"/>
    <x v="0"/>
    <x v="51"/>
    <x v="62"/>
    <x v="0"/>
    <x v="0"/>
    <x v="6"/>
    <x v="57"/>
    <x v="0"/>
    <x v="0"/>
    <x v="40"/>
    <x v="3"/>
    <x v="85"/>
    <x v="1"/>
    <x v="1"/>
    <x v="93"/>
    <x v="0"/>
    <x v="32"/>
    <x v="105"/>
    <x v="124"/>
    <x v="53"/>
    <x v="180"/>
    <x v="19"/>
    <x v="82"/>
    <x v="16"/>
    <x v="37"/>
    <x v="68"/>
    <x v="21"/>
    <x v="138"/>
    <x v="5"/>
    <x v="59"/>
    <x v="131"/>
    <x v="147"/>
    <x v="0"/>
    <x v="0"/>
    <x v="0"/>
    <x v="0"/>
    <x v="0"/>
    <x v="0"/>
    <x v="0"/>
    <x v="0"/>
    <x v="0"/>
  </r>
  <r>
    <x v="0"/>
    <x v="0"/>
    <x v="0"/>
    <x v="1"/>
    <x v="1"/>
    <x v="1"/>
    <x v="37"/>
    <x v="124"/>
    <x v="124"/>
    <x v="12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6"/>
    <x v="22"/>
    <x v="101"/>
    <x v="94"/>
    <x v="17"/>
    <x v="0"/>
    <x v="61"/>
    <x v="0"/>
    <x v="114"/>
    <x v="0"/>
    <x v="129"/>
    <x v="130"/>
    <x v="130"/>
    <x v="138"/>
    <x v="0"/>
    <x v="0"/>
    <x v="0"/>
    <x v="0"/>
    <x v="0"/>
    <x v="0"/>
    <x v="0"/>
    <x v="0"/>
    <x v="0"/>
    <x v="0"/>
    <x v="0"/>
    <x v="0"/>
    <x v="0"/>
    <x v="0"/>
    <x v="0"/>
    <x v="52"/>
    <x v="63"/>
    <x v="0"/>
    <x v="0"/>
    <x v="1"/>
    <x v="1"/>
    <x v="0"/>
    <x v="0"/>
    <x v="7"/>
    <x v="4"/>
    <x v="50"/>
    <x v="0"/>
    <x v="0"/>
    <x v="94"/>
    <x v="1"/>
    <x v="4"/>
    <x v="106"/>
    <x v="125"/>
    <x v="4"/>
    <x v="181"/>
    <x v="2"/>
    <x v="2"/>
    <x v="1"/>
    <x v="1"/>
    <x v="69"/>
    <x v="8"/>
    <x v="139"/>
    <x v="1"/>
    <x v="0"/>
    <x v="132"/>
    <x v="148"/>
    <x v="0"/>
    <x v="0"/>
    <x v="0"/>
    <x v="0"/>
    <x v="0"/>
    <x v="0"/>
    <x v="0"/>
    <x v="0"/>
    <x v="0"/>
  </r>
  <r>
    <x v="0"/>
    <x v="0"/>
    <x v="0"/>
    <x v="1"/>
    <x v="1"/>
    <x v="1"/>
    <x v="37"/>
    <x v="66"/>
    <x v="66"/>
    <x v="6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82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1"/>
    <x v="38"/>
    <x v="125"/>
    <x v="125"/>
    <x v="1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183"/>
    <x v="2"/>
    <x v="2"/>
    <x v="9"/>
    <x v="38"/>
    <x v="70"/>
    <x v="1"/>
    <x v="140"/>
    <x v="1"/>
    <x v="60"/>
    <x v="133"/>
    <x v="149"/>
    <x v="0"/>
    <x v="0"/>
    <x v="0"/>
    <x v="0"/>
    <x v="0"/>
    <x v="0"/>
    <x v="0"/>
    <x v="0"/>
    <x v="0"/>
  </r>
  <r>
    <x v="0"/>
    <x v="0"/>
    <x v="0"/>
    <x v="1"/>
    <x v="1"/>
    <x v="1"/>
    <x v="16"/>
    <x v="126"/>
    <x v="126"/>
    <x v="12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4"/>
    <x v="184"/>
    <x v="2"/>
    <x v="2"/>
    <x v="12"/>
    <x v="39"/>
    <x v="25"/>
    <x v="3"/>
    <x v="141"/>
    <x v="3"/>
    <x v="61"/>
    <x v="134"/>
    <x v="150"/>
    <x v="0"/>
    <x v="0"/>
    <x v="0"/>
    <x v="0"/>
    <x v="0"/>
    <x v="0"/>
    <x v="0"/>
    <x v="0"/>
    <x v="0"/>
  </r>
  <r>
    <x v="0"/>
    <x v="0"/>
    <x v="0"/>
    <x v="1"/>
    <x v="1"/>
    <x v="49"/>
    <x v="32"/>
    <x v="127"/>
    <x v="127"/>
    <x v="12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7"/>
    <x v="20"/>
    <x v="128"/>
    <x v="128"/>
    <x v="12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8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3"/>
    <x v="39"/>
    <x v="129"/>
    <x v="129"/>
    <x v="12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56"/>
    <x v="1"/>
    <x v="1"/>
    <x v="0"/>
    <x v="0"/>
    <x v="0"/>
    <x v="0"/>
    <x v="0"/>
    <x v="0"/>
    <x v="0"/>
    <x v="0"/>
    <x v="1"/>
    <x v="1"/>
    <x v="1"/>
    <x v="1"/>
    <x v="1"/>
    <x v="18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1"/>
    <x v="40"/>
    <x v="130"/>
    <x v="130"/>
    <x v="13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2"/>
    <x v="95"/>
    <x v="0"/>
    <x v="0"/>
    <x v="62"/>
    <x v="0"/>
    <x v="115"/>
    <x v="75"/>
    <x v="130"/>
    <x v="131"/>
    <x v="131"/>
    <x v="139"/>
    <x v="0"/>
    <x v="0"/>
    <x v="0"/>
    <x v="0"/>
    <x v="0"/>
    <x v="0"/>
    <x v="0"/>
    <x v="0"/>
    <x v="0"/>
    <x v="0"/>
    <x v="0"/>
    <x v="0"/>
    <x v="0"/>
    <x v="0"/>
    <x v="0"/>
    <x v="53"/>
    <x v="64"/>
    <x v="0"/>
    <x v="0"/>
    <x v="1"/>
    <x v="1"/>
    <x v="0"/>
    <x v="0"/>
    <x v="7"/>
    <x v="4"/>
    <x v="5"/>
    <x v="0"/>
    <x v="0"/>
    <x v="95"/>
    <x v="0"/>
    <x v="14"/>
    <x v="107"/>
    <x v="126"/>
    <x v="55"/>
    <x v="187"/>
    <x v="2"/>
    <x v="2"/>
    <x v="7"/>
    <x v="40"/>
    <x v="37"/>
    <x v="10"/>
    <x v="142"/>
    <x v="6"/>
    <x v="62"/>
    <x v="135"/>
    <x v="151"/>
    <x v="0"/>
    <x v="0"/>
    <x v="0"/>
    <x v="0"/>
    <x v="0"/>
    <x v="0"/>
    <x v="0"/>
    <x v="0"/>
    <x v="0"/>
  </r>
  <r>
    <x v="0"/>
    <x v="0"/>
    <x v="0"/>
    <x v="1"/>
    <x v="1"/>
    <x v="50"/>
    <x v="32"/>
    <x v="82"/>
    <x v="82"/>
    <x v="8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3"/>
    <x v="96"/>
    <x v="0"/>
    <x v="0"/>
    <x v="63"/>
    <x v="0"/>
    <x v="116"/>
    <x v="87"/>
    <x v="131"/>
    <x v="132"/>
    <x v="132"/>
    <x v="140"/>
    <x v="0"/>
    <x v="0"/>
    <x v="0"/>
    <x v="0"/>
    <x v="0"/>
    <x v="0"/>
    <x v="0"/>
    <x v="0"/>
    <x v="0"/>
    <x v="0"/>
    <x v="0"/>
    <x v="0"/>
    <x v="0"/>
    <x v="2"/>
    <x v="1"/>
    <x v="54"/>
    <x v="65"/>
    <x v="0"/>
    <x v="0"/>
    <x v="0"/>
    <x v="58"/>
    <x v="0"/>
    <x v="0"/>
    <x v="41"/>
    <x v="16"/>
    <x v="86"/>
    <x v="3"/>
    <x v="43"/>
    <x v="96"/>
    <x v="17"/>
    <x v="33"/>
    <x v="108"/>
    <x v="127"/>
    <x v="56"/>
    <x v="188"/>
    <x v="13"/>
    <x v="83"/>
    <x v="1"/>
    <x v="41"/>
    <x v="71"/>
    <x v="34"/>
    <x v="143"/>
    <x v="26"/>
    <x v="63"/>
    <x v="136"/>
    <x v="152"/>
    <x v="0"/>
    <x v="0"/>
    <x v="0"/>
    <x v="0"/>
    <x v="0"/>
    <x v="0"/>
    <x v="0"/>
    <x v="0"/>
    <x v="0"/>
  </r>
  <r>
    <x v="0"/>
    <x v="0"/>
    <x v="0"/>
    <x v="1"/>
    <x v="1"/>
    <x v="51"/>
    <x v="41"/>
    <x v="131"/>
    <x v="131"/>
    <x v="13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8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6"/>
    <x v="42"/>
    <x v="132"/>
    <x v="132"/>
    <x v="13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23"/>
    <x v="104"/>
    <x v="97"/>
    <x v="18"/>
    <x v="0"/>
    <x v="64"/>
    <x v="25"/>
    <x v="117"/>
    <x v="88"/>
    <x v="132"/>
    <x v="133"/>
    <x v="133"/>
    <x v="141"/>
    <x v="0"/>
    <x v="0"/>
    <x v="0"/>
    <x v="0"/>
    <x v="0"/>
    <x v="0"/>
    <x v="7"/>
    <x v="5"/>
    <x v="1"/>
    <x v="8"/>
    <x v="0"/>
    <x v="0"/>
    <x v="21"/>
    <x v="0"/>
    <x v="3"/>
    <x v="55"/>
    <x v="66"/>
    <x v="0"/>
    <x v="0"/>
    <x v="10"/>
    <x v="59"/>
    <x v="0"/>
    <x v="0"/>
    <x v="42"/>
    <x v="23"/>
    <x v="87"/>
    <x v="1"/>
    <x v="1"/>
    <x v="97"/>
    <x v="11"/>
    <x v="34"/>
    <x v="109"/>
    <x v="128"/>
    <x v="57"/>
    <x v="190"/>
    <x v="20"/>
    <x v="84"/>
    <x v="13"/>
    <x v="42"/>
    <x v="72"/>
    <x v="35"/>
    <x v="144"/>
    <x v="27"/>
    <x v="64"/>
    <x v="137"/>
    <x v="153"/>
    <x v="9"/>
    <x v="9"/>
    <x v="2"/>
    <x v="0"/>
    <x v="0"/>
    <x v="0"/>
    <x v="0"/>
    <x v="0"/>
    <x v="0"/>
  </r>
  <r>
    <x v="0"/>
    <x v="0"/>
    <x v="0"/>
    <x v="1"/>
    <x v="1"/>
    <x v="6"/>
    <x v="42"/>
    <x v="132"/>
    <x v="132"/>
    <x v="13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5"/>
    <x v="98"/>
    <x v="0"/>
    <x v="0"/>
    <x v="28"/>
    <x v="10"/>
    <x v="118"/>
    <x v="89"/>
    <x v="133"/>
    <x v="134"/>
    <x v="134"/>
    <x v="142"/>
    <x v="0"/>
    <x v="0"/>
    <x v="0"/>
    <x v="0"/>
    <x v="0"/>
    <x v="0"/>
    <x v="1"/>
    <x v="3"/>
    <x v="0"/>
    <x v="0"/>
    <x v="0"/>
    <x v="0"/>
    <x v="10"/>
    <x v="0"/>
    <x v="0"/>
    <x v="0"/>
    <x v="67"/>
    <x v="0"/>
    <x v="0"/>
    <x v="0"/>
    <x v="60"/>
    <x v="0"/>
    <x v="0"/>
    <x v="26"/>
    <x v="10"/>
    <x v="88"/>
    <x v="0"/>
    <x v="0"/>
    <x v="98"/>
    <x v="13"/>
    <x v="18"/>
    <x v="110"/>
    <x v="129"/>
    <x v="30"/>
    <x v="191"/>
    <x v="1"/>
    <x v="85"/>
    <x v="0"/>
    <x v="0"/>
    <x v="25"/>
    <x v="16"/>
    <x v="145"/>
    <x v="0"/>
    <x v="65"/>
    <x v="138"/>
    <x v="154"/>
    <x v="10"/>
    <x v="10"/>
    <x v="4"/>
    <x v="23"/>
    <x v="23"/>
    <x v="1"/>
    <x v="1"/>
    <x v="6"/>
    <x v="6"/>
  </r>
  <r>
    <x v="0"/>
    <x v="0"/>
    <x v="0"/>
    <x v="1"/>
    <x v="1"/>
    <x v="45"/>
    <x v="32"/>
    <x v="18"/>
    <x v="18"/>
    <x v="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8"/>
    <x v="24"/>
    <x v="106"/>
    <x v="99"/>
    <x v="19"/>
    <x v="0"/>
    <x v="65"/>
    <x v="26"/>
    <x v="119"/>
    <x v="90"/>
    <x v="134"/>
    <x v="135"/>
    <x v="135"/>
    <x v="143"/>
    <x v="0"/>
    <x v="0"/>
    <x v="0"/>
    <x v="0"/>
    <x v="0"/>
    <x v="0"/>
    <x v="3"/>
    <x v="3"/>
    <x v="0"/>
    <x v="0"/>
    <x v="0"/>
    <x v="0"/>
    <x v="10"/>
    <x v="0"/>
    <x v="6"/>
    <x v="56"/>
    <x v="68"/>
    <x v="0"/>
    <x v="0"/>
    <x v="8"/>
    <x v="61"/>
    <x v="0"/>
    <x v="0"/>
    <x v="43"/>
    <x v="24"/>
    <x v="89"/>
    <x v="1"/>
    <x v="1"/>
    <x v="99"/>
    <x v="7"/>
    <x v="35"/>
    <x v="111"/>
    <x v="130"/>
    <x v="58"/>
    <x v="192"/>
    <x v="18"/>
    <x v="86"/>
    <x v="10"/>
    <x v="43"/>
    <x v="73"/>
    <x v="36"/>
    <x v="146"/>
    <x v="28"/>
    <x v="66"/>
    <x v="139"/>
    <x v="155"/>
    <x v="0"/>
    <x v="0"/>
    <x v="0"/>
    <x v="0"/>
    <x v="0"/>
    <x v="0"/>
    <x v="0"/>
    <x v="0"/>
    <x v="0"/>
  </r>
  <r>
    <x v="0"/>
    <x v="0"/>
    <x v="0"/>
    <x v="1"/>
    <x v="1"/>
    <x v="52"/>
    <x v="0"/>
    <x v="133"/>
    <x v="133"/>
    <x v="13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9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52"/>
    <x v="0"/>
    <x v="133"/>
    <x v="133"/>
    <x v="13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57"/>
    <x v="1"/>
    <x v="1"/>
    <x v="0"/>
    <x v="0"/>
    <x v="0"/>
    <x v="0"/>
    <x v="0"/>
    <x v="0"/>
    <x v="0"/>
    <x v="0"/>
    <x v="1"/>
    <x v="1"/>
    <x v="1"/>
    <x v="1"/>
    <x v="6"/>
    <x v="19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3"/>
    <x v="0"/>
    <x v="134"/>
    <x v="134"/>
    <x v="13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58"/>
    <x v="0"/>
    <x v="0"/>
    <x v="0"/>
    <x v="0"/>
    <x v="0"/>
    <x v="0"/>
    <x v="0"/>
    <x v="0"/>
    <x v="0"/>
    <x v="0"/>
    <x v="1"/>
    <x v="1"/>
    <x v="1"/>
    <x v="1"/>
    <x v="59"/>
    <x v="195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24"/>
    <x v="0"/>
    <x v="135"/>
    <x v="135"/>
    <x v="13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7"/>
    <x v="100"/>
    <x v="0"/>
    <x v="0"/>
    <x v="0"/>
    <x v="0"/>
    <x v="120"/>
    <x v="91"/>
    <x v="135"/>
    <x v="136"/>
    <x v="136"/>
    <x v="144"/>
    <x v="0"/>
    <x v="0"/>
    <x v="0"/>
    <x v="0"/>
    <x v="0"/>
    <x v="0"/>
    <x v="0"/>
    <x v="0"/>
    <x v="0"/>
    <x v="0"/>
    <x v="0"/>
    <x v="0"/>
    <x v="0"/>
    <x v="0"/>
    <x v="0"/>
    <x v="0"/>
    <x v="69"/>
    <x v="0"/>
    <x v="0"/>
    <x v="1"/>
    <x v="1"/>
    <x v="0"/>
    <x v="0"/>
    <x v="3"/>
    <x v="5"/>
    <x v="90"/>
    <x v="15"/>
    <x v="44"/>
    <x v="100"/>
    <x v="3"/>
    <x v="0"/>
    <x v="0"/>
    <x v="131"/>
    <x v="37"/>
    <x v="196"/>
    <x v="1"/>
    <x v="4"/>
    <x v="0"/>
    <x v="0"/>
    <x v="12"/>
    <x v="15"/>
    <x v="147"/>
    <x v="3"/>
    <x v="13"/>
    <x v="79"/>
    <x v="156"/>
    <x v="0"/>
    <x v="0"/>
    <x v="0"/>
    <x v="0"/>
    <x v="0"/>
    <x v="0"/>
    <x v="0"/>
    <x v="0"/>
    <x v="0"/>
  </r>
  <r>
    <x v="0"/>
    <x v="0"/>
    <x v="0"/>
    <x v="1"/>
    <x v="1"/>
    <x v="24"/>
    <x v="0"/>
    <x v="135"/>
    <x v="135"/>
    <x v="13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36"/>
    <x v="137"/>
    <x v="137"/>
    <x v="145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59"/>
    <x v="0"/>
    <x v="0"/>
    <x v="0"/>
    <x v="0"/>
    <x v="8"/>
    <x v="4"/>
    <x v="9"/>
    <x v="1"/>
    <x v="1"/>
    <x v="9"/>
    <x v="1"/>
    <x v="0"/>
    <x v="0"/>
    <x v="132"/>
    <x v="60"/>
    <x v="197"/>
    <x v="1"/>
    <x v="4"/>
    <x v="0"/>
    <x v="0"/>
    <x v="13"/>
    <x v="1"/>
    <x v="83"/>
    <x v="4"/>
    <x v="13"/>
    <x v="79"/>
    <x v="157"/>
    <x v="0"/>
    <x v="0"/>
    <x v="0"/>
    <x v="0"/>
    <x v="0"/>
    <x v="0"/>
    <x v="0"/>
    <x v="0"/>
    <x v="0"/>
  </r>
  <r>
    <x v="0"/>
    <x v="0"/>
    <x v="0"/>
    <x v="1"/>
    <x v="1"/>
    <x v="53"/>
    <x v="27"/>
    <x v="136"/>
    <x v="136"/>
    <x v="13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19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3"/>
    <x v="0"/>
    <x v="137"/>
    <x v="137"/>
    <x v="13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60"/>
    <x v="0"/>
    <x v="0"/>
    <x v="0"/>
    <x v="0"/>
    <x v="0"/>
    <x v="0"/>
    <x v="0"/>
    <x v="0"/>
    <x v="0"/>
    <x v="0"/>
    <x v="1"/>
    <x v="1"/>
    <x v="1"/>
    <x v="1"/>
    <x v="5"/>
    <x v="199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48"/>
    <x v="32"/>
    <x v="7"/>
    <x v="7"/>
    <x v="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200"/>
    <x v="1"/>
    <x v="87"/>
    <x v="0"/>
    <x v="0"/>
    <x v="6"/>
    <x v="1"/>
    <x v="148"/>
    <x v="1"/>
    <x v="14"/>
    <x v="140"/>
    <x v="158"/>
    <x v="0"/>
    <x v="0"/>
    <x v="0"/>
    <x v="0"/>
    <x v="0"/>
    <x v="0"/>
    <x v="0"/>
    <x v="0"/>
    <x v="0"/>
  </r>
  <r>
    <x v="0"/>
    <x v="0"/>
    <x v="0"/>
    <x v="1"/>
    <x v="1"/>
    <x v="45"/>
    <x v="32"/>
    <x v="18"/>
    <x v="18"/>
    <x v="1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1"/>
    <x v="0"/>
    <x v="137"/>
    <x v="138"/>
    <x v="138"/>
    <x v="1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"/>
    <x v="0"/>
    <x v="0"/>
    <x v="0"/>
    <x v="0"/>
    <x v="0"/>
    <x v="0"/>
    <x v="0"/>
    <x v="0"/>
    <x v="0"/>
    <x v="0"/>
    <x v="112"/>
    <x v="133"/>
    <x v="4"/>
    <x v="201"/>
    <x v="1"/>
    <x v="88"/>
    <x v="0"/>
    <x v="0"/>
    <x v="11"/>
    <x v="8"/>
    <x v="149"/>
    <x v="3"/>
    <x v="20"/>
    <x v="141"/>
    <x v="159"/>
    <x v="0"/>
    <x v="0"/>
    <x v="0"/>
    <x v="0"/>
    <x v="0"/>
    <x v="0"/>
    <x v="0"/>
    <x v="0"/>
    <x v="0"/>
  </r>
  <r>
    <x v="0"/>
    <x v="0"/>
    <x v="0"/>
    <x v="1"/>
    <x v="1"/>
    <x v="45"/>
    <x v="32"/>
    <x v="16"/>
    <x v="16"/>
    <x v="1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8"/>
    <x v="101"/>
    <x v="0"/>
    <x v="0"/>
    <x v="66"/>
    <x v="0"/>
    <x v="122"/>
    <x v="0"/>
    <x v="138"/>
    <x v="139"/>
    <x v="139"/>
    <x v="147"/>
    <x v="0"/>
    <x v="0"/>
    <x v="0"/>
    <x v="0"/>
    <x v="0"/>
    <x v="0"/>
    <x v="0"/>
    <x v="0"/>
    <x v="0"/>
    <x v="0"/>
    <x v="0"/>
    <x v="0"/>
    <x v="0"/>
    <x v="0"/>
    <x v="0"/>
    <x v="57"/>
    <x v="70"/>
    <x v="0"/>
    <x v="0"/>
    <x v="0"/>
    <x v="21"/>
    <x v="0"/>
    <x v="0"/>
    <x v="4"/>
    <x v="4"/>
    <x v="9"/>
    <x v="0"/>
    <x v="0"/>
    <x v="72"/>
    <x v="0"/>
    <x v="21"/>
    <x v="113"/>
    <x v="134"/>
    <x v="17"/>
    <x v="202"/>
    <x v="1"/>
    <x v="89"/>
    <x v="0"/>
    <x v="0"/>
    <x v="74"/>
    <x v="11"/>
    <x v="150"/>
    <x v="19"/>
    <x v="67"/>
    <x v="142"/>
    <x v="160"/>
    <x v="0"/>
    <x v="0"/>
    <x v="0"/>
    <x v="0"/>
    <x v="0"/>
    <x v="0"/>
    <x v="0"/>
    <x v="0"/>
    <x v="0"/>
  </r>
  <r>
    <x v="0"/>
    <x v="0"/>
    <x v="0"/>
    <x v="1"/>
    <x v="1"/>
    <x v="45"/>
    <x v="32"/>
    <x v="17"/>
    <x v="17"/>
    <x v="1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9"/>
    <x v="102"/>
    <x v="0"/>
    <x v="0"/>
    <x v="0"/>
    <x v="0"/>
    <x v="123"/>
    <x v="41"/>
    <x v="139"/>
    <x v="140"/>
    <x v="140"/>
    <x v="1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3"/>
    <x v="10"/>
    <x v="91"/>
    <x v="1"/>
    <x v="1"/>
    <x v="101"/>
    <x v="6"/>
    <x v="11"/>
    <x v="114"/>
    <x v="135"/>
    <x v="19"/>
    <x v="203"/>
    <x v="13"/>
    <x v="90"/>
    <x v="0"/>
    <x v="0"/>
    <x v="27"/>
    <x v="11"/>
    <x v="151"/>
    <x v="16"/>
    <x v="68"/>
    <x v="143"/>
    <x v="161"/>
    <x v="0"/>
    <x v="0"/>
    <x v="0"/>
    <x v="0"/>
    <x v="0"/>
    <x v="0"/>
    <x v="0"/>
    <x v="0"/>
    <x v="0"/>
  </r>
  <r>
    <x v="0"/>
    <x v="0"/>
    <x v="0"/>
    <x v="2"/>
    <x v="2"/>
    <x v="54"/>
    <x v="43"/>
    <x v="138"/>
    <x v="138"/>
    <x v="1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0"/>
    <x v="103"/>
    <x v="0"/>
    <x v="0"/>
    <x v="67"/>
    <x v="0"/>
    <x v="124"/>
    <x v="92"/>
    <x v="140"/>
    <x v="141"/>
    <x v="141"/>
    <x v="149"/>
    <x v="0"/>
    <x v="0"/>
    <x v="0"/>
    <x v="0"/>
    <x v="0"/>
    <x v="0"/>
    <x v="0"/>
    <x v="0"/>
    <x v="0"/>
    <x v="0"/>
    <x v="0"/>
    <x v="0"/>
    <x v="0"/>
    <x v="0"/>
    <x v="1"/>
    <x v="58"/>
    <x v="71"/>
    <x v="0"/>
    <x v="0"/>
    <x v="1"/>
    <x v="1"/>
    <x v="0"/>
    <x v="0"/>
    <x v="22"/>
    <x v="2"/>
    <x v="59"/>
    <x v="0"/>
    <x v="0"/>
    <x v="102"/>
    <x v="0"/>
    <x v="17"/>
    <x v="115"/>
    <x v="136"/>
    <x v="42"/>
    <x v="204"/>
    <x v="0"/>
    <x v="91"/>
    <x v="1"/>
    <x v="1"/>
    <x v="75"/>
    <x v="11"/>
    <x v="152"/>
    <x v="19"/>
    <x v="69"/>
    <x v="144"/>
    <x v="162"/>
    <x v="0"/>
    <x v="0"/>
    <x v="0"/>
    <x v="0"/>
    <x v="0"/>
    <x v="0"/>
    <x v="0"/>
    <x v="0"/>
    <x v="0"/>
  </r>
  <r>
    <x v="0"/>
    <x v="0"/>
    <x v="0"/>
    <x v="2"/>
    <x v="2"/>
    <x v="55"/>
    <x v="44"/>
    <x v="139"/>
    <x v="139"/>
    <x v="1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"/>
    <x v="2"/>
    <x v="1"/>
    <x v="45"/>
    <x v="140"/>
    <x v="140"/>
    <x v="1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1"/>
    <x v="205"/>
    <x v="2"/>
    <x v="2"/>
    <x v="17"/>
    <x v="44"/>
    <x v="2"/>
    <x v="1"/>
    <x v="2"/>
    <x v="1"/>
    <x v="2"/>
    <x v="2"/>
    <x v="163"/>
    <x v="0"/>
    <x v="0"/>
    <x v="0"/>
    <x v="0"/>
    <x v="0"/>
    <x v="0"/>
    <x v="0"/>
    <x v="0"/>
    <x v="0"/>
  </r>
  <r>
    <x v="0"/>
    <x v="0"/>
    <x v="0"/>
    <x v="2"/>
    <x v="2"/>
    <x v="1"/>
    <x v="11"/>
    <x v="141"/>
    <x v="141"/>
    <x v="1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"/>
    <x v="2"/>
    <x v="56"/>
    <x v="3"/>
    <x v="96"/>
    <x v="96"/>
    <x v="96"/>
    <x v="0"/>
    <x v="0"/>
    <x v="0"/>
    <x v="0"/>
    <x v="0"/>
    <x v="0"/>
    <x v="0"/>
    <x v="0"/>
    <x v="0"/>
    <x v="0"/>
    <x v="2"/>
    <x v="2"/>
    <x v="0"/>
    <x v="0"/>
    <x v="0"/>
    <x v="0"/>
    <x v="6"/>
    <x v="0"/>
    <x v="0"/>
    <x v="19"/>
    <x v="25"/>
    <x v="111"/>
    <x v="104"/>
    <x v="20"/>
    <x v="7"/>
    <x v="68"/>
    <x v="27"/>
    <x v="125"/>
    <x v="93"/>
    <x v="141"/>
    <x v="142"/>
    <x v="142"/>
    <x v="150"/>
    <x v="0"/>
    <x v="0"/>
    <x v="1"/>
    <x v="1"/>
    <x v="0"/>
    <x v="0"/>
    <x v="5"/>
    <x v="2"/>
    <x v="1"/>
    <x v="9"/>
    <x v="0"/>
    <x v="0"/>
    <x v="22"/>
    <x v="0"/>
    <x v="4"/>
    <x v="59"/>
    <x v="72"/>
    <x v="0"/>
    <x v="0"/>
    <x v="11"/>
    <x v="63"/>
    <x v="0"/>
    <x v="0"/>
    <x v="44"/>
    <x v="25"/>
    <x v="92"/>
    <x v="2"/>
    <x v="1"/>
    <x v="103"/>
    <x v="18"/>
    <x v="36"/>
    <x v="116"/>
    <x v="137"/>
    <x v="61"/>
    <x v="206"/>
    <x v="21"/>
    <x v="92"/>
    <x v="4"/>
    <x v="45"/>
    <x v="76"/>
    <x v="37"/>
    <x v="153"/>
    <x v="29"/>
    <x v="70"/>
    <x v="145"/>
    <x v="164"/>
    <x v="0"/>
    <x v="0"/>
    <x v="0"/>
    <x v="0"/>
    <x v="0"/>
    <x v="0"/>
    <x v="0"/>
    <x v="0"/>
    <x v="0"/>
  </r>
  <r>
    <x v="0"/>
    <x v="0"/>
    <x v="0"/>
    <x v="2"/>
    <x v="2"/>
    <x v="52"/>
    <x v="46"/>
    <x v="138"/>
    <x v="138"/>
    <x v="1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6"/>
    <x v="0"/>
    <x v="142"/>
    <x v="143"/>
    <x v="143"/>
    <x v="15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117"/>
    <x v="138"/>
    <x v="1"/>
    <x v="207"/>
    <x v="2"/>
    <x v="2"/>
    <x v="0"/>
    <x v="0"/>
    <x v="1"/>
    <x v="1"/>
    <x v="154"/>
    <x v="1"/>
    <x v="1"/>
    <x v="146"/>
    <x v="165"/>
    <x v="0"/>
    <x v="0"/>
    <x v="0"/>
    <x v="0"/>
    <x v="0"/>
    <x v="0"/>
    <x v="0"/>
    <x v="0"/>
    <x v="0"/>
  </r>
  <r>
    <x v="0"/>
    <x v="0"/>
    <x v="0"/>
    <x v="2"/>
    <x v="2"/>
    <x v="52"/>
    <x v="46"/>
    <x v="138"/>
    <x v="138"/>
    <x v="13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52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61"/>
    <x v="0"/>
    <x v="64"/>
    <x v="0"/>
    <x v="0"/>
    <x v="0"/>
    <x v="0"/>
    <x v="0"/>
    <x v="0"/>
    <x v="0"/>
    <x v="0"/>
    <x v="1"/>
    <x v="1"/>
    <x v="1"/>
    <x v="1"/>
    <x v="5"/>
    <x v="208"/>
    <x v="1"/>
    <x v="93"/>
    <x v="1"/>
    <x v="1"/>
    <x v="43"/>
    <x v="1"/>
    <x v="155"/>
    <x v="1"/>
    <x v="7"/>
    <x v="147"/>
    <x v="166"/>
    <x v="0"/>
    <x v="0"/>
    <x v="0"/>
    <x v="0"/>
    <x v="0"/>
    <x v="0"/>
    <x v="0"/>
    <x v="0"/>
    <x v="0"/>
  </r>
  <r>
    <x v="0"/>
    <x v="0"/>
    <x v="0"/>
    <x v="2"/>
    <x v="2"/>
    <x v="57"/>
    <x v="0"/>
    <x v="142"/>
    <x v="142"/>
    <x v="1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2"/>
    <x v="105"/>
    <x v="0"/>
    <x v="0"/>
    <x v="0"/>
    <x v="0"/>
    <x v="127"/>
    <x v="0"/>
    <x v="143"/>
    <x v="144"/>
    <x v="144"/>
    <x v="1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18"/>
    <x v="139"/>
    <x v="23"/>
    <x v="209"/>
    <x v="2"/>
    <x v="2"/>
    <x v="0"/>
    <x v="0"/>
    <x v="59"/>
    <x v="8"/>
    <x v="156"/>
    <x v="3"/>
    <x v="4"/>
    <x v="148"/>
    <x v="167"/>
    <x v="11"/>
    <x v="11"/>
    <x v="4"/>
    <x v="0"/>
    <x v="0"/>
    <x v="0"/>
    <x v="0"/>
    <x v="0"/>
    <x v="0"/>
  </r>
  <r>
    <x v="0"/>
    <x v="0"/>
    <x v="0"/>
    <x v="2"/>
    <x v="2"/>
    <x v="1"/>
    <x v="45"/>
    <x v="143"/>
    <x v="143"/>
    <x v="14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3"/>
    <x v="106"/>
    <x v="0"/>
    <x v="0"/>
    <x v="0"/>
    <x v="0"/>
    <x v="128"/>
    <x v="94"/>
    <x v="144"/>
    <x v="145"/>
    <x v="145"/>
    <x v="1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3"/>
    <x v="0"/>
    <x v="0"/>
    <x v="104"/>
    <x v="1"/>
    <x v="16"/>
    <x v="119"/>
    <x v="140"/>
    <x v="11"/>
    <x v="210"/>
    <x v="2"/>
    <x v="2"/>
    <x v="0"/>
    <x v="0"/>
    <x v="20"/>
    <x v="1"/>
    <x v="157"/>
    <x v="4"/>
    <x v="33"/>
    <x v="149"/>
    <x v="168"/>
    <x v="0"/>
    <x v="0"/>
    <x v="0"/>
    <x v="0"/>
    <x v="0"/>
    <x v="0"/>
    <x v="0"/>
    <x v="0"/>
    <x v="0"/>
  </r>
  <r>
    <x v="0"/>
    <x v="0"/>
    <x v="0"/>
    <x v="2"/>
    <x v="2"/>
    <x v="1"/>
    <x v="47"/>
    <x v="74"/>
    <x v="74"/>
    <x v="7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4"/>
    <x v="107"/>
    <x v="0"/>
    <x v="0"/>
    <x v="69"/>
    <x v="0"/>
    <x v="129"/>
    <x v="95"/>
    <x v="145"/>
    <x v="146"/>
    <x v="146"/>
    <x v="155"/>
    <x v="0"/>
    <x v="0"/>
    <x v="0"/>
    <x v="0"/>
    <x v="0"/>
    <x v="0"/>
    <x v="0"/>
    <x v="0"/>
    <x v="0"/>
    <x v="0"/>
    <x v="0"/>
    <x v="0"/>
    <x v="0"/>
    <x v="0"/>
    <x v="0"/>
    <x v="60"/>
    <x v="73"/>
    <x v="0"/>
    <x v="0"/>
    <x v="0"/>
    <x v="0"/>
    <x v="0"/>
    <x v="0"/>
    <x v="18"/>
    <x v="5"/>
    <x v="94"/>
    <x v="0"/>
    <x v="0"/>
    <x v="105"/>
    <x v="1"/>
    <x v="37"/>
    <x v="120"/>
    <x v="141"/>
    <x v="32"/>
    <x v="211"/>
    <x v="5"/>
    <x v="94"/>
    <x v="4"/>
    <x v="4"/>
    <x v="77"/>
    <x v="6"/>
    <x v="158"/>
    <x v="6"/>
    <x v="71"/>
    <x v="150"/>
    <x v="169"/>
    <x v="0"/>
    <x v="0"/>
    <x v="0"/>
    <x v="0"/>
    <x v="0"/>
    <x v="0"/>
    <x v="0"/>
    <x v="0"/>
    <x v="0"/>
  </r>
  <r>
    <x v="0"/>
    <x v="0"/>
    <x v="0"/>
    <x v="2"/>
    <x v="2"/>
    <x v="58"/>
    <x v="43"/>
    <x v="144"/>
    <x v="144"/>
    <x v="1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5"/>
    <x v="74"/>
    <x v="0"/>
    <x v="0"/>
    <x v="70"/>
    <x v="0"/>
    <x v="130"/>
    <x v="96"/>
    <x v="146"/>
    <x v="147"/>
    <x v="147"/>
    <x v="156"/>
    <x v="0"/>
    <x v="0"/>
    <x v="0"/>
    <x v="0"/>
    <x v="0"/>
    <x v="0"/>
    <x v="0"/>
    <x v="0"/>
    <x v="0"/>
    <x v="0"/>
    <x v="0"/>
    <x v="0"/>
    <x v="0"/>
    <x v="2"/>
    <x v="5"/>
    <x v="61"/>
    <x v="74"/>
    <x v="0"/>
    <x v="0"/>
    <x v="5"/>
    <x v="65"/>
    <x v="0"/>
    <x v="0"/>
    <x v="45"/>
    <x v="26"/>
    <x v="95"/>
    <x v="1"/>
    <x v="3"/>
    <x v="106"/>
    <x v="19"/>
    <x v="38"/>
    <x v="121"/>
    <x v="142"/>
    <x v="62"/>
    <x v="212"/>
    <x v="22"/>
    <x v="95"/>
    <x v="7"/>
    <x v="15"/>
    <x v="78"/>
    <x v="38"/>
    <x v="159"/>
    <x v="22"/>
    <x v="72"/>
    <x v="151"/>
    <x v="170"/>
    <x v="0"/>
    <x v="0"/>
    <x v="0"/>
    <x v="0"/>
    <x v="0"/>
    <x v="0"/>
    <x v="0"/>
    <x v="0"/>
    <x v="0"/>
  </r>
  <r>
    <x v="0"/>
    <x v="0"/>
    <x v="0"/>
    <x v="2"/>
    <x v="2"/>
    <x v="58"/>
    <x v="43"/>
    <x v="144"/>
    <x v="144"/>
    <x v="14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1"/>
    <x v="0"/>
    <x v="147"/>
    <x v="148"/>
    <x v="148"/>
    <x v="1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21"/>
    <x v="122"/>
    <x v="143"/>
    <x v="6"/>
    <x v="10"/>
    <x v="2"/>
    <x v="2"/>
    <x v="0"/>
    <x v="0"/>
    <x v="12"/>
    <x v="1"/>
    <x v="34"/>
    <x v="1"/>
    <x v="20"/>
    <x v="152"/>
    <x v="171"/>
    <x v="0"/>
    <x v="0"/>
    <x v="0"/>
    <x v="24"/>
    <x v="24"/>
    <x v="1"/>
    <x v="1"/>
    <x v="2"/>
    <x v="2"/>
  </r>
  <r>
    <x v="0"/>
    <x v="0"/>
    <x v="0"/>
    <x v="2"/>
    <x v="2"/>
    <x v="59"/>
    <x v="43"/>
    <x v="145"/>
    <x v="145"/>
    <x v="14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21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"/>
    <x v="2"/>
    <x v="52"/>
    <x v="48"/>
    <x v="146"/>
    <x v="146"/>
    <x v="14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6"/>
    <x v="71"/>
    <x v="0"/>
    <x v="0"/>
    <x v="71"/>
    <x v="0"/>
    <x v="132"/>
    <x v="0"/>
    <x v="148"/>
    <x v="149"/>
    <x v="149"/>
    <x v="158"/>
    <x v="0"/>
    <x v="0"/>
    <x v="0"/>
    <x v="0"/>
    <x v="0"/>
    <x v="0"/>
    <x v="0"/>
    <x v="0"/>
    <x v="0"/>
    <x v="0"/>
    <x v="0"/>
    <x v="0"/>
    <x v="0"/>
    <x v="0"/>
    <x v="0"/>
    <x v="62"/>
    <x v="75"/>
    <x v="0"/>
    <x v="0"/>
    <x v="1"/>
    <x v="1"/>
    <x v="0"/>
    <x v="0"/>
    <x v="0"/>
    <x v="0"/>
    <x v="0"/>
    <x v="0"/>
    <x v="0"/>
    <x v="0"/>
    <x v="1"/>
    <x v="1"/>
    <x v="123"/>
    <x v="144"/>
    <x v="3"/>
    <x v="214"/>
    <x v="1"/>
    <x v="88"/>
    <x v="0"/>
    <x v="0"/>
    <x v="2"/>
    <x v="1"/>
    <x v="122"/>
    <x v="4"/>
    <x v="5"/>
    <x v="153"/>
    <x v="172"/>
    <x v="0"/>
    <x v="0"/>
    <x v="0"/>
    <x v="0"/>
    <x v="0"/>
    <x v="0"/>
    <x v="0"/>
    <x v="0"/>
    <x v="0"/>
  </r>
  <r>
    <x v="0"/>
    <x v="0"/>
    <x v="0"/>
    <x v="2"/>
    <x v="2"/>
    <x v="60"/>
    <x v="49"/>
    <x v="106"/>
    <x v="106"/>
    <x v="10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62"/>
    <x v="1"/>
    <x v="1"/>
    <x v="0"/>
    <x v="0"/>
    <x v="0"/>
    <x v="0"/>
    <x v="0"/>
    <x v="0"/>
    <x v="0"/>
    <x v="0"/>
    <x v="1"/>
    <x v="1"/>
    <x v="1"/>
    <x v="1"/>
    <x v="6"/>
    <x v="16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"/>
    <x v="2"/>
    <x v="60"/>
    <x v="49"/>
    <x v="106"/>
    <x v="106"/>
    <x v="10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17"/>
    <x v="108"/>
    <x v="0"/>
    <x v="0"/>
    <x v="0"/>
    <x v="0"/>
    <x v="133"/>
    <x v="97"/>
    <x v="149"/>
    <x v="150"/>
    <x v="150"/>
    <x v="159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3"/>
    <x v="0"/>
    <x v="24"/>
    <x v="0"/>
    <x v="0"/>
    <x v="3"/>
    <x v="10"/>
    <x v="96"/>
    <x v="3"/>
    <x v="45"/>
    <x v="107"/>
    <x v="1"/>
    <x v="1"/>
    <x v="124"/>
    <x v="145"/>
    <x v="3"/>
    <x v="215"/>
    <x v="1"/>
    <x v="28"/>
    <x v="0"/>
    <x v="0"/>
    <x v="12"/>
    <x v="8"/>
    <x v="160"/>
    <x v="4"/>
    <x v="5"/>
    <x v="154"/>
    <x v="173"/>
    <x v="0"/>
    <x v="0"/>
    <x v="0"/>
    <x v="3"/>
    <x v="3"/>
    <x v="1"/>
    <x v="1"/>
    <x v="2"/>
    <x v="2"/>
  </r>
  <r>
    <x v="0"/>
    <x v="0"/>
    <x v="0"/>
    <x v="2"/>
    <x v="2"/>
    <x v="61"/>
    <x v="0"/>
    <x v="147"/>
    <x v="147"/>
    <x v="147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64"/>
    <x v="1"/>
    <x v="1"/>
    <x v="0"/>
    <x v="0"/>
    <x v="0"/>
    <x v="0"/>
    <x v="0"/>
    <x v="0"/>
    <x v="0"/>
    <x v="0"/>
    <x v="1"/>
    <x v="1"/>
    <x v="1"/>
    <x v="1"/>
    <x v="6"/>
    <x v="21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"/>
    <x v="2"/>
    <x v="55"/>
    <x v="44"/>
    <x v="139"/>
    <x v="139"/>
    <x v="13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09"/>
    <x v="0"/>
    <x v="0"/>
    <x v="0"/>
    <x v="0"/>
    <x v="10"/>
    <x v="98"/>
    <x v="150"/>
    <x v="151"/>
    <x v="151"/>
    <x v="160"/>
    <x v="0"/>
    <x v="0"/>
    <x v="0"/>
    <x v="0"/>
    <x v="0"/>
    <x v="0"/>
    <x v="0"/>
    <x v="0"/>
    <x v="0"/>
    <x v="0"/>
    <x v="0"/>
    <x v="0"/>
    <x v="0"/>
    <x v="0"/>
    <x v="0"/>
    <x v="0"/>
    <x v="76"/>
    <x v="0"/>
    <x v="0"/>
    <x v="1"/>
    <x v="1"/>
    <x v="0"/>
    <x v="0"/>
    <x v="14"/>
    <x v="4"/>
    <x v="8"/>
    <x v="0"/>
    <x v="0"/>
    <x v="108"/>
    <x v="1"/>
    <x v="5"/>
    <x v="125"/>
    <x v="146"/>
    <x v="6"/>
    <x v="15"/>
    <x v="2"/>
    <x v="2"/>
    <x v="0"/>
    <x v="0"/>
    <x v="79"/>
    <x v="1"/>
    <x v="161"/>
    <x v="4"/>
    <x v="73"/>
    <x v="155"/>
    <x v="174"/>
    <x v="0"/>
    <x v="0"/>
    <x v="0"/>
    <x v="0"/>
    <x v="0"/>
    <x v="0"/>
    <x v="0"/>
    <x v="0"/>
    <x v="0"/>
  </r>
  <r>
    <x v="0"/>
    <x v="0"/>
    <x v="0"/>
    <x v="2"/>
    <x v="2"/>
    <x v="56"/>
    <x v="3"/>
    <x v="96"/>
    <x v="96"/>
    <x v="9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6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"/>
    <x v="0"/>
    <x v="0"/>
    <x v="0"/>
    <x v="0"/>
    <x v="0"/>
    <x v="0"/>
    <x v="0"/>
    <x v="0"/>
    <x v="1"/>
    <x v="1"/>
    <x v="1"/>
    <x v="1"/>
    <x v="3"/>
    <x v="217"/>
    <x v="1"/>
    <x v="96"/>
    <x v="0"/>
    <x v="0"/>
    <x v="1"/>
    <x v="3"/>
    <x v="162"/>
    <x v="3"/>
    <x v="1"/>
    <x v="156"/>
    <x v="175"/>
    <x v="0"/>
    <x v="0"/>
    <x v="0"/>
    <x v="0"/>
    <x v="0"/>
    <x v="0"/>
    <x v="0"/>
    <x v="0"/>
    <x v="0"/>
  </r>
  <r>
    <x v="0"/>
    <x v="0"/>
    <x v="0"/>
    <x v="3"/>
    <x v="3"/>
    <x v="1"/>
    <x v="50"/>
    <x v="148"/>
    <x v="148"/>
    <x v="14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"/>
    <x v="3"/>
    <x v="1"/>
    <x v="51"/>
    <x v="80"/>
    <x v="80"/>
    <x v="8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"/>
    <x v="3"/>
    <x v="1"/>
    <x v="52"/>
    <x v="149"/>
    <x v="149"/>
    <x v="14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8"/>
    <x v="110"/>
    <x v="0"/>
    <x v="0"/>
    <x v="72"/>
    <x v="0"/>
    <x v="134"/>
    <x v="46"/>
    <x v="151"/>
    <x v="152"/>
    <x v="152"/>
    <x v="162"/>
    <x v="0"/>
    <x v="0"/>
    <x v="0"/>
    <x v="0"/>
    <x v="0"/>
    <x v="0"/>
    <x v="0"/>
    <x v="0"/>
    <x v="0"/>
    <x v="0"/>
    <x v="0"/>
    <x v="0"/>
    <x v="0"/>
    <x v="0"/>
    <x v="0"/>
    <x v="63"/>
    <x v="77"/>
    <x v="0"/>
    <x v="0"/>
    <x v="1"/>
    <x v="1"/>
    <x v="0"/>
    <x v="0"/>
    <x v="39"/>
    <x v="3"/>
    <x v="97"/>
    <x v="0"/>
    <x v="0"/>
    <x v="109"/>
    <x v="13"/>
    <x v="26"/>
    <x v="126"/>
    <x v="147"/>
    <x v="63"/>
    <x v="218"/>
    <x v="1"/>
    <x v="97"/>
    <x v="12"/>
    <x v="46"/>
    <x v="80"/>
    <x v="39"/>
    <x v="163"/>
    <x v="18"/>
    <x v="74"/>
    <x v="157"/>
    <x v="176"/>
    <x v="0"/>
    <x v="0"/>
    <x v="0"/>
    <x v="0"/>
    <x v="0"/>
    <x v="0"/>
    <x v="0"/>
    <x v="0"/>
    <x v="0"/>
  </r>
  <r>
    <x v="0"/>
    <x v="0"/>
    <x v="0"/>
    <x v="3"/>
    <x v="3"/>
    <x v="1"/>
    <x v="50"/>
    <x v="150"/>
    <x v="150"/>
    <x v="15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1"/>
    <x v="219"/>
    <x v="2"/>
    <x v="2"/>
    <x v="1"/>
    <x v="47"/>
    <x v="59"/>
    <x v="13"/>
    <x v="164"/>
    <x v="19"/>
    <x v="50"/>
    <x v="158"/>
    <x v="177"/>
    <x v="0"/>
    <x v="0"/>
    <x v="0"/>
    <x v="0"/>
    <x v="0"/>
    <x v="0"/>
    <x v="0"/>
    <x v="0"/>
    <x v="0"/>
  </r>
  <r>
    <x v="0"/>
    <x v="0"/>
    <x v="0"/>
    <x v="3"/>
    <x v="3"/>
    <x v="1"/>
    <x v="50"/>
    <x v="151"/>
    <x v="151"/>
    <x v="15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1"/>
    <x v="220"/>
    <x v="5"/>
    <x v="19"/>
    <x v="0"/>
    <x v="0"/>
    <x v="52"/>
    <x v="3"/>
    <x v="165"/>
    <x v="3"/>
    <x v="75"/>
    <x v="159"/>
    <x v="178"/>
    <x v="0"/>
    <x v="0"/>
    <x v="0"/>
    <x v="0"/>
    <x v="0"/>
    <x v="0"/>
    <x v="0"/>
    <x v="0"/>
    <x v="0"/>
  </r>
  <r>
    <x v="0"/>
    <x v="0"/>
    <x v="0"/>
    <x v="3"/>
    <x v="3"/>
    <x v="1"/>
    <x v="50"/>
    <x v="152"/>
    <x v="152"/>
    <x v="15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52"/>
    <x v="0"/>
    <x v="0"/>
    <x v="0"/>
    <x v="0"/>
    <x v="0"/>
    <x v="0"/>
    <x v="0"/>
    <x v="0"/>
    <x v="1"/>
    <x v="1"/>
    <x v="1"/>
    <x v="1"/>
    <x v="16"/>
    <x v="221"/>
    <x v="5"/>
    <x v="19"/>
    <x v="4"/>
    <x v="48"/>
    <x v="59"/>
    <x v="11"/>
    <x v="166"/>
    <x v="12"/>
    <x v="50"/>
    <x v="160"/>
    <x v="179"/>
    <x v="0"/>
    <x v="0"/>
    <x v="0"/>
    <x v="0"/>
    <x v="0"/>
    <x v="0"/>
    <x v="0"/>
    <x v="0"/>
    <x v="0"/>
  </r>
  <r>
    <x v="0"/>
    <x v="0"/>
    <x v="0"/>
    <x v="3"/>
    <x v="3"/>
    <x v="1"/>
    <x v="50"/>
    <x v="153"/>
    <x v="153"/>
    <x v="1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2"/>
    <x v="153"/>
    <x v="153"/>
    <x v="1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98"/>
    <x v="0"/>
    <x v="0"/>
    <x v="110"/>
    <x v="3"/>
    <x v="21"/>
    <x v="127"/>
    <x v="148"/>
    <x v="46"/>
    <x v="222"/>
    <x v="2"/>
    <x v="2"/>
    <x v="4"/>
    <x v="49"/>
    <x v="38"/>
    <x v="3"/>
    <x v="167"/>
    <x v="3"/>
    <x v="35"/>
    <x v="161"/>
    <x v="180"/>
    <x v="0"/>
    <x v="0"/>
    <x v="0"/>
    <x v="0"/>
    <x v="0"/>
    <x v="0"/>
    <x v="0"/>
    <x v="0"/>
    <x v="0"/>
  </r>
  <r>
    <x v="0"/>
    <x v="0"/>
    <x v="0"/>
    <x v="4"/>
    <x v="4"/>
    <x v="1"/>
    <x v="53"/>
    <x v="154"/>
    <x v="154"/>
    <x v="1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223"/>
    <x v="2"/>
    <x v="2"/>
    <x v="4"/>
    <x v="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"/>
    <x v="4"/>
    <x v="62"/>
    <x v="54"/>
    <x v="155"/>
    <x v="155"/>
    <x v="1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7"/>
    <x v="224"/>
    <x v="1"/>
    <x v="4"/>
    <x v="0"/>
    <x v="0"/>
    <x v="4"/>
    <x v="1"/>
    <x v="168"/>
    <x v="1"/>
    <x v="4"/>
    <x v="162"/>
    <x v="181"/>
    <x v="0"/>
    <x v="0"/>
    <x v="0"/>
    <x v="0"/>
    <x v="0"/>
    <x v="0"/>
    <x v="0"/>
    <x v="0"/>
    <x v="0"/>
  </r>
  <r>
    <x v="0"/>
    <x v="0"/>
    <x v="0"/>
    <x v="4"/>
    <x v="4"/>
    <x v="63"/>
    <x v="27"/>
    <x v="156"/>
    <x v="156"/>
    <x v="15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9"/>
    <x v="111"/>
    <x v="0"/>
    <x v="0"/>
    <x v="73"/>
    <x v="0"/>
    <x v="135"/>
    <x v="99"/>
    <x v="153"/>
    <x v="154"/>
    <x v="154"/>
    <x v="166"/>
    <x v="0"/>
    <x v="0"/>
    <x v="0"/>
    <x v="0"/>
    <x v="0"/>
    <x v="0"/>
    <x v="0"/>
    <x v="0"/>
    <x v="0"/>
    <x v="0"/>
    <x v="0"/>
    <x v="0"/>
    <x v="0"/>
    <x v="0"/>
    <x v="0"/>
    <x v="64"/>
    <x v="78"/>
    <x v="0"/>
    <x v="0"/>
    <x v="0"/>
    <x v="67"/>
    <x v="0"/>
    <x v="0"/>
    <x v="3"/>
    <x v="2"/>
    <x v="99"/>
    <x v="0"/>
    <x v="0"/>
    <x v="111"/>
    <x v="19"/>
    <x v="24"/>
    <x v="128"/>
    <x v="149"/>
    <x v="64"/>
    <x v="225"/>
    <x v="9"/>
    <x v="98"/>
    <x v="0"/>
    <x v="0"/>
    <x v="81"/>
    <x v="39"/>
    <x v="169"/>
    <x v="16"/>
    <x v="76"/>
    <x v="163"/>
    <x v="182"/>
    <x v="0"/>
    <x v="0"/>
    <x v="0"/>
    <x v="0"/>
    <x v="0"/>
    <x v="0"/>
    <x v="0"/>
    <x v="0"/>
    <x v="0"/>
  </r>
  <r>
    <x v="0"/>
    <x v="0"/>
    <x v="0"/>
    <x v="4"/>
    <x v="4"/>
    <x v="63"/>
    <x v="27"/>
    <x v="156"/>
    <x v="156"/>
    <x v="156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0"/>
    <x v="16"/>
    <x v="0"/>
    <x v="0"/>
    <x v="74"/>
    <x v="0"/>
    <x v="136"/>
    <x v="0"/>
    <x v="154"/>
    <x v="155"/>
    <x v="155"/>
    <x v="167"/>
    <x v="0"/>
    <x v="0"/>
    <x v="0"/>
    <x v="0"/>
    <x v="0"/>
    <x v="0"/>
    <x v="0"/>
    <x v="0"/>
    <x v="0"/>
    <x v="0"/>
    <x v="0"/>
    <x v="0"/>
    <x v="0"/>
    <x v="0"/>
    <x v="0"/>
    <x v="65"/>
    <x v="79"/>
    <x v="0"/>
    <x v="0"/>
    <x v="1"/>
    <x v="1"/>
    <x v="0"/>
    <x v="0"/>
    <x v="0"/>
    <x v="0"/>
    <x v="0"/>
    <x v="0"/>
    <x v="0"/>
    <x v="0"/>
    <x v="1"/>
    <x v="1"/>
    <x v="129"/>
    <x v="150"/>
    <x v="23"/>
    <x v="226"/>
    <x v="2"/>
    <x v="2"/>
    <x v="0"/>
    <x v="0"/>
    <x v="13"/>
    <x v="3"/>
    <x v="170"/>
    <x v="4"/>
    <x v="5"/>
    <x v="164"/>
    <x v="183"/>
    <x v="0"/>
    <x v="0"/>
    <x v="0"/>
    <x v="25"/>
    <x v="25"/>
    <x v="1"/>
    <x v="1"/>
    <x v="7"/>
    <x v="7"/>
  </r>
  <r>
    <x v="0"/>
    <x v="0"/>
    <x v="0"/>
    <x v="4"/>
    <x v="4"/>
    <x v="1"/>
    <x v="55"/>
    <x v="157"/>
    <x v="157"/>
    <x v="15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1"/>
    <x v="71"/>
    <x v="0"/>
    <x v="0"/>
    <x v="0"/>
    <x v="0"/>
    <x v="137"/>
    <x v="66"/>
    <x v="155"/>
    <x v="156"/>
    <x v="156"/>
    <x v="1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5"/>
    <x v="1"/>
    <x v="3"/>
    <x v="112"/>
    <x v="1"/>
    <x v="16"/>
    <x v="130"/>
    <x v="151"/>
    <x v="1"/>
    <x v="227"/>
    <x v="2"/>
    <x v="2"/>
    <x v="0"/>
    <x v="0"/>
    <x v="13"/>
    <x v="1"/>
    <x v="171"/>
    <x v="4"/>
    <x v="2"/>
    <x v="165"/>
    <x v="184"/>
    <x v="0"/>
    <x v="0"/>
    <x v="0"/>
    <x v="0"/>
    <x v="0"/>
    <x v="0"/>
    <x v="0"/>
    <x v="0"/>
    <x v="0"/>
  </r>
  <r>
    <x v="0"/>
    <x v="0"/>
    <x v="0"/>
    <x v="4"/>
    <x v="4"/>
    <x v="1"/>
    <x v="0"/>
    <x v="158"/>
    <x v="158"/>
    <x v="15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2"/>
    <x v="112"/>
    <x v="0"/>
    <x v="0"/>
    <x v="0"/>
    <x v="0"/>
    <x v="138"/>
    <x v="100"/>
    <x v="156"/>
    <x v="157"/>
    <x v="157"/>
    <x v="16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14"/>
    <x v="100"/>
    <x v="2"/>
    <x v="46"/>
    <x v="113"/>
    <x v="6"/>
    <x v="6"/>
    <x v="131"/>
    <x v="152"/>
    <x v="65"/>
    <x v="228"/>
    <x v="9"/>
    <x v="99"/>
    <x v="18"/>
    <x v="50"/>
    <x v="82"/>
    <x v="20"/>
    <x v="172"/>
    <x v="15"/>
    <x v="77"/>
    <x v="166"/>
    <x v="185"/>
    <x v="12"/>
    <x v="12"/>
    <x v="4"/>
    <x v="0"/>
    <x v="0"/>
    <x v="0"/>
    <x v="0"/>
    <x v="0"/>
    <x v="0"/>
  </r>
  <r>
    <x v="0"/>
    <x v="0"/>
    <x v="0"/>
    <x v="4"/>
    <x v="4"/>
    <x v="1"/>
    <x v="0"/>
    <x v="158"/>
    <x v="158"/>
    <x v="15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65"/>
    <x v="1"/>
    <x v="1"/>
    <x v="0"/>
    <x v="0"/>
    <x v="0"/>
    <x v="0"/>
    <x v="0"/>
    <x v="0"/>
    <x v="0"/>
    <x v="0"/>
    <x v="1"/>
    <x v="1"/>
    <x v="1"/>
    <x v="1"/>
    <x v="6"/>
    <x v="2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"/>
    <x v="4"/>
    <x v="64"/>
    <x v="56"/>
    <x v="159"/>
    <x v="159"/>
    <x v="15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3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"/>
    <x v="4"/>
    <x v="0"/>
    <x v="57"/>
    <x v="160"/>
    <x v="160"/>
    <x v="16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3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"/>
    <x v="4"/>
    <x v="13"/>
    <x v="58"/>
    <x v="161"/>
    <x v="161"/>
    <x v="16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3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"/>
    <x v="4"/>
    <x v="65"/>
    <x v="59"/>
    <x v="155"/>
    <x v="155"/>
    <x v="1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5"/>
    <x v="5"/>
    <x v="4"/>
    <x v="0"/>
    <x v="0"/>
    <x v="13"/>
    <x v="3"/>
    <x v="83"/>
    <x v="3"/>
    <x v="13"/>
    <x v="79"/>
    <x v="186"/>
    <x v="0"/>
    <x v="0"/>
    <x v="0"/>
    <x v="0"/>
    <x v="0"/>
    <x v="0"/>
    <x v="0"/>
    <x v="0"/>
    <x v="0"/>
  </r>
  <r>
    <x v="0"/>
    <x v="0"/>
    <x v="0"/>
    <x v="4"/>
    <x v="4"/>
    <x v="1"/>
    <x v="0"/>
    <x v="158"/>
    <x v="158"/>
    <x v="15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3"/>
    <x v="2"/>
    <x v="0"/>
    <x v="0"/>
    <x v="75"/>
    <x v="0"/>
    <x v="139"/>
    <x v="0"/>
    <x v="157"/>
    <x v="158"/>
    <x v="158"/>
    <x v="170"/>
    <x v="0"/>
    <x v="0"/>
    <x v="0"/>
    <x v="0"/>
    <x v="0"/>
    <x v="0"/>
    <x v="0"/>
    <x v="0"/>
    <x v="0"/>
    <x v="0"/>
    <x v="0"/>
    <x v="0"/>
    <x v="0"/>
    <x v="0"/>
    <x v="5"/>
    <x v="66"/>
    <x v="80"/>
    <x v="0"/>
    <x v="0"/>
    <x v="1"/>
    <x v="1"/>
    <x v="0"/>
    <x v="0"/>
    <x v="0"/>
    <x v="0"/>
    <x v="0"/>
    <x v="0"/>
    <x v="0"/>
    <x v="0"/>
    <x v="1"/>
    <x v="14"/>
    <x v="132"/>
    <x v="153"/>
    <x v="1"/>
    <x v="233"/>
    <x v="2"/>
    <x v="2"/>
    <x v="0"/>
    <x v="0"/>
    <x v="11"/>
    <x v="1"/>
    <x v="173"/>
    <x v="4"/>
    <x v="35"/>
    <x v="167"/>
    <x v="187"/>
    <x v="0"/>
    <x v="0"/>
    <x v="0"/>
    <x v="0"/>
    <x v="0"/>
    <x v="0"/>
    <x v="0"/>
    <x v="0"/>
    <x v="0"/>
  </r>
  <r>
    <x v="0"/>
    <x v="0"/>
    <x v="0"/>
    <x v="4"/>
    <x v="4"/>
    <x v="66"/>
    <x v="0"/>
    <x v="162"/>
    <x v="162"/>
    <x v="162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66"/>
    <x v="0"/>
    <x v="68"/>
    <x v="0"/>
    <x v="0"/>
    <x v="0"/>
    <x v="0"/>
    <x v="0"/>
    <x v="0"/>
    <x v="0"/>
    <x v="0"/>
    <x v="1"/>
    <x v="1"/>
    <x v="1"/>
    <x v="1"/>
    <x v="6"/>
    <x v="234"/>
    <x v="1"/>
    <x v="100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5"/>
    <x v="5"/>
    <x v="31"/>
    <x v="0"/>
    <x v="163"/>
    <x v="163"/>
    <x v="1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0"/>
    <x v="26"/>
    <x v="124"/>
    <x v="113"/>
    <x v="21"/>
    <x v="0"/>
    <x v="76"/>
    <x v="28"/>
    <x v="140"/>
    <x v="101"/>
    <x v="158"/>
    <x v="159"/>
    <x v="159"/>
    <x v="171"/>
    <x v="0"/>
    <x v="0"/>
    <x v="0"/>
    <x v="0"/>
    <x v="0"/>
    <x v="0"/>
    <x v="3"/>
    <x v="3"/>
    <x v="0"/>
    <x v="0"/>
    <x v="0"/>
    <x v="0"/>
    <x v="23"/>
    <x v="0"/>
    <x v="1"/>
    <x v="67"/>
    <x v="81"/>
    <x v="0"/>
    <x v="0"/>
    <x v="0"/>
    <x v="69"/>
    <x v="0"/>
    <x v="0"/>
    <x v="38"/>
    <x v="19"/>
    <x v="101"/>
    <x v="2"/>
    <x v="2"/>
    <x v="114"/>
    <x v="3"/>
    <x v="39"/>
    <x v="133"/>
    <x v="154"/>
    <x v="66"/>
    <x v="235"/>
    <x v="15"/>
    <x v="101"/>
    <x v="1"/>
    <x v="41"/>
    <x v="83"/>
    <x v="26"/>
    <x v="174"/>
    <x v="19"/>
    <x v="78"/>
    <x v="168"/>
    <x v="188"/>
    <x v="0"/>
    <x v="0"/>
    <x v="0"/>
    <x v="0"/>
    <x v="0"/>
    <x v="0"/>
    <x v="0"/>
    <x v="0"/>
    <x v="0"/>
  </r>
  <r>
    <x v="0"/>
    <x v="0"/>
    <x v="0"/>
    <x v="5"/>
    <x v="5"/>
    <x v="31"/>
    <x v="0"/>
    <x v="163"/>
    <x v="163"/>
    <x v="16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21"/>
    <x v="27"/>
    <x v="125"/>
    <x v="114"/>
    <x v="22"/>
    <x v="0"/>
    <x v="77"/>
    <x v="0"/>
    <x v="141"/>
    <x v="102"/>
    <x v="159"/>
    <x v="160"/>
    <x v="160"/>
    <x v="172"/>
    <x v="0"/>
    <x v="0"/>
    <x v="0"/>
    <x v="0"/>
    <x v="0"/>
    <x v="0"/>
    <x v="0"/>
    <x v="0"/>
    <x v="0"/>
    <x v="0"/>
    <x v="0"/>
    <x v="0"/>
    <x v="0"/>
    <x v="0"/>
    <x v="0"/>
    <x v="68"/>
    <x v="82"/>
    <x v="24"/>
    <x v="67"/>
    <x v="0"/>
    <x v="0"/>
    <x v="0"/>
    <x v="0"/>
    <x v="27"/>
    <x v="5"/>
    <x v="102"/>
    <x v="15"/>
    <x v="47"/>
    <x v="115"/>
    <x v="0"/>
    <x v="0"/>
    <x v="134"/>
    <x v="155"/>
    <x v="30"/>
    <x v="236"/>
    <x v="5"/>
    <x v="102"/>
    <x v="0"/>
    <x v="0"/>
    <x v="8"/>
    <x v="15"/>
    <x v="175"/>
    <x v="1"/>
    <x v="13"/>
    <x v="169"/>
    <x v="189"/>
    <x v="0"/>
    <x v="0"/>
    <x v="0"/>
    <x v="0"/>
    <x v="0"/>
    <x v="0"/>
    <x v="0"/>
    <x v="0"/>
    <x v="0"/>
  </r>
  <r>
    <x v="0"/>
    <x v="0"/>
    <x v="0"/>
    <x v="5"/>
    <x v="5"/>
    <x v="1"/>
    <x v="60"/>
    <x v="164"/>
    <x v="164"/>
    <x v="1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6"/>
    <x v="115"/>
    <x v="0"/>
    <x v="0"/>
    <x v="0"/>
    <x v="0"/>
    <x v="142"/>
    <x v="103"/>
    <x v="160"/>
    <x v="161"/>
    <x v="161"/>
    <x v="1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5"/>
    <x v="5"/>
    <x v="103"/>
    <x v="1"/>
    <x v="1"/>
    <x v="116"/>
    <x v="0"/>
    <x v="37"/>
    <x v="135"/>
    <x v="156"/>
    <x v="67"/>
    <x v="237"/>
    <x v="1"/>
    <x v="4"/>
    <x v="19"/>
    <x v="51"/>
    <x v="84"/>
    <x v="13"/>
    <x v="176"/>
    <x v="3"/>
    <x v="79"/>
    <x v="170"/>
    <x v="190"/>
    <x v="0"/>
    <x v="0"/>
    <x v="0"/>
    <x v="0"/>
    <x v="0"/>
    <x v="0"/>
    <x v="0"/>
    <x v="0"/>
    <x v="0"/>
  </r>
  <r>
    <x v="0"/>
    <x v="0"/>
    <x v="0"/>
    <x v="5"/>
    <x v="5"/>
    <x v="1"/>
    <x v="4"/>
    <x v="165"/>
    <x v="165"/>
    <x v="16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1"/>
    <x v="238"/>
    <x v="2"/>
    <x v="2"/>
    <x v="7"/>
    <x v="52"/>
    <x v="6"/>
    <x v="1"/>
    <x v="177"/>
    <x v="1"/>
    <x v="14"/>
    <x v="171"/>
    <x v="191"/>
    <x v="0"/>
    <x v="0"/>
    <x v="0"/>
    <x v="0"/>
    <x v="0"/>
    <x v="0"/>
    <x v="0"/>
    <x v="0"/>
    <x v="0"/>
  </r>
  <r>
    <x v="0"/>
    <x v="0"/>
    <x v="0"/>
    <x v="5"/>
    <x v="5"/>
    <x v="1"/>
    <x v="61"/>
    <x v="166"/>
    <x v="166"/>
    <x v="16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23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5"/>
    <x v="5"/>
    <x v="1"/>
    <x v="35"/>
    <x v="167"/>
    <x v="167"/>
    <x v="16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3"/>
    <x v="0"/>
    <x v="161"/>
    <x v="162"/>
    <x v="162"/>
    <x v="1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50"/>
    <x v="0"/>
    <x v="0"/>
    <x v="94"/>
    <x v="0"/>
    <x v="8"/>
    <x v="136"/>
    <x v="157"/>
    <x v="16"/>
    <x v="240"/>
    <x v="2"/>
    <x v="2"/>
    <x v="4"/>
    <x v="35"/>
    <x v="33"/>
    <x v="14"/>
    <x v="178"/>
    <x v="15"/>
    <x v="23"/>
    <x v="172"/>
    <x v="192"/>
    <x v="0"/>
    <x v="0"/>
    <x v="0"/>
    <x v="0"/>
    <x v="0"/>
    <x v="0"/>
    <x v="0"/>
    <x v="0"/>
    <x v="0"/>
  </r>
  <r>
    <x v="0"/>
    <x v="0"/>
    <x v="0"/>
    <x v="5"/>
    <x v="5"/>
    <x v="13"/>
    <x v="62"/>
    <x v="168"/>
    <x v="168"/>
    <x v="16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24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5"/>
    <x v="5"/>
    <x v="67"/>
    <x v="0"/>
    <x v="169"/>
    <x v="169"/>
    <x v="169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27"/>
    <x v="16"/>
    <x v="0"/>
    <x v="0"/>
    <x v="0"/>
    <x v="0"/>
    <x v="144"/>
    <x v="14"/>
    <x v="162"/>
    <x v="163"/>
    <x v="163"/>
    <x v="175"/>
    <x v="0"/>
    <x v="0"/>
    <x v="0"/>
    <x v="0"/>
    <x v="0"/>
    <x v="0"/>
    <x v="0"/>
    <x v="0"/>
    <x v="0"/>
    <x v="0"/>
    <x v="0"/>
    <x v="0"/>
    <x v="0"/>
    <x v="0"/>
    <x v="0"/>
    <x v="0"/>
    <x v="83"/>
    <x v="3"/>
    <x v="68"/>
    <x v="1"/>
    <x v="1"/>
    <x v="0"/>
    <x v="0"/>
    <x v="14"/>
    <x v="2"/>
    <x v="64"/>
    <x v="2"/>
    <x v="12"/>
    <x v="117"/>
    <x v="0"/>
    <x v="5"/>
    <x v="137"/>
    <x v="158"/>
    <x v="1"/>
    <x v="242"/>
    <x v="2"/>
    <x v="2"/>
    <x v="0"/>
    <x v="0"/>
    <x v="1"/>
    <x v="3"/>
    <x v="179"/>
    <x v="1"/>
    <x v="14"/>
    <x v="52"/>
    <x v="193"/>
    <x v="0"/>
    <x v="0"/>
    <x v="0"/>
    <x v="26"/>
    <x v="26"/>
    <x v="1"/>
    <x v="1"/>
    <x v="8"/>
    <x v="8"/>
  </r>
  <r>
    <x v="0"/>
    <x v="0"/>
    <x v="0"/>
    <x v="5"/>
    <x v="5"/>
    <x v="59"/>
    <x v="0"/>
    <x v="170"/>
    <x v="170"/>
    <x v="17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69"/>
    <x v="1"/>
    <x v="1"/>
    <x v="0"/>
    <x v="0"/>
    <x v="0"/>
    <x v="0"/>
    <x v="0"/>
    <x v="0"/>
    <x v="0"/>
    <x v="0"/>
    <x v="1"/>
    <x v="1"/>
    <x v="1"/>
    <x v="1"/>
    <x v="6"/>
    <x v="24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5"/>
    <x v="5"/>
    <x v="68"/>
    <x v="0"/>
    <x v="171"/>
    <x v="171"/>
    <x v="17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6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5"/>
    <x v="5"/>
    <x v="16"/>
    <x v="63"/>
    <x v="172"/>
    <x v="172"/>
    <x v="17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8"/>
    <x v="116"/>
    <x v="0"/>
    <x v="0"/>
    <x v="78"/>
    <x v="0"/>
    <x v="145"/>
    <x v="104"/>
    <x v="163"/>
    <x v="164"/>
    <x v="164"/>
    <x v="176"/>
    <x v="0"/>
    <x v="0"/>
    <x v="0"/>
    <x v="0"/>
    <x v="0"/>
    <x v="0"/>
    <x v="0"/>
    <x v="0"/>
    <x v="0"/>
    <x v="0"/>
    <x v="0"/>
    <x v="0"/>
    <x v="0"/>
    <x v="0"/>
    <x v="0"/>
    <x v="69"/>
    <x v="84"/>
    <x v="0"/>
    <x v="0"/>
    <x v="1"/>
    <x v="1"/>
    <x v="0"/>
    <x v="0"/>
    <x v="18"/>
    <x v="2"/>
    <x v="104"/>
    <x v="0"/>
    <x v="0"/>
    <x v="118"/>
    <x v="0"/>
    <x v="21"/>
    <x v="138"/>
    <x v="159"/>
    <x v="68"/>
    <x v="244"/>
    <x v="1"/>
    <x v="103"/>
    <x v="0"/>
    <x v="0"/>
    <x v="17"/>
    <x v="15"/>
    <x v="180"/>
    <x v="1"/>
    <x v="4"/>
    <x v="173"/>
    <x v="194"/>
    <x v="0"/>
    <x v="0"/>
    <x v="0"/>
    <x v="0"/>
    <x v="0"/>
    <x v="0"/>
    <x v="0"/>
    <x v="0"/>
    <x v="0"/>
  </r>
  <r>
    <x v="0"/>
    <x v="0"/>
    <x v="0"/>
    <x v="5"/>
    <x v="5"/>
    <x v="1"/>
    <x v="60"/>
    <x v="164"/>
    <x v="164"/>
    <x v="16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45"/>
    <x v="1"/>
    <x v="10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69"/>
    <x v="64"/>
    <x v="173"/>
    <x v="173"/>
    <x v="17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70"/>
    <x v="1"/>
    <x v="1"/>
    <x v="0"/>
    <x v="0"/>
    <x v="0"/>
    <x v="0"/>
    <x v="0"/>
    <x v="0"/>
    <x v="0"/>
    <x v="0"/>
    <x v="1"/>
    <x v="1"/>
    <x v="1"/>
    <x v="1"/>
    <x v="23"/>
    <x v="24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70"/>
    <x v="65"/>
    <x v="174"/>
    <x v="174"/>
    <x v="17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9"/>
    <x v="71"/>
    <x v="0"/>
    <x v="70"/>
    <x v="0"/>
    <x v="0"/>
    <x v="0"/>
    <x v="0"/>
    <x v="0"/>
    <x v="0"/>
    <x v="0"/>
    <x v="0"/>
    <x v="1"/>
    <x v="1"/>
    <x v="1"/>
    <x v="1"/>
    <x v="69"/>
    <x v="247"/>
    <x v="1"/>
    <x v="105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1"/>
    <x v="66"/>
    <x v="175"/>
    <x v="175"/>
    <x v="1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24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1"/>
    <x v="0"/>
    <x v="176"/>
    <x v="176"/>
    <x v="17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28"/>
    <x v="129"/>
    <x v="117"/>
    <x v="23"/>
    <x v="0"/>
    <x v="79"/>
    <x v="29"/>
    <x v="146"/>
    <x v="105"/>
    <x v="164"/>
    <x v="165"/>
    <x v="165"/>
    <x v="177"/>
    <x v="0"/>
    <x v="0"/>
    <x v="0"/>
    <x v="0"/>
    <x v="0"/>
    <x v="0"/>
    <x v="3"/>
    <x v="3"/>
    <x v="0"/>
    <x v="0"/>
    <x v="0"/>
    <x v="0"/>
    <x v="9"/>
    <x v="0"/>
    <x v="0"/>
    <x v="70"/>
    <x v="85"/>
    <x v="0"/>
    <x v="0"/>
    <x v="3"/>
    <x v="71"/>
    <x v="0"/>
    <x v="0"/>
    <x v="46"/>
    <x v="13"/>
    <x v="105"/>
    <x v="13"/>
    <x v="48"/>
    <x v="119"/>
    <x v="13"/>
    <x v="40"/>
    <x v="139"/>
    <x v="160"/>
    <x v="70"/>
    <x v="249"/>
    <x v="15"/>
    <x v="106"/>
    <x v="20"/>
    <x v="53"/>
    <x v="85"/>
    <x v="21"/>
    <x v="181"/>
    <x v="15"/>
    <x v="80"/>
    <x v="174"/>
    <x v="195"/>
    <x v="0"/>
    <x v="0"/>
    <x v="0"/>
    <x v="0"/>
    <x v="0"/>
    <x v="0"/>
    <x v="0"/>
    <x v="0"/>
    <x v="0"/>
  </r>
  <r>
    <x v="0"/>
    <x v="0"/>
    <x v="0"/>
    <x v="6"/>
    <x v="6"/>
    <x v="1"/>
    <x v="0"/>
    <x v="176"/>
    <x v="176"/>
    <x v="176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30"/>
    <x v="118"/>
    <x v="0"/>
    <x v="0"/>
    <x v="20"/>
    <x v="30"/>
    <x v="147"/>
    <x v="93"/>
    <x v="165"/>
    <x v="166"/>
    <x v="166"/>
    <x v="178"/>
    <x v="5"/>
    <x v="11"/>
    <x v="0"/>
    <x v="0"/>
    <x v="0"/>
    <x v="0"/>
    <x v="3"/>
    <x v="3"/>
    <x v="0"/>
    <x v="0"/>
    <x v="0"/>
    <x v="0"/>
    <x v="24"/>
    <x v="0"/>
    <x v="0"/>
    <x v="0"/>
    <x v="0"/>
    <x v="30"/>
    <x v="72"/>
    <x v="1"/>
    <x v="1"/>
    <x v="0"/>
    <x v="0"/>
    <x v="11"/>
    <x v="4"/>
    <x v="5"/>
    <x v="1"/>
    <x v="3"/>
    <x v="120"/>
    <x v="1"/>
    <x v="1"/>
    <x v="140"/>
    <x v="161"/>
    <x v="71"/>
    <x v="250"/>
    <x v="2"/>
    <x v="2"/>
    <x v="0"/>
    <x v="0"/>
    <x v="16"/>
    <x v="1"/>
    <x v="182"/>
    <x v="4"/>
    <x v="5"/>
    <x v="175"/>
    <x v="196"/>
    <x v="0"/>
    <x v="0"/>
    <x v="0"/>
    <x v="0"/>
    <x v="0"/>
    <x v="0"/>
    <x v="0"/>
    <x v="0"/>
    <x v="0"/>
  </r>
  <r>
    <x v="0"/>
    <x v="0"/>
    <x v="0"/>
    <x v="6"/>
    <x v="6"/>
    <x v="1"/>
    <x v="67"/>
    <x v="177"/>
    <x v="177"/>
    <x v="1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1"/>
    <x v="119"/>
    <x v="0"/>
    <x v="0"/>
    <x v="0"/>
    <x v="0"/>
    <x v="148"/>
    <x v="0"/>
    <x v="166"/>
    <x v="167"/>
    <x v="167"/>
    <x v="1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"/>
    <x v="0"/>
    <x v="0"/>
    <x v="0"/>
    <x v="0"/>
    <x v="0"/>
    <x v="0"/>
    <x v="0"/>
    <x v="0"/>
    <x v="1"/>
    <x v="0"/>
    <x v="141"/>
    <x v="162"/>
    <x v="50"/>
    <x v="251"/>
    <x v="1"/>
    <x v="107"/>
    <x v="6"/>
    <x v="54"/>
    <x v="11"/>
    <x v="1"/>
    <x v="183"/>
    <x v="4"/>
    <x v="35"/>
    <x v="176"/>
    <x v="197"/>
    <x v="0"/>
    <x v="0"/>
    <x v="0"/>
    <x v="0"/>
    <x v="0"/>
    <x v="0"/>
    <x v="0"/>
    <x v="0"/>
    <x v="0"/>
  </r>
  <r>
    <x v="0"/>
    <x v="0"/>
    <x v="0"/>
    <x v="6"/>
    <x v="6"/>
    <x v="13"/>
    <x v="0"/>
    <x v="178"/>
    <x v="178"/>
    <x v="1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2"/>
    <x v="120"/>
    <x v="0"/>
    <x v="0"/>
    <x v="0"/>
    <x v="0"/>
    <x v="149"/>
    <x v="0"/>
    <x v="167"/>
    <x v="168"/>
    <x v="168"/>
    <x v="18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"/>
    <x v="0"/>
    <x v="0"/>
    <x v="8"/>
    <x v="4"/>
    <x v="10"/>
    <x v="0"/>
    <x v="0"/>
    <x v="23"/>
    <x v="0"/>
    <x v="14"/>
    <x v="142"/>
    <x v="163"/>
    <x v="72"/>
    <x v="252"/>
    <x v="7"/>
    <x v="108"/>
    <x v="0"/>
    <x v="0"/>
    <x v="59"/>
    <x v="13"/>
    <x v="184"/>
    <x v="10"/>
    <x v="39"/>
    <x v="177"/>
    <x v="198"/>
    <x v="0"/>
    <x v="0"/>
    <x v="0"/>
    <x v="0"/>
    <x v="0"/>
    <x v="0"/>
    <x v="0"/>
    <x v="0"/>
    <x v="0"/>
  </r>
  <r>
    <x v="0"/>
    <x v="0"/>
    <x v="0"/>
    <x v="6"/>
    <x v="6"/>
    <x v="71"/>
    <x v="65"/>
    <x v="179"/>
    <x v="179"/>
    <x v="1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3"/>
    <x v="121"/>
    <x v="0"/>
    <x v="0"/>
    <x v="80"/>
    <x v="0"/>
    <x v="150"/>
    <x v="106"/>
    <x v="168"/>
    <x v="169"/>
    <x v="169"/>
    <x v="181"/>
    <x v="0"/>
    <x v="0"/>
    <x v="0"/>
    <x v="0"/>
    <x v="0"/>
    <x v="0"/>
    <x v="0"/>
    <x v="0"/>
    <x v="0"/>
    <x v="0"/>
    <x v="0"/>
    <x v="0"/>
    <x v="0"/>
    <x v="0"/>
    <x v="0"/>
    <x v="71"/>
    <x v="86"/>
    <x v="0"/>
    <x v="0"/>
    <x v="0"/>
    <x v="74"/>
    <x v="0"/>
    <x v="0"/>
    <x v="3"/>
    <x v="4"/>
    <x v="23"/>
    <x v="0"/>
    <x v="0"/>
    <x v="121"/>
    <x v="1"/>
    <x v="5"/>
    <x v="143"/>
    <x v="164"/>
    <x v="19"/>
    <x v="253"/>
    <x v="7"/>
    <x v="109"/>
    <x v="1"/>
    <x v="55"/>
    <x v="23"/>
    <x v="8"/>
    <x v="185"/>
    <x v="1"/>
    <x v="7"/>
    <x v="178"/>
    <x v="199"/>
    <x v="0"/>
    <x v="0"/>
    <x v="0"/>
    <x v="0"/>
    <x v="0"/>
    <x v="0"/>
    <x v="0"/>
    <x v="0"/>
    <x v="0"/>
  </r>
  <r>
    <x v="0"/>
    <x v="0"/>
    <x v="0"/>
    <x v="6"/>
    <x v="6"/>
    <x v="71"/>
    <x v="65"/>
    <x v="179"/>
    <x v="179"/>
    <x v="17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34"/>
    <x v="26"/>
    <x v="0"/>
    <x v="0"/>
    <x v="81"/>
    <x v="16"/>
    <x v="151"/>
    <x v="23"/>
    <x v="169"/>
    <x v="170"/>
    <x v="170"/>
    <x v="182"/>
    <x v="0"/>
    <x v="0"/>
    <x v="0"/>
    <x v="0"/>
    <x v="0"/>
    <x v="0"/>
    <x v="3"/>
    <x v="3"/>
    <x v="0"/>
    <x v="0"/>
    <x v="0"/>
    <x v="0"/>
    <x v="25"/>
    <x v="0"/>
    <x v="0"/>
    <x v="72"/>
    <x v="87"/>
    <x v="31"/>
    <x v="73"/>
    <x v="1"/>
    <x v="1"/>
    <x v="0"/>
    <x v="0"/>
    <x v="14"/>
    <x v="2"/>
    <x v="93"/>
    <x v="2"/>
    <x v="49"/>
    <x v="122"/>
    <x v="1"/>
    <x v="16"/>
    <x v="144"/>
    <x v="165"/>
    <x v="35"/>
    <x v="254"/>
    <x v="2"/>
    <x v="2"/>
    <x v="0"/>
    <x v="0"/>
    <x v="1"/>
    <x v="3"/>
    <x v="186"/>
    <x v="4"/>
    <x v="2"/>
    <x v="179"/>
    <x v="200"/>
    <x v="0"/>
    <x v="0"/>
    <x v="0"/>
    <x v="0"/>
    <x v="0"/>
    <x v="0"/>
    <x v="0"/>
    <x v="0"/>
    <x v="0"/>
  </r>
  <r>
    <x v="0"/>
    <x v="0"/>
    <x v="0"/>
    <x v="6"/>
    <x v="6"/>
    <x v="72"/>
    <x v="0"/>
    <x v="180"/>
    <x v="180"/>
    <x v="18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74"/>
    <x v="1"/>
    <x v="1"/>
    <x v="0"/>
    <x v="0"/>
    <x v="0"/>
    <x v="0"/>
    <x v="0"/>
    <x v="0"/>
    <x v="0"/>
    <x v="0"/>
    <x v="1"/>
    <x v="1"/>
    <x v="1"/>
    <x v="1"/>
    <x v="1"/>
    <x v="25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51"/>
    <x v="68"/>
    <x v="181"/>
    <x v="181"/>
    <x v="1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5"/>
    <x v="122"/>
    <x v="0"/>
    <x v="0"/>
    <x v="82"/>
    <x v="0"/>
    <x v="152"/>
    <x v="107"/>
    <x v="170"/>
    <x v="171"/>
    <x v="171"/>
    <x v="183"/>
    <x v="0"/>
    <x v="0"/>
    <x v="0"/>
    <x v="0"/>
    <x v="0"/>
    <x v="0"/>
    <x v="0"/>
    <x v="0"/>
    <x v="0"/>
    <x v="0"/>
    <x v="0"/>
    <x v="0"/>
    <x v="0"/>
    <x v="0"/>
    <x v="0"/>
    <x v="73"/>
    <x v="88"/>
    <x v="0"/>
    <x v="0"/>
    <x v="0"/>
    <x v="0"/>
    <x v="0"/>
    <x v="0"/>
    <x v="20"/>
    <x v="5"/>
    <x v="106"/>
    <x v="0"/>
    <x v="0"/>
    <x v="123"/>
    <x v="19"/>
    <x v="26"/>
    <x v="145"/>
    <x v="166"/>
    <x v="24"/>
    <x v="256"/>
    <x v="10"/>
    <x v="110"/>
    <x v="9"/>
    <x v="56"/>
    <x v="86"/>
    <x v="27"/>
    <x v="187"/>
    <x v="14"/>
    <x v="81"/>
    <x v="180"/>
    <x v="201"/>
    <x v="0"/>
    <x v="0"/>
    <x v="0"/>
    <x v="0"/>
    <x v="0"/>
    <x v="0"/>
    <x v="0"/>
    <x v="0"/>
    <x v="0"/>
  </r>
  <r>
    <x v="0"/>
    <x v="0"/>
    <x v="0"/>
    <x v="6"/>
    <x v="6"/>
    <x v="1"/>
    <x v="56"/>
    <x v="182"/>
    <x v="182"/>
    <x v="18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3"/>
    <x v="0"/>
    <x v="171"/>
    <x v="172"/>
    <x v="172"/>
    <x v="1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146"/>
    <x v="167"/>
    <x v="11"/>
    <x v="257"/>
    <x v="2"/>
    <x v="2"/>
    <x v="0"/>
    <x v="0"/>
    <x v="13"/>
    <x v="1"/>
    <x v="188"/>
    <x v="1"/>
    <x v="13"/>
    <x v="181"/>
    <x v="202"/>
    <x v="0"/>
    <x v="0"/>
    <x v="0"/>
    <x v="0"/>
    <x v="0"/>
    <x v="0"/>
    <x v="0"/>
    <x v="0"/>
    <x v="0"/>
  </r>
  <r>
    <x v="0"/>
    <x v="0"/>
    <x v="0"/>
    <x v="6"/>
    <x v="6"/>
    <x v="1"/>
    <x v="69"/>
    <x v="183"/>
    <x v="183"/>
    <x v="18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5"/>
    <x v="258"/>
    <x v="2"/>
    <x v="2"/>
    <x v="4"/>
    <x v="4"/>
    <x v="2"/>
    <x v="1"/>
    <x v="2"/>
    <x v="1"/>
    <x v="2"/>
    <x v="2"/>
    <x v="203"/>
    <x v="0"/>
    <x v="0"/>
    <x v="0"/>
    <x v="0"/>
    <x v="0"/>
    <x v="0"/>
    <x v="0"/>
    <x v="0"/>
    <x v="0"/>
  </r>
  <r>
    <x v="0"/>
    <x v="0"/>
    <x v="0"/>
    <x v="6"/>
    <x v="6"/>
    <x v="1"/>
    <x v="70"/>
    <x v="184"/>
    <x v="184"/>
    <x v="18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259"/>
    <x v="2"/>
    <x v="2"/>
    <x v="0"/>
    <x v="0"/>
    <x v="2"/>
    <x v="1"/>
    <x v="2"/>
    <x v="1"/>
    <x v="2"/>
    <x v="2"/>
    <x v="44"/>
    <x v="0"/>
    <x v="0"/>
    <x v="0"/>
    <x v="0"/>
    <x v="0"/>
    <x v="0"/>
    <x v="0"/>
    <x v="0"/>
    <x v="0"/>
  </r>
  <r>
    <x v="0"/>
    <x v="0"/>
    <x v="0"/>
    <x v="6"/>
    <x v="6"/>
    <x v="59"/>
    <x v="71"/>
    <x v="185"/>
    <x v="185"/>
    <x v="18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0"/>
    <x v="0"/>
    <x v="0"/>
    <x v="0"/>
    <x v="0"/>
    <x v="0"/>
    <x v="0"/>
    <x v="0"/>
    <x v="1"/>
    <x v="1"/>
    <x v="1"/>
    <x v="1"/>
    <x v="6"/>
    <x v="40"/>
    <x v="1"/>
    <x v="111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73"/>
    <x v="0"/>
    <x v="186"/>
    <x v="186"/>
    <x v="18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75"/>
    <x v="1"/>
    <x v="1"/>
    <x v="0"/>
    <x v="0"/>
    <x v="0"/>
    <x v="0"/>
    <x v="0"/>
    <x v="0"/>
    <x v="0"/>
    <x v="0"/>
    <x v="1"/>
    <x v="1"/>
    <x v="1"/>
    <x v="1"/>
    <x v="22"/>
    <x v="26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1"/>
    <x v="7"/>
    <x v="187"/>
    <x v="187"/>
    <x v="187"/>
    <x v="0"/>
    <x v="0"/>
    <x v="0"/>
    <x v="0"/>
    <x v="0"/>
    <x v="0"/>
    <x v="0"/>
    <x v="0"/>
    <x v="0"/>
    <x v="0"/>
    <x v="2"/>
    <x v="2"/>
    <x v="0"/>
    <x v="0"/>
    <x v="0"/>
    <x v="0"/>
    <x v="7"/>
    <x v="0"/>
    <x v="0"/>
    <x v="23"/>
    <x v="29"/>
    <x v="136"/>
    <x v="123"/>
    <x v="24"/>
    <x v="8"/>
    <x v="83"/>
    <x v="31"/>
    <x v="154"/>
    <x v="108"/>
    <x v="172"/>
    <x v="173"/>
    <x v="173"/>
    <x v="185"/>
    <x v="0"/>
    <x v="0"/>
    <x v="1"/>
    <x v="1"/>
    <x v="0"/>
    <x v="0"/>
    <x v="2"/>
    <x v="2"/>
    <x v="0"/>
    <x v="0"/>
    <x v="0"/>
    <x v="0"/>
    <x v="26"/>
    <x v="1"/>
    <x v="7"/>
    <x v="74"/>
    <x v="89"/>
    <x v="0"/>
    <x v="0"/>
    <x v="6"/>
    <x v="75"/>
    <x v="0"/>
    <x v="0"/>
    <x v="47"/>
    <x v="17"/>
    <x v="107"/>
    <x v="1"/>
    <x v="1"/>
    <x v="124"/>
    <x v="10"/>
    <x v="41"/>
    <x v="147"/>
    <x v="168"/>
    <x v="73"/>
    <x v="261"/>
    <x v="23"/>
    <x v="112"/>
    <x v="8"/>
    <x v="57"/>
    <x v="87"/>
    <x v="40"/>
    <x v="189"/>
    <x v="30"/>
    <x v="82"/>
    <x v="182"/>
    <x v="204"/>
    <x v="0"/>
    <x v="0"/>
    <x v="0"/>
    <x v="0"/>
    <x v="0"/>
    <x v="0"/>
    <x v="0"/>
    <x v="0"/>
    <x v="0"/>
  </r>
  <r>
    <x v="0"/>
    <x v="0"/>
    <x v="0"/>
    <x v="7"/>
    <x v="7"/>
    <x v="1"/>
    <x v="0"/>
    <x v="188"/>
    <x v="188"/>
    <x v="1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7"/>
    <x v="124"/>
    <x v="0"/>
    <x v="0"/>
    <x v="0"/>
    <x v="0"/>
    <x v="155"/>
    <x v="0"/>
    <x v="173"/>
    <x v="174"/>
    <x v="174"/>
    <x v="18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0"/>
    <x v="148"/>
    <x v="169"/>
    <x v="23"/>
    <x v="262"/>
    <x v="2"/>
    <x v="2"/>
    <x v="1"/>
    <x v="58"/>
    <x v="55"/>
    <x v="3"/>
    <x v="190"/>
    <x v="1"/>
    <x v="65"/>
    <x v="183"/>
    <x v="205"/>
    <x v="0"/>
    <x v="0"/>
    <x v="0"/>
    <x v="0"/>
    <x v="0"/>
    <x v="0"/>
    <x v="0"/>
    <x v="0"/>
    <x v="0"/>
  </r>
  <r>
    <x v="0"/>
    <x v="0"/>
    <x v="0"/>
    <x v="7"/>
    <x v="7"/>
    <x v="74"/>
    <x v="4"/>
    <x v="189"/>
    <x v="189"/>
    <x v="1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26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75"/>
    <x v="0"/>
    <x v="183"/>
    <x v="183"/>
    <x v="18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264"/>
    <x v="2"/>
    <x v="2"/>
    <x v="4"/>
    <x v="59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51"/>
    <x v="72"/>
    <x v="167"/>
    <x v="167"/>
    <x v="1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8"/>
    <x v="125"/>
    <x v="0"/>
    <x v="0"/>
    <x v="0"/>
    <x v="0"/>
    <x v="156"/>
    <x v="0"/>
    <x v="174"/>
    <x v="93"/>
    <x v="175"/>
    <x v="18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5"/>
    <x v="149"/>
    <x v="170"/>
    <x v="19"/>
    <x v="265"/>
    <x v="2"/>
    <x v="2"/>
    <x v="12"/>
    <x v="60"/>
    <x v="18"/>
    <x v="3"/>
    <x v="191"/>
    <x v="1"/>
    <x v="16"/>
    <x v="184"/>
    <x v="206"/>
    <x v="13"/>
    <x v="13"/>
    <x v="4"/>
    <x v="0"/>
    <x v="0"/>
    <x v="0"/>
    <x v="0"/>
    <x v="0"/>
    <x v="0"/>
  </r>
  <r>
    <x v="0"/>
    <x v="0"/>
    <x v="0"/>
    <x v="7"/>
    <x v="7"/>
    <x v="47"/>
    <x v="0"/>
    <x v="190"/>
    <x v="190"/>
    <x v="19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9"/>
    <x v="126"/>
    <x v="0"/>
    <x v="0"/>
    <x v="84"/>
    <x v="0"/>
    <x v="157"/>
    <x v="109"/>
    <x v="175"/>
    <x v="46"/>
    <x v="176"/>
    <x v="188"/>
    <x v="0"/>
    <x v="0"/>
    <x v="0"/>
    <x v="0"/>
    <x v="0"/>
    <x v="0"/>
    <x v="0"/>
    <x v="0"/>
    <x v="0"/>
    <x v="0"/>
    <x v="0"/>
    <x v="0"/>
    <x v="0"/>
    <x v="0"/>
    <x v="0"/>
    <x v="75"/>
    <x v="90"/>
    <x v="0"/>
    <x v="0"/>
    <x v="1"/>
    <x v="1"/>
    <x v="0"/>
    <x v="0"/>
    <x v="12"/>
    <x v="10"/>
    <x v="108"/>
    <x v="1"/>
    <x v="50"/>
    <x v="125"/>
    <x v="3"/>
    <x v="8"/>
    <x v="150"/>
    <x v="171"/>
    <x v="74"/>
    <x v="266"/>
    <x v="7"/>
    <x v="113"/>
    <x v="0"/>
    <x v="0"/>
    <x v="88"/>
    <x v="0"/>
    <x v="192"/>
    <x v="10"/>
    <x v="83"/>
    <x v="185"/>
    <x v="207"/>
    <x v="0"/>
    <x v="0"/>
    <x v="0"/>
    <x v="0"/>
    <x v="0"/>
    <x v="0"/>
    <x v="0"/>
    <x v="0"/>
    <x v="0"/>
  </r>
  <r>
    <x v="0"/>
    <x v="0"/>
    <x v="0"/>
    <x v="7"/>
    <x v="7"/>
    <x v="1"/>
    <x v="73"/>
    <x v="163"/>
    <x v="163"/>
    <x v="16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6"/>
    <x v="0"/>
    <x v="0"/>
    <x v="0"/>
    <x v="0"/>
    <x v="0"/>
    <x v="0"/>
    <x v="0"/>
    <x v="0"/>
    <x v="1"/>
    <x v="1"/>
    <x v="1"/>
    <x v="1"/>
    <x v="19"/>
    <x v="267"/>
    <x v="1"/>
    <x v="114"/>
    <x v="0"/>
    <x v="0"/>
    <x v="2"/>
    <x v="1"/>
    <x v="2"/>
    <x v="1"/>
    <x v="2"/>
    <x v="2"/>
    <x v="208"/>
    <x v="0"/>
    <x v="0"/>
    <x v="0"/>
    <x v="0"/>
    <x v="0"/>
    <x v="0"/>
    <x v="0"/>
    <x v="0"/>
    <x v="0"/>
  </r>
  <r>
    <x v="0"/>
    <x v="0"/>
    <x v="0"/>
    <x v="7"/>
    <x v="7"/>
    <x v="1"/>
    <x v="7"/>
    <x v="187"/>
    <x v="187"/>
    <x v="18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76"/>
    <x v="175"/>
    <x v="177"/>
    <x v="1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64"/>
    <x v="0"/>
    <x v="0"/>
    <x v="42"/>
    <x v="0"/>
    <x v="16"/>
    <x v="151"/>
    <x v="172"/>
    <x v="1"/>
    <x v="268"/>
    <x v="1"/>
    <x v="28"/>
    <x v="0"/>
    <x v="0"/>
    <x v="4"/>
    <x v="3"/>
    <x v="193"/>
    <x v="1"/>
    <x v="4"/>
    <x v="186"/>
    <x v="209"/>
    <x v="0"/>
    <x v="0"/>
    <x v="0"/>
    <x v="27"/>
    <x v="27"/>
    <x v="1"/>
    <x v="1"/>
    <x v="9"/>
    <x v="9"/>
  </r>
  <r>
    <x v="0"/>
    <x v="0"/>
    <x v="0"/>
    <x v="7"/>
    <x v="7"/>
    <x v="1"/>
    <x v="74"/>
    <x v="191"/>
    <x v="191"/>
    <x v="19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0"/>
    <x v="127"/>
    <x v="0"/>
    <x v="0"/>
    <x v="85"/>
    <x v="32"/>
    <x v="158"/>
    <x v="110"/>
    <x v="177"/>
    <x v="176"/>
    <x v="178"/>
    <x v="190"/>
    <x v="0"/>
    <x v="0"/>
    <x v="0"/>
    <x v="0"/>
    <x v="0"/>
    <x v="0"/>
    <x v="3"/>
    <x v="3"/>
    <x v="0"/>
    <x v="0"/>
    <x v="0"/>
    <x v="0"/>
    <x v="27"/>
    <x v="0"/>
    <x v="0"/>
    <x v="76"/>
    <x v="91"/>
    <x v="0"/>
    <x v="0"/>
    <x v="0"/>
    <x v="77"/>
    <x v="0"/>
    <x v="0"/>
    <x v="21"/>
    <x v="3"/>
    <x v="109"/>
    <x v="1"/>
    <x v="1"/>
    <x v="126"/>
    <x v="6"/>
    <x v="42"/>
    <x v="152"/>
    <x v="173"/>
    <x v="75"/>
    <x v="269"/>
    <x v="15"/>
    <x v="115"/>
    <x v="21"/>
    <x v="61"/>
    <x v="89"/>
    <x v="41"/>
    <x v="194"/>
    <x v="2"/>
    <x v="84"/>
    <x v="187"/>
    <x v="210"/>
    <x v="0"/>
    <x v="0"/>
    <x v="0"/>
    <x v="0"/>
    <x v="0"/>
    <x v="0"/>
    <x v="0"/>
    <x v="0"/>
    <x v="0"/>
  </r>
  <r>
    <x v="0"/>
    <x v="0"/>
    <x v="0"/>
    <x v="7"/>
    <x v="7"/>
    <x v="1"/>
    <x v="75"/>
    <x v="192"/>
    <x v="192"/>
    <x v="19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1"/>
    <x v="128"/>
    <x v="0"/>
    <x v="0"/>
    <x v="0"/>
    <x v="0"/>
    <x v="159"/>
    <x v="111"/>
    <x v="178"/>
    <x v="177"/>
    <x v="179"/>
    <x v="1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10"/>
    <x v="0"/>
    <x v="0"/>
    <x v="127"/>
    <x v="0"/>
    <x v="0"/>
    <x v="153"/>
    <x v="174"/>
    <x v="76"/>
    <x v="270"/>
    <x v="2"/>
    <x v="2"/>
    <x v="1"/>
    <x v="1"/>
    <x v="0"/>
    <x v="33"/>
    <x v="195"/>
    <x v="31"/>
    <x v="22"/>
    <x v="188"/>
    <x v="211"/>
    <x v="0"/>
    <x v="0"/>
    <x v="0"/>
    <x v="0"/>
    <x v="0"/>
    <x v="0"/>
    <x v="0"/>
    <x v="0"/>
    <x v="0"/>
  </r>
  <r>
    <x v="0"/>
    <x v="0"/>
    <x v="0"/>
    <x v="7"/>
    <x v="7"/>
    <x v="1"/>
    <x v="0"/>
    <x v="193"/>
    <x v="193"/>
    <x v="19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2"/>
    <x v="129"/>
    <x v="0"/>
    <x v="0"/>
    <x v="86"/>
    <x v="33"/>
    <x v="160"/>
    <x v="112"/>
    <x v="179"/>
    <x v="178"/>
    <x v="180"/>
    <x v="192"/>
    <x v="0"/>
    <x v="0"/>
    <x v="0"/>
    <x v="0"/>
    <x v="0"/>
    <x v="0"/>
    <x v="3"/>
    <x v="3"/>
    <x v="0"/>
    <x v="0"/>
    <x v="0"/>
    <x v="0"/>
    <x v="24"/>
    <x v="0"/>
    <x v="0"/>
    <x v="77"/>
    <x v="92"/>
    <x v="0"/>
    <x v="0"/>
    <x v="3"/>
    <x v="78"/>
    <x v="0"/>
    <x v="0"/>
    <x v="23"/>
    <x v="10"/>
    <x v="111"/>
    <x v="0"/>
    <x v="0"/>
    <x v="128"/>
    <x v="0"/>
    <x v="43"/>
    <x v="154"/>
    <x v="175"/>
    <x v="44"/>
    <x v="271"/>
    <x v="5"/>
    <x v="116"/>
    <x v="4"/>
    <x v="62"/>
    <x v="90"/>
    <x v="26"/>
    <x v="196"/>
    <x v="16"/>
    <x v="56"/>
    <x v="189"/>
    <x v="212"/>
    <x v="0"/>
    <x v="0"/>
    <x v="0"/>
    <x v="0"/>
    <x v="0"/>
    <x v="0"/>
    <x v="0"/>
    <x v="0"/>
    <x v="0"/>
  </r>
  <r>
    <x v="0"/>
    <x v="0"/>
    <x v="0"/>
    <x v="7"/>
    <x v="7"/>
    <x v="1"/>
    <x v="0"/>
    <x v="193"/>
    <x v="193"/>
    <x v="19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2"/>
    <x v="26"/>
    <x v="0"/>
    <x v="0"/>
    <x v="0"/>
    <x v="0"/>
    <x v="161"/>
    <x v="23"/>
    <x v="180"/>
    <x v="179"/>
    <x v="181"/>
    <x v="193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76"/>
    <x v="1"/>
    <x v="1"/>
    <x v="0"/>
    <x v="0"/>
    <x v="7"/>
    <x v="4"/>
    <x v="39"/>
    <x v="1"/>
    <x v="51"/>
    <x v="129"/>
    <x v="1"/>
    <x v="1"/>
    <x v="1"/>
    <x v="176"/>
    <x v="6"/>
    <x v="272"/>
    <x v="2"/>
    <x v="2"/>
    <x v="0"/>
    <x v="0"/>
    <x v="2"/>
    <x v="1"/>
    <x v="197"/>
    <x v="4"/>
    <x v="5"/>
    <x v="5"/>
    <x v="213"/>
    <x v="0"/>
    <x v="0"/>
    <x v="0"/>
    <x v="0"/>
    <x v="0"/>
    <x v="0"/>
    <x v="0"/>
    <x v="0"/>
    <x v="0"/>
  </r>
  <r>
    <x v="0"/>
    <x v="0"/>
    <x v="0"/>
    <x v="7"/>
    <x v="7"/>
    <x v="1"/>
    <x v="76"/>
    <x v="189"/>
    <x v="189"/>
    <x v="18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2"/>
    <x v="0"/>
    <x v="181"/>
    <x v="180"/>
    <x v="182"/>
    <x v="19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155"/>
    <x v="177"/>
    <x v="18"/>
    <x v="273"/>
    <x v="2"/>
    <x v="2"/>
    <x v="7"/>
    <x v="63"/>
    <x v="47"/>
    <x v="42"/>
    <x v="198"/>
    <x v="32"/>
    <x v="85"/>
    <x v="190"/>
    <x v="214"/>
    <x v="0"/>
    <x v="0"/>
    <x v="0"/>
    <x v="0"/>
    <x v="0"/>
    <x v="0"/>
    <x v="0"/>
    <x v="0"/>
    <x v="0"/>
  </r>
  <r>
    <x v="0"/>
    <x v="0"/>
    <x v="0"/>
    <x v="7"/>
    <x v="7"/>
    <x v="1"/>
    <x v="35"/>
    <x v="181"/>
    <x v="181"/>
    <x v="1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3"/>
    <x v="0"/>
    <x v="182"/>
    <x v="181"/>
    <x v="183"/>
    <x v="1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8"/>
    <x v="4"/>
    <x v="112"/>
    <x v="0"/>
    <x v="0"/>
    <x v="130"/>
    <x v="0"/>
    <x v="18"/>
    <x v="156"/>
    <x v="178"/>
    <x v="64"/>
    <x v="274"/>
    <x v="5"/>
    <x v="117"/>
    <x v="4"/>
    <x v="64"/>
    <x v="26"/>
    <x v="11"/>
    <x v="199"/>
    <x v="16"/>
    <x v="86"/>
    <x v="191"/>
    <x v="215"/>
    <x v="0"/>
    <x v="0"/>
    <x v="0"/>
    <x v="0"/>
    <x v="0"/>
    <x v="0"/>
    <x v="0"/>
    <x v="0"/>
    <x v="0"/>
  </r>
  <r>
    <x v="0"/>
    <x v="0"/>
    <x v="0"/>
    <x v="7"/>
    <x v="7"/>
    <x v="0"/>
    <x v="77"/>
    <x v="194"/>
    <x v="194"/>
    <x v="19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0"/>
    <x v="62"/>
    <x v="195"/>
    <x v="195"/>
    <x v="19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7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47"/>
    <x v="0"/>
    <x v="190"/>
    <x v="190"/>
    <x v="19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83"/>
    <x v="182"/>
    <x v="184"/>
    <x v="196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7"/>
    <x v="4"/>
    <x v="113"/>
    <x v="1"/>
    <x v="52"/>
    <x v="131"/>
    <x v="0"/>
    <x v="16"/>
    <x v="157"/>
    <x v="179"/>
    <x v="6"/>
    <x v="10"/>
    <x v="2"/>
    <x v="2"/>
    <x v="0"/>
    <x v="0"/>
    <x v="2"/>
    <x v="1"/>
    <x v="2"/>
    <x v="1"/>
    <x v="2"/>
    <x v="2"/>
    <x v="216"/>
    <x v="0"/>
    <x v="0"/>
    <x v="0"/>
    <x v="28"/>
    <x v="28"/>
    <x v="1"/>
    <x v="1"/>
    <x v="9"/>
    <x v="9"/>
  </r>
  <r>
    <x v="0"/>
    <x v="0"/>
    <x v="0"/>
    <x v="7"/>
    <x v="7"/>
    <x v="12"/>
    <x v="78"/>
    <x v="196"/>
    <x v="196"/>
    <x v="1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9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275"/>
    <x v="1"/>
    <x v="4"/>
    <x v="0"/>
    <x v="0"/>
    <x v="13"/>
    <x v="1"/>
    <x v="83"/>
    <x v="1"/>
    <x v="13"/>
    <x v="79"/>
    <x v="217"/>
    <x v="0"/>
    <x v="0"/>
    <x v="0"/>
    <x v="0"/>
    <x v="0"/>
    <x v="0"/>
    <x v="0"/>
    <x v="0"/>
    <x v="0"/>
  </r>
  <r>
    <x v="0"/>
    <x v="0"/>
    <x v="0"/>
    <x v="7"/>
    <x v="7"/>
    <x v="13"/>
    <x v="0"/>
    <x v="197"/>
    <x v="197"/>
    <x v="19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3"/>
    <x v="130"/>
    <x v="0"/>
    <x v="0"/>
    <x v="87"/>
    <x v="0"/>
    <x v="164"/>
    <x v="0"/>
    <x v="184"/>
    <x v="183"/>
    <x v="185"/>
    <x v="198"/>
    <x v="0"/>
    <x v="0"/>
    <x v="0"/>
    <x v="0"/>
    <x v="0"/>
    <x v="0"/>
    <x v="0"/>
    <x v="0"/>
    <x v="0"/>
    <x v="0"/>
    <x v="0"/>
    <x v="0"/>
    <x v="0"/>
    <x v="0"/>
    <x v="0"/>
    <x v="78"/>
    <x v="93"/>
    <x v="0"/>
    <x v="0"/>
    <x v="0"/>
    <x v="79"/>
    <x v="0"/>
    <x v="0"/>
    <x v="0"/>
    <x v="0"/>
    <x v="0"/>
    <x v="0"/>
    <x v="0"/>
    <x v="0"/>
    <x v="3"/>
    <x v="5"/>
    <x v="158"/>
    <x v="180"/>
    <x v="17"/>
    <x v="276"/>
    <x v="5"/>
    <x v="20"/>
    <x v="0"/>
    <x v="0"/>
    <x v="12"/>
    <x v="15"/>
    <x v="200"/>
    <x v="3"/>
    <x v="7"/>
    <x v="192"/>
    <x v="218"/>
    <x v="0"/>
    <x v="0"/>
    <x v="0"/>
    <x v="0"/>
    <x v="0"/>
    <x v="0"/>
    <x v="0"/>
    <x v="0"/>
    <x v="0"/>
  </r>
  <r>
    <x v="0"/>
    <x v="0"/>
    <x v="0"/>
    <x v="7"/>
    <x v="7"/>
    <x v="13"/>
    <x v="0"/>
    <x v="197"/>
    <x v="197"/>
    <x v="19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11"/>
    <x v="0"/>
    <x v="102"/>
    <x v="102"/>
    <x v="10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277"/>
    <x v="7"/>
    <x v="118"/>
    <x v="1"/>
    <x v="65"/>
    <x v="6"/>
    <x v="3"/>
    <x v="201"/>
    <x v="1"/>
    <x v="14"/>
    <x v="193"/>
    <x v="219"/>
    <x v="0"/>
    <x v="0"/>
    <x v="0"/>
    <x v="0"/>
    <x v="0"/>
    <x v="0"/>
    <x v="0"/>
    <x v="0"/>
    <x v="0"/>
  </r>
  <r>
    <x v="0"/>
    <x v="0"/>
    <x v="0"/>
    <x v="7"/>
    <x v="7"/>
    <x v="76"/>
    <x v="79"/>
    <x v="104"/>
    <x v="104"/>
    <x v="10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4"/>
    <x v="131"/>
    <x v="0"/>
    <x v="0"/>
    <x v="0"/>
    <x v="0"/>
    <x v="165"/>
    <x v="113"/>
    <x v="185"/>
    <x v="184"/>
    <x v="186"/>
    <x v="2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8"/>
    <x v="0"/>
    <x v="0"/>
    <x v="132"/>
    <x v="1"/>
    <x v="5"/>
    <x v="159"/>
    <x v="181"/>
    <x v="1"/>
    <x v="278"/>
    <x v="2"/>
    <x v="2"/>
    <x v="0"/>
    <x v="0"/>
    <x v="8"/>
    <x v="1"/>
    <x v="202"/>
    <x v="4"/>
    <x v="14"/>
    <x v="194"/>
    <x v="220"/>
    <x v="0"/>
    <x v="0"/>
    <x v="0"/>
    <x v="0"/>
    <x v="0"/>
    <x v="0"/>
    <x v="0"/>
    <x v="0"/>
    <x v="0"/>
  </r>
  <r>
    <x v="0"/>
    <x v="0"/>
    <x v="0"/>
    <x v="7"/>
    <x v="7"/>
    <x v="76"/>
    <x v="79"/>
    <x v="104"/>
    <x v="104"/>
    <x v="10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77"/>
    <x v="0"/>
    <x v="0"/>
    <x v="0"/>
    <x v="0"/>
    <x v="0"/>
    <x v="0"/>
    <x v="0"/>
    <x v="0"/>
    <x v="0"/>
    <x v="0"/>
    <x v="1"/>
    <x v="1"/>
    <x v="1"/>
    <x v="1"/>
    <x v="23"/>
    <x v="279"/>
    <x v="1"/>
    <x v="4"/>
    <x v="1"/>
    <x v="66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1"/>
    <x v="74"/>
    <x v="191"/>
    <x v="191"/>
    <x v="19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6"/>
    <x v="0"/>
    <x v="186"/>
    <x v="185"/>
    <x v="187"/>
    <x v="2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160"/>
    <x v="182"/>
    <x v="1"/>
    <x v="280"/>
    <x v="2"/>
    <x v="2"/>
    <x v="0"/>
    <x v="0"/>
    <x v="16"/>
    <x v="1"/>
    <x v="203"/>
    <x v="1"/>
    <x v="45"/>
    <x v="195"/>
    <x v="221"/>
    <x v="0"/>
    <x v="0"/>
    <x v="0"/>
    <x v="0"/>
    <x v="0"/>
    <x v="0"/>
    <x v="0"/>
    <x v="0"/>
    <x v="0"/>
  </r>
  <r>
    <x v="0"/>
    <x v="0"/>
    <x v="0"/>
    <x v="7"/>
    <x v="7"/>
    <x v="1"/>
    <x v="0"/>
    <x v="198"/>
    <x v="198"/>
    <x v="19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1"/>
    <x v="1"/>
    <x v="197"/>
    <x v="1"/>
    <x v="1"/>
    <x v="196"/>
    <x v="222"/>
    <x v="0"/>
    <x v="0"/>
    <x v="0"/>
    <x v="0"/>
    <x v="0"/>
    <x v="0"/>
    <x v="0"/>
    <x v="0"/>
    <x v="0"/>
  </r>
  <r>
    <x v="0"/>
    <x v="0"/>
    <x v="0"/>
    <x v="7"/>
    <x v="7"/>
    <x v="1"/>
    <x v="0"/>
    <x v="188"/>
    <x v="188"/>
    <x v="18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5"/>
    <x v="132"/>
    <x v="0"/>
    <x v="0"/>
    <x v="88"/>
    <x v="0"/>
    <x v="167"/>
    <x v="114"/>
    <x v="187"/>
    <x v="186"/>
    <x v="188"/>
    <x v="202"/>
    <x v="0"/>
    <x v="0"/>
    <x v="0"/>
    <x v="0"/>
    <x v="0"/>
    <x v="0"/>
    <x v="0"/>
    <x v="0"/>
    <x v="0"/>
    <x v="0"/>
    <x v="0"/>
    <x v="0"/>
    <x v="0"/>
    <x v="0"/>
    <x v="0"/>
    <x v="79"/>
    <x v="94"/>
    <x v="0"/>
    <x v="0"/>
    <x v="1"/>
    <x v="1"/>
    <x v="0"/>
    <x v="0"/>
    <x v="7"/>
    <x v="4"/>
    <x v="9"/>
    <x v="0"/>
    <x v="0"/>
    <x v="23"/>
    <x v="1"/>
    <x v="0"/>
    <x v="161"/>
    <x v="183"/>
    <x v="23"/>
    <x v="281"/>
    <x v="2"/>
    <x v="2"/>
    <x v="0"/>
    <x v="0"/>
    <x v="16"/>
    <x v="8"/>
    <x v="204"/>
    <x v="3"/>
    <x v="31"/>
    <x v="197"/>
    <x v="223"/>
    <x v="0"/>
    <x v="0"/>
    <x v="0"/>
    <x v="0"/>
    <x v="0"/>
    <x v="0"/>
    <x v="0"/>
    <x v="0"/>
    <x v="0"/>
  </r>
  <r>
    <x v="0"/>
    <x v="0"/>
    <x v="0"/>
    <x v="7"/>
    <x v="7"/>
    <x v="51"/>
    <x v="72"/>
    <x v="167"/>
    <x v="167"/>
    <x v="16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8"/>
    <x v="0"/>
    <x v="188"/>
    <x v="187"/>
    <x v="189"/>
    <x v="20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162"/>
    <x v="184"/>
    <x v="6"/>
    <x v="282"/>
    <x v="2"/>
    <x v="2"/>
    <x v="0"/>
    <x v="0"/>
    <x v="13"/>
    <x v="1"/>
    <x v="205"/>
    <x v="1"/>
    <x v="13"/>
    <x v="198"/>
    <x v="224"/>
    <x v="0"/>
    <x v="0"/>
    <x v="0"/>
    <x v="0"/>
    <x v="0"/>
    <x v="0"/>
    <x v="0"/>
    <x v="0"/>
    <x v="0"/>
  </r>
  <r>
    <x v="0"/>
    <x v="0"/>
    <x v="0"/>
    <x v="8"/>
    <x v="8"/>
    <x v="77"/>
    <x v="80"/>
    <x v="199"/>
    <x v="199"/>
    <x v="1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6"/>
    <x v="133"/>
    <x v="0"/>
    <x v="0"/>
    <x v="0"/>
    <x v="0"/>
    <x v="169"/>
    <x v="66"/>
    <x v="189"/>
    <x v="188"/>
    <x v="190"/>
    <x v="204"/>
    <x v="0"/>
    <x v="0"/>
    <x v="0"/>
    <x v="0"/>
    <x v="0"/>
    <x v="0"/>
    <x v="0"/>
    <x v="0"/>
    <x v="0"/>
    <x v="0"/>
    <x v="0"/>
    <x v="0"/>
    <x v="0"/>
    <x v="0"/>
    <x v="0"/>
    <x v="0"/>
    <x v="95"/>
    <x v="0"/>
    <x v="0"/>
    <x v="1"/>
    <x v="1"/>
    <x v="0"/>
    <x v="0"/>
    <x v="4"/>
    <x v="4"/>
    <x v="5"/>
    <x v="1"/>
    <x v="3"/>
    <x v="133"/>
    <x v="1"/>
    <x v="1"/>
    <x v="163"/>
    <x v="185"/>
    <x v="26"/>
    <x v="283"/>
    <x v="2"/>
    <x v="2"/>
    <x v="0"/>
    <x v="0"/>
    <x v="43"/>
    <x v="3"/>
    <x v="206"/>
    <x v="4"/>
    <x v="5"/>
    <x v="199"/>
    <x v="225"/>
    <x v="0"/>
    <x v="0"/>
    <x v="0"/>
    <x v="0"/>
    <x v="0"/>
    <x v="0"/>
    <x v="0"/>
    <x v="0"/>
    <x v="0"/>
  </r>
  <r>
    <x v="0"/>
    <x v="0"/>
    <x v="0"/>
    <x v="8"/>
    <x v="8"/>
    <x v="78"/>
    <x v="0"/>
    <x v="200"/>
    <x v="200"/>
    <x v="20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90"/>
    <x v="189"/>
    <x v="191"/>
    <x v="205"/>
    <x v="0"/>
    <x v="0"/>
    <x v="0"/>
    <x v="0"/>
    <x v="0"/>
    <x v="0"/>
    <x v="0"/>
    <x v="0"/>
    <x v="0"/>
    <x v="0"/>
    <x v="0"/>
    <x v="0"/>
    <x v="0"/>
    <x v="0"/>
    <x v="0"/>
    <x v="0"/>
    <x v="0"/>
    <x v="32"/>
    <x v="78"/>
    <x v="0"/>
    <x v="0"/>
    <x v="0"/>
    <x v="0"/>
    <x v="7"/>
    <x v="4"/>
    <x v="10"/>
    <x v="1"/>
    <x v="9"/>
    <x v="10"/>
    <x v="0"/>
    <x v="16"/>
    <x v="164"/>
    <x v="186"/>
    <x v="64"/>
    <x v="284"/>
    <x v="1"/>
    <x v="4"/>
    <x v="0"/>
    <x v="0"/>
    <x v="2"/>
    <x v="1"/>
    <x v="84"/>
    <x v="1"/>
    <x v="2"/>
    <x v="200"/>
    <x v="226"/>
    <x v="0"/>
    <x v="0"/>
    <x v="0"/>
    <x v="0"/>
    <x v="0"/>
    <x v="0"/>
    <x v="0"/>
    <x v="0"/>
    <x v="0"/>
  </r>
  <r>
    <x v="0"/>
    <x v="0"/>
    <x v="0"/>
    <x v="8"/>
    <x v="8"/>
    <x v="79"/>
    <x v="48"/>
    <x v="201"/>
    <x v="201"/>
    <x v="20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7"/>
    <x v="134"/>
    <x v="0"/>
    <x v="0"/>
    <x v="20"/>
    <x v="34"/>
    <x v="170"/>
    <x v="115"/>
    <x v="191"/>
    <x v="190"/>
    <x v="192"/>
    <x v="206"/>
    <x v="0"/>
    <x v="0"/>
    <x v="0"/>
    <x v="0"/>
    <x v="0"/>
    <x v="0"/>
    <x v="1"/>
    <x v="3"/>
    <x v="0"/>
    <x v="0"/>
    <x v="0"/>
    <x v="0"/>
    <x v="24"/>
    <x v="0"/>
    <x v="0"/>
    <x v="0"/>
    <x v="0"/>
    <x v="0"/>
    <x v="0"/>
    <x v="1"/>
    <x v="1"/>
    <x v="0"/>
    <x v="0"/>
    <x v="48"/>
    <x v="2"/>
    <x v="56"/>
    <x v="0"/>
    <x v="0"/>
    <x v="134"/>
    <x v="0"/>
    <x v="44"/>
    <x v="165"/>
    <x v="187"/>
    <x v="55"/>
    <x v="285"/>
    <x v="1"/>
    <x v="119"/>
    <x v="0"/>
    <x v="0"/>
    <x v="91"/>
    <x v="13"/>
    <x v="207"/>
    <x v="10"/>
    <x v="87"/>
    <x v="201"/>
    <x v="227"/>
    <x v="14"/>
    <x v="14"/>
    <x v="4"/>
    <x v="0"/>
    <x v="0"/>
    <x v="0"/>
    <x v="0"/>
    <x v="0"/>
    <x v="0"/>
  </r>
  <r>
    <x v="0"/>
    <x v="0"/>
    <x v="0"/>
    <x v="8"/>
    <x v="8"/>
    <x v="61"/>
    <x v="0"/>
    <x v="144"/>
    <x v="144"/>
    <x v="1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1"/>
    <x v="1"/>
    <x v="69"/>
    <x v="1"/>
    <x v="208"/>
    <x v="1"/>
    <x v="88"/>
    <x v="155"/>
    <x v="228"/>
    <x v="0"/>
    <x v="0"/>
    <x v="0"/>
    <x v="0"/>
    <x v="0"/>
    <x v="0"/>
    <x v="0"/>
    <x v="0"/>
    <x v="0"/>
  </r>
  <r>
    <x v="0"/>
    <x v="0"/>
    <x v="0"/>
    <x v="8"/>
    <x v="8"/>
    <x v="61"/>
    <x v="0"/>
    <x v="144"/>
    <x v="144"/>
    <x v="14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79"/>
    <x v="1"/>
    <x v="1"/>
    <x v="0"/>
    <x v="0"/>
    <x v="0"/>
    <x v="0"/>
    <x v="0"/>
    <x v="0"/>
    <x v="0"/>
    <x v="0"/>
    <x v="1"/>
    <x v="1"/>
    <x v="1"/>
    <x v="1"/>
    <x v="6"/>
    <x v="28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8"/>
    <x v="8"/>
    <x v="1"/>
    <x v="0"/>
    <x v="202"/>
    <x v="202"/>
    <x v="20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4"/>
    <x v="30"/>
    <x v="148"/>
    <x v="135"/>
    <x v="25"/>
    <x v="0"/>
    <x v="89"/>
    <x v="0"/>
    <x v="171"/>
    <x v="116"/>
    <x v="192"/>
    <x v="191"/>
    <x v="193"/>
    <x v="207"/>
    <x v="0"/>
    <x v="0"/>
    <x v="0"/>
    <x v="0"/>
    <x v="0"/>
    <x v="0"/>
    <x v="0"/>
    <x v="0"/>
    <x v="0"/>
    <x v="0"/>
    <x v="0"/>
    <x v="0"/>
    <x v="0"/>
    <x v="0"/>
    <x v="1"/>
    <x v="80"/>
    <x v="96"/>
    <x v="0"/>
    <x v="0"/>
    <x v="3"/>
    <x v="80"/>
    <x v="0"/>
    <x v="0"/>
    <x v="49"/>
    <x v="9"/>
    <x v="114"/>
    <x v="0"/>
    <x v="0"/>
    <x v="135"/>
    <x v="1"/>
    <x v="6"/>
    <x v="166"/>
    <x v="188"/>
    <x v="77"/>
    <x v="287"/>
    <x v="5"/>
    <x v="120"/>
    <x v="12"/>
    <x v="67"/>
    <x v="92"/>
    <x v="27"/>
    <x v="209"/>
    <x v="16"/>
    <x v="42"/>
    <x v="202"/>
    <x v="229"/>
    <x v="0"/>
    <x v="0"/>
    <x v="0"/>
    <x v="0"/>
    <x v="0"/>
    <x v="0"/>
    <x v="0"/>
    <x v="0"/>
    <x v="0"/>
  </r>
  <r>
    <x v="0"/>
    <x v="0"/>
    <x v="0"/>
    <x v="8"/>
    <x v="8"/>
    <x v="1"/>
    <x v="0"/>
    <x v="202"/>
    <x v="202"/>
    <x v="20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49"/>
    <x v="136"/>
    <x v="0"/>
    <x v="0"/>
    <x v="90"/>
    <x v="0"/>
    <x v="172"/>
    <x v="117"/>
    <x v="193"/>
    <x v="192"/>
    <x v="194"/>
    <x v="208"/>
    <x v="0"/>
    <x v="0"/>
    <x v="0"/>
    <x v="0"/>
    <x v="0"/>
    <x v="0"/>
    <x v="0"/>
    <x v="0"/>
    <x v="0"/>
    <x v="0"/>
    <x v="0"/>
    <x v="0"/>
    <x v="0"/>
    <x v="0"/>
    <x v="0"/>
    <x v="81"/>
    <x v="97"/>
    <x v="14"/>
    <x v="24"/>
    <x v="1"/>
    <x v="1"/>
    <x v="0"/>
    <x v="0"/>
    <x v="2"/>
    <x v="5"/>
    <x v="115"/>
    <x v="15"/>
    <x v="53"/>
    <x v="136"/>
    <x v="0"/>
    <x v="16"/>
    <x v="167"/>
    <x v="189"/>
    <x v="4"/>
    <x v="94"/>
    <x v="2"/>
    <x v="2"/>
    <x v="0"/>
    <x v="0"/>
    <x v="4"/>
    <x v="15"/>
    <x v="106"/>
    <x v="1"/>
    <x v="2"/>
    <x v="203"/>
    <x v="230"/>
    <x v="0"/>
    <x v="0"/>
    <x v="0"/>
    <x v="0"/>
    <x v="0"/>
    <x v="0"/>
    <x v="0"/>
    <x v="0"/>
    <x v="0"/>
  </r>
  <r>
    <x v="0"/>
    <x v="0"/>
    <x v="0"/>
    <x v="8"/>
    <x v="8"/>
    <x v="1"/>
    <x v="77"/>
    <x v="203"/>
    <x v="203"/>
    <x v="20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3"/>
    <x v="0"/>
    <x v="194"/>
    <x v="193"/>
    <x v="195"/>
    <x v="20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4"/>
    <x v="23"/>
    <x v="0"/>
    <x v="0"/>
    <x v="137"/>
    <x v="3"/>
    <x v="45"/>
    <x v="168"/>
    <x v="190"/>
    <x v="78"/>
    <x v="288"/>
    <x v="1"/>
    <x v="87"/>
    <x v="22"/>
    <x v="68"/>
    <x v="41"/>
    <x v="26"/>
    <x v="210"/>
    <x v="18"/>
    <x v="89"/>
    <x v="204"/>
    <x v="231"/>
    <x v="0"/>
    <x v="0"/>
    <x v="0"/>
    <x v="0"/>
    <x v="0"/>
    <x v="0"/>
    <x v="0"/>
    <x v="0"/>
    <x v="0"/>
  </r>
  <r>
    <x v="0"/>
    <x v="0"/>
    <x v="0"/>
    <x v="8"/>
    <x v="8"/>
    <x v="13"/>
    <x v="81"/>
    <x v="204"/>
    <x v="204"/>
    <x v="20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4"/>
    <x v="289"/>
    <x v="2"/>
    <x v="2"/>
    <x v="0"/>
    <x v="0"/>
    <x v="13"/>
    <x v="3"/>
    <x v="211"/>
    <x v="3"/>
    <x v="13"/>
    <x v="205"/>
    <x v="232"/>
    <x v="0"/>
    <x v="0"/>
    <x v="0"/>
    <x v="0"/>
    <x v="0"/>
    <x v="0"/>
    <x v="0"/>
    <x v="0"/>
    <x v="0"/>
  </r>
  <r>
    <x v="0"/>
    <x v="0"/>
    <x v="0"/>
    <x v="8"/>
    <x v="8"/>
    <x v="78"/>
    <x v="0"/>
    <x v="200"/>
    <x v="200"/>
    <x v="20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5"/>
    <x v="0"/>
    <x v="0"/>
    <x v="0"/>
    <x v="0"/>
    <x v="1"/>
    <x v="0"/>
    <x v="195"/>
    <x v="1"/>
    <x v="1"/>
    <x v="2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91"/>
    <x v="6"/>
    <x v="10"/>
    <x v="2"/>
    <x v="2"/>
    <x v="0"/>
    <x v="0"/>
    <x v="13"/>
    <x v="1"/>
    <x v="34"/>
    <x v="4"/>
    <x v="5"/>
    <x v="5"/>
    <x v="233"/>
    <x v="0"/>
    <x v="0"/>
    <x v="0"/>
    <x v="29"/>
    <x v="29"/>
    <x v="1"/>
    <x v="1"/>
    <x v="10"/>
    <x v="10"/>
  </r>
  <r>
    <x v="0"/>
    <x v="0"/>
    <x v="0"/>
    <x v="8"/>
    <x v="8"/>
    <x v="78"/>
    <x v="0"/>
    <x v="200"/>
    <x v="200"/>
    <x v="20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80"/>
    <x v="1"/>
    <x v="1"/>
    <x v="0"/>
    <x v="0"/>
    <x v="0"/>
    <x v="0"/>
    <x v="0"/>
    <x v="0"/>
    <x v="0"/>
    <x v="0"/>
    <x v="1"/>
    <x v="1"/>
    <x v="1"/>
    <x v="1"/>
    <x v="6"/>
    <x v="290"/>
    <x v="2"/>
    <x v="2"/>
    <x v="0"/>
    <x v="0"/>
    <x v="5"/>
    <x v="4"/>
    <x v="5"/>
    <x v="4"/>
    <x v="5"/>
    <x v="5"/>
    <x v="5"/>
    <x v="0"/>
    <x v="0"/>
    <x v="1"/>
    <x v="29"/>
    <x v="29"/>
    <x v="1"/>
    <x v="1"/>
    <x v="10"/>
    <x v="10"/>
  </r>
  <r>
    <x v="0"/>
    <x v="0"/>
    <x v="0"/>
    <x v="9"/>
    <x v="9"/>
    <x v="25"/>
    <x v="48"/>
    <x v="141"/>
    <x v="141"/>
    <x v="1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  <x v="31"/>
    <x v="150"/>
    <x v="137"/>
    <x v="26"/>
    <x v="0"/>
    <x v="91"/>
    <x v="0"/>
    <x v="174"/>
    <x v="118"/>
    <x v="196"/>
    <x v="194"/>
    <x v="196"/>
    <x v="212"/>
    <x v="0"/>
    <x v="0"/>
    <x v="0"/>
    <x v="0"/>
    <x v="0"/>
    <x v="0"/>
    <x v="0"/>
    <x v="0"/>
    <x v="0"/>
    <x v="0"/>
    <x v="0"/>
    <x v="0"/>
    <x v="0"/>
    <x v="0"/>
    <x v="1"/>
    <x v="82"/>
    <x v="98"/>
    <x v="0"/>
    <x v="0"/>
    <x v="5"/>
    <x v="81"/>
    <x v="0"/>
    <x v="0"/>
    <x v="50"/>
    <x v="1"/>
    <x v="116"/>
    <x v="15"/>
    <x v="54"/>
    <x v="138"/>
    <x v="8"/>
    <x v="22"/>
    <x v="169"/>
    <x v="192"/>
    <x v="79"/>
    <x v="291"/>
    <x v="0"/>
    <x v="121"/>
    <x v="1"/>
    <x v="69"/>
    <x v="93"/>
    <x v="29"/>
    <x v="212"/>
    <x v="31"/>
    <x v="90"/>
    <x v="206"/>
    <x v="234"/>
    <x v="0"/>
    <x v="0"/>
    <x v="0"/>
    <x v="0"/>
    <x v="0"/>
    <x v="0"/>
    <x v="0"/>
    <x v="0"/>
    <x v="0"/>
  </r>
  <r>
    <x v="0"/>
    <x v="0"/>
    <x v="0"/>
    <x v="9"/>
    <x v="9"/>
    <x v="80"/>
    <x v="20"/>
    <x v="205"/>
    <x v="205"/>
    <x v="20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292"/>
    <x v="2"/>
    <x v="2"/>
    <x v="7"/>
    <x v="15"/>
    <x v="6"/>
    <x v="1"/>
    <x v="213"/>
    <x v="1"/>
    <x v="14"/>
    <x v="207"/>
    <x v="235"/>
    <x v="0"/>
    <x v="0"/>
    <x v="0"/>
    <x v="0"/>
    <x v="0"/>
    <x v="0"/>
    <x v="0"/>
    <x v="0"/>
    <x v="0"/>
  </r>
  <r>
    <x v="0"/>
    <x v="0"/>
    <x v="0"/>
    <x v="9"/>
    <x v="9"/>
    <x v="81"/>
    <x v="2"/>
    <x v="206"/>
    <x v="206"/>
    <x v="20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1"/>
    <x v="138"/>
    <x v="0"/>
    <x v="0"/>
    <x v="32"/>
    <x v="35"/>
    <x v="175"/>
    <x v="119"/>
    <x v="197"/>
    <x v="195"/>
    <x v="197"/>
    <x v="213"/>
    <x v="0"/>
    <x v="0"/>
    <x v="0"/>
    <x v="0"/>
    <x v="0"/>
    <x v="0"/>
    <x v="3"/>
    <x v="3"/>
    <x v="0"/>
    <x v="0"/>
    <x v="0"/>
    <x v="0"/>
    <x v="15"/>
    <x v="0"/>
    <x v="0"/>
    <x v="0"/>
    <x v="99"/>
    <x v="0"/>
    <x v="0"/>
    <x v="1"/>
    <x v="1"/>
    <x v="0"/>
    <x v="0"/>
    <x v="3"/>
    <x v="4"/>
    <x v="23"/>
    <x v="1"/>
    <x v="14"/>
    <x v="139"/>
    <x v="1"/>
    <x v="1"/>
    <x v="170"/>
    <x v="193"/>
    <x v="11"/>
    <x v="293"/>
    <x v="1"/>
    <x v="4"/>
    <x v="0"/>
    <x v="0"/>
    <x v="38"/>
    <x v="3"/>
    <x v="214"/>
    <x v="4"/>
    <x v="5"/>
    <x v="208"/>
    <x v="236"/>
    <x v="0"/>
    <x v="0"/>
    <x v="0"/>
    <x v="0"/>
    <x v="0"/>
    <x v="0"/>
    <x v="0"/>
    <x v="0"/>
    <x v="0"/>
  </r>
  <r>
    <x v="0"/>
    <x v="0"/>
    <x v="0"/>
    <x v="9"/>
    <x v="9"/>
    <x v="81"/>
    <x v="2"/>
    <x v="206"/>
    <x v="206"/>
    <x v="20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3"/>
    <x v="81"/>
    <x v="0"/>
    <x v="82"/>
    <x v="0"/>
    <x v="0"/>
    <x v="0"/>
    <x v="0"/>
    <x v="0"/>
    <x v="0"/>
    <x v="0"/>
    <x v="0"/>
    <x v="1"/>
    <x v="1"/>
    <x v="1"/>
    <x v="1"/>
    <x v="80"/>
    <x v="294"/>
    <x v="1"/>
    <x v="12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81"/>
    <x v="2"/>
    <x v="206"/>
    <x v="206"/>
    <x v="20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82"/>
    <x v="1"/>
    <x v="1"/>
    <x v="0"/>
    <x v="0"/>
    <x v="0"/>
    <x v="0"/>
    <x v="0"/>
    <x v="0"/>
    <x v="0"/>
    <x v="0"/>
    <x v="1"/>
    <x v="1"/>
    <x v="1"/>
    <x v="1"/>
    <x v="6"/>
    <x v="295"/>
    <x v="2"/>
    <x v="2"/>
    <x v="0"/>
    <x v="0"/>
    <x v="5"/>
    <x v="4"/>
    <x v="5"/>
    <x v="4"/>
    <x v="5"/>
    <x v="5"/>
    <x v="5"/>
    <x v="0"/>
    <x v="0"/>
    <x v="1"/>
    <x v="30"/>
    <x v="30"/>
    <x v="1"/>
    <x v="1"/>
    <x v="11"/>
    <x v="11"/>
  </r>
  <r>
    <x v="0"/>
    <x v="0"/>
    <x v="0"/>
    <x v="9"/>
    <x v="9"/>
    <x v="39"/>
    <x v="0"/>
    <x v="207"/>
    <x v="207"/>
    <x v="20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52"/>
    <x v="26"/>
    <x v="0"/>
    <x v="0"/>
    <x v="0"/>
    <x v="0"/>
    <x v="176"/>
    <x v="23"/>
    <x v="198"/>
    <x v="196"/>
    <x v="198"/>
    <x v="214"/>
    <x v="2"/>
    <x v="12"/>
    <x v="0"/>
    <x v="0"/>
    <x v="0"/>
    <x v="0"/>
    <x v="0"/>
    <x v="0"/>
    <x v="0"/>
    <x v="0"/>
    <x v="0"/>
    <x v="0"/>
    <x v="0"/>
    <x v="0"/>
    <x v="0"/>
    <x v="0"/>
    <x v="0"/>
    <x v="18"/>
    <x v="83"/>
    <x v="1"/>
    <x v="1"/>
    <x v="0"/>
    <x v="0"/>
    <x v="7"/>
    <x v="4"/>
    <x v="117"/>
    <x v="1"/>
    <x v="4"/>
    <x v="140"/>
    <x v="1"/>
    <x v="1"/>
    <x v="1"/>
    <x v="1"/>
    <x v="33"/>
    <x v="296"/>
    <x v="2"/>
    <x v="2"/>
    <x v="0"/>
    <x v="0"/>
    <x v="2"/>
    <x v="1"/>
    <x v="215"/>
    <x v="4"/>
    <x v="5"/>
    <x v="5"/>
    <x v="5"/>
    <x v="0"/>
    <x v="0"/>
    <x v="0"/>
    <x v="0"/>
    <x v="0"/>
    <x v="0"/>
    <x v="0"/>
    <x v="0"/>
    <x v="0"/>
  </r>
  <r>
    <x v="0"/>
    <x v="0"/>
    <x v="0"/>
    <x v="9"/>
    <x v="9"/>
    <x v="39"/>
    <x v="0"/>
    <x v="207"/>
    <x v="207"/>
    <x v="207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31"/>
    <x v="31"/>
    <x v="1"/>
    <x v="1"/>
    <x v="11"/>
    <x v="11"/>
  </r>
  <r>
    <x v="0"/>
    <x v="0"/>
    <x v="0"/>
    <x v="9"/>
    <x v="9"/>
    <x v="61"/>
    <x v="0"/>
    <x v="201"/>
    <x v="201"/>
    <x v="20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32"/>
    <x v="32"/>
    <x v="1"/>
    <x v="1"/>
    <x v="11"/>
    <x v="11"/>
  </r>
  <r>
    <x v="0"/>
    <x v="0"/>
    <x v="0"/>
    <x v="9"/>
    <x v="9"/>
    <x v="82"/>
    <x v="77"/>
    <x v="208"/>
    <x v="208"/>
    <x v="20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1"/>
    <x v="55"/>
    <x v="209"/>
    <x v="209"/>
    <x v="20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3"/>
    <x v="28"/>
    <x v="0"/>
    <x v="0"/>
    <x v="0"/>
    <x v="0"/>
    <x v="177"/>
    <x v="0"/>
    <x v="199"/>
    <x v="197"/>
    <x v="199"/>
    <x v="2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71"/>
    <x v="194"/>
    <x v="46"/>
    <x v="298"/>
    <x v="2"/>
    <x v="2"/>
    <x v="1"/>
    <x v="70"/>
    <x v="8"/>
    <x v="8"/>
    <x v="216"/>
    <x v="3"/>
    <x v="14"/>
    <x v="209"/>
    <x v="237"/>
    <x v="0"/>
    <x v="0"/>
    <x v="0"/>
    <x v="0"/>
    <x v="0"/>
    <x v="0"/>
    <x v="0"/>
    <x v="0"/>
    <x v="0"/>
  </r>
  <r>
    <x v="0"/>
    <x v="0"/>
    <x v="0"/>
    <x v="9"/>
    <x v="9"/>
    <x v="1"/>
    <x v="9"/>
    <x v="210"/>
    <x v="210"/>
    <x v="21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6"/>
    <x v="299"/>
    <x v="2"/>
    <x v="2"/>
    <x v="0"/>
    <x v="0"/>
    <x v="2"/>
    <x v="1"/>
    <x v="2"/>
    <x v="1"/>
    <x v="2"/>
    <x v="2"/>
    <x v="44"/>
    <x v="0"/>
    <x v="0"/>
    <x v="0"/>
    <x v="0"/>
    <x v="0"/>
    <x v="0"/>
    <x v="0"/>
    <x v="0"/>
    <x v="0"/>
  </r>
  <r>
    <x v="0"/>
    <x v="0"/>
    <x v="0"/>
    <x v="9"/>
    <x v="9"/>
    <x v="1"/>
    <x v="46"/>
    <x v="211"/>
    <x v="211"/>
    <x v="21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4"/>
    <x v="139"/>
    <x v="0"/>
    <x v="0"/>
    <x v="0"/>
    <x v="0"/>
    <x v="178"/>
    <x v="120"/>
    <x v="200"/>
    <x v="198"/>
    <x v="200"/>
    <x v="2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2"/>
    <x v="118"/>
    <x v="0"/>
    <x v="0"/>
    <x v="72"/>
    <x v="1"/>
    <x v="5"/>
    <x v="172"/>
    <x v="195"/>
    <x v="81"/>
    <x v="300"/>
    <x v="5"/>
    <x v="123"/>
    <x v="20"/>
    <x v="71"/>
    <x v="94"/>
    <x v="27"/>
    <x v="217"/>
    <x v="14"/>
    <x v="24"/>
    <x v="210"/>
    <x v="238"/>
    <x v="0"/>
    <x v="0"/>
    <x v="0"/>
    <x v="0"/>
    <x v="0"/>
    <x v="0"/>
    <x v="0"/>
    <x v="0"/>
    <x v="0"/>
  </r>
  <r>
    <x v="0"/>
    <x v="0"/>
    <x v="0"/>
    <x v="9"/>
    <x v="9"/>
    <x v="1"/>
    <x v="46"/>
    <x v="211"/>
    <x v="211"/>
    <x v="21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84"/>
    <x v="1"/>
    <x v="1"/>
    <x v="0"/>
    <x v="0"/>
    <x v="0"/>
    <x v="0"/>
    <x v="0"/>
    <x v="0"/>
    <x v="0"/>
    <x v="0"/>
    <x v="1"/>
    <x v="1"/>
    <x v="1"/>
    <x v="1"/>
    <x v="6"/>
    <x v="30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83"/>
    <x v="46"/>
    <x v="212"/>
    <x v="212"/>
    <x v="2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30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83"/>
    <x v="46"/>
    <x v="212"/>
    <x v="212"/>
    <x v="21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85"/>
    <x v="0"/>
    <x v="0"/>
    <x v="0"/>
    <x v="0"/>
    <x v="0"/>
    <x v="0"/>
    <x v="0"/>
    <x v="0"/>
    <x v="0"/>
    <x v="0"/>
    <x v="1"/>
    <x v="1"/>
    <x v="1"/>
    <x v="1"/>
    <x v="23"/>
    <x v="303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83"/>
    <x v="46"/>
    <x v="212"/>
    <x v="212"/>
    <x v="21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3"/>
    <x v="73"/>
    <x v="73"/>
    <x v="77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6"/>
    <x v="1"/>
    <x v="1"/>
    <x v="0"/>
    <x v="0"/>
    <x v="7"/>
    <x v="4"/>
    <x v="10"/>
    <x v="1"/>
    <x v="9"/>
    <x v="10"/>
    <x v="0"/>
    <x v="16"/>
    <x v="164"/>
    <x v="196"/>
    <x v="1"/>
    <x v="304"/>
    <x v="2"/>
    <x v="2"/>
    <x v="0"/>
    <x v="0"/>
    <x v="2"/>
    <x v="1"/>
    <x v="84"/>
    <x v="1"/>
    <x v="2"/>
    <x v="200"/>
    <x v="239"/>
    <x v="0"/>
    <x v="0"/>
    <x v="0"/>
    <x v="30"/>
    <x v="30"/>
    <x v="1"/>
    <x v="1"/>
    <x v="11"/>
    <x v="11"/>
  </r>
  <r>
    <x v="0"/>
    <x v="0"/>
    <x v="0"/>
    <x v="9"/>
    <x v="9"/>
    <x v="1"/>
    <x v="46"/>
    <x v="211"/>
    <x v="211"/>
    <x v="21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25"/>
    <x v="48"/>
    <x v="141"/>
    <x v="141"/>
    <x v="14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5"/>
    <x v="81"/>
    <x v="0"/>
    <x v="0"/>
    <x v="92"/>
    <x v="0"/>
    <x v="179"/>
    <x v="0"/>
    <x v="201"/>
    <x v="199"/>
    <x v="201"/>
    <x v="217"/>
    <x v="0"/>
    <x v="0"/>
    <x v="0"/>
    <x v="0"/>
    <x v="0"/>
    <x v="0"/>
    <x v="0"/>
    <x v="0"/>
    <x v="0"/>
    <x v="0"/>
    <x v="0"/>
    <x v="0"/>
    <x v="0"/>
    <x v="0"/>
    <x v="0"/>
    <x v="83"/>
    <x v="100"/>
    <x v="0"/>
    <x v="0"/>
    <x v="1"/>
    <x v="1"/>
    <x v="0"/>
    <x v="0"/>
    <x v="0"/>
    <x v="0"/>
    <x v="0"/>
    <x v="0"/>
    <x v="0"/>
    <x v="0"/>
    <x v="1"/>
    <x v="1"/>
    <x v="173"/>
    <x v="197"/>
    <x v="6"/>
    <x v="216"/>
    <x v="1"/>
    <x v="124"/>
    <x v="0"/>
    <x v="0"/>
    <x v="6"/>
    <x v="1"/>
    <x v="218"/>
    <x v="4"/>
    <x v="13"/>
    <x v="211"/>
    <x v="240"/>
    <x v="0"/>
    <x v="0"/>
    <x v="0"/>
    <x v="0"/>
    <x v="0"/>
    <x v="0"/>
    <x v="0"/>
    <x v="0"/>
    <x v="0"/>
  </r>
  <r>
    <x v="0"/>
    <x v="0"/>
    <x v="0"/>
    <x v="10"/>
    <x v="10"/>
    <x v="1"/>
    <x v="0"/>
    <x v="213"/>
    <x v="213"/>
    <x v="2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0"/>
    <x v="0"/>
    <x v="202"/>
    <x v="200"/>
    <x v="202"/>
    <x v="2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4"/>
    <x v="4"/>
    <x v="11"/>
    <x v="0"/>
    <x v="0"/>
    <x v="141"/>
    <x v="0"/>
    <x v="13"/>
    <x v="174"/>
    <x v="198"/>
    <x v="76"/>
    <x v="305"/>
    <x v="5"/>
    <x v="125"/>
    <x v="1"/>
    <x v="1"/>
    <x v="58"/>
    <x v="13"/>
    <x v="219"/>
    <x v="19"/>
    <x v="15"/>
    <x v="212"/>
    <x v="241"/>
    <x v="0"/>
    <x v="0"/>
    <x v="0"/>
    <x v="0"/>
    <x v="0"/>
    <x v="0"/>
    <x v="0"/>
    <x v="0"/>
    <x v="0"/>
  </r>
  <r>
    <x v="0"/>
    <x v="0"/>
    <x v="0"/>
    <x v="10"/>
    <x v="10"/>
    <x v="1"/>
    <x v="0"/>
    <x v="214"/>
    <x v="214"/>
    <x v="214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5"/>
    <x v="0"/>
    <x v="0"/>
    <x v="0"/>
    <x v="0"/>
    <x v="10"/>
    <x v="4"/>
    <x v="203"/>
    <x v="201"/>
    <x v="203"/>
    <x v="219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87"/>
    <x v="1"/>
    <x v="1"/>
    <x v="0"/>
    <x v="0"/>
    <x v="7"/>
    <x v="4"/>
    <x v="2"/>
    <x v="1"/>
    <x v="2"/>
    <x v="9"/>
    <x v="1"/>
    <x v="1"/>
    <x v="1"/>
    <x v="199"/>
    <x v="10"/>
    <x v="306"/>
    <x v="2"/>
    <x v="2"/>
    <x v="0"/>
    <x v="0"/>
    <x v="2"/>
    <x v="1"/>
    <x v="83"/>
    <x v="4"/>
    <x v="5"/>
    <x v="5"/>
    <x v="242"/>
    <x v="0"/>
    <x v="0"/>
    <x v="0"/>
    <x v="33"/>
    <x v="33"/>
    <x v="1"/>
    <x v="1"/>
    <x v="12"/>
    <x v="12"/>
  </r>
  <r>
    <x v="0"/>
    <x v="0"/>
    <x v="0"/>
    <x v="10"/>
    <x v="10"/>
    <x v="1"/>
    <x v="27"/>
    <x v="13"/>
    <x v="13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  <x v="156"/>
    <x v="140"/>
    <x v="0"/>
    <x v="0"/>
    <x v="0"/>
    <x v="0"/>
    <x v="181"/>
    <x v="121"/>
    <x v="204"/>
    <x v="202"/>
    <x v="204"/>
    <x v="220"/>
    <x v="0"/>
    <x v="0"/>
    <x v="0"/>
    <x v="0"/>
    <x v="0"/>
    <x v="0"/>
    <x v="0"/>
    <x v="0"/>
    <x v="0"/>
    <x v="0"/>
    <x v="0"/>
    <x v="0"/>
    <x v="0"/>
    <x v="0"/>
    <x v="0"/>
    <x v="0"/>
    <x v="101"/>
    <x v="0"/>
    <x v="0"/>
    <x v="5"/>
    <x v="19"/>
    <x v="0"/>
    <x v="0"/>
    <x v="30"/>
    <x v="13"/>
    <x v="119"/>
    <x v="3"/>
    <x v="29"/>
    <x v="142"/>
    <x v="0"/>
    <x v="46"/>
    <x v="175"/>
    <x v="200"/>
    <x v="82"/>
    <x v="307"/>
    <x v="0"/>
    <x v="126"/>
    <x v="1"/>
    <x v="72"/>
    <x v="95"/>
    <x v="43"/>
    <x v="220"/>
    <x v="9"/>
    <x v="91"/>
    <x v="213"/>
    <x v="243"/>
    <x v="0"/>
    <x v="0"/>
    <x v="0"/>
    <x v="0"/>
    <x v="0"/>
    <x v="0"/>
    <x v="0"/>
    <x v="0"/>
    <x v="0"/>
  </r>
  <r>
    <x v="0"/>
    <x v="0"/>
    <x v="0"/>
    <x v="10"/>
    <x v="10"/>
    <x v="1"/>
    <x v="44"/>
    <x v="215"/>
    <x v="215"/>
    <x v="2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1"/>
    <x v="308"/>
    <x v="1"/>
    <x v="127"/>
    <x v="12"/>
    <x v="73"/>
    <x v="13"/>
    <x v="1"/>
    <x v="221"/>
    <x v="1"/>
    <x v="13"/>
    <x v="214"/>
    <x v="244"/>
    <x v="0"/>
    <x v="0"/>
    <x v="0"/>
    <x v="0"/>
    <x v="0"/>
    <x v="0"/>
    <x v="0"/>
    <x v="0"/>
    <x v="0"/>
  </r>
  <r>
    <x v="0"/>
    <x v="0"/>
    <x v="0"/>
    <x v="10"/>
    <x v="10"/>
    <x v="1"/>
    <x v="11"/>
    <x v="87"/>
    <x v="87"/>
    <x v="8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1"/>
    <x v="309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0"/>
    <x v="0"/>
    <x v="216"/>
    <x v="216"/>
    <x v="2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81"/>
    <x v="82"/>
    <x v="217"/>
    <x v="217"/>
    <x v="2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47"/>
    <x v="83"/>
    <x v="204"/>
    <x v="204"/>
    <x v="2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7"/>
    <x v="141"/>
    <x v="0"/>
    <x v="0"/>
    <x v="0"/>
    <x v="0"/>
    <x v="182"/>
    <x v="0"/>
    <x v="205"/>
    <x v="203"/>
    <x v="205"/>
    <x v="2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76"/>
    <x v="201"/>
    <x v="53"/>
    <x v="310"/>
    <x v="2"/>
    <x v="2"/>
    <x v="0"/>
    <x v="0"/>
    <x v="13"/>
    <x v="1"/>
    <x v="83"/>
    <x v="4"/>
    <x v="5"/>
    <x v="215"/>
    <x v="245"/>
    <x v="0"/>
    <x v="0"/>
    <x v="0"/>
    <x v="0"/>
    <x v="0"/>
    <x v="0"/>
    <x v="0"/>
    <x v="0"/>
    <x v="0"/>
  </r>
  <r>
    <x v="0"/>
    <x v="0"/>
    <x v="0"/>
    <x v="10"/>
    <x v="10"/>
    <x v="84"/>
    <x v="44"/>
    <x v="218"/>
    <x v="218"/>
    <x v="2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31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85"/>
    <x v="0"/>
    <x v="219"/>
    <x v="219"/>
    <x v="219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06"/>
    <x v="204"/>
    <x v="206"/>
    <x v="223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6"/>
    <x v="1"/>
    <x v="1"/>
    <x v="0"/>
    <x v="0"/>
    <x v="7"/>
    <x v="4"/>
    <x v="69"/>
    <x v="1"/>
    <x v="55"/>
    <x v="143"/>
    <x v="0"/>
    <x v="16"/>
    <x v="177"/>
    <x v="1"/>
    <x v="1"/>
    <x v="304"/>
    <x v="2"/>
    <x v="2"/>
    <x v="0"/>
    <x v="0"/>
    <x v="2"/>
    <x v="1"/>
    <x v="222"/>
    <x v="1"/>
    <x v="2"/>
    <x v="216"/>
    <x v="5"/>
    <x v="0"/>
    <x v="0"/>
    <x v="0"/>
    <x v="34"/>
    <x v="34"/>
    <x v="1"/>
    <x v="1"/>
    <x v="12"/>
    <x v="12"/>
  </r>
  <r>
    <x v="0"/>
    <x v="0"/>
    <x v="0"/>
    <x v="10"/>
    <x v="10"/>
    <x v="86"/>
    <x v="84"/>
    <x v="220"/>
    <x v="220"/>
    <x v="2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3"/>
    <x v="0"/>
    <x v="207"/>
    <x v="205"/>
    <x v="207"/>
    <x v="2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178"/>
    <x v="202"/>
    <x v="3"/>
    <x v="312"/>
    <x v="2"/>
    <x v="2"/>
    <x v="4"/>
    <x v="74"/>
    <x v="6"/>
    <x v="1"/>
    <x v="63"/>
    <x v="1"/>
    <x v="14"/>
    <x v="116"/>
    <x v="246"/>
    <x v="0"/>
    <x v="0"/>
    <x v="0"/>
    <x v="0"/>
    <x v="0"/>
    <x v="0"/>
    <x v="0"/>
    <x v="0"/>
    <x v="0"/>
  </r>
  <r>
    <x v="0"/>
    <x v="0"/>
    <x v="0"/>
    <x v="10"/>
    <x v="10"/>
    <x v="1"/>
    <x v="0"/>
    <x v="221"/>
    <x v="81"/>
    <x v="2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33"/>
    <x v="158"/>
    <x v="142"/>
    <x v="27"/>
    <x v="0"/>
    <x v="93"/>
    <x v="0"/>
    <x v="184"/>
    <x v="122"/>
    <x v="208"/>
    <x v="206"/>
    <x v="208"/>
    <x v="225"/>
    <x v="0"/>
    <x v="0"/>
    <x v="0"/>
    <x v="0"/>
    <x v="0"/>
    <x v="0"/>
    <x v="0"/>
    <x v="0"/>
    <x v="0"/>
    <x v="0"/>
    <x v="0"/>
    <x v="0"/>
    <x v="0"/>
    <x v="0"/>
    <x v="0"/>
    <x v="84"/>
    <x v="102"/>
    <x v="0"/>
    <x v="0"/>
    <x v="6"/>
    <x v="83"/>
    <x v="0"/>
    <x v="0"/>
    <x v="30"/>
    <x v="5"/>
    <x v="120"/>
    <x v="1"/>
    <x v="1"/>
    <x v="144"/>
    <x v="0"/>
    <x v="47"/>
    <x v="179"/>
    <x v="203"/>
    <x v="83"/>
    <x v="313"/>
    <x v="9"/>
    <x v="128"/>
    <x v="23"/>
    <x v="75"/>
    <x v="96"/>
    <x v="27"/>
    <x v="223"/>
    <x v="14"/>
    <x v="92"/>
    <x v="217"/>
    <x v="247"/>
    <x v="0"/>
    <x v="0"/>
    <x v="0"/>
    <x v="0"/>
    <x v="0"/>
    <x v="0"/>
    <x v="0"/>
    <x v="0"/>
    <x v="0"/>
  </r>
  <r>
    <x v="0"/>
    <x v="0"/>
    <x v="0"/>
    <x v="10"/>
    <x v="10"/>
    <x v="1"/>
    <x v="0"/>
    <x v="221"/>
    <x v="81"/>
    <x v="22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59"/>
    <x v="143"/>
    <x v="0"/>
    <x v="0"/>
    <x v="94"/>
    <x v="0"/>
    <x v="185"/>
    <x v="123"/>
    <x v="209"/>
    <x v="207"/>
    <x v="209"/>
    <x v="226"/>
    <x v="0"/>
    <x v="0"/>
    <x v="0"/>
    <x v="0"/>
    <x v="0"/>
    <x v="0"/>
    <x v="0"/>
    <x v="0"/>
    <x v="0"/>
    <x v="0"/>
    <x v="0"/>
    <x v="0"/>
    <x v="0"/>
    <x v="0"/>
    <x v="0"/>
    <x v="85"/>
    <x v="103"/>
    <x v="2"/>
    <x v="88"/>
    <x v="1"/>
    <x v="1"/>
    <x v="0"/>
    <x v="0"/>
    <x v="7"/>
    <x v="4"/>
    <x v="121"/>
    <x v="1"/>
    <x v="56"/>
    <x v="145"/>
    <x v="1"/>
    <x v="1"/>
    <x v="180"/>
    <x v="204"/>
    <x v="6"/>
    <x v="314"/>
    <x v="2"/>
    <x v="2"/>
    <x v="0"/>
    <x v="0"/>
    <x v="2"/>
    <x v="1"/>
    <x v="224"/>
    <x v="4"/>
    <x v="5"/>
    <x v="218"/>
    <x v="248"/>
    <x v="0"/>
    <x v="0"/>
    <x v="0"/>
    <x v="0"/>
    <x v="0"/>
    <x v="0"/>
    <x v="0"/>
    <x v="0"/>
    <x v="0"/>
  </r>
  <r>
    <x v="0"/>
    <x v="0"/>
    <x v="0"/>
    <x v="10"/>
    <x v="10"/>
    <x v="87"/>
    <x v="85"/>
    <x v="222"/>
    <x v="221"/>
    <x v="22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0"/>
    <x v="144"/>
    <x v="0"/>
    <x v="0"/>
    <x v="95"/>
    <x v="36"/>
    <x v="186"/>
    <x v="124"/>
    <x v="210"/>
    <x v="208"/>
    <x v="210"/>
    <x v="227"/>
    <x v="0"/>
    <x v="0"/>
    <x v="0"/>
    <x v="0"/>
    <x v="0"/>
    <x v="0"/>
    <x v="1"/>
    <x v="1"/>
    <x v="0"/>
    <x v="0"/>
    <x v="0"/>
    <x v="0"/>
    <x v="28"/>
    <x v="2"/>
    <x v="1"/>
    <x v="86"/>
    <x v="104"/>
    <x v="0"/>
    <x v="0"/>
    <x v="5"/>
    <x v="84"/>
    <x v="0"/>
    <x v="0"/>
    <x v="30"/>
    <x v="19"/>
    <x v="122"/>
    <x v="1"/>
    <x v="57"/>
    <x v="146"/>
    <x v="19"/>
    <x v="2"/>
    <x v="181"/>
    <x v="205"/>
    <x v="84"/>
    <x v="315"/>
    <x v="23"/>
    <x v="129"/>
    <x v="24"/>
    <x v="76"/>
    <x v="97"/>
    <x v="5"/>
    <x v="225"/>
    <x v="14"/>
    <x v="93"/>
    <x v="219"/>
    <x v="249"/>
    <x v="15"/>
    <x v="15"/>
    <x v="4"/>
    <x v="0"/>
    <x v="0"/>
    <x v="0"/>
    <x v="0"/>
    <x v="0"/>
    <x v="0"/>
  </r>
  <r>
    <x v="0"/>
    <x v="0"/>
    <x v="0"/>
    <x v="10"/>
    <x v="10"/>
    <x v="1"/>
    <x v="20"/>
    <x v="223"/>
    <x v="222"/>
    <x v="22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31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1"/>
    <x v="52"/>
    <x v="224"/>
    <x v="223"/>
    <x v="22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0"/>
    <x v="0"/>
    <x v="0"/>
    <x v="0"/>
    <x v="0"/>
    <x v="0"/>
    <x v="0"/>
    <x v="0"/>
    <x v="1"/>
    <x v="1"/>
    <x v="1"/>
    <x v="1"/>
    <x v="23"/>
    <x v="317"/>
    <x v="1"/>
    <x v="111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1"/>
    <x v="86"/>
    <x v="225"/>
    <x v="224"/>
    <x v="2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1"/>
    <x v="145"/>
    <x v="0"/>
    <x v="0"/>
    <x v="0"/>
    <x v="0"/>
    <x v="187"/>
    <x v="0"/>
    <x v="211"/>
    <x v="209"/>
    <x v="211"/>
    <x v="2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123"/>
    <x v="0"/>
    <x v="0"/>
    <x v="147"/>
    <x v="0"/>
    <x v="5"/>
    <x v="182"/>
    <x v="206"/>
    <x v="55"/>
    <x v="318"/>
    <x v="2"/>
    <x v="2"/>
    <x v="1"/>
    <x v="25"/>
    <x v="32"/>
    <x v="10"/>
    <x v="50"/>
    <x v="6"/>
    <x v="15"/>
    <x v="220"/>
    <x v="250"/>
    <x v="0"/>
    <x v="0"/>
    <x v="0"/>
    <x v="0"/>
    <x v="0"/>
    <x v="0"/>
    <x v="0"/>
    <x v="0"/>
    <x v="0"/>
  </r>
  <r>
    <x v="0"/>
    <x v="0"/>
    <x v="0"/>
    <x v="10"/>
    <x v="10"/>
    <x v="1"/>
    <x v="0"/>
    <x v="214"/>
    <x v="214"/>
    <x v="21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2"/>
    <x v="146"/>
    <x v="0"/>
    <x v="0"/>
    <x v="96"/>
    <x v="0"/>
    <x v="188"/>
    <x v="125"/>
    <x v="212"/>
    <x v="210"/>
    <x v="212"/>
    <x v="229"/>
    <x v="0"/>
    <x v="0"/>
    <x v="0"/>
    <x v="0"/>
    <x v="0"/>
    <x v="0"/>
    <x v="0"/>
    <x v="0"/>
    <x v="0"/>
    <x v="0"/>
    <x v="0"/>
    <x v="0"/>
    <x v="0"/>
    <x v="0"/>
    <x v="0"/>
    <x v="87"/>
    <x v="105"/>
    <x v="0"/>
    <x v="0"/>
    <x v="1"/>
    <x v="1"/>
    <x v="0"/>
    <x v="0"/>
    <x v="4"/>
    <x v="4"/>
    <x v="23"/>
    <x v="0"/>
    <x v="0"/>
    <x v="148"/>
    <x v="1"/>
    <x v="5"/>
    <x v="183"/>
    <x v="207"/>
    <x v="71"/>
    <x v="319"/>
    <x v="1"/>
    <x v="4"/>
    <x v="1"/>
    <x v="1"/>
    <x v="40"/>
    <x v="3"/>
    <x v="226"/>
    <x v="1"/>
    <x v="22"/>
    <x v="221"/>
    <x v="251"/>
    <x v="0"/>
    <x v="0"/>
    <x v="0"/>
    <x v="0"/>
    <x v="0"/>
    <x v="0"/>
    <x v="0"/>
    <x v="0"/>
    <x v="0"/>
  </r>
  <r>
    <x v="0"/>
    <x v="0"/>
    <x v="0"/>
    <x v="10"/>
    <x v="10"/>
    <x v="1"/>
    <x v="0"/>
    <x v="214"/>
    <x v="214"/>
    <x v="21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3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89"/>
    <x v="0"/>
    <x v="4"/>
    <x v="0"/>
    <x v="0"/>
    <x v="0"/>
    <x v="0"/>
    <x v="0"/>
    <x v="0"/>
    <x v="0"/>
    <x v="0"/>
    <x v="1"/>
    <x v="1"/>
    <x v="1"/>
    <x v="1"/>
    <x v="4"/>
    <x v="320"/>
    <x v="1"/>
    <x v="130"/>
    <x v="0"/>
    <x v="0"/>
    <x v="13"/>
    <x v="1"/>
    <x v="227"/>
    <x v="4"/>
    <x v="13"/>
    <x v="222"/>
    <x v="252"/>
    <x v="0"/>
    <x v="0"/>
    <x v="0"/>
    <x v="0"/>
    <x v="0"/>
    <x v="0"/>
    <x v="0"/>
    <x v="0"/>
    <x v="0"/>
  </r>
  <r>
    <x v="0"/>
    <x v="0"/>
    <x v="0"/>
    <x v="10"/>
    <x v="10"/>
    <x v="1"/>
    <x v="87"/>
    <x v="226"/>
    <x v="225"/>
    <x v="22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3"/>
    <x v="147"/>
    <x v="0"/>
    <x v="0"/>
    <x v="0"/>
    <x v="0"/>
    <x v="189"/>
    <x v="0"/>
    <x v="213"/>
    <x v="211"/>
    <x v="213"/>
    <x v="2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4"/>
    <x v="112"/>
    <x v="0"/>
    <x v="0"/>
    <x v="149"/>
    <x v="13"/>
    <x v="48"/>
    <x v="184"/>
    <x v="208"/>
    <x v="85"/>
    <x v="321"/>
    <x v="24"/>
    <x v="131"/>
    <x v="25"/>
    <x v="77"/>
    <x v="98"/>
    <x v="22"/>
    <x v="228"/>
    <x v="5"/>
    <x v="94"/>
    <x v="223"/>
    <x v="253"/>
    <x v="16"/>
    <x v="16"/>
    <x v="4"/>
    <x v="0"/>
    <x v="0"/>
    <x v="0"/>
    <x v="0"/>
    <x v="0"/>
    <x v="0"/>
  </r>
  <r>
    <x v="0"/>
    <x v="0"/>
    <x v="0"/>
    <x v="10"/>
    <x v="10"/>
    <x v="1"/>
    <x v="88"/>
    <x v="227"/>
    <x v="226"/>
    <x v="22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4"/>
    <x v="322"/>
    <x v="1"/>
    <x v="132"/>
    <x v="4"/>
    <x v="64"/>
    <x v="23"/>
    <x v="15"/>
    <x v="229"/>
    <x v="6"/>
    <x v="16"/>
    <x v="224"/>
    <x v="254"/>
    <x v="0"/>
    <x v="0"/>
    <x v="0"/>
    <x v="0"/>
    <x v="0"/>
    <x v="0"/>
    <x v="0"/>
    <x v="0"/>
    <x v="0"/>
  </r>
  <r>
    <x v="0"/>
    <x v="0"/>
    <x v="0"/>
    <x v="10"/>
    <x v="10"/>
    <x v="1"/>
    <x v="0"/>
    <x v="228"/>
    <x v="227"/>
    <x v="22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4"/>
    <x v="148"/>
    <x v="0"/>
    <x v="0"/>
    <x v="97"/>
    <x v="0"/>
    <x v="190"/>
    <x v="126"/>
    <x v="214"/>
    <x v="212"/>
    <x v="214"/>
    <x v="233"/>
    <x v="0"/>
    <x v="0"/>
    <x v="0"/>
    <x v="0"/>
    <x v="0"/>
    <x v="0"/>
    <x v="0"/>
    <x v="0"/>
    <x v="0"/>
    <x v="0"/>
    <x v="0"/>
    <x v="0"/>
    <x v="0"/>
    <x v="0"/>
    <x v="0"/>
    <x v="88"/>
    <x v="106"/>
    <x v="0"/>
    <x v="0"/>
    <x v="0"/>
    <x v="0"/>
    <x v="0"/>
    <x v="0"/>
    <x v="51"/>
    <x v="3"/>
    <x v="124"/>
    <x v="0"/>
    <x v="0"/>
    <x v="150"/>
    <x v="0"/>
    <x v="49"/>
    <x v="185"/>
    <x v="209"/>
    <x v="86"/>
    <x v="323"/>
    <x v="7"/>
    <x v="133"/>
    <x v="3"/>
    <x v="78"/>
    <x v="96"/>
    <x v="42"/>
    <x v="230"/>
    <x v="5"/>
    <x v="95"/>
    <x v="225"/>
    <x v="255"/>
    <x v="0"/>
    <x v="0"/>
    <x v="0"/>
    <x v="0"/>
    <x v="0"/>
    <x v="0"/>
    <x v="0"/>
    <x v="0"/>
    <x v="0"/>
  </r>
  <r>
    <x v="0"/>
    <x v="0"/>
    <x v="0"/>
    <x v="10"/>
    <x v="10"/>
    <x v="1"/>
    <x v="89"/>
    <x v="229"/>
    <x v="228"/>
    <x v="22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324"/>
    <x v="2"/>
    <x v="2"/>
    <x v="0"/>
    <x v="0"/>
    <x v="2"/>
    <x v="1"/>
    <x v="2"/>
    <x v="1"/>
    <x v="2"/>
    <x v="2"/>
    <x v="256"/>
    <x v="0"/>
    <x v="0"/>
    <x v="0"/>
    <x v="0"/>
    <x v="0"/>
    <x v="0"/>
    <x v="0"/>
    <x v="0"/>
    <x v="0"/>
  </r>
  <r>
    <x v="0"/>
    <x v="0"/>
    <x v="0"/>
    <x v="10"/>
    <x v="10"/>
    <x v="1"/>
    <x v="35"/>
    <x v="230"/>
    <x v="229"/>
    <x v="23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325"/>
    <x v="2"/>
    <x v="2"/>
    <x v="4"/>
    <x v="4"/>
    <x v="6"/>
    <x v="1"/>
    <x v="113"/>
    <x v="1"/>
    <x v="14"/>
    <x v="226"/>
    <x v="257"/>
    <x v="0"/>
    <x v="0"/>
    <x v="0"/>
    <x v="0"/>
    <x v="0"/>
    <x v="0"/>
    <x v="0"/>
    <x v="0"/>
    <x v="0"/>
  </r>
  <r>
    <x v="0"/>
    <x v="0"/>
    <x v="0"/>
    <x v="10"/>
    <x v="10"/>
    <x v="88"/>
    <x v="0"/>
    <x v="167"/>
    <x v="167"/>
    <x v="16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1"/>
    <x v="0"/>
    <x v="215"/>
    <x v="213"/>
    <x v="215"/>
    <x v="23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186"/>
    <x v="210"/>
    <x v="1"/>
    <x v="326"/>
    <x v="2"/>
    <x v="2"/>
    <x v="0"/>
    <x v="0"/>
    <x v="2"/>
    <x v="1"/>
    <x v="188"/>
    <x v="1"/>
    <x v="2"/>
    <x v="181"/>
    <x v="258"/>
    <x v="0"/>
    <x v="0"/>
    <x v="0"/>
    <x v="0"/>
    <x v="0"/>
    <x v="0"/>
    <x v="0"/>
    <x v="0"/>
    <x v="0"/>
  </r>
  <r>
    <x v="0"/>
    <x v="0"/>
    <x v="0"/>
    <x v="10"/>
    <x v="10"/>
    <x v="80"/>
    <x v="77"/>
    <x v="231"/>
    <x v="230"/>
    <x v="23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327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13"/>
    <x v="0"/>
    <x v="232"/>
    <x v="231"/>
    <x v="23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32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89"/>
    <x v="0"/>
    <x v="204"/>
    <x v="204"/>
    <x v="20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3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89"/>
    <x v="0"/>
    <x v="204"/>
    <x v="204"/>
    <x v="20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90"/>
    <x v="1"/>
    <x v="1"/>
    <x v="0"/>
    <x v="0"/>
    <x v="0"/>
    <x v="0"/>
    <x v="0"/>
    <x v="0"/>
    <x v="0"/>
    <x v="0"/>
    <x v="1"/>
    <x v="1"/>
    <x v="1"/>
    <x v="1"/>
    <x v="23"/>
    <x v="33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11"/>
    <x v="27"/>
    <x v="233"/>
    <x v="232"/>
    <x v="23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28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11"/>
    <x v="27"/>
    <x v="233"/>
    <x v="232"/>
    <x v="23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16"/>
    <x v="214"/>
    <x v="216"/>
    <x v="23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0"/>
    <x v="0"/>
    <x v="0"/>
    <x v="10"/>
    <x v="0"/>
    <x v="16"/>
    <x v="164"/>
    <x v="211"/>
    <x v="6"/>
    <x v="10"/>
    <x v="2"/>
    <x v="2"/>
    <x v="0"/>
    <x v="0"/>
    <x v="43"/>
    <x v="1"/>
    <x v="231"/>
    <x v="1"/>
    <x v="7"/>
    <x v="227"/>
    <x v="259"/>
    <x v="0"/>
    <x v="0"/>
    <x v="0"/>
    <x v="35"/>
    <x v="35"/>
    <x v="1"/>
    <x v="1"/>
    <x v="12"/>
    <x v="12"/>
  </r>
  <r>
    <x v="0"/>
    <x v="0"/>
    <x v="0"/>
    <x v="10"/>
    <x v="10"/>
    <x v="1"/>
    <x v="0"/>
    <x v="221"/>
    <x v="81"/>
    <x v="22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3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1"/>
    <x v="0"/>
    <x v="214"/>
    <x v="214"/>
    <x v="21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14"/>
    <x v="1"/>
    <x v="134"/>
    <x v="0"/>
    <x v="0"/>
    <x v="2"/>
    <x v="1"/>
    <x v="232"/>
    <x v="1"/>
    <x v="2"/>
    <x v="228"/>
    <x v="260"/>
    <x v="0"/>
    <x v="0"/>
    <x v="0"/>
    <x v="0"/>
    <x v="0"/>
    <x v="0"/>
    <x v="0"/>
    <x v="0"/>
    <x v="0"/>
  </r>
  <r>
    <x v="0"/>
    <x v="0"/>
    <x v="0"/>
    <x v="10"/>
    <x v="10"/>
    <x v="1"/>
    <x v="27"/>
    <x v="13"/>
    <x v="13"/>
    <x v="1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1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56"/>
    <x v="0"/>
    <x v="234"/>
    <x v="233"/>
    <x v="23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33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90"/>
    <x v="43"/>
    <x v="235"/>
    <x v="234"/>
    <x v="23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17"/>
    <x v="215"/>
    <x v="217"/>
    <x v="2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1"/>
    <x v="1"/>
    <x v="23"/>
    <x v="0"/>
    <x v="16"/>
    <x v="22"/>
    <x v="212"/>
    <x v="23"/>
    <x v="279"/>
    <x v="2"/>
    <x v="2"/>
    <x v="0"/>
    <x v="0"/>
    <x v="2"/>
    <x v="1"/>
    <x v="28"/>
    <x v="1"/>
    <x v="2"/>
    <x v="26"/>
    <x v="261"/>
    <x v="0"/>
    <x v="0"/>
    <x v="0"/>
    <x v="0"/>
    <x v="0"/>
    <x v="0"/>
    <x v="0"/>
    <x v="0"/>
    <x v="0"/>
  </r>
  <r>
    <x v="0"/>
    <x v="0"/>
    <x v="0"/>
    <x v="11"/>
    <x v="11"/>
    <x v="1"/>
    <x v="43"/>
    <x v="236"/>
    <x v="235"/>
    <x v="2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1"/>
    <x v="1"/>
    <x v="13"/>
    <x v="1"/>
    <x v="83"/>
    <x v="1"/>
    <x v="13"/>
    <x v="79"/>
    <x v="262"/>
    <x v="0"/>
    <x v="0"/>
    <x v="0"/>
    <x v="0"/>
    <x v="0"/>
    <x v="0"/>
    <x v="0"/>
    <x v="0"/>
    <x v="0"/>
  </r>
  <r>
    <x v="0"/>
    <x v="0"/>
    <x v="0"/>
    <x v="11"/>
    <x v="11"/>
    <x v="1"/>
    <x v="90"/>
    <x v="237"/>
    <x v="236"/>
    <x v="2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333"/>
    <x v="2"/>
    <x v="2"/>
    <x v="1"/>
    <x v="79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91"/>
    <x v="43"/>
    <x v="238"/>
    <x v="237"/>
    <x v="2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149"/>
    <x v="0"/>
    <x v="0"/>
    <x v="0"/>
    <x v="0"/>
    <x v="192"/>
    <x v="127"/>
    <x v="218"/>
    <x v="216"/>
    <x v="218"/>
    <x v="2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0"/>
    <x v="0"/>
    <x v="187"/>
    <x v="213"/>
    <x v="10"/>
    <x v="334"/>
    <x v="2"/>
    <x v="2"/>
    <x v="0"/>
    <x v="0"/>
    <x v="32"/>
    <x v="15"/>
    <x v="233"/>
    <x v="10"/>
    <x v="15"/>
    <x v="229"/>
    <x v="263"/>
    <x v="0"/>
    <x v="0"/>
    <x v="0"/>
    <x v="0"/>
    <x v="0"/>
    <x v="0"/>
    <x v="0"/>
    <x v="0"/>
    <x v="0"/>
  </r>
  <r>
    <x v="0"/>
    <x v="0"/>
    <x v="0"/>
    <x v="11"/>
    <x v="11"/>
    <x v="52"/>
    <x v="0"/>
    <x v="239"/>
    <x v="238"/>
    <x v="2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87"/>
    <x v="335"/>
    <x v="5"/>
    <x v="135"/>
    <x v="0"/>
    <x v="0"/>
    <x v="13"/>
    <x v="1"/>
    <x v="83"/>
    <x v="1"/>
    <x v="13"/>
    <x v="79"/>
    <x v="264"/>
    <x v="0"/>
    <x v="0"/>
    <x v="0"/>
    <x v="0"/>
    <x v="0"/>
    <x v="0"/>
    <x v="0"/>
    <x v="0"/>
    <x v="0"/>
  </r>
  <r>
    <x v="0"/>
    <x v="0"/>
    <x v="0"/>
    <x v="11"/>
    <x v="11"/>
    <x v="52"/>
    <x v="0"/>
    <x v="239"/>
    <x v="238"/>
    <x v="23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65"/>
    <x v="26"/>
    <x v="0"/>
    <x v="0"/>
    <x v="0"/>
    <x v="0"/>
    <x v="193"/>
    <x v="23"/>
    <x v="219"/>
    <x v="217"/>
    <x v="219"/>
    <x v="241"/>
    <x v="6"/>
    <x v="13"/>
    <x v="0"/>
    <x v="0"/>
    <x v="0"/>
    <x v="0"/>
    <x v="0"/>
    <x v="0"/>
    <x v="0"/>
    <x v="0"/>
    <x v="0"/>
    <x v="0"/>
    <x v="0"/>
    <x v="0"/>
    <x v="0"/>
    <x v="0"/>
    <x v="0"/>
    <x v="34"/>
    <x v="91"/>
    <x v="12"/>
    <x v="85"/>
    <x v="0"/>
    <x v="0"/>
    <x v="3"/>
    <x v="3"/>
    <x v="125"/>
    <x v="11"/>
    <x v="58"/>
    <x v="151"/>
    <x v="6"/>
    <x v="5"/>
    <x v="188"/>
    <x v="214"/>
    <x v="88"/>
    <x v="336"/>
    <x v="19"/>
    <x v="136"/>
    <x v="0"/>
    <x v="0"/>
    <x v="12"/>
    <x v="10"/>
    <x v="234"/>
    <x v="10"/>
    <x v="14"/>
    <x v="230"/>
    <x v="265"/>
    <x v="0"/>
    <x v="0"/>
    <x v="0"/>
    <x v="0"/>
    <x v="0"/>
    <x v="0"/>
    <x v="0"/>
    <x v="0"/>
    <x v="0"/>
  </r>
  <r>
    <x v="0"/>
    <x v="0"/>
    <x v="0"/>
    <x v="11"/>
    <x v="11"/>
    <x v="52"/>
    <x v="0"/>
    <x v="240"/>
    <x v="239"/>
    <x v="24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92"/>
    <x v="1"/>
    <x v="1"/>
    <x v="0"/>
    <x v="0"/>
    <x v="0"/>
    <x v="0"/>
    <x v="0"/>
    <x v="0"/>
    <x v="0"/>
    <x v="0"/>
    <x v="1"/>
    <x v="1"/>
    <x v="1"/>
    <x v="1"/>
    <x v="1"/>
    <x v="33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52"/>
    <x v="91"/>
    <x v="241"/>
    <x v="240"/>
    <x v="2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6"/>
    <x v="9"/>
    <x v="0"/>
    <x v="0"/>
    <x v="0"/>
    <x v="0"/>
    <x v="194"/>
    <x v="0"/>
    <x v="220"/>
    <x v="218"/>
    <x v="220"/>
    <x v="2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2"/>
    <x v="10"/>
    <x v="1"/>
    <x v="32"/>
    <x v="10"/>
    <x v="3"/>
    <x v="37"/>
    <x v="189"/>
    <x v="215"/>
    <x v="89"/>
    <x v="338"/>
    <x v="7"/>
    <x v="137"/>
    <x v="0"/>
    <x v="0"/>
    <x v="32"/>
    <x v="8"/>
    <x v="235"/>
    <x v="3"/>
    <x v="15"/>
    <x v="231"/>
    <x v="266"/>
    <x v="0"/>
    <x v="0"/>
    <x v="0"/>
    <x v="0"/>
    <x v="0"/>
    <x v="0"/>
    <x v="0"/>
    <x v="0"/>
    <x v="0"/>
  </r>
  <r>
    <x v="0"/>
    <x v="0"/>
    <x v="0"/>
    <x v="11"/>
    <x v="11"/>
    <x v="92"/>
    <x v="0"/>
    <x v="104"/>
    <x v="104"/>
    <x v="10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4"/>
    <x v="14"/>
    <x v="1"/>
    <x v="1"/>
    <x v="0"/>
    <x v="0"/>
    <x v="0"/>
    <x v="0"/>
    <x v="0"/>
    <x v="0"/>
    <x v="0"/>
    <x v="0"/>
    <x v="0"/>
    <x v="0"/>
    <x v="0"/>
    <x v="0"/>
    <x v="0"/>
    <x v="1"/>
    <x v="93"/>
    <x v="0"/>
    <x v="0"/>
    <x v="0"/>
    <x v="0"/>
    <x v="0"/>
    <x v="0"/>
    <x v="0"/>
    <x v="0"/>
    <x v="0"/>
    <x v="0"/>
    <x v="1"/>
    <x v="1"/>
    <x v="1"/>
    <x v="1"/>
    <x v="3"/>
    <x v="166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52"/>
    <x v="0"/>
    <x v="242"/>
    <x v="241"/>
    <x v="2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7"/>
    <x v="150"/>
    <x v="0"/>
    <x v="0"/>
    <x v="98"/>
    <x v="0"/>
    <x v="195"/>
    <x v="0"/>
    <x v="221"/>
    <x v="219"/>
    <x v="221"/>
    <x v="243"/>
    <x v="0"/>
    <x v="0"/>
    <x v="0"/>
    <x v="0"/>
    <x v="0"/>
    <x v="0"/>
    <x v="0"/>
    <x v="0"/>
    <x v="0"/>
    <x v="0"/>
    <x v="0"/>
    <x v="0"/>
    <x v="0"/>
    <x v="0"/>
    <x v="0"/>
    <x v="89"/>
    <x v="107"/>
    <x v="0"/>
    <x v="0"/>
    <x v="1"/>
    <x v="1"/>
    <x v="0"/>
    <x v="0"/>
    <x v="0"/>
    <x v="0"/>
    <x v="0"/>
    <x v="0"/>
    <x v="0"/>
    <x v="0"/>
    <x v="1"/>
    <x v="1"/>
    <x v="190"/>
    <x v="216"/>
    <x v="90"/>
    <x v="339"/>
    <x v="1"/>
    <x v="4"/>
    <x v="0"/>
    <x v="0"/>
    <x v="6"/>
    <x v="3"/>
    <x v="236"/>
    <x v="1"/>
    <x v="13"/>
    <x v="232"/>
    <x v="267"/>
    <x v="0"/>
    <x v="0"/>
    <x v="0"/>
    <x v="0"/>
    <x v="0"/>
    <x v="0"/>
    <x v="0"/>
    <x v="0"/>
    <x v="0"/>
  </r>
  <r>
    <x v="0"/>
    <x v="0"/>
    <x v="0"/>
    <x v="11"/>
    <x v="11"/>
    <x v="52"/>
    <x v="0"/>
    <x v="242"/>
    <x v="241"/>
    <x v="24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94"/>
    <x v="0"/>
    <x v="0"/>
    <x v="0"/>
    <x v="0"/>
    <x v="0"/>
    <x v="0"/>
    <x v="0"/>
    <x v="0"/>
    <x v="0"/>
    <x v="0"/>
    <x v="1"/>
    <x v="1"/>
    <x v="1"/>
    <x v="1"/>
    <x v="16"/>
    <x v="340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93"/>
    <x v="43"/>
    <x v="243"/>
    <x v="242"/>
    <x v="24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8"/>
    <x v="56"/>
    <x v="0"/>
    <x v="0"/>
    <x v="99"/>
    <x v="37"/>
    <x v="1"/>
    <x v="52"/>
    <x v="222"/>
    <x v="220"/>
    <x v="222"/>
    <x v="244"/>
    <x v="0"/>
    <x v="0"/>
    <x v="0"/>
    <x v="0"/>
    <x v="0"/>
    <x v="0"/>
    <x v="3"/>
    <x v="3"/>
    <x v="1"/>
    <x v="10"/>
    <x v="0"/>
    <x v="0"/>
    <x v="6"/>
    <x v="0"/>
    <x v="0"/>
    <x v="0"/>
    <x v="0"/>
    <x v="0"/>
    <x v="0"/>
    <x v="1"/>
    <x v="1"/>
    <x v="0"/>
    <x v="0"/>
    <x v="7"/>
    <x v="4"/>
    <x v="4"/>
    <x v="0"/>
    <x v="0"/>
    <x v="152"/>
    <x v="1"/>
    <x v="16"/>
    <x v="191"/>
    <x v="217"/>
    <x v="1"/>
    <x v="272"/>
    <x v="2"/>
    <x v="2"/>
    <x v="0"/>
    <x v="0"/>
    <x v="6"/>
    <x v="1"/>
    <x v="201"/>
    <x v="4"/>
    <x v="13"/>
    <x v="233"/>
    <x v="268"/>
    <x v="0"/>
    <x v="0"/>
    <x v="0"/>
    <x v="0"/>
    <x v="0"/>
    <x v="0"/>
    <x v="0"/>
    <x v="0"/>
    <x v="0"/>
  </r>
  <r>
    <x v="0"/>
    <x v="0"/>
    <x v="0"/>
    <x v="11"/>
    <x v="11"/>
    <x v="94"/>
    <x v="43"/>
    <x v="50"/>
    <x v="50"/>
    <x v="5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43"/>
    <x v="3"/>
    <x v="92"/>
    <x v="3"/>
    <x v="7"/>
    <x v="87"/>
    <x v="269"/>
    <x v="0"/>
    <x v="0"/>
    <x v="0"/>
    <x v="0"/>
    <x v="0"/>
    <x v="0"/>
    <x v="0"/>
    <x v="0"/>
    <x v="0"/>
  </r>
  <r>
    <x v="0"/>
    <x v="0"/>
    <x v="0"/>
    <x v="11"/>
    <x v="11"/>
    <x v="52"/>
    <x v="0"/>
    <x v="235"/>
    <x v="234"/>
    <x v="23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9"/>
    <x v="16"/>
    <x v="0"/>
    <x v="0"/>
    <x v="0"/>
    <x v="0"/>
    <x v="196"/>
    <x v="14"/>
    <x v="223"/>
    <x v="221"/>
    <x v="223"/>
    <x v="24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6"/>
    <x v="0"/>
    <x v="0"/>
    <x v="8"/>
    <x v="4"/>
    <x v="126"/>
    <x v="0"/>
    <x v="0"/>
    <x v="153"/>
    <x v="1"/>
    <x v="1"/>
    <x v="192"/>
    <x v="218"/>
    <x v="10"/>
    <x v="341"/>
    <x v="7"/>
    <x v="138"/>
    <x v="0"/>
    <x v="0"/>
    <x v="43"/>
    <x v="1"/>
    <x v="237"/>
    <x v="4"/>
    <x v="5"/>
    <x v="234"/>
    <x v="270"/>
    <x v="0"/>
    <x v="0"/>
    <x v="0"/>
    <x v="0"/>
    <x v="0"/>
    <x v="0"/>
    <x v="0"/>
    <x v="0"/>
    <x v="0"/>
  </r>
  <r>
    <x v="0"/>
    <x v="0"/>
    <x v="0"/>
    <x v="11"/>
    <x v="11"/>
    <x v="79"/>
    <x v="53"/>
    <x v="244"/>
    <x v="243"/>
    <x v="2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0"/>
    <x v="151"/>
    <x v="0"/>
    <x v="0"/>
    <x v="0"/>
    <x v="0"/>
    <x v="197"/>
    <x v="128"/>
    <x v="224"/>
    <x v="222"/>
    <x v="224"/>
    <x v="2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0"/>
    <x v="2"/>
    <x v="127"/>
    <x v="0"/>
    <x v="0"/>
    <x v="154"/>
    <x v="1"/>
    <x v="14"/>
    <x v="193"/>
    <x v="219"/>
    <x v="46"/>
    <x v="342"/>
    <x v="1"/>
    <x v="134"/>
    <x v="0"/>
    <x v="0"/>
    <x v="19"/>
    <x v="8"/>
    <x v="238"/>
    <x v="1"/>
    <x v="16"/>
    <x v="235"/>
    <x v="271"/>
    <x v="0"/>
    <x v="0"/>
    <x v="0"/>
    <x v="0"/>
    <x v="0"/>
    <x v="0"/>
    <x v="0"/>
    <x v="0"/>
    <x v="0"/>
  </r>
  <r>
    <x v="0"/>
    <x v="0"/>
    <x v="0"/>
    <x v="11"/>
    <x v="11"/>
    <x v="95"/>
    <x v="92"/>
    <x v="245"/>
    <x v="244"/>
    <x v="24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1"/>
    <x v="152"/>
    <x v="0"/>
    <x v="0"/>
    <x v="100"/>
    <x v="0"/>
    <x v="198"/>
    <x v="129"/>
    <x v="225"/>
    <x v="223"/>
    <x v="225"/>
    <x v="247"/>
    <x v="0"/>
    <x v="0"/>
    <x v="0"/>
    <x v="0"/>
    <x v="0"/>
    <x v="0"/>
    <x v="0"/>
    <x v="0"/>
    <x v="0"/>
    <x v="0"/>
    <x v="0"/>
    <x v="0"/>
    <x v="0"/>
    <x v="0"/>
    <x v="0"/>
    <x v="90"/>
    <x v="108"/>
    <x v="0"/>
    <x v="0"/>
    <x v="1"/>
    <x v="1"/>
    <x v="0"/>
    <x v="0"/>
    <x v="3"/>
    <x v="5"/>
    <x v="128"/>
    <x v="0"/>
    <x v="0"/>
    <x v="155"/>
    <x v="0"/>
    <x v="4"/>
    <x v="194"/>
    <x v="220"/>
    <x v="40"/>
    <x v="343"/>
    <x v="1"/>
    <x v="4"/>
    <x v="12"/>
    <x v="80"/>
    <x v="99"/>
    <x v="6"/>
    <x v="239"/>
    <x v="6"/>
    <x v="96"/>
    <x v="236"/>
    <x v="272"/>
    <x v="0"/>
    <x v="0"/>
    <x v="0"/>
    <x v="0"/>
    <x v="0"/>
    <x v="0"/>
    <x v="0"/>
    <x v="0"/>
    <x v="0"/>
  </r>
  <r>
    <x v="0"/>
    <x v="0"/>
    <x v="0"/>
    <x v="11"/>
    <x v="11"/>
    <x v="1"/>
    <x v="43"/>
    <x v="246"/>
    <x v="245"/>
    <x v="24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2"/>
    <x v="1"/>
    <x v="2"/>
    <x v="1"/>
    <x v="2"/>
    <x v="2"/>
    <x v="273"/>
    <x v="0"/>
    <x v="0"/>
    <x v="0"/>
    <x v="0"/>
    <x v="0"/>
    <x v="0"/>
    <x v="0"/>
    <x v="0"/>
    <x v="0"/>
  </r>
  <r>
    <x v="0"/>
    <x v="0"/>
    <x v="0"/>
    <x v="11"/>
    <x v="11"/>
    <x v="1"/>
    <x v="93"/>
    <x v="247"/>
    <x v="246"/>
    <x v="2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1"/>
    <x v="94"/>
    <x v="14"/>
    <x v="14"/>
    <x v="1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2"/>
    <x v="153"/>
    <x v="0"/>
    <x v="0"/>
    <x v="101"/>
    <x v="0"/>
    <x v="199"/>
    <x v="130"/>
    <x v="226"/>
    <x v="224"/>
    <x v="226"/>
    <x v="248"/>
    <x v="0"/>
    <x v="0"/>
    <x v="0"/>
    <x v="0"/>
    <x v="0"/>
    <x v="0"/>
    <x v="0"/>
    <x v="0"/>
    <x v="0"/>
    <x v="0"/>
    <x v="0"/>
    <x v="0"/>
    <x v="0"/>
    <x v="0"/>
    <x v="0"/>
    <x v="91"/>
    <x v="109"/>
    <x v="0"/>
    <x v="0"/>
    <x v="8"/>
    <x v="87"/>
    <x v="0"/>
    <x v="0"/>
    <x v="51"/>
    <x v="3"/>
    <x v="129"/>
    <x v="1"/>
    <x v="1"/>
    <x v="156"/>
    <x v="13"/>
    <x v="10"/>
    <x v="195"/>
    <x v="221"/>
    <x v="91"/>
    <x v="344"/>
    <x v="24"/>
    <x v="139"/>
    <x v="26"/>
    <x v="81"/>
    <x v="100"/>
    <x v="44"/>
    <x v="240"/>
    <x v="33"/>
    <x v="97"/>
    <x v="237"/>
    <x v="274"/>
    <x v="0"/>
    <x v="0"/>
    <x v="0"/>
    <x v="0"/>
    <x v="0"/>
    <x v="0"/>
    <x v="0"/>
    <x v="0"/>
    <x v="0"/>
  </r>
  <r>
    <x v="0"/>
    <x v="0"/>
    <x v="0"/>
    <x v="11"/>
    <x v="11"/>
    <x v="1"/>
    <x v="43"/>
    <x v="248"/>
    <x v="247"/>
    <x v="24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345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1"/>
    <x v="95"/>
    <x v="249"/>
    <x v="248"/>
    <x v="24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346"/>
    <x v="2"/>
    <x v="2"/>
    <x v="1"/>
    <x v="82"/>
    <x v="11"/>
    <x v="15"/>
    <x v="241"/>
    <x v="6"/>
    <x v="39"/>
    <x v="238"/>
    <x v="275"/>
    <x v="0"/>
    <x v="0"/>
    <x v="0"/>
    <x v="0"/>
    <x v="0"/>
    <x v="0"/>
    <x v="0"/>
    <x v="0"/>
    <x v="0"/>
  </r>
  <r>
    <x v="0"/>
    <x v="0"/>
    <x v="0"/>
    <x v="11"/>
    <x v="11"/>
    <x v="1"/>
    <x v="59"/>
    <x v="250"/>
    <x v="249"/>
    <x v="25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347"/>
    <x v="2"/>
    <x v="2"/>
    <x v="7"/>
    <x v="15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1"/>
    <x v="0"/>
    <x v="251"/>
    <x v="250"/>
    <x v="25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1"/>
    <x v="96"/>
    <x v="252"/>
    <x v="251"/>
    <x v="25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154"/>
    <x v="0"/>
    <x v="0"/>
    <x v="0"/>
    <x v="0"/>
    <x v="11"/>
    <x v="131"/>
    <x v="227"/>
    <x v="225"/>
    <x v="227"/>
    <x v="2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0"/>
    <x v="0"/>
    <x v="0"/>
    <x v="10"/>
    <x v="1"/>
    <x v="1"/>
    <x v="1"/>
    <x v="1"/>
    <x v="92"/>
    <x v="348"/>
    <x v="2"/>
    <x v="2"/>
    <x v="7"/>
    <x v="83"/>
    <x v="69"/>
    <x v="10"/>
    <x v="242"/>
    <x v="6"/>
    <x v="36"/>
    <x v="239"/>
    <x v="276"/>
    <x v="0"/>
    <x v="0"/>
    <x v="0"/>
    <x v="0"/>
    <x v="0"/>
    <x v="0"/>
    <x v="0"/>
    <x v="0"/>
    <x v="0"/>
  </r>
  <r>
    <x v="0"/>
    <x v="0"/>
    <x v="0"/>
    <x v="11"/>
    <x v="11"/>
    <x v="82"/>
    <x v="97"/>
    <x v="157"/>
    <x v="157"/>
    <x v="15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6"/>
    <x v="0"/>
    <x v="228"/>
    <x v="226"/>
    <x v="228"/>
    <x v="25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4"/>
    <x v="52"/>
    <x v="0"/>
    <x v="0"/>
    <x v="157"/>
    <x v="0"/>
    <x v="0"/>
    <x v="196"/>
    <x v="222"/>
    <x v="92"/>
    <x v="349"/>
    <x v="1"/>
    <x v="4"/>
    <x v="2"/>
    <x v="84"/>
    <x v="101"/>
    <x v="8"/>
    <x v="243"/>
    <x v="10"/>
    <x v="98"/>
    <x v="240"/>
    <x v="277"/>
    <x v="0"/>
    <x v="0"/>
    <x v="0"/>
    <x v="0"/>
    <x v="0"/>
    <x v="0"/>
    <x v="0"/>
    <x v="0"/>
    <x v="0"/>
  </r>
  <r>
    <x v="0"/>
    <x v="0"/>
    <x v="0"/>
    <x v="11"/>
    <x v="11"/>
    <x v="64"/>
    <x v="58"/>
    <x v="253"/>
    <x v="252"/>
    <x v="2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5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350"/>
    <x v="1"/>
    <x v="140"/>
    <x v="0"/>
    <x v="0"/>
    <x v="8"/>
    <x v="1"/>
    <x v="244"/>
    <x v="1"/>
    <x v="10"/>
    <x v="241"/>
    <x v="278"/>
    <x v="0"/>
    <x v="0"/>
    <x v="0"/>
    <x v="0"/>
    <x v="0"/>
    <x v="0"/>
    <x v="0"/>
    <x v="0"/>
    <x v="0"/>
  </r>
  <r>
    <x v="0"/>
    <x v="0"/>
    <x v="0"/>
    <x v="11"/>
    <x v="11"/>
    <x v="0"/>
    <x v="6"/>
    <x v="254"/>
    <x v="253"/>
    <x v="25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351"/>
    <x v="2"/>
    <x v="2"/>
    <x v="4"/>
    <x v="85"/>
    <x v="6"/>
    <x v="3"/>
    <x v="245"/>
    <x v="3"/>
    <x v="14"/>
    <x v="242"/>
    <x v="279"/>
    <x v="0"/>
    <x v="0"/>
    <x v="0"/>
    <x v="0"/>
    <x v="0"/>
    <x v="0"/>
    <x v="0"/>
    <x v="0"/>
    <x v="0"/>
  </r>
  <r>
    <x v="0"/>
    <x v="0"/>
    <x v="0"/>
    <x v="11"/>
    <x v="11"/>
    <x v="91"/>
    <x v="43"/>
    <x v="239"/>
    <x v="238"/>
    <x v="23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3"/>
    <x v="125"/>
    <x v="0"/>
    <x v="0"/>
    <x v="0"/>
    <x v="0"/>
    <x v="200"/>
    <x v="132"/>
    <x v="229"/>
    <x v="227"/>
    <x v="229"/>
    <x v="2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8"/>
    <x v="0"/>
    <x v="0"/>
    <x v="7"/>
    <x v="4"/>
    <x v="10"/>
    <x v="0"/>
    <x v="0"/>
    <x v="10"/>
    <x v="1"/>
    <x v="1"/>
    <x v="197"/>
    <x v="223"/>
    <x v="68"/>
    <x v="352"/>
    <x v="7"/>
    <x v="141"/>
    <x v="5"/>
    <x v="86"/>
    <x v="17"/>
    <x v="8"/>
    <x v="246"/>
    <x v="3"/>
    <x v="19"/>
    <x v="243"/>
    <x v="280"/>
    <x v="0"/>
    <x v="0"/>
    <x v="0"/>
    <x v="0"/>
    <x v="0"/>
    <x v="0"/>
    <x v="0"/>
    <x v="0"/>
    <x v="0"/>
  </r>
  <r>
    <x v="0"/>
    <x v="0"/>
    <x v="0"/>
    <x v="11"/>
    <x v="11"/>
    <x v="52"/>
    <x v="46"/>
    <x v="255"/>
    <x v="254"/>
    <x v="25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95"/>
    <x v="0"/>
    <x v="89"/>
    <x v="0"/>
    <x v="0"/>
    <x v="0"/>
    <x v="0"/>
    <x v="0"/>
    <x v="0"/>
    <x v="0"/>
    <x v="0"/>
    <x v="1"/>
    <x v="1"/>
    <x v="1"/>
    <x v="1"/>
    <x v="6"/>
    <x v="353"/>
    <x v="1"/>
    <x v="14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52"/>
    <x v="46"/>
    <x v="255"/>
    <x v="254"/>
    <x v="25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74"/>
    <x v="5"/>
    <x v="0"/>
    <x v="0"/>
    <x v="0"/>
    <x v="0"/>
    <x v="201"/>
    <x v="4"/>
    <x v="230"/>
    <x v="228"/>
    <x v="230"/>
    <x v="253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4"/>
    <x v="4"/>
    <x v="2"/>
    <x v="1"/>
    <x v="2"/>
    <x v="158"/>
    <x v="1"/>
    <x v="1"/>
    <x v="1"/>
    <x v="224"/>
    <x v="6"/>
    <x v="10"/>
    <x v="2"/>
    <x v="2"/>
    <x v="0"/>
    <x v="0"/>
    <x v="6"/>
    <x v="1"/>
    <x v="16"/>
    <x v="4"/>
    <x v="5"/>
    <x v="5"/>
    <x v="281"/>
    <x v="0"/>
    <x v="0"/>
    <x v="0"/>
    <x v="36"/>
    <x v="36"/>
    <x v="1"/>
    <x v="1"/>
    <x v="13"/>
    <x v="13"/>
  </r>
  <r>
    <x v="0"/>
    <x v="0"/>
    <x v="0"/>
    <x v="11"/>
    <x v="11"/>
    <x v="96"/>
    <x v="98"/>
    <x v="155"/>
    <x v="155"/>
    <x v="1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2"/>
    <x v="0"/>
    <x v="231"/>
    <x v="229"/>
    <x v="231"/>
    <x v="2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9"/>
    <x v="0"/>
    <x v="0"/>
    <x v="159"/>
    <x v="0"/>
    <x v="4"/>
    <x v="198"/>
    <x v="225"/>
    <x v="6"/>
    <x v="29"/>
    <x v="2"/>
    <x v="2"/>
    <x v="0"/>
    <x v="0"/>
    <x v="59"/>
    <x v="1"/>
    <x v="247"/>
    <x v="1"/>
    <x v="50"/>
    <x v="244"/>
    <x v="282"/>
    <x v="0"/>
    <x v="0"/>
    <x v="0"/>
    <x v="0"/>
    <x v="0"/>
    <x v="0"/>
    <x v="0"/>
    <x v="0"/>
    <x v="0"/>
  </r>
  <r>
    <x v="0"/>
    <x v="0"/>
    <x v="0"/>
    <x v="11"/>
    <x v="11"/>
    <x v="97"/>
    <x v="43"/>
    <x v="240"/>
    <x v="239"/>
    <x v="24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25"/>
    <x v="1"/>
    <x v="143"/>
    <x v="0"/>
    <x v="0"/>
    <x v="13"/>
    <x v="1"/>
    <x v="126"/>
    <x v="1"/>
    <x v="13"/>
    <x v="120"/>
    <x v="283"/>
    <x v="0"/>
    <x v="0"/>
    <x v="0"/>
    <x v="0"/>
    <x v="0"/>
    <x v="0"/>
    <x v="0"/>
    <x v="0"/>
    <x v="0"/>
  </r>
  <r>
    <x v="0"/>
    <x v="0"/>
    <x v="0"/>
    <x v="11"/>
    <x v="11"/>
    <x v="98"/>
    <x v="43"/>
    <x v="241"/>
    <x v="240"/>
    <x v="24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52"/>
    <x v="0"/>
    <x v="256"/>
    <x v="255"/>
    <x v="25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96"/>
    <x v="1"/>
    <x v="1"/>
    <x v="0"/>
    <x v="0"/>
    <x v="0"/>
    <x v="0"/>
    <x v="0"/>
    <x v="0"/>
    <x v="0"/>
    <x v="0"/>
    <x v="1"/>
    <x v="1"/>
    <x v="1"/>
    <x v="1"/>
    <x v="1"/>
    <x v="35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37"/>
    <x v="43"/>
    <x v="242"/>
    <x v="241"/>
    <x v="2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10"/>
    <x v="1"/>
    <x v="14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85"/>
    <x v="0"/>
    <x v="257"/>
    <x v="256"/>
    <x v="25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6"/>
    <x v="1"/>
    <x v="1"/>
    <x v="0"/>
    <x v="0"/>
    <x v="0"/>
    <x v="0"/>
    <x v="0"/>
    <x v="0"/>
    <x v="0"/>
    <x v="0"/>
    <x v="1"/>
    <x v="1"/>
    <x v="1"/>
    <x v="1"/>
    <x v="1"/>
    <x v="304"/>
    <x v="2"/>
    <x v="2"/>
    <x v="0"/>
    <x v="0"/>
    <x v="5"/>
    <x v="4"/>
    <x v="5"/>
    <x v="4"/>
    <x v="5"/>
    <x v="5"/>
    <x v="5"/>
    <x v="0"/>
    <x v="0"/>
    <x v="1"/>
    <x v="37"/>
    <x v="37"/>
    <x v="1"/>
    <x v="1"/>
    <x v="13"/>
    <x v="13"/>
  </r>
  <r>
    <x v="0"/>
    <x v="0"/>
    <x v="0"/>
    <x v="11"/>
    <x v="11"/>
    <x v="1"/>
    <x v="94"/>
    <x v="14"/>
    <x v="14"/>
    <x v="1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35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91"/>
    <x v="43"/>
    <x v="239"/>
    <x v="238"/>
    <x v="23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5"/>
    <x v="155"/>
    <x v="0"/>
    <x v="0"/>
    <x v="0"/>
    <x v="0"/>
    <x v="203"/>
    <x v="133"/>
    <x v="232"/>
    <x v="230"/>
    <x v="232"/>
    <x v="2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130"/>
    <x v="0"/>
    <x v="0"/>
    <x v="160"/>
    <x v="1"/>
    <x v="1"/>
    <x v="199"/>
    <x v="226"/>
    <x v="6"/>
    <x v="356"/>
    <x v="2"/>
    <x v="2"/>
    <x v="0"/>
    <x v="0"/>
    <x v="1"/>
    <x v="1"/>
    <x v="248"/>
    <x v="4"/>
    <x v="5"/>
    <x v="245"/>
    <x v="284"/>
    <x v="0"/>
    <x v="0"/>
    <x v="0"/>
    <x v="0"/>
    <x v="0"/>
    <x v="0"/>
    <x v="0"/>
    <x v="0"/>
    <x v="0"/>
  </r>
  <r>
    <x v="0"/>
    <x v="0"/>
    <x v="0"/>
    <x v="11"/>
    <x v="11"/>
    <x v="90"/>
    <x v="43"/>
    <x v="235"/>
    <x v="234"/>
    <x v="23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124"/>
    <x v="0"/>
    <x v="0"/>
    <x v="102"/>
    <x v="38"/>
    <x v="204"/>
    <x v="134"/>
    <x v="233"/>
    <x v="231"/>
    <x v="233"/>
    <x v="256"/>
    <x v="0"/>
    <x v="0"/>
    <x v="0"/>
    <x v="0"/>
    <x v="0"/>
    <x v="0"/>
    <x v="6"/>
    <x v="3"/>
    <x v="1"/>
    <x v="6"/>
    <x v="1"/>
    <x v="6"/>
    <x v="29"/>
    <x v="0"/>
    <x v="0"/>
    <x v="0"/>
    <x v="0"/>
    <x v="0"/>
    <x v="0"/>
    <x v="1"/>
    <x v="1"/>
    <x v="0"/>
    <x v="0"/>
    <x v="4"/>
    <x v="4"/>
    <x v="9"/>
    <x v="1"/>
    <x v="1"/>
    <x v="42"/>
    <x v="0"/>
    <x v="16"/>
    <x v="200"/>
    <x v="227"/>
    <x v="3"/>
    <x v="357"/>
    <x v="1"/>
    <x v="145"/>
    <x v="0"/>
    <x v="0"/>
    <x v="43"/>
    <x v="3"/>
    <x v="249"/>
    <x v="1"/>
    <x v="2"/>
    <x v="246"/>
    <x v="285"/>
    <x v="0"/>
    <x v="0"/>
    <x v="0"/>
    <x v="0"/>
    <x v="0"/>
    <x v="0"/>
    <x v="0"/>
    <x v="0"/>
    <x v="0"/>
  </r>
  <r>
    <x v="0"/>
    <x v="0"/>
    <x v="0"/>
    <x v="11"/>
    <x v="11"/>
    <x v="1"/>
    <x v="43"/>
    <x v="258"/>
    <x v="257"/>
    <x v="25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5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1"/>
    <x v="43"/>
    <x v="259"/>
    <x v="258"/>
    <x v="25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5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99"/>
    <x v="43"/>
    <x v="154"/>
    <x v="154"/>
    <x v="15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5"/>
    <x v="0"/>
    <x v="234"/>
    <x v="232"/>
    <x v="234"/>
    <x v="2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201"/>
    <x v="228"/>
    <x v="6"/>
    <x v="272"/>
    <x v="2"/>
    <x v="2"/>
    <x v="0"/>
    <x v="0"/>
    <x v="13"/>
    <x v="1"/>
    <x v="250"/>
    <x v="1"/>
    <x v="13"/>
    <x v="247"/>
    <x v="286"/>
    <x v="0"/>
    <x v="0"/>
    <x v="0"/>
    <x v="0"/>
    <x v="0"/>
    <x v="0"/>
    <x v="0"/>
    <x v="0"/>
    <x v="0"/>
  </r>
  <r>
    <x v="0"/>
    <x v="0"/>
    <x v="0"/>
    <x v="11"/>
    <x v="11"/>
    <x v="52"/>
    <x v="0"/>
    <x v="240"/>
    <x v="239"/>
    <x v="240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97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100"/>
    <x v="0"/>
    <x v="260"/>
    <x v="259"/>
    <x v="26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3"/>
    <x v="0"/>
    <x v="1"/>
    <x v="0"/>
    <x v="235"/>
    <x v="233"/>
    <x v="235"/>
    <x v="258"/>
    <x v="0"/>
    <x v="0"/>
    <x v="0"/>
    <x v="0"/>
    <x v="0"/>
    <x v="0"/>
    <x v="0"/>
    <x v="0"/>
    <x v="0"/>
    <x v="0"/>
    <x v="0"/>
    <x v="0"/>
    <x v="0"/>
    <x v="2"/>
    <x v="1"/>
    <x v="92"/>
    <x v="110"/>
    <x v="0"/>
    <x v="0"/>
    <x v="1"/>
    <x v="1"/>
    <x v="0"/>
    <x v="0"/>
    <x v="14"/>
    <x v="4"/>
    <x v="52"/>
    <x v="1"/>
    <x v="37"/>
    <x v="161"/>
    <x v="0"/>
    <x v="21"/>
    <x v="6"/>
    <x v="229"/>
    <x v="6"/>
    <x v="360"/>
    <x v="2"/>
    <x v="2"/>
    <x v="0"/>
    <x v="0"/>
    <x v="1"/>
    <x v="1"/>
    <x v="251"/>
    <x v="1"/>
    <x v="1"/>
    <x v="248"/>
    <x v="287"/>
    <x v="0"/>
    <x v="0"/>
    <x v="0"/>
    <x v="0"/>
    <x v="0"/>
    <x v="0"/>
    <x v="0"/>
    <x v="0"/>
    <x v="0"/>
  </r>
  <r>
    <x v="0"/>
    <x v="0"/>
    <x v="0"/>
    <x v="12"/>
    <x v="12"/>
    <x v="79"/>
    <x v="48"/>
    <x v="261"/>
    <x v="260"/>
    <x v="26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6"/>
    <x v="156"/>
    <x v="0"/>
    <x v="0"/>
    <x v="104"/>
    <x v="39"/>
    <x v="206"/>
    <x v="135"/>
    <x v="236"/>
    <x v="234"/>
    <x v="236"/>
    <x v="259"/>
    <x v="0"/>
    <x v="0"/>
    <x v="0"/>
    <x v="0"/>
    <x v="0"/>
    <x v="0"/>
    <x v="1"/>
    <x v="3"/>
    <x v="0"/>
    <x v="0"/>
    <x v="0"/>
    <x v="0"/>
    <x v="17"/>
    <x v="0"/>
    <x v="0"/>
    <x v="93"/>
    <x v="111"/>
    <x v="0"/>
    <x v="0"/>
    <x v="3"/>
    <x v="52"/>
    <x v="0"/>
    <x v="0"/>
    <x v="52"/>
    <x v="1"/>
    <x v="131"/>
    <x v="2"/>
    <x v="59"/>
    <x v="162"/>
    <x v="19"/>
    <x v="50"/>
    <x v="202"/>
    <x v="230"/>
    <x v="93"/>
    <x v="361"/>
    <x v="15"/>
    <x v="146"/>
    <x v="0"/>
    <x v="0"/>
    <x v="102"/>
    <x v="45"/>
    <x v="252"/>
    <x v="34"/>
    <x v="99"/>
    <x v="249"/>
    <x v="288"/>
    <x v="17"/>
    <x v="17"/>
    <x v="4"/>
    <x v="0"/>
    <x v="0"/>
    <x v="0"/>
    <x v="0"/>
    <x v="0"/>
    <x v="0"/>
  </r>
  <r>
    <x v="0"/>
    <x v="0"/>
    <x v="0"/>
    <x v="12"/>
    <x v="12"/>
    <x v="75"/>
    <x v="99"/>
    <x v="262"/>
    <x v="261"/>
    <x v="262"/>
    <x v="0"/>
    <x v="0"/>
    <x v="0"/>
    <x v="0"/>
    <x v="0"/>
    <x v="0"/>
    <x v="0"/>
    <x v="0"/>
    <x v="0"/>
    <x v="0"/>
    <x v="2"/>
    <x v="2"/>
    <x v="0"/>
    <x v="0"/>
    <x v="0"/>
    <x v="0"/>
    <x v="8"/>
    <x v="0"/>
    <x v="0"/>
    <x v="0"/>
    <x v="0"/>
    <x v="177"/>
    <x v="157"/>
    <x v="28"/>
    <x v="9"/>
    <x v="105"/>
    <x v="40"/>
    <x v="207"/>
    <x v="136"/>
    <x v="237"/>
    <x v="235"/>
    <x v="237"/>
    <x v="260"/>
    <x v="0"/>
    <x v="0"/>
    <x v="0"/>
    <x v="0"/>
    <x v="0"/>
    <x v="0"/>
    <x v="3"/>
    <x v="3"/>
    <x v="0"/>
    <x v="0"/>
    <x v="0"/>
    <x v="0"/>
    <x v="9"/>
    <x v="2"/>
    <x v="5"/>
    <x v="94"/>
    <x v="112"/>
    <x v="0"/>
    <x v="0"/>
    <x v="1"/>
    <x v="1"/>
    <x v="0"/>
    <x v="0"/>
    <x v="32"/>
    <x v="3"/>
    <x v="132"/>
    <x v="0"/>
    <x v="0"/>
    <x v="163"/>
    <x v="0"/>
    <x v="49"/>
    <x v="203"/>
    <x v="231"/>
    <x v="94"/>
    <x v="362"/>
    <x v="1"/>
    <x v="147"/>
    <x v="7"/>
    <x v="15"/>
    <x v="103"/>
    <x v="0"/>
    <x v="253"/>
    <x v="3"/>
    <x v="60"/>
    <x v="250"/>
    <x v="289"/>
    <x v="0"/>
    <x v="0"/>
    <x v="0"/>
    <x v="0"/>
    <x v="0"/>
    <x v="0"/>
    <x v="0"/>
    <x v="0"/>
    <x v="0"/>
  </r>
  <r>
    <x v="0"/>
    <x v="0"/>
    <x v="0"/>
    <x v="12"/>
    <x v="12"/>
    <x v="1"/>
    <x v="100"/>
    <x v="156"/>
    <x v="156"/>
    <x v="1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8"/>
    <x v="125"/>
    <x v="0"/>
    <x v="0"/>
    <x v="0"/>
    <x v="0"/>
    <x v="208"/>
    <x v="132"/>
    <x v="238"/>
    <x v="236"/>
    <x v="238"/>
    <x v="26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2"/>
    <x v="133"/>
    <x v="0"/>
    <x v="0"/>
    <x v="164"/>
    <x v="0"/>
    <x v="4"/>
    <x v="204"/>
    <x v="232"/>
    <x v="76"/>
    <x v="363"/>
    <x v="1"/>
    <x v="4"/>
    <x v="8"/>
    <x v="87"/>
    <x v="79"/>
    <x v="15"/>
    <x v="254"/>
    <x v="10"/>
    <x v="52"/>
    <x v="251"/>
    <x v="290"/>
    <x v="0"/>
    <x v="0"/>
    <x v="0"/>
    <x v="0"/>
    <x v="0"/>
    <x v="0"/>
    <x v="0"/>
    <x v="0"/>
    <x v="0"/>
  </r>
  <r>
    <x v="0"/>
    <x v="0"/>
    <x v="0"/>
    <x v="12"/>
    <x v="12"/>
    <x v="1"/>
    <x v="101"/>
    <x v="263"/>
    <x v="262"/>
    <x v="2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364"/>
    <x v="2"/>
    <x v="2"/>
    <x v="1"/>
    <x v="88"/>
    <x v="2"/>
    <x v="1"/>
    <x v="28"/>
    <x v="1"/>
    <x v="2"/>
    <x v="26"/>
    <x v="291"/>
    <x v="0"/>
    <x v="0"/>
    <x v="0"/>
    <x v="0"/>
    <x v="0"/>
    <x v="0"/>
    <x v="0"/>
    <x v="0"/>
    <x v="0"/>
  </r>
  <r>
    <x v="0"/>
    <x v="0"/>
    <x v="0"/>
    <x v="12"/>
    <x v="12"/>
    <x v="101"/>
    <x v="0"/>
    <x v="191"/>
    <x v="191"/>
    <x v="1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9"/>
    <x v="158"/>
    <x v="0"/>
    <x v="0"/>
    <x v="0"/>
    <x v="0"/>
    <x v="209"/>
    <x v="137"/>
    <x v="239"/>
    <x v="237"/>
    <x v="239"/>
    <x v="26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34"/>
    <x v="0"/>
    <x v="0"/>
    <x v="149"/>
    <x v="0"/>
    <x v="0"/>
    <x v="205"/>
    <x v="233"/>
    <x v="33"/>
    <x v="365"/>
    <x v="2"/>
    <x v="2"/>
    <x v="0"/>
    <x v="0"/>
    <x v="6"/>
    <x v="3"/>
    <x v="255"/>
    <x v="1"/>
    <x v="13"/>
    <x v="252"/>
    <x v="292"/>
    <x v="0"/>
    <x v="0"/>
    <x v="0"/>
    <x v="0"/>
    <x v="0"/>
    <x v="0"/>
    <x v="0"/>
    <x v="0"/>
    <x v="0"/>
  </r>
  <r>
    <x v="0"/>
    <x v="0"/>
    <x v="0"/>
    <x v="12"/>
    <x v="12"/>
    <x v="101"/>
    <x v="0"/>
    <x v="191"/>
    <x v="191"/>
    <x v="19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5"/>
    <x v="98"/>
    <x v="3"/>
    <x v="90"/>
    <x v="0"/>
    <x v="0"/>
    <x v="0"/>
    <x v="0"/>
    <x v="0"/>
    <x v="0"/>
    <x v="0"/>
    <x v="0"/>
    <x v="1"/>
    <x v="1"/>
    <x v="1"/>
    <x v="1"/>
    <x v="19"/>
    <x v="366"/>
    <x v="5"/>
    <x v="148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2"/>
    <x v="12"/>
    <x v="59"/>
    <x v="102"/>
    <x v="264"/>
    <x v="263"/>
    <x v="26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0"/>
    <x v="159"/>
    <x v="0"/>
    <x v="0"/>
    <x v="16"/>
    <x v="41"/>
    <x v="210"/>
    <x v="138"/>
    <x v="240"/>
    <x v="238"/>
    <x v="240"/>
    <x v="263"/>
    <x v="0"/>
    <x v="0"/>
    <x v="0"/>
    <x v="0"/>
    <x v="0"/>
    <x v="0"/>
    <x v="3"/>
    <x v="3"/>
    <x v="0"/>
    <x v="0"/>
    <x v="0"/>
    <x v="0"/>
    <x v="9"/>
    <x v="0"/>
    <x v="0"/>
    <x v="0"/>
    <x v="0"/>
    <x v="0"/>
    <x v="0"/>
    <x v="1"/>
    <x v="1"/>
    <x v="0"/>
    <x v="0"/>
    <x v="4"/>
    <x v="4"/>
    <x v="135"/>
    <x v="0"/>
    <x v="0"/>
    <x v="104"/>
    <x v="1"/>
    <x v="1"/>
    <x v="206"/>
    <x v="234"/>
    <x v="23"/>
    <x v="367"/>
    <x v="2"/>
    <x v="2"/>
    <x v="0"/>
    <x v="0"/>
    <x v="8"/>
    <x v="1"/>
    <x v="256"/>
    <x v="4"/>
    <x v="5"/>
    <x v="253"/>
    <x v="293"/>
    <x v="0"/>
    <x v="0"/>
    <x v="0"/>
    <x v="0"/>
    <x v="0"/>
    <x v="0"/>
    <x v="0"/>
    <x v="0"/>
    <x v="0"/>
  </r>
  <r>
    <x v="0"/>
    <x v="0"/>
    <x v="0"/>
    <x v="12"/>
    <x v="12"/>
    <x v="1"/>
    <x v="56"/>
    <x v="265"/>
    <x v="264"/>
    <x v="26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1"/>
    <x v="106"/>
    <x v="0"/>
    <x v="0"/>
    <x v="106"/>
    <x v="0"/>
    <x v="211"/>
    <x v="0"/>
    <x v="241"/>
    <x v="239"/>
    <x v="241"/>
    <x v="264"/>
    <x v="0"/>
    <x v="0"/>
    <x v="0"/>
    <x v="0"/>
    <x v="0"/>
    <x v="0"/>
    <x v="0"/>
    <x v="0"/>
    <x v="0"/>
    <x v="0"/>
    <x v="0"/>
    <x v="0"/>
    <x v="0"/>
    <x v="0"/>
    <x v="0"/>
    <x v="95"/>
    <x v="113"/>
    <x v="0"/>
    <x v="0"/>
    <x v="1"/>
    <x v="1"/>
    <x v="0"/>
    <x v="0"/>
    <x v="0"/>
    <x v="0"/>
    <x v="0"/>
    <x v="0"/>
    <x v="0"/>
    <x v="0"/>
    <x v="1"/>
    <x v="1"/>
    <x v="207"/>
    <x v="235"/>
    <x v="1"/>
    <x v="230"/>
    <x v="2"/>
    <x v="2"/>
    <x v="0"/>
    <x v="0"/>
    <x v="8"/>
    <x v="1"/>
    <x v="257"/>
    <x v="4"/>
    <x v="7"/>
    <x v="254"/>
    <x v="294"/>
    <x v="0"/>
    <x v="0"/>
    <x v="0"/>
    <x v="0"/>
    <x v="0"/>
    <x v="0"/>
    <x v="0"/>
    <x v="0"/>
    <x v="0"/>
  </r>
  <r>
    <x v="0"/>
    <x v="0"/>
    <x v="0"/>
    <x v="12"/>
    <x v="12"/>
    <x v="1"/>
    <x v="103"/>
    <x v="245"/>
    <x v="244"/>
    <x v="24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68"/>
    <x v="2"/>
    <x v="2"/>
    <x v="0"/>
    <x v="0"/>
    <x v="43"/>
    <x v="1"/>
    <x v="258"/>
    <x v="1"/>
    <x v="7"/>
    <x v="255"/>
    <x v="295"/>
    <x v="0"/>
    <x v="0"/>
    <x v="0"/>
    <x v="0"/>
    <x v="0"/>
    <x v="0"/>
    <x v="0"/>
    <x v="0"/>
    <x v="0"/>
  </r>
  <r>
    <x v="0"/>
    <x v="0"/>
    <x v="0"/>
    <x v="12"/>
    <x v="12"/>
    <x v="1"/>
    <x v="90"/>
    <x v="266"/>
    <x v="265"/>
    <x v="26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2"/>
    <x v="160"/>
    <x v="0"/>
    <x v="0"/>
    <x v="0"/>
    <x v="0"/>
    <x v="212"/>
    <x v="139"/>
    <x v="242"/>
    <x v="240"/>
    <x v="242"/>
    <x v="2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91"/>
    <x v="0"/>
    <x v="0"/>
    <x v="51"/>
    <x v="10"/>
    <x v="136"/>
    <x v="0"/>
    <x v="0"/>
    <x v="165"/>
    <x v="1"/>
    <x v="37"/>
    <x v="208"/>
    <x v="236"/>
    <x v="95"/>
    <x v="369"/>
    <x v="7"/>
    <x v="149"/>
    <x v="13"/>
    <x v="89"/>
    <x v="104"/>
    <x v="10"/>
    <x v="259"/>
    <x v="3"/>
    <x v="25"/>
    <x v="256"/>
    <x v="296"/>
    <x v="0"/>
    <x v="0"/>
    <x v="0"/>
    <x v="0"/>
    <x v="0"/>
    <x v="0"/>
    <x v="0"/>
    <x v="0"/>
    <x v="0"/>
  </r>
  <r>
    <x v="0"/>
    <x v="0"/>
    <x v="0"/>
    <x v="12"/>
    <x v="12"/>
    <x v="13"/>
    <x v="104"/>
    <x v="267"/>
    <x v="266"/>
    <x v="26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3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2"/>
    <x v="12"/>
    <x v="102"/>
    <x v="27"/>
    <x v="268"/>
    <x v="267"/>
    <x v="26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3"/>
    <x v="161"/>
    <x v="0"/>
    <x v="0"/>
    <x v="107"/>
    <x v="0"/>
    <x v="213"/>
    <x v="68"/>
    <x v="243"/>
    <x v="241"/>
    <x v="243"/>
    <x v="266"/>
    <x v="0"/>
    <x v="0"/>
    <x v="0"/>
    <x v="0"/>
    <x v="0"/>
    <x v="0"/>
    <x v="0"/>
    <x v="0"/>
    <x v="0"/>
    <x v="0"/>
    <x v="0"/>
    <x v="0"/>
    <x v="0"/>
    <x v="0"/>
    <x v="0"/>
    <x v="96"/>
    <x v="114"/>
    <x v="0"/>
    <x v="0"/>
    <x v="3"/>
    <x v="92"/>
    <x v="0"/>
    <x v="0"/>
    <x v="12"/>
    <x v="2"/>
    <x v="117"/>
    <x v="0"/>
    <x v="0"/>
    <x v="166"/>
    <x v="1"/>
    <x v="48"/>
    <x v="209"/>
    <x v="237"/>
    <x v="24"/>
    <x v="370"/>
    <x v="9"/>
    <x v="150"/>
    <x v="0"/>
    <x v="0"/>
    <x v="105"/>
    <x v="15"/>
    <x v="260"/>
    <x v="4"/>
    <x v="36"/>
    <x v="257"/>
    <x v="297"/>
    <x v="0"/>
    <x v="0"/>
    <x v="0"/>
    <x v="0"/>
    <x v="0"/>
    <x v="0"/>
    <x v="0"/>
    <x v="0"/>
    <x v="0"/>
  </r>
  <r>
    <x v="0"/>
    <x v="0"/>
    <x v="0"/>
    <x v="12"/>
    <x v="12"/>
    <x v="3"/>
    <x v="0"/>
    <x v="269"/>
    <x v="268"/>
    <x v="26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84"/>
    <x v="42"/>
    <x v="0"/>
    <x v="0"/>
    <x v="0"/>
    <x v="0"/>
    <x v="214"/>
    <x v="39"/>
    <x v="244"/>
    <x v="242"/>
    <x v="244"/>
    <x v="267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99"/>
    <x v="0"/>
    <x v="93"/>
    <x v="0"/>
    <x v="0"/>
    <x v="8"/>
    <x v="4"/>
    <x v="137"/>
    <x v="1"/>
    <x v="60"/>
    <x v="167"/>
    <x v="1"/>
    <x v="16"/>
    <x v="210"/>
    <x v="238"/>
    <x v="1"/>
    <x v="371"/>
    <x v="1"/>
    <x v="151"/>
    <x v="0"/>
    <x v="0"/>
    <x v="13"/>
    <x v="1"/>
    <x v="261"/>
    <x v="4"/>
    <x v="2"/>
    <x v="258"/>
    <x v="298"/>
    <x v="0"/>
    <x v="0"/>
    <x v="0"/>
    <x v="0"/>
    <x v="0"/>
    <x v="0"/>
    <x v="0"/>
    <x v="0"/>
    <x v="0"/>
  </r>
  <r>
    <x v="0"/>
    <x v="0"/>
    <x v="0"/>
    <x v="12"/>
    <x v="12"/>
    <x v="1"/>
    <x v="90"/>
    <x v="266"/>
    <x v="265"/>
    <x v="26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7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2"/>
    <x v="12"/>
    <x v="11"/>
    <x v="0"/>
    <x v="270"/>
    <x v="269"/>
    <x v="27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7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3"/>
    <x v="13"/>
    <x v="61"/>
    <x v="0"/>
    <x v="266"/>
    <x v="265"/>
    <x v="2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3"/>
    <x v="13"/>
    <x v="61"/>
    <x v="0"/>
    <x v="266"/>
    <x v="265"/>
    <x v="26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85"/>
    <x v="162"/>
    <x v="0"/>
    <x v="0"/>
    <x v="0"/>
    <x v="0"/>
    <x v="215"/>
    <x v="140"/>
    <x v="245"/>
    <x v="243"/>
    <x v="245"/>
    <x v="268"/>
    <x v="7"/>
    <x v="15"/>
    <x v="2"/>
    <x v="7"/>
    <x v="0"/>
    <x v="0"/>
    <x v="0"/>
    <x v="0"/>
    <x v="0"/>
    <x v="0"/>
    <x v="0"/>
    <x v="0"/>
    <x v="0"/>
    <x v="0"/>
    <x v="0"/>
    <x v="0"/>
    <x v="0"/>
    <x v="36"/>
    <x v="100"/>
    <x v="11"/>
    <x v="94"/>
    <x v="0"/>
    <x v="0"/>
    <x v="12"/>
    <x v="10"/>
    <x v="138"/>
    <x v="3"/>
    <x v="61"/>
    <x v="168"/>
    <x v="0"/>
    <x v="0"/>
    <x v="211"/>
    <x v="239"/>
    <x v="96"/>
    <x v="374"/>
    <x v="17"/>
    <x v="152"/>
    <x v="1"/>
    <x v="1"/>
    <x v="17"/>
    <x v="15"/>
    <x v="262"/>
    <x v="3"/>
    <x v="83"/>
    <x v="259"/>
    <x v="299"/>
    <x v="0"/>
    <x v="0"/>
    <x v="0"/>
    <x v="0"/>
    <x v="0"/>
    <x v="0"/>
    <x v="0"/>
    <x v="0"/>
    <x v="0"/>
  </r>
  <r>
    <x v="0"/>
    <x v="0"/>
    <x v="0"/>
    <x v="13"/>
    <x v="13"/>
    <x v="61"/>
    <x v="0"/>
    <x v="266"/>
    <x v="265"/>
    <x v="26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01"/>
    <x v="0"/>
    <x v="24"/>
    <x v="0"/>
    <x v="0"/>
    <x v="0"/>
    <x v="0"/>
    <x v="0"/>
    <x v="0"/>
    <x v="0"/>
    <x v="0"/>
    <x v="1"/>
    <x v="1"/>
    <x v="1"/>
    <x v="1"/>
    <x v="23"/>
    <x v="375"/>
    <x v="1"/>
    <x v="28"/>
    <x v="0"/>
    <x v="0"/>
    <x v="5"/>
    <x v="4"/>
    <x v="5"/>
    <x v="4"/>
    <x v="5"/>
    <x v="5"/>
    <x v="5"/>
    <x v="0"/>
    <x v="0"/>
    <x v="1"/>
    <x v="38"/>
    <x v="38"/>
    <x v="1"/>
    <x v="1"/>
    <x v="14"/>
    <x v="14"/>
  </r>
  <r>
    <x v="0"/>
    <x v="0"/>
    <x v="0"/>
    <x v="13"/>
    <x v="13"/>
    <x v="79"/>
    <x v="48"/>
    <x v="237"/>
    <x v="236"/>
    <x v="2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37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3"/>
    <x v="13"/>
    <x v="12"/>
    <x v="105"/>
    <x v="271"/>
    <x v="270"/>
    <x v="27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377"/>
    <x v="2"/>
    <x v="2"/>
    <x v="7"/>
    <x v="15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3"/>
    <x v="13"/>
    <x v="103"/>
    <x v="67"/>
    <x v="272"/>
    <x v="271"/>
    <x v="27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5"/>
    <x v="2"/>
    <x v="2"/>
    <x v="1"/>
    <x v="1"/>
    <x v="2"/>
    <x v="1"/>
    <x v="2"/>
    <x v="1"/>
    <x v="2"/>
    <x v="2"/>
    <x v="163"/>
    <x v="0"/>
    <x v="0"/>
    <x v="0"/>
    <x v="0"/>
    <x v="0"/>
    <x v="0"/>
    <x v="0"/>
    <x v="0"/>
    <x v="0"/>
  </r>
  <r>
    <x v="0"/>
    <x v="0"/>
    <x v="0"/>
    <x v="13"/>
    <x v="13"/>
    <x v="1"/>
    <x v="56"/>
    <x v="78"/>
    <x v="78"/>
    <x v="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0"/>
    <x v="378"/>
    <x v="2"/>
    <x v="2"/>
    <x v="6"/>
    <x v="90"/>
    <x v="12"/>
    <x v="10"/>
    <x v="263"/>
    <x v="13"/>
    <x v="20"/>
    <x v="260"/>
    <x v="300"/>
    <x v="0"/>
    <x v="0"/>
    <x v="0"/>
    <x v="0"/>
    <x v="0"/>
    <x v="0"/>
    <x v="0"/>
    <x v="0"/>
    <x v="0"/>
  </r>
  <r>
    <x v="0"/>
    <x v="0"/>
    <x v="0"/>
    <x v="13"/>
    <x v="13"/>
    <x v="1"/>
    <x v="0"/>
    <x v="273"/>
    <x v="272"/>
    <x v="27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6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41"/>
    <x v="379"/>
    <x v="1"/>
    <x v="4"/>
    <x v="3"/>
    <x v="3"/>
    <x v="11"/>
    <x v="3"/>
    <x v="264"/>
    <x v="3"/>
    <x v="39"/>
    <x v="261"/>
    <x v="301"/>
    <x v="0"/>
    <x v="0"/>
    <x v="0"/>
    <x v="0"/>
    <x v="0"/>
    <x v="0"/>
    <x v="0"/>
    <x v="0"/>
    <x v="0"/>
  </r>
  <r>
    <x v="0"/>
    <x v="0"/>
    <x v="0"/>
    <x v="13"/>
    <x v="13"/>
    <x v="1"/>
    <x v="0"/>
    <x v="274"/>
    <x v="273"/>
    <x v="27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6"/>
    <x v="163"/>
    <x v="0"/>
    <x v="0"/>
    <x v="108"/>
    <x v="0"/>
    <x v="216"/>
    <x v="141"/>
    <x v="246"/>
    <x v="244"/>
    <x v="246"/>
    <x v="270"/>
    <x v="0"/>
    <x v="0"/>
    <x v="0"/>
    <x v="0"/>
    <x v="0"/>
    <x v="0"/>
    <x v="0"/>
    <x v="0"/>
    <x v="0"/>
    <x v="0"/>
    <x v="0"/>
    <x v="0"/>
    <x v="0"/>
    <x v="0"/>
    <x v="1"/>
    <x v="97"/>
    <x v="115"/>
    <x v="0"/>
    <x v="0"/>
    <x v="0"/>
    <x v="26"/>
    <x v="0"/>
    <x v="0"/>
    <x v="53"/>
    <x v="9"/>
    <x v="139"/>
    <x v="1"/>
    <x v="51"/>
    <x v="169"/>
    <x v="3"/>
    <x v="51"/>
    <x v="212"/>
    <x v="240"/>
    <x v="97"/>
    <x v="380"/>
    <x v="5"/>
    <x v="153"/>
    <x v="13"/>
    <x v="91"/>
    <x v="106"/>
    <x v="33"/>
    <x v="265"/>
    <x v="15"/>
    <x v="49"/>
    <x v="262"/>
    <x v="302"/>
    <x v="0"/>
    <x v="0"/>
    <x v="0"/>
    <x v="0"/>
    <x v="0"/>
    <x v="0"/>
    <x v="0"/>
    <x v="0"/>
    <x v="0"/>
  </r>
  <r>
    <x v="0"/>
    <x v="0"/>
    <x v="0"/>
    <x v="13"/>
    <x v="13"/>
    <x v="1"/>
    <x v="0"/>
    <x v="274"/>
    <x v="273"/>
    <x v="27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76"/>
    <x v="1"/>
    <x v="1"/>
    <x v="0"/>
    <x v="0"/>
    <x v="0"/>
    <x v="0"/>
    <x v="0"/>
    <x v="0"/>
    <x v="0"/>
    <x v="0"/>
    <x v="1"/>
    <x v="1"/>
    <x v="1"/>
    <x v="1"/>
    <x v="6"/>
    <x v="27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3"/>
    <x v="13"/>
    <x v="1"/>
    <x v="90"/>
    <x v="261"/>
    <x v="260"/>
    <x v="26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4"/>
    <x v="381"/>
    <x v="1"/>
    <x v="154"/>
    <x v="22"/>
    <x v="92"/>
    <x v="13"/>
    <x v="1"/>
    <x v="266"/>
    <x v="1"/>
    <x v="13"/>
    <x v="263"/>
    <x v="303"/>
    <x v="0"/>
    <x v="0"/>
    <x v="0"/>
    <x v="0"/>
    <x v="0"/>
    <x v="0"/>
    <x v="0"/>
    <x v="0"/>
    <x v="0"/>
  </r>
  <r>
    <x v="0"/>
    <x v="0"/>
    <x v="0"/>
    <x v="13"/>
    <x v="13"/>
    <x v="12"/>
    <x v="106"/>
    <x v="275"/>
    <x v="274"/>
    <x v="27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1"/>
    <x v="38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"/>
    <x v="4"/>
    <x v="276"/>
    <x v="275"/>
    <x v="27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383"/>
    <x v="2"/>
    <x v="2"/>
    <x v="9"/>
    <x v="38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"/>
    <x v="81"/>
    <x v="277"/>
    <x v="276"/>
    <x v="2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7"/>
    <x v="164"/>
    <x v="0"/>
    <x v="0"/>
    <x v="0"/>
    <x v="0"/>
    <x v="217"/>
    <x v="142"/>
    <x v="247"/>
    <x v="245"/>
    <x v="247"/>
    <x v="27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4"/>
    <x v="2"/>
    <x v="12"/>
    <x v="1"/>
    <x v="1"/>
    <x v="170"/>
    <x v="0"/>
    <x v="14"/>
    <x v="213"/>
    <x v="241"/>
    <x v="39"/>
    <x v="384"/>
    <x v="2"/>
    <x v="2"/>
    <x v="3"/>
    <x v="93"/>
    <x v="59"/>
    <x v="15"/>
    <x v="267"/>
    <x v="10"/>
    <x v="16"/>
    <x v="264"/>
    <x v="304"/>
    <x v="0"/>
    <x v="0"/>
    <x v="0"/>
    <x v="0"/>
    <x v="0"/>
    <x v="0"/>
    <x v="0"/>
    <x v="0"/>
    <x v="0"/>
  </r>
  <r>
    <x v="0"/>
    <x v="0"/>
    <x v="0"/>
    <x v="14"/>
    <x v="14"/>
    <x v="8"/>
    <x v="107"/>
    <x v="278"/>
    <x v="277"/>
    <x v="2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85"/>
    <x v="2"/>
    <x v="2"/>
    <x v="0"/>
    <x v="0"/>
    <x v="8"/>
    <x v="1"/>
    <x v="268"/>
    <x v="1"/>
    <x v="10"/>
    <x v="265"/>
    <x v="305"/>
    <x v="0"/>
    <x v="0"/>
    <x v="0"/>
    <x v="0"/>
    <x v="0"/>
    <x v="0"/>
    <x v="0"/>
    <x v="0"/>
    <x v="0"/>
  </r>
  <r>
    <x v="0"/>
    <x v="0"/>
    <x v="0"/>
    <x v="14"/>
    <x v="14"/>
    <x v="11"/>
    <x v="27"/>
    <x v="96"/>
    <x v="96"/>
    <x v="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8"/>
    <x v="125"/>
    <x v="0"/>
    <x v="0"/>
    <x v="0"/>
    <x v="0"/>
    <x v="218"/>
    <x v="0"/>
    <x v="248"/>
    <x v="246"/>
    <x v="248"/>
    <x v="27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95"/>
    <x v="0"/>
    <x v="0"/>
    <x v="0"/>
    <x v="0"/>
    <x v="0"/>
    <x v="0"/>
    <x v="0"/>
    <x v="0"/>
    <x v="1"/>
    <x v="1"/>
    <x v="214"/>
    <x v="242"/>
    <x v="71"/>
    <x v="386"/>
    <x v="5"/>
    <x v="155"/>
    <x v="0"/>
    <x v="0"/>
    <x v="13"/>
    <x v="3"/>
    <x v="269"/>
    <x v="1"/>
    <x v="2"/>
    <x v="266"/>
    <x v="306"/>
    <x v="0"/>
    <x v="0"/>
    <x v="0"/>
    <x v="0"/>
    <x v="0"/>
    <x v="0"/>
    <x v="0"/>
    <x v="0"/>
    <x v="0"/>
  </r>
  <r>
    <x v="0"/>
    <x v="0"/>
    <x v="0"/>
    <x v="14"/>
    <x v="14"/>
    <x v="104"/>
    <x v="108"/>
    <x v="279"/>
    <x v="278"/>
    <x v="2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387"/>
    <x v="2"/>
    <x v="2"/>
    <x v="0"/>
    <x v="0"/>
    <x v="13"/>
    <x v="1"/>
    <x v="221"/>
    <x v="1"/>
    <x v="13"/>
    <x v="214"/>
    <x v="307"/>
    <x v="0"/>
    <x v="0"/>
    <x v="0"/>
    <x v="0"/>
    <x v="0"/>
    <x v="0"/>
    <x v="0"/>
    <x v="0"/>
    <x v="0"/>
  </r>
  <r>
    <x v="0"/>
    <x v="0"/>
    <x v="0"/>
    <x v="14"/>
    <x v="14"/>
    <x v="105"/>
    <x v="27"/>
    <x v="30"/>
    <x v="30"/>
    <x v="3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9"/>
    <x v="72"/>
    <x v="0"/>
    <x v="0"/>
    <x v="109"/>
    <x v="0"/>
    <x v="219"/>
    <x v="143"/>
    <x v="249"/>
    <x v="247"/>
    <x v="249"/>
    <x v="273"/>
    <x v="0"/>
    <x v="0"/>
    <x v="0"/>
    <x v="0"/>
    <x v="0"/>
    <x v="0"/>
    <x v="0"/>
    <x v="0"/>
    <x v="0"/>
    <x v="0"/>
    <x v="0"/>
    <x v="0"/>
    <x v="0"/>
    <x v="0"/>
    <x v="1"/>
    <x v="98"/>
    <x v="116"/>
    <x v="0"/>
    <x v="0"/>
    <x v="1"/>
    <x v="1"/>
    <x v="0"/>
    <x v="0"/>
    <x v="22"/>
    <x v="4"/>
    <x v="112"/>
    <x v="0"/>
    <x v="0"/>
    <x v="171"/>
    <x v="1"/>
    <x v="21"/>
    <x v="215"/>
    <x v="243"/>
    <x v="23"/>
    <x v="388"/>
    <x v="2"/>
    <x v="2"/>
    <x v="0"/>
    <x v="0"/>
    <x v="88"/>
    <x v="3"/>
    <x v="270"/>
    <x v="1"/>
    <x v="31"/>
    <x v="267"/>
    <x v="308"/>
    <x v="0"/>
    <x v="0"/>
    <x v="0"/>
    <x v="0"/>
    <x v="0"/>
    <x v="0"/>
    <x v="0"/>
    <x v="0"/>
    <x v="0"/>
  </r>
  <r>
    <x v="0"/>
    <x v="0"/>
    <x v="0"/>
    <x v="14"/>
    <x v="14"/>
    <x v="106"/>
    <x v="96"/>
    <x v="50"/>
    <x v="50"/>
    <x v="5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0"/>
    <x v="0"/>
    <x v="250"/>
    <x v="248"/>
    <x v="250"/>
    <x v="2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3"/>
    <x v="0"/>
    <x v="216"/>
    <x v="244"/>
    <x v="10"/>
    <x v="389"/>
    <x v="2"/>
    <x v="2"/>
    <x v="4"/>
    <x v="4"/>
    <x v="19"/>
    <x v="10"/>
    <x v="271"/>
    <x v="13"/>
    <x v="65"/>
    <x v="268"/>
    <x v="309"/>
    <x v="0"/>
    <x v="0"/>
    <x v="0"/>
    <x v="0"/>
    <x v="0"/>
    <x v="0"/>
    <x v="0"/>
    <x v="0"/>
    <x v="0"/>
  </r>
  <r>
    <x v="0"/>
    <x v="0"/>
    <x v="0"/>
    <x v="14"/>
    <x v="14"/>
    <x v="61"/>
    <x v="0"/>
    <x v="123"/>
    <x v="123"/>
    <x v="12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75"/>
    <x v="2"/>
    <x v="6"/>
    <x v="0"/>
    <x v="0"/>
    <x v="0"/>
    <x v="0"/>
    <x v="0"/>
    <x v="0"/>
    <x v="0"/>
    <x v="0"/>
    <x v="0"/>
    <x v="0"/>
    <x v="0"/>
    <x v="0"/>
    <x v="0"/>
    <x v="0"/>
    <x v="0"/>
    <x v="24"/>
    <x v="102"/>
    <x v="0"/>
    <x v="96"/>
    <x v="0"/>
    <x v="0"/>
    <x v="0"/>
    <x v="0"/>
    <x v="0"/>
    <x v="0"/>
    <x v="0"/>
    <x v="0"/>
    <x v="1"/>
    <x v="1"/>
    <x v="1"/>
    <x v="1"/>
    <x v="30"/>
    <x v="390"/>
    <x v="1"/>
    <x v="156"/>
    <x v="1"/>
    <x v="1"/>
    <x v="43"/>
    <x v="1"/>
    <x v="35"/>
    <x v="4"/>
    <x v="7"/>
    <x v="269"/>
    <x v="310"/>
    <x v="0"/>
    <x v="0"/>
    <x v="0"/>
    <x v="0"/>
    <x v="0"/>
    <x v="0"/>
    <x v="0"/>
    <x v="0"/>
    <x v="0"/>
  </r>
  <r>
    <x v="0"/>
    <x v="0"/>
    <x v="0"/>
    <x v="14"/>
    <x v="14"/>
    <x v="1"/>
    <x v="109"/>
    <x v="280"/>
    <x v="279"/>
    <x v="280"/>
    <x v="0"/>
    <x v="1"/>
    <x v="0"/>
    <x v="0"/>
    <x v="0"/>
    <x v="0"/>
    <x v="0"/>
    <x v="0"/>
    <x v="0"/>
    <x v="0"/>
    <x v="2"/>
    <x v="2"/>
    <x v="0"/>
    <x v="0"/>
    <x v="0"/>
    <x v="0"/>
    <x v="2"/>
    <x v="0"/>
    <x v="0"/>
    <x v="0"/>
    <x v="0"/>
    <x v="190"/>
    <x v="165"/>
    <x v="29"/>
    <x v="10"/>
    <x v="110"/>
    <x v="42"/>
    <x v="221"/>
    <x v="144"/>
    <x v="251"/>
    <x v="249"/>
    <x v="251"/>
    <x v="276"/>
    <x v="0"/>
    <x v="0"/>
    <x v="0"/>
    <x v="0"/>
    <x v="0"/>
    <x v="0"/>
    <x v="3"/>
    <x v="3"/>
    <x v="0"/>
    <x v="0"/>
    <x v="0"/>
    <x v="0"/>
    <x v="3"/>
    <x v="0"/>
    <x v="0"/>
    <x v="99"/>
    <x v="117"/>
    <x v="0"/>
    <x v="0"/>
    <x v="5"/>
    <x v="97"/>
    <x v="0"/>
    <x v="0"/>
    <x v="46"/>
    <x v="3"/>
    <x v="140"/>
    <x v="0"/>
    <x v="0"/>
    <x v="172"/>
    <x v="19"/>
    <x v="39"/>
    <x v="217"/>
    <x v="245"/>
    <x v="98"/>
    <x v="391"/>
    <x v="13"/>
    <x v="157"/>
    <x v="8"/>
    <x v="94"/>
    <x v="107"/>
    <x v="46"/>
    <x v="272"/>
    <x v="5"/>
    <x v="100"/>
    <x v="270"/>
    <x v="311"/>
    <x v="0"/>
    <x v="0"/>
    <x v="0"/>
    <x v="0"/>
    <x v="0"/>
    <x v="0"/>
    <x v="0"/>
    <x v="0"/>
    <x v="0"/>
  </r>
  <r>
    <x v="0"/>
    <x v="0"/>
    <x v="0"/>
    <x v="14"/>
    <x v="14"/>
    <x v="1"/>
    <x v="67"/>
    <x v="281"/>
    <x v="280"/>
    <x v="2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2"/>
    <x v="0"/>
    <x v="252"/>
    <x v="250"/>
    <x v="252"/>
    <x v="2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4"/>
    <x v="141"/>
    <x v="0"/>
    <x v="0"/>
    <x v="173"/>
    <x v="0"/>
    <x v="13"/>
    <x v="218"/>
    <x v="246"/>
    <x v="99"/>
    <x v="392"/>
    <x v="1"/>
    <x v="4"/>
    <x v="7"/>
    <x v="95"/>
    <x v="108"/>
    <x v="19"/>
    <x v="273"/>
    <x v="18"/>
    <x v="101"/>
    <x v="271"/>
    <x v="312"/>
    <x v="0"/>
    <x v="0"/>
    <x v="0"/>
    <x v="0"/>
    <x v="0"/>
    <x v="0"/>
    <x v="0"/>
    <x v="0"/>
    <x v="0"/>
  </r>
  <r>
    <x v="0"/>
    <x v="0"/>
    <x v="0"/>
    <x v="14"/>
    <x v="14"/>
    <x v="1"/>
    <x v="110"/>
    <x v="76"/>
    <x v="76"/>
    <x v="7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1"/>
    <x v="166"/>
    <x v="0"/>
    <x v="0"/>
    <x v="0"/>
    <x v="0"/>
    <x v="223"/>
    <x v="0"/>
    <x v="253"/>
    <x v="251"/>
    <x v="253"/>
    <x v="2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219"/>
    <x v="247"/>
    <x v="100"/>
    <x v="393"/>
    <x v="2"/>
    <x v="2"/>
    <x v="27"/>
    <x v="96"/>
    <x v="53"/>
    <x v="30"/>
    <x v="274"/>
    <x v="35"/>
    <x v="102"/>
    <x v="272"/>
    <x v="313"/>
    <x v="0"/>
    <x v="0"/>
    <x v="0"/>
    <x v="0"/>
    <x v="0"/>
    <x v="0"/>
    <x v="0"/>
    <x v="0"/>
    <x v="0"/>
  </r>
  <r>
    <x v="0"/>
    <x v="0"/>
    <x v="0"/>
    <x v="14"/>
    <x v="14"/>
    <x v="1"/>
    <x v="0"/>
    <x v="282"/>
    <x v="281"/>
    <x v="28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290"/>
    <x v="2"/>
    <x v="2"/>
    <x v="0"/>
    <x v="0"/>
    <x v="43"/>
    <x v="1"/>
    <x v="92"/>
    <x v="1"/>
    <x v="7"/>
    <x v="87"/>
    <x v="314"/>
    <x v="0"/>
    <x v="0"/>
    <x v="0"/>
    <x v="0"/>
    <x v="0"/>
    <x v="0"/>
    <x v="0"/>
    <x v="0"/>
    <x v="0"/>
  </r>
  <r>
    <x v="0"/>
    <x v="0"/>
    <x v="0"/>
    <x v="14"/>
    <x v="14"/>
    <x v="1"/>
    <x v="0"/>
    <x v="283"/>
    <x v="282"/>
    <x v="28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8"/>
    <x v="0"/>
    <x v="0"/>
    <x v="0"/>
    <x v="0"/>
    <x v="0"/>
    <x v="0"/>
    <x v="0"/>
    <x v="0"/>
    <x v="1"/>
    <x v="1"/>
    <x v="1"/>
    <x v="1"/>
    <x v="10"/>
    <x v="394"/>
    <x v="1"/>
    <x v="158"/>
    <x v="9"/>
    <x v="97"/>
    <x v="101"/>
    <x v="8"/>
    <x v="275"/>
    <x v="3"/>
    <x v="98"/>
    <x v="273"/>
    <x v="315"/>
    <x v="0"/>
    <x v="0"/>
    <x v="0"/>
    <x v="0"/>
    <x v="0"/>
    <x v="0"/>
    <x v="0"/>
    <x v="0"/>
    <x v="0"/>
  </r>
  <r>
    <x v="0"/>
    <x v="0"/>
    <x v="0"/>
    <x v="14"/>
    <x v="14"/>
    <x v="1"/>
    <x v="100"/>
    <x v="235"/>
    <x v="234"/>
    <x v="235"/>
    <x v="0"/>
    <x v="1"/>
    <x v="0"/>
    <x v="0"/>
    <x v="0"/>
    <x v="0"/>
    <x v="0"/>
    <x v="0"/>
    <x v="0"/>
    <x v="0"/>
    <x v="2"/>
    <x v="2"/>
    <x v="0"/>
    <x v="0"/>
    <x v="0"/>
    <x v="0"/>
    <x v="9"/>
    <x v="0"/>
    <x v="0"/>
    <x v="0"/>
    <x v="0"/>
    <x v="192"/>
    <x v="167"/>
    <x v="30"/>
    <x v="11"/>
    <x v="111"/>
    <x v="39"/>
    <x v="224"/>
    <x v="145"/>
    <x v="254"/>
    <x v="252"/>
    <x v="254"/>
    <x v="280"/>
    <x v="0"/>
    <x v="0"/>
    <x v="0"/>
    <x v="0"/>
    <x v="0"/>
    <x v="0"/>
    <x v="3"/>
    <x v="3"/>
    <x v="0"/>
    <x v="0"/>
    <x v="0"/>
    <x v="0"/>
    <x v="14"/>
    <x v="0"/>
    <x v="0"/>
    <x v="100"/>
    <x v="118"/>
    <x v="0"/>
    <x v="0"/>
    <x v="3"/>
    <x v="99"/>
    <x v="0"/>
    <x v="0"/>
    <x v="20"/>
    <x v="4"/>
    <x v="23"/>
    <x v="0"/>
    <x v="0"/>
    <x v="174"/>
    <x v="1"/>
    <x v="11"/>
    <x v="220"/>
    <x v="248"/>
    <x v="31"/>
    <x v="395"/>
    <x v="5"/>
    <x v="159"/>
    <x v="12"/>
    <x v="98"/>
    <x v="109"/>
    <x v="13"/>
    <x v="276"/>
    <x v="6"/>
    <x v="26"/>
    <x v="274"/>
    <x v="316"/>
    <x v="0"/>
    <x v="0"/>
    <x v="0"/>
    <x v="0"/>
    <x v="0"/>
    <x v="0"/>
    <x v="0"/>
    <x v="0"/>
    <x v="0"/>
  </r>
  <r>
    <x v="0"/>
    <x v="0"/>
    <x v="0"/>
    <x v="14"/>
    <x v="14"/>
    <x v="1"/>
    <x v="35"/>
    <x v="284"/>
    <x v="283"/>
    <x v="28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396"/>
    <x v="2"/>
    <x v="2"/>
    <x v="4"/>
    <x v="99"/>
    <x v="11"/>
    <x v="15"/>
    <x v="277"/>
    <x v="6"/>
    <x v="39"/>
    <x v="275"/>
    <x v="317"/>
    <x v="0"/>
    <x v="0"/>
    <x v="0"/>
    <x v="0"/>
    <x v="0"/>
    <x v="0"/>
    <x v="0"/>
    <x v="0"/>
    <x v="0"/>
  </r>
  <r>
    <x v="0"/>
    <x v="0"/>
    <x v="0"/>
    <x v="14"/>
    <x v="14"/>
    <x v="107"/>
    <x v="0"/>
    <x v="285"/>
    <x v="284"/>
    <x v="28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1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07"/>
    <x v="0"/>
    <x v="285"/>
    <x v="284"/>
    <x v="28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93"/>
    <x v="75"/>
    <x v="0"/>
    <x v="0"/>
    <x v="0"/>
    <x v="0"/>
    <x v="225"/>
    <x v="69"/>
    <x v="255"/>
    <x v="253"/>
    <x v="255"/>
    <x v="28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03"/>
    <x v="1"/>
    <x v="1"/>
    <x v="0"/>
    <x v="0"/>
    <x v="7"/>
    <x v="4"/>
    <x v="73"/>
    <x v="1"/>
    <x v="31"/>
    <x v="132"/>
    <x v="1"/>
    <x v="1"/>
    <x v="221"/>
    <x v="249"/>
    <x v="3"/>
    <x v="397"/>
    <x v="2"/>
    <x v="2"/>
    <x v="0"/>
    <x v="0"/>
    <x v="2"/>
    <x v="1"/>
    <x v="278"/>
    <x v="4"/>
    <x v="5"/>
    <x v="276"/>
    <x v="318"/>
    <x v="0"/>
    <x v="0"/>
    <x v="0"/>
    <x v="0"/>
    <x v="0"/>
    <x v="0"/>
    <x v="0"/>
    <x v="0"/>
    <x v="0"/>
  </r>
  <r>
    <x v="0"/>
    <x v="0"/>
    <x v="0"/>
    <x v="14"/>
    <x v="14"/>
    <x v="107"/>
    <x v="0"/>
    <x v="285"/>
    <x v="284"/>
    <x v="285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6"/>
    <x v="0"/>
    <x v="0"/>
    <x v="0"/>
    <x v="0"/>
    <x v="95"/>
    <x v="0"/>
    <x v="256"/>
    <x v="254"/>
    <x v="256"/>
    <x v="2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22"/>
    <x v="250"/>
    <x v="6"/>
    <x v="398"/>
    <x v="2"/>
    <x v="2"/>
    <x v="0"/>
    <x v="0"/>
    <x v="13"/>
    <x v="1"/>
    <x v="63"/>
    <x v="4"/>
    <x v="5"/>
    <x v="26"/>
    <x v="319"/>
    <x v="0"/>
    <x v="0"/>
    <x v="0"/>
    <x v="39"/>
    <x v="39"/>
    <x v="1"/>
    <x v="1"/>
    <x v="15"/>
    <x v="15"/>
  </r>
  <r>
    <x v="0"/>
    <x v="0"/>
    <x v="0"/>
    <x v="14"/>
    <x v="14"/>
    <x v="107"/>
    <x v="0"/>
    <x v="285"/>
    <x v="284"/>
    <x v="28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57"/>
    <x v="255"/>
    <x v="257"/>
    <x v="283"/>
    <x v="2"/>
    <x v="5"/>
    <x v="0"/>
    <x v="0"/>
    <x v="0"/>
    <x v="0"/>
    <x v="0"/>
    <x v="0"/>
    <x v="0"/>
    <x v="0"/>
    <x v="0"/>
    <x v="0"/>
    <x v="0"/>
    <x v="0"/>
    <x v="0"/>
    <x v="0"/>
    <x v="0"/>
    <x v="20"/>
    <x v="104"/>
    <x v="1"/>
    <x v="1"/>
    <x v="0"/>
    <x v="0"/>
    <x v="7"/>
    <x v="4"/>
    <x v="2"/>
    <x v="1"/>
    <x v="2"/>
    <x v="9"/>
    <x v="0"/>
    <x v="16"/>
    <x v="0"/>
    <x v="251"/>
    <x v="15"/>
    <x v="399"/>
    <x v="2"/>
    <x v="2"/>
    <x v="0"/>
    <x v="0"/>
    <x v="2"/>
    <x v="1"/>
    <x v="83"/>
    <x v="1"/>
    <x v="2"/>
    <x v="79"/>
    <x v="320"/>
    <x v="0"/>
    <x v="0"/>
    <x v="0"/>
    <x v="39"/>
    <x v="39"/>
    <x v="1"/>
    <x v="1"/>
    <x v="15"/>
    <x v="15"/>
  </r>
  <r>
    <x v="0"/>
    <x v="0"/>
    <x v="0"/>
    <x v="14"/>
    <x v="14"/>
    <x v="58"/>
    <x v="48"/>
    <x v="149"/>
    <x v="149"/>
    <x v="14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34"/>
    <x v="194"/>
    <x v="168"/>
    <x v="31"/>
    <x v="0"/>
    <x v="112"/>
    <x v="0"/>
    <x v="226"/>
    <x v="146"/>
    <x v="258"/>
    <x v="256"/>
    <x v="258"/>
    <x v="284"/>
    <x v="0"/>
    <x v="0"/>
    <x v="0"/>
    <x v="0"/>
    <x v="0"/>
    <x v="0"/>
    <x v="0"/>
    <x v="0"/>
    <x v="0"/>
    <x v="0"/>
    <x v="0"/>
    <x v="0"/>
    <x v="0"/>
    <x v="2"/>
    <x v="5"/>
    <x v="101"/>
    <x v="119"/>
    <x v="0"/>
    <x v="0"/>
    <x v="0"/>
    <x v="46"/>
    <x v="0"/>
    <x v="0"/>
    <x v="3"/>
    <x v="10"/>
    <x v="142"/>
    <x v="1"/>
    <x v="23"/>
    <x v="175"/>
    <x v="8"/>
    <x v="18"/>
    <x v="222"/>
    <x v="252"/>
    <x v="35"/>
    <x v="400"/>
    <x v="5"/>
    <x v="160"/>
    <x v="0"/>
    <x v="0"/>
    <x v="110"/>
    <x v="39"/>
    <x v="279"/>
    <x v="12"/>
    <x v="29"/>
    <x v="277"/>
    <x v="321"/>
    <x v="0"/>
    <x v="0"/>
    <x v="0"/>
    <x v="0"/>
    <x v="0"/>
    <x v="0"/>
    <x v="0"/>
    <x v="0"/>
    <x v="0"/>
  </r>
  <r>
    <x v="0"/>
    <x v="0"/>
    <x v="0"/>
    <x v="14"/>
    <x v="14"/>
    <x v="58"/>
    <x v="48"/>
    <x v="149"/>
    <x v="149"/>
    <x v="149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5"/>
    <x v="16"/>
    <x v="0"/>
    <x v="0"/>
    <x v="113"/>
    <x v="0"/>
    <x v="227"/>
    <x v="0"/>
    <x v="259"/>
    <x v="257"/>
    <x v="259"/>
    <x v="285"/>
    <x v="0"/>
    <x v="0"/>
    <x v="0"/>
    <x v="0"/>
    <x v="0"/>
    <x v="0"/>
    <x v="0"/>
    <x v="0"/>
    <x v="0"/>
    <x v="0"/>
    <x v="0"/>
    <x v="0"/>
    <x v="0"/>
    <x v="0"/>
    <x v="0"/>
    <x v="102"/>
    <x v="120"/>
    <x v="0"/>
    <x v="0"/>
    <x v="1"/>
    <x v="1"/>
    <x v="0"/>
    <x v="0"/>
    <x v="0"/>
    <x v="0"/>
    <x v="0"/>
    <x v="0"/>
    <x v="0"/>
    <x v="0"/>
    <x v="1"/>
    <x v="1"/>
    <x v="223"/>
    <x v="253"/>
    <x v="6"/>
    <x v="10"/>
    <x v="2"/>
    <x v="2"/>
    <x v="0"/>
    <x v="0"/>
    <x v="6"/>
    <x v="1"/>
    <x v="34"/>
    <x v="4"/>
    <x v="5"/>
    <x v="278"/>
    <x v="322"/>
    <x v="0"/>
    <x v="0"/>
    <x v="0"/>
    <x v="40"/>
    <x v="40"/>
    <x v="1"/>
    <x v="1"/>
    <x v="15"/>
    <x v="15"/>
  </r>
  <r>
    <x v="0"/>
    <x v="0"/>
    <x v="0"/>
    <x v="14"/>
    <x v="14"/>
    <x v="108"/>
    <x v="3"/>
    <x v="14"/>
    <x v="14"/>
    <x v="1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35"/>
    <x v="196"/>
    <x v="169"/>
    <x v="32"/>
    <x v="0"/>
    <x v="114"/>
    <x v="0"/>
    <x v="228"/>
    <x v="147"/>
    <x v="260"/>
    <x v="258"/>
    <x v="260"/>
    <x v="286"/>
    <x v="0"/>
    <x v="0"/>
    <x v="0"/>
    <x v="0"/>
    <x v="0"/>
    <x v="0"/>
    <x v="0"/>
    <x v="0"/>
    <x v="0"/>
    <x v="0"/>
    <x v="0"/>
    <x v="0"/>
    <x v="0"/>
    <x v="0"/>
    <x v="0"/>
    <x v="103"/>
    <x v="121"/>
    <x v="0"/>
    <x v="0"/>
    <x v="3"/>
    <x v="100"/>
    <x v="0"/>
    <x v="0"/>
    <x v="38"/>
    <x v="9"/>
    <x v="143"/>
    <x v="0"/>
    <x v="0"/>
    <x v="176"/>
    <x v="19"/>
    <x v="52"/>
    <x v="224"/>
    <x v="254"/>
    <x v="101"/>
    <x v="401"/>
    <x v="17"/>
    <x v="161"/>
    <x v="0"/>
    <x v="0"/>
    <x v="111"/>
    <x v="47"/>
    <x v="280"/>
    <x v="11"/>
    <x v="103"/>
    <x v="279"/>
    <x v="323"/>
    <x v="0"/>
    <x v="0"/>
    <x v="0"/>
    <x v="0"/>
    <x v="0"/>
    <x v="0"/>
    <x v="0"/>
    <x v="0"/>
    <x v="0"/>
  </r>
  <r>
    <x v="0"/>
    <x v="0"/>
    <x v="0"/>
    <x v="14"/>
    <x v="14"/>
    <x v="108"/>
    <x v="3"/>
    <x v="14"/>
    <x v="14"/>
    <x v="1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7"/>
    <x v="170"/>
    <x v="0"/>
    <x v="0"/>
    <x v="0"/>
    <x v="0"/>
    <x v="229"/>
    <x v="148"/>
    <x v="261"/>
    <x v="259"/>
    <x v="261"/>
    <x v="28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44"/>
    <x v="0"/>
    <x v="0"/>
    <x v="177"/>
    <x v="1"/>
    <x v="1"/>
    <x v="225"/>
    <x v="255"/>
    <x v="6"/>
    <x v="10"/>
    <x v="2"/>
    <x v="2"/>
    <x v="0"/>
    <x v="0"/>
    <x v="1"/>
    <x v="1"/>
    <x v="281"/>
    <x v="4"/>
    <x v="5"/>
    <x v="280"/>
    <x v="324"/>
    <x v="0"/>
    <x v="0"/>
    <x v="0"/>
    <x v="2"/>
    <x v="2"/>
    <x v="1"/>
    <x v="1"/>
    <x v="15"/>
    <x v="15"/>
  </r>
  <r>
    <x v="0"/>
    <x v="0"/>
    <x v="0"/>
    <x v="14"/>
    <x v="14"/>
    <x v="45"/>
    <x v="95"/>
    <x v="286"/>
    <x v="285"/>
    <x v="28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2"/>
    <x v="402"/>
    <x v="2"/>
    <x v="2"/>
    <x v="9"/>
    <x v="10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3"/>
    <x v="111"/>
    <x v="287"/>
    <x v="286"/>
    <x v="28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8"/>
    <x v="171"/>
    <x v="0"/>
    <x v="0"/>
    <x v="115"/>
    <x v="0"/>
    <x v="230"/>
    <x v="149"/>
    <x v="262"/>
    <x v="260"/>
    <x v="262"/>
    <x v="288"/>
    <x v="0"/>
    <x v="0"/>
    <x v="0"/>
    <x v="0"/>
    <x v="0"/>
    <x v="0"/>
    <x v="0"/>
    <x v="0"/>
    <x v="0"/>
    <x v="0"/>
    <x v="0"/>
    <x v="0"/>
    <x v="0"/>
    <x v="0"/>
    <x v="0"/>
    <x v="104"/>
    <x v="122"/>
    <x v="0"/>
    <x v="0"/>
    <x v="1"/>
    <x v="1"/>
    <x v="0"/>
    <x v="0"/>
    <x v="8"/>
    <x v="4"/>
    <x v="18"/>
    <x v="1"/>
    <x v="62"/>
    <x v="121"/>
    <x v="1"/>
    <x v="16"/>
    <x v="226"/>
    <x v="256"/>
    <x v="10"/>
    <x v="403"/>
    <x v="1"/>
    <x v="111"/>
    <x v="0"/>
    <x v="0"/>
    <x v="13"/>
    <x v="1"/>
    <x v="282"/>
    <x v="4"/>
    <x v="2"/>
    <x v="281"/>
    <x v="325"/>
    <x v="0"/>
    <x v="0"/>
    <x v="0"/>
    <x v="0"/>
    <x v="0"/>
    <x v="0"/>
    <x v="0"/>
    <x v="0"/>
    <x v="0"/>
  </r>
  <r>
    <x v="0"/>
    <x v="0"/>
    <x v="0"/>
    <x v="14"/>
    <x v="14"/>
    <x v="109"/>
    <x v="0"/>
    <x v="218"/>
    <x v="218"/>
    <x v="2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1"/>
    <x v="404"/>
    <x v="5"/>
    <x v="162"/>
    <x v="0"/>
    <x v="0"/>
    <x v="101"/>
    <x v="3"/>
    <x v="283"/>
    <x v="3"/>
    <x v="98"/>
    <x v="282"/>
    <x v="326"/>
    <x v="0"/>
    <x v="0"/>
    <x v="0"/>
    <x v="0"/>
    <x v="0"/>
    <x v="0"/>
    <x v="0"/>
    <x v="0"/>
    <x v="0"/>
  </r>
  <r>
    <x v="0"/>
    <x v="0"/>
    <x v="0"/>
    <x v="14"/>
    <x v="14"/>
    <x v="109"/>
    <x v="0"/>
    <x v="218"/>
    <x v="218"/>
    <x v="21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99"/>
    <x v="26"/>
    <x v="0"/>
    <x v="0"/>
    <x v="0"/>
    <x v="0"/>
    <x v="231"/>
    <x v="23"/>
    <x v="263"/>
    <x v="261"/>
    <x v="263"/>
    <x v="29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05"/>
    <x v="1"/>
    <x v="1"/>
    <x v="0"/>
    <x v="0"/>
    <x v="7"/>
    <x v="4"/>
    <x v="8"/>
    <x v="1"/>
    <x v="63"/>
    <x v="8"/>
    <x v="1"/>
    <x v="1"/>
    <x v="227"/>
    <x v="257"/>
    <x v="3"/>
    <x v="405"/>
    <x v="2"/>
    <x v="2"/>
    <x v="0"/>
    <x v="0"/>
    <x v="2"/>
    <x v="1"/>
    <x v="113"/>
    <x v="4"/>
    <x v="5"/>
    <x v="283"/>
    <x v="327"/>
    <x v="0"/>
    <x v="0"/>
    <x v="0"/>
    <x v="0"/>
    <x v="0"/>
    <x v="0"/>
    <x v="0"/>
    <x v="0"/>
    <x v="0"/>
  </r>
  <r>
    <x v="0"/>
    <x v="0"/>
    <x v="0"/>
    <x v="14"/>
    <x v="14"/>
    <x v="109"/>
    <x v="0"/>
    <x v="218"/>
    <x v="218"/>
    <x v="21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06"/>
    <x v="1"/>
    <x v="1"/>
    <x v="0"/>
    <x v="0"/>
    <x v="0"/>
    <x v="0"/>
    <x v="0"/>
    <x v="0"/>
    <x v="0"/>
    <x v="0"/>
    <x v="1"/>
    <x v="1"/>
    <x v="1"/>
    <x v="1"/>
    <x v="3"/>
    <x v="406"/>
    <x v="2"/>
    <x v="2"/>
    <x v="0"/>
    <x v="0"/>
    <x v="5"/>
    <x v="4"/>
    <x v="5"/>
    <x v="4"/>
    <x v="5"/>
    <x v="5"/>
    <x v="5"/>
    <x v="0"/>
    <x v="0"/>
    <x v="1"/>
    <x v="41"/>
    <x v="41"/>
    <x v="1"/>
    <x v="1"/>
    <x v="15"/>
    <x v="15"/>
  </r>
  <r>
    <x v="0"/>
    <x v="0"/>
    <x v="0"/>
    <x v="14"/>
    <x v="14"/>
    <x v="110"/>
    <x v="0"/>
    <x v="279"/>
    <x v="278"/>
    <x v="2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0"/>
    <x v="172"/>
    <x v="0"/>
    <x v="0"/>
    <x v="116"/>
    <x v="43"/>
    <x v="232"/>
    <x v="150"/>
    <x v="264"/>
    <x v="262"/>
    <x v="264"/>
    <x v="291"/>
    <x v="0"/>
    <x v="0"/>
    <x v="0"/>
    <x v="0"/>
    <x v="0"/>
    <x v="0"/>
    <x v="3"/>
    <x v="3"/>
    <x v="1"/>
    <x v="11"/>
    <x v="0"/>
    <x v="0"/>
    <x v="30"/>
    <x v="0"/>
    <x v="1"/>
    <x v="105"/>
    <x v="123"/>
    <x v="0"/>
    <x v="0"/>
    <x v="1"/>
    <x v="1"/>
    <x v="0"/>
    <x v="0"/>
    <x v="7"/>
    <x v="4"/>
    <x v="145"/>
    <x v="0"/>
    <x v="0"/>
    <x v="178"/>
    <x v="1"/>
    <x v="16"/>
    <x v="228"/>
    <x v="258"/>
    <x v="103"/>
    <x v="407"/>
    <x v="2"/>
    <x v="2"/>
    <x v="0"/>
    <x v="0"/>
    <x v="13"/>
    <x v="1"/>
    <x v="284"/>
    <x v="4"/>
    <x v="2"/>
    <x v="284"/>
    <x v="328"/>
    <x v="0"/>
    <x v="0"/>
    <x v="0"/>
    <x v="0"/>
    <x v="0"/>
    <x v="0"/>
    <x v="0"/>
    <x v="0"/>
    <x v="0"/>
  </r>
  <r>
    <x v="0"/>
    <x v="0"/>
    <x v="0"/>
    <x v="14"/>
    <x v="14"/>
    <x v="110"/>
    <x v="0"/>
    <x v="279"/>
    <x v="278"/>
    <x v="27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07"/>
    <x v="1"/>
    <x v="1"/>
    <x v="0"/>
    <x v="0"/>
    <x v="0"/>
    <x v="0"/>
    <x v="0"/>
    <x v="0"/>
    <x v="0"/>
    <x v="0"/>
    <x v="1"/>
    <x v="1"/>
    <x v="1"/>
    <x v="1"/>
    <x v="1"/>
    <x v="4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10"/>
    <x v="0"/>
    <x v="279"/>
    <x v="278"/>
    <x v="279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3"/>
    <x v="0"/>
    <x v="265"/>
    <x v="263"/>
    <x v="265"/>
    <x v="2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229"/>
    <x v="259"/>
    <x v="6"/>
    <x v="295"/>
    <x v="2"/>
    <x v="2"/>
    <x v="0"/>
    <x v="0"/>
    <x v="2"/>
    <x v="1"/>
    <x v="28"/>
    <x v="1"/>
    <x v="2"/>
    <x v="26"/>
    <x v="329"/>
    <x v="0"/>
    <x v="0"/>
    <x v="0"/>
    <x v="42"/>
    <x v="42"/>
    <x v="1"/>
    <x v="1"/>
    <x v="15"/>
    <x v="15"/>
  </r>
  <r>
    <x v="0"/>
    <x v="0"/>
    <x v="0"/>
    <x v="14"/>
    <x v="14"/>
    <x v="111"/>
    <x v="0"/>
    <x v="288"/>
    <x v="287"/>
    <x v="28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1"/>
    <x v="164"/>
    <x v="0"/>
    <x v="0"/>
    <x v="0"/>
    <x v="0"/>
    <x v="234"/>
    <x v="142"/>
    <x v="266"/>
    <x v="264"/>
    <x v="266"/>
    <x v="29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4"/>
    <x v="4"/>
    <x v="146"/>
    <x v="0"/>
    <x v="0"/>
    <x v="179"/>
    <x v="1"/>
    <x v="13"/>
    <x v="83"/>
    <x v="260"/>
    <x v="1"/>
    <x v="409"/>
    <x v="1"/>
    <x v="59"/>
    <x v="0"/>
    <x v="0"/>
    <x v="101"/>
    <x v="3"/>
    <x v="285"/>
    <x v="4"/>
    <x v="44"/>
    <x v="285"/>
    <x v="330"/>
    <x v="0"/>
    <x v="0"/>
    <x v="0"/>
    <x v="0"/>
    <x v="0"/>
    <x v="0"/>
    <x v="0"/>
    <x v="0"/>
    <x v="0"/>
  </r>
  <r>
    <x v="0"/>
    <x v="0"/>
    <x v="0"/>
    <x v="14"/>
    <x v="14"/>
    <x v="58"/>
    <x v="48"/>
    <x v="149"/>
    <x v="149"/>
    <x v="14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10"/>
    <x v="2"/>
    <x v="2"/>
    <x v="0"/>
    <x v="0"/>
    <x v="2"/>
    <x v="1"/>
    <x v="28"/>
    <x v="1"/>
    <x v="2"/>
    <x v="26"/>
    <x v="331"/>
    <x v="0"/>
    <x v="0"/>
    <x v="0"/>
    <x v="0"/>
    <x v="0"/>
    <x v="0"/>
    <x v="0"/>
    <x v="0"/>
    <x v="0"/>
  </r>
  <r>
    <x v="0"/>
    <x v="0"/>
    <x v="0"/>
    <x v="14"/>
    <x v="14"/>
    <x v="108"/>
    <x v="3"/>
    <x v="14"/>
    <x v="14"/>
    <x v="1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73"/>
    <x v="0"/>
    <x v="0"/>
    <x v="0"/>
    <x v="0"/>
    <x v="235"/>
    <x v="67"/>
    <x v="267"/>
    <x v="265"/>
    <x v="267"/>
    <x v="29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101"/>
    <x v="0"/>
    <x v="0"/>
    <x v="2"/>
    <x v="2"/>
    <x v="147"/>
    <x v="0"/>
    <x v="0"/>
    <x v="180"/>
    <x v="3"/>
    <x v="40"/>
    <x v="230"/>
    <x v="261"/>
    <x v="60"/>
    <x v="411"/>
    <x v="9"/>
    <x v="163"/>
    <x v="0"/>
    <x v="0"/>
    <x v="112"/>
    <x v="0"/>
    <x v="286"/>
    <x v="13"/>
    <x v="69"/>
    <x v="286"/>
    <x v="332"/>
    <x v="0"/>
    <x v="0"/>
    <x v="0"/>
    <x v="0"/>
    <x v="0"/>
    <x v="0"/>
    <x v="0"/>
    <x v="0"/>
    <x v="0"/>
  </r>
  <r>
    <x v="0"/>
    <x v="0"/>
    <x v="0"/>
    <x v="14"/>
    <x v="14"/>
    <x v="45"/>
    <x v="95"/>
    <x v="286"/>
    <x v="285"/>
    <x v="28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3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"/>
    <x v="0"/>
    <x v="289"/>
    <x v="288"/>
    <x v="28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12"/>
    <x v="2"/>
    <x v="2"/>
    <x v="0"/>
    <x v="0"/>
    <x v="13"/>
    <x v="3"/>
    <x v="222"/>
    <x v="3"/>
    <x v="13"/>
    <x v="216"/>
    <x v="333"/>
    <x v="0"/>
    <x v="0"/>
    <x v="0"/>
    <x v="0"/>
    <x v="0"/>
    <x v="0"/>
    <x v="0"/>
    <x v="0"/>
    <x v="0"/>
  </r>
  <r>
    <x v="0"/>
    <x v="0"/>
    <x v="0"/>
    <x v="14"/>
    <x v="14"/>
    <x v="1"/>
    <x v="0"/>
    <x v="290"/>
    <x v="289"/>
    <x v="29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13"/>
    <x v="2"/>
    <x v="2"/>
    <x v="0"/>
    <x v="0"/>
    <x v="6"/>
    <x v="1"/>
    <x v="63"/>
    <x v="1"/>
    <x v="14"/>
    <x v="116"/>
    <x v="334"/>
    <x v="0"/>
    <x v="0"/>
    <x v="0"/>
    <x v="0"/>
    <x v="0"/>
    <x v="0"/>
    <x v="0"/>
    <x v="0"/>
    <x v="0"/>
  </r>
  <r>
    <x v="0"/>
    <x v="0"/>
    <x v="0"/>
    <x v="14"/>
    <x v="14"/>
    <x v="11"/>
    <x v="27"/>
    <x v="96"/>
    <x v="96"/>
    <x v="9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41"/>
    <x v="0"/>
    <x v="0"/>
    <x v="117"/>
    <x v="44"/>
    <x v="95"/>
    <x v="151"/>
    <x v="268"/>
    <x v="266"/>
    <x v="268"/>
    <x v="295"/>
    <x v="0"/>
    <x v="0"/>
    <x v="0"/>
    <x v="0"/>
    <x v="0"/>
    <x v="0"/>
    <x v="1"/>
    <x v="3"/>
    <x v="0"/>
    <x v="0"/>
    <x v="0"/>
    <x v="0"/>
    <x v="17"/>
    <x v="0"/>
    <x v="0"/>
    <x v="0"/>
    <x v="0"/>
    <x v="0"/>
    <x v="0"/>
    <x v="1"/>
    <x v="1"/>
    <x v="0"/>
    <x v="0"/>
    <x v="23"/>
    <x v="4"/>
    <x v="50"/>
    <x v="0"/>
    <x v="0"/>
    <x v="181"/>
    <x v="0"/>
    <x v="45"/>
    <x v="231"/>
    <x v="262"/>
    <x v="1"/>
    <x v="414"/>
    <x v="2"/>
    <x v="2"/>
    <x v="0"/>
    <x v="0"/>
    <x v="27"/>
    <x v="3"/>
    <x v="287"/>
    <x v="1"/>
    <x v="104"/>
    <x v="287"/>
    <x v="335"/>
    <x v="0"/>
    <x v="0"/>
    <x v="0"/>
    <x v="0"/>
    <x v="0"/>
    <x v="0"/>
    <x v="0"/>
    <x v="0"/>
    <x v="0"/>
  </r>
  <r>
    <x v="0"/>
    <x v="0"/>
    <x v="0"/>
    <x v="15"/>
    <x v="15"/>
    <x v="1"/>
    <x v="27"/>
    <x v="84"/>
    <x v="84"/>
    <x v="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415"/>
    <x v="2"/>
    <x v="2"/>
    <x v="1"/>
    <x v="1"/>
    <x v="32"/>
    <x v="8"/>
    <x v="288"/>
    <x v="10"/>
    <x v="37"/>
    <x v="288"/>
    <x v="336"/>
    <x v="0"/>
    <x v="0"/>
    <x v="0"/>
    <x v="0"/>
    <x v="0"/>
    <x v="0"/>
    <x v="0"/>
    <x v="0"/>
    <x v="0"/>
  </r>
  <r>
    <x v="0"/>
    <x v="0"/>
    <x v="0"/>
    <x v="15"/>
    <x v="15"/>
    <x v="1"/>
    <x v="112"/>
    <x v="291"/>
    <x v="290"/>
    <x v="2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9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6"/>
    <x v="416"/>
    <x v="1"/>
    <x v="4"/>
    <x v="0"/>
    <x v="0"/>
    <x v="4"/>
    <x v="8"/>
    <x v="289"/>
    <x v="10"/>
    <x v="4"/>
    <x v="289"/>
    <x v="337"/>
    <x v="0"/>
    <x v="0"/>
    <x v="0"/>
    <x v="0"/>
    <x v="0"/>
    <x v="0"/>
    <x v="0"/>
    <x v="0"/>
    <x v="0"/>
  </r>
  <r>
    <x v="0"/>
    <x v="0"/>
    <x v="0"/>
    <x v="15"/>
    <x v="15"/>
    <x v="1"/>
    <x v="0"/>
    <x v="292"/>
    <x v="291"/>
    <x v="2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17"/>
    <x v="2"/>
    <x v="2"/>
    <x v="0"/>
    <x v="0"/>
    <x v="13"/>
    <x v="1"/>
    <x v="290"/>
    <x v="1"/>
    <x v="13"/>
    <x v="290"/>
    <x v="338"/>
    <x v="0"/>
    <x v="0"/>
    <x v="0"/>
    <x v="0"/>
    <x v="0"/>
    <x v="0"/>
    <x v="0"/>
    <x v="0"/>
    <x v="0"/>
  </r>
  <r>
    <x v="0"/>
    <x v="0"/>
    <x v="0"/>
    <x v="15"/>
    <x v="15"/>
    <x v="1"/>
    <x v="113"/>
    <x v="293"/>
    <x v="292"/>
    <x v="29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418"/>
    <x v="2"/>
    <x v="2"/>
    <x v="1"/>
    <x v="10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79"/>
    <x v="48"/>
    <x v="266"/>
    <x v="265"/>
    <x v="2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2"/>
    <x v="173"/>
    <x v="0"/>
    <x v="0"/>
    <x v="118"/>
    <x v="37"/>
    <x v="236"/>
    <x v="152"/>
    <x v="269"/>
    <x v="267"/>
    <x v="269"/>
    <x v="298"/>
    <x v="0"/>
    <x v="0"/>
    <x v="0"/>
    <x v="0"/>
    <x v="0"/>
    <x v="0"/>
    <x v="3"/>
    <x v="3"/>
    <x v="0"/>
    <x v="0"/>
    <x v="0"/>
    <x v="0"/>
    <x v="14"/>
    <x v="2"/>
    <x v="3"/>
    <x v="106"/>
    <x v="124"/>
    <x v="0"/>
    <x v="0"/>
    <x v="6"/>
    <x v="102"/>
    <x v="0"/>
    <x v="0"/>
    <x v="54"/>
    <x v="17"/>
    <x v="148"/>
    <x v="13"/>
    <x v="64"/>
    <x v="182"/>
    <x v="20"/>
    <x v="53"/>
    <x v="232"/>
    <x v="263"/>
    <x v="104"/>
    <x v="419"/>
    <x v="23"/>
    <x v="164"/>
    <x v="0"/>
    <x v="0"/>
    <x v="113"/>
    <x v="48"/>
    <x v="291"/>
    <x v="36"/>
    <x v="105"/>
    <x v="291"/>
    <x v="339"/>
    <x v="0"/>
    <x v="0"/>
    <x v="0"/>
    <x v="0"/>
    <x v="0"/>
    <x v="0"/>
    <x v="0"/>
    <x v="0"/>
    <x v="0"/>
  </r>
  <r>
    <x v="0"/>
    <x v="0"/>
    <x v="0"/>
    <x v="15"/>
    <x v="15"/>
    <x v="81"/>
    <x v="18"/>
    <x v="294"/>
    <x v="293"/>
    <x v="29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42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37"/>
    <x v="65"/>
    <x v="295"/>
    <x v="294"/>
    <x v="295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7"/>
    <x v="108"/>
    <x v="3"/>
    <x v="103"/>
    <x v="0"/>
    <x v="0"/>
    <x v="0"/>
    <x v="0"/>
    <x v="0"/>
    <x v="0"/>
    <x v="0"/>
    <x v="0"/>
    <x v="1"/>
    <x v="1"/>
    <x v="1"/>
    <x v="1"/>
    <x v="50"/>
    <x v="421"/>
    <x v="5"/>
    <x v="165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37"/>
    <x v="65"/>
    <x v="295"/>
    <x v="294"/>
    <x v="295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70"/>
    <x v="268"/>
    <x v="270"/>
    <x v="299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6"/>
    <x v="1"/>
    <x v="1"/>
    <x v="0"/>
    <x v="0"/>
    <x v="7"/>
    <x v="4"/>
    <x v="52"/>
    <x v="1"/>
    <x v="37"/>
    <x v="157"/>
    <x v="0"/>
    <x v="16"/>
    <x v="160"/>
    <x v="264"/>
    <x v="6"/>
    <x v="120"/>
    <x v="2"/>
    <x v="2"/>
    <x v="0"/>
    <x v="0"/>
    <x v="2"/>
    <x v="1"/>
    <x v="122"/>
    <x v="1"/>
    <x v="2"/>
    <x v="292"/>
    <x v="340"/>
    <x v="0"/>
    <x v="0"/>
    <x v="0"/>
    <x v="43"/>
    <x v="43"/>
    <x v="3"/>
    <x v="3"/>
    <x v="16"/>
    <x v="16"/>
  </r>
  <r>
    <x v="0"/>
    <x v="0"/>
    <x v="0"/>
    <x v="15"/>
    <x v="15"/>
    <x v="61"/>
    <x v="0"/>
    <x v="296"/>
    <x v="295"/>
    <x v="29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03"/>
    <x v="138"/>
    <x v="0"/>
    <x v="0"/>
    <x v="0"/>
    <x v="0"/>
    <x v="237"/>
    <x v="119"/>
    <x v="271"/>
    <x v="269"/>
    <x v="271"/>
    <x v="30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26"/>
    <x v="4"/>
    <x v="9"/>
    <x v="1"/>
    <x v="1"/>
    <x v="183"/>
    <x v="1"/>
    <x v="11"/>
    <x v="233"/>
    <x v="265"/>
    <x v="6"/>
    <x v="15"/>
    <x v="1"/>
    <x v="166"/>
    <x v="0"/>
    <x v="0"/>
    <x v="39"/>
    <x v="1"/>
    <x v="292"/>
    <x v="4"/>
    <x v="39"/>
    <x v="293"/>
    <x v="341"/>
    <x v="0"/>
    <x v="0"/>
    <x v="0"/>
    <x v="0"/>
    <x v="0"/>
    <x v="0"/>
    <x v="0"/>
    <x v="0"/>
    <x v="0"/>
  </r>
  <r>
    <x v="0"/>
    <x v="0"/>
    <x v="0"/>
    <x v="15"/>
    <x v="15"/>
    <x v="1"/>
    <x v="114"/>
    <x v="297"/>
    <x v="296"/>
    <x v="29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42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"/>
    <x v="69"/>
    <x v="262"/>
    <x v="261"/>
    <x v="26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2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"/>
    <x v="17"/>
    <x v="174"/>
    <x v="174"/>
    <x v="17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72"/>
    <x v="270"/>
    <x v="272"/>
    <x v="3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4"/>
    <x v="0"/>
    <x v="0"/>
    <x v="12"/>
    <x v="4"/>
    <x v="5"/>
    <x v="0"/>
    <x v="0"/>
    <x v="184"/>
    <x v="0"/>
    <x v="8"/>
    <x v="234"/>
    <x v="266"/>
    <x v="10"/>
    <x v="424"/>
    <x v="1"/>
    <x v="167"/>
    <x v="1"/>
    <x v="1"/>
    <x v="114"/>
    <x v="8"/>
    <x v="293"/>
    <x v="10"/>
    <x v="106"/>
    <x v="294"/>
    <x v="342"/>
    <x v="0"/>
    <x v="0"/>
    <x v="0"/>
    <x v="0"/>
    <x v="0"/>
    <x v="0"/>
    <x v="0"/>
    <x v="0"/>
    <x v="0"/>
  </r>
  <r>
    <x v="0"/>
    <x v="0"/>
    <x v="0"/>
    <x v="15"/>
    <x v="15"/>
    <x v="1"/>
    <x v="27"/>
    <x v="84"/>
    <x v="84"/>
    <x v="8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  <x v="0"/>
    <x v="273"/>
    <x v="271"/>
    <x v="273"/>
    <x v="3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1"/>
    <x v="0"/>
    <x v="0"/>
    <x v="185"/>
    <x v="0"/>
    <x v="5"/>
    <x v="235"/>
    <x v="267"/>
    <x v="1"/>
    <x v="304"/>
    <x v="2"/>
    <x v="2"/>
    <x v="0"/>
    <x v="0"/>
    <x v="43"/>
    <x v="3"/>
    <x v="294"/>
    <x v="3"/>
    <x v="7"/>
    <x v="295"/>
    <x v="343"/>
    <x v="0"/>
    <x v="0"/>
    <x v="0"/>
    <x v="44"/>
    <x v="44"/>
    <x v="1"/>
    <x v="1"/>
    <x v="17"/>
    <x v="17"/>
  </r>
  <r>
    <x v="0"/>
    <x v="0"/>
    <x v="0"/>
    <x v="15"/>
    <x v="15"/>
    <x v="1"/>
    <x v="115"/>
    <x v="298"/>
    <x v="297"/>
    <x v="29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4"/>
    <x v="174"/>
    <x v="0"/>
    <x v="0"/>
    <x v="119"/>
    <x v="45"/>
    <x v="238"/>
    <x v="153"/>
    <x v="274"/>
    <x v="272"/>
    <x v="274"/>
    <x v="303"/>
    <x v="0"/>
    <x v="0"/>
    <x v="1"/>
    <x v="1"/>
    <x v="0"/>
    <x v="0"/>
    <x v="3"/>
    <x v="3"/>
    <x v="0"/>
    <x v="0"/>
    <x v="0"/>
    <x v="0"/>
    <x v="14"/>
    <x v="0"/>
    <x v="8"/>
    <x v="107"/>
    <x v="125"/>
    <x v="0"/>
    <x v="0"/>
    <x v="5"/>
    <x v="105"/>
    <x v="0"/>
    <x v="0"/>
    <x v="55"/>
    <x v="14"/>
    <x v="149"/>
    <x v="1"/>
    <x v="1"/>
    <x v="186"/>
    <x v="6"/>
    <x v="52"/>
    <x v="236"/>
    <x v="268"/>
    <x v="105"/>
    <x v="425"/>
    <x v="0"/>
    <x v="168"/>
    <x v="22"/>
    <x v="102"/>
    <x v="115"/>
    <x v="5"/>
    <x v="295"/>
    <x v="31"/>
    <x v="107"/>
    <x v="296"/>
    <x v="344"/>
    <x v="0"/>
    <x v="0"/>
    <x v="0"/>
    <x v="0"/>
    <x v="0"/>
    <x v="0"/>
    <x v="0"/>
    <x v="0"/>
    <x v="0"/>
  </r>
  <r>
    <x v="0"/>
    <x v="0"/>
    <x v="0"/>
    <x v="15"/>
    <x v="15"/>
    <x v="1"/>
    <x v="0"/>
    <x v="299"/>
    <x v="298"/>
    <x v="29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5"/>
    <x v="175"/>
    <x v="0"/>
    <x v="0"/>
    <x v="0"/>
    <x v="0"/>
    <x v="239"/>
    <x v="0"/>
    <x v="275"/>
    <x v="273"/>
    <x v="275"/>
    <x v="3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23"/>
    <x v="0"/>
    <x v="0"/>
    <x v="94"/>
    <x v="1"/>
    <x v="3"/>
    <x v="237"/>
    <x v="269"/>
    <x v="92"/>
    <x v="426"/>
    <x v="2"/>
    <x v="2"/>
    <x v="12"/>
    <x v="103"/>
    <x v="52"/>
    <x v="15"/>
    <x v="296"/>
    <x v="3"/>
    <x v="36"/>
    <x v="297"/>
    <x v="345"/>
    <x v="0"/>
    <x v="0"/>
    <x v="0"/>
    <x v="0"/>
    <x v="0"/>
    <x v="0"/>
    <x v="0"/>
    <x v="0"/>
    <x v="0"/>
  </r>
  <r>
    <x v="0"/>
    <x v="0"/>
    <x v="0"/>
    <x v="15"/>
    <x v="15"/>
    <x v="1"/>
    <x v="116"/>
    <x v="300"/>
    <x v="299"/>
    <x v="30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6"/>
    <x v="176"/>
    <x v="0"/>
    <x v="0"/>
    <x v="0"/>
    <x v="0"/>
    <x v="240"/>
    <x v="154"/>
    <x v="276"/>
    <x v="274"/>
    <x v="276"/>
    <x v="30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3"/>
    <x v="2"/>
    <x v="8"/>
    <x v="0"/>
    <x v="0"/>
    <x v="187"/>
    <x v="1"/>
    <x v="21"/>
    <x v="238"/>
    <x v="270"/>
    <x v="54"/>
    <x v="427"/>
    <x v="2"/>
    <x v="2"/>
    <x v="10"/>
    <x v="104"/>
    <x v="41"/>
    <x v="6"/>
    <x v="297"/>
    <x v="13"/>
    <x v="108"/>
    <x v="298"/>
    <x v="346"/>
    <x v="0"/>
    <x v="0"/>
    <x v="0"/>
    <x v="0"/>
    <x v="0"/>
    <x v="0"/>
    <x v="0"/>
    <x v="0"/>
    <x v="0"/>
  </r>
  <r>
    <x v="0"/>
    <x v="0"/>
    <x v="0"/>
    <x v="15"/>
    <x v="15"/>
    <x v="1"/>
    <x v="117"/>
    <x v="301"/>
    <x v="300"/>
    <x v="30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7"/>
    <x v="86"/>
    <x v="0"/>
    <x v="0"/>
    <x v="0"/>
    <x v="0"/>
    <x v="241"/>
    <x v="155"/>
    <x v="277"/>
    <x v="275"/>
    <x v="277"/>
    <x v="30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188"/>
    <x v="1"/>
    <x v="16"/>
    <x v="239"/>
    <x v="271"/>
    <x v="60"/>
    <x v="428"/>
    <x v="5"/>
    <x v="169"/>
    <x v="7"/>
    <x v="105"/>
    <x v="116"/>
    <x v="13"/>
    <x v="298"/>
    <x v="13"/>
    <x v="109"/>
    <x v="299"/>
    <x v="347"/>
    <x v="0"/>
    <x v="0"/>
    <x v="0"/>
    <x v="0"/>
    <x v="0"/>
    <x v="0"/>
    <x v="0"/>
    <x v="0"/>
    <x v="0"/>
  </r>
  <r>
    <x v="0"/>
    <x v="0"/>
    <x v="0"/>
    <x v="15"/>
    <x v="15"/>
    <x v="1"/>
    <x v="35"/>
    <x v="131"/>
    <x v="131"/>
    <x v="13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12"/>
    <x v="0"/>
    <x v="302"/>
    <x v="301"/>
    <x v="30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8"/>
    <x v="177"/>
    <x v="0"/>
    <x v="0"/>
    <x v="0"/>
    <x v="0"/>
    <x v="242"/>
    <x v="156"/>
    <x v="278"/>
    <x v="140"/>
    <x v="278"/>
    <x v="30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2"/>
    <x v="150"/>
    <x v="0"/>
    <x v="0"/>
    <x v="189"/>
    <x v="0"/>
    <x v="8"/>
    <x v="240"/>
    <x v="272"/>
    <x v="3"/>
    <x v="430"/>
    <x v="1"/>
    <x v="170"/>
    <x v="1"/>
    <x v="106"/>
    <x v="33"/>
    <x v="3"/>
    <x v="299"/>
    <x v="1"/>
    <x v="88"/>
    <x v="300"/>
    <x v="348"/>
    <x v="0"/>
    <x v="0"/>
    <x v="0"/>
    <x v="0"/>
    <x v="0"/>
    <x v="0"/>
    <x v="0"/>
    <x v="0"/>
    <x v="0"/>
  </r>
  <r>
    <x v="0"/>
    <x v="0"/>
    <x v="0"/>
    <x v="15"/>
    <x v="15"/>
    <x v="112"/>
    <x v="0"/>
    <x v="302"/>
    <x v="301"/>
    <x v="30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09"/>
    <x v="26"/>
    <x v="0"/>
    <x v="0"/>
    <x v="120"/>
    <x v="0"/>
    <x v="243"/>
    <x v="23"/>
    <x v="279"/>
    <x v="276"/>
    <x v="279"/>
    <x v="308"/>
    <x v="0"/>
    <x v="0"/>
    <x v="0"/>
    <x v="0"/>
    <x v="0"/>
    <x v="0"/>
    <x v="0"/>
    <x v="0"/>
    <x v="0"/>
    <x v="0"/>
    <x v="0"/>
    <x v="0"/>
    <x v="0"/>
    <x v="0"/>
    <x v="0"/>
    <x v="108"/>
    <x v="126"/>
    <x v="3"/>
    <x v="109"/>
    <x v="1"/>
    <x v="1"/>
    <x v="0"/>
    <x v="0"/>
    <x v="7"/>
    <x v="4"/>
    <x v="39"/>
    <x v="1"/>
    <x v="51"/>
    <x v="129"/>
    <x v="1"/>
    <x v="1"/>
    <x v="241"/>
    <x v="273"/>
    <x v="1"/>
    <x v="108"/>
    <x v="2"/>
    <x v="2"/>
    <x v="0"/>
    <x v="0"/>
    <x v="2"/>
    <x v="1"/>
    <x v="197"/>
    <x v="4"/>
    <x v="5"/>
    <x v="301"/>
    <x v="349"/>
    <x v="0"/>
    <x v="0"/>
    <x v="0"/>
    <x v="0"/>
    <x v="0"/>
    <x v="0"/>
    <x v="0"/>
    <x v="0"/>
    <x v="0"/>
  </r>
  <r>
    <x v="0"/>
    <x v="0"/>
    <x v="0"/>
    <x v="15"/>
    <x v="15"/>
    <x v="112"/>
    <x v="0"/>
    <x v="302"/>
    <x v="301"/>
    <x v="30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0"/>
    <x v="16"/>
    <x v="0"/>
    <x v="0"/>
    <x v="0"/>
    <x v="0"/>
    <x v="244"/>
    <x v="14"/>
    <x v="280"/>
    <x v="277"/>
    <x v="280"/>
    <x v="30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2"/>
    <x v="0"/>
    <x v="0"/>
    <x v="139"/>
    <x v="1"/>
    <x v="16"/>
    <x v="242"/>
    <x v="274"/>
    <x v="6"/>
    <x v="10"/>
    <x v="2"/>
    <x v="2"/>
    <x v="0"/>
    <x v="0"/>
    <x v="4"/>
    <x v="1"/>
    <x v="300"/>
    <x v="4"/>
    <x v="2"/>
    <x v="302"/>
    <x v="350"/>
    <x v="0"/>
    <x v="0"/>
    <x v="0"/>
    <x v="45"/>
    <x v="45"/>
    <x v="1"/>
    <x v="1"/>
    <x v="17"/>
    <x v="17"/>
  </r>
  <r>
    <x v="0"/>
    <x v="0"/>
    <x v="0"/>
    <x v="15"/>
    <x v="15"/>
    <x v="59"/>
    <x v="118"/>
    <x v="217"/>
    <x v="217"/>
    <x v="2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3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6"/>
    <x v="15"/>
    <x v="1"/>
    <x v="4"/>
    <x v="0"/>
    <x v="0"/>
    <x v="13"/>
    <x v="1"/>
    <x v="83"/>
    <x v="1"/>
    <x v="13"/>
    <x v="79"/>
    <x v="351"/>
    <x v="0"/>
    <x v="0"/>
    <x v="0"/>
    <x v="0"/>
    <x v="0"/>
    <x v="0"/>
    <x v="0"/>
    <x v="0"/>
    <x v="0"/>
  </r>
  <r>
    <x v="0"/>
    <x v="0"/>
    <x v="0"/>
    <x v="15"/>
    <x v="15"/>
    <x v="59"/>
    <x v="118"/>
    <x v="217"/>
    <x v="217"/>
    <x v="21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09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3"/>
    <x v="0"/>
    <x v="303"/>
    <x v="302"/>
    <x v="30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3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86"/>
    <x v="431"/>
    <x v="1"/>
    <x v="171"/>
    <x v="0"/>
    <x v="0"/>
    <x v="35"/>
    <x v="3"/>
    <x v="301"/>
    <x v="3"/>
    <x v="33"/>
    <x v="303"/>
    <x v="352"/>
    <x v="0"/>
    <x v="0"/>
    <x v="0"/>
    <x v="0"/>
    <x v="0"/>
    <x v="0"/>
    <x v="0"/>
    <x v="0"/>
    <x v="0"/>
  </r>
  <r>
    <x v="0"/>
    <x v="0"/>
    <x v="0"/>
    <x v="15"/>
    <x v="15"/>
    <x v="13"/>
    <x v="95"/>
    <x v="304"/>
    <x v="303"/>
    <x v="30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3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3"/>
    <x v="2"/>
    <x v="268"/>
    <x v="267"/>
    <x v="26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178"/>
    <x v="0"/>
    <x v="0"/>
    <x v="28"/>
    <x v="23"/>
    <x v="85"/>
    <x v="157"/>
    <x v="281"/>
    <x v="278"/>
    <x v="281"/>
    <x v="312"/>
    <x v="0"/>
    <x v="0"/>
    <x v="0"/>
    <x v="0"/>
    <x v="0"/>
    <x v="0"/>
    <x v="3"/>
    <x v="3"/>
    <x v="0"/>
    <x v="0"/>
    <x v="0"/>
    <x v="0"/>
    <x v="10"/>
    <x v="0"/>
    <x v="0"/>
    <x v="0"/>
    <x v="0"/>
    <x v="2"/>
    <x v="4"/>
    <x v="1"/>
    <x v="1"/>
    <x v="0"/>
    <x v="0"/>
    <x v="40"/>
    <x v="4"/>
    <x v="9"/>
    <x v="1"/>
    <x v="1"/>
    <x v="190"/>
    <x v="1"/>
    <x v="54"/>
    <x v="243"/>
    <x v="275"/>
    <x v="6"/>
    <x v="15"/>
    <x v="2"/>
    <x v="2"/>
    <x v="0"/>
    <x v="0"/>
    <x v="20"/>
    <x v="1"/>
    <x v="302"/>
    <x v="4"/>
    <x v="83"/>
    <x v="304"/>
    <x v="353"/>
    <x v="0"/>
    <x v="0"/>
    <x v="0"/>
    <x v="0"/>
    <x v="0"/>
    <x v="0"/>
    <x v="0"/>
    <x v="0"/>
    <x v="0"/>
  </r>
  <r>
    <x v="0"/>
    <x v="0"/>
    <x v="0"/>
    <x v="15"/>
    <x v="15"/>
    <x v="3"/>
    <x v="2"/>
    <x v="268"/>
    <x v="267"/>
    <x v="26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16"/>
    <x v="0"/>
    <x v="0"/>
    <x v="0"/>
    <x v="0"/>
    <x v="29"/>
    <x v="14"/>
    <x v="282"/>
    <x v="279"/>
    <x v="282"/>
    <x v="313"/>
    <x v="0"/>
    <x v="0"/>
    <x v="0"/>
    <x v="0"/>
    <x v="0"/>
    <x v="0"/>
    <x v="0"/>
    <x v="0"/>
    <x v="0"/>
    <x v="0"/>
    <x v="0"/>
    <x v="0"/>
    <x v="0"/>
    <x v="0"/>
    <x v="0"/>
    <x v="0"/>
    <x v="127"/>
    <x v="2"/>
    <x v="3"/>
    <x v="1"/>
    <x v="1"/>
    <x v="0"/>
    <x v="0"/>
    <x v="12"/>
    <x v="4"/>
    <x v="2"/>
    <x v="1"/>
    <x v="2"/>
    <x v="191"/>
    <x v="1"/>
    <x v="16"/>
    <x v="22"/>
    <x v="276"/>
    <x v="6"/>
    <x v="10"/>
    <x v="1"/>
    <x v="28"/>
    <x v="0"/>
    <x v="0"/>
    <x v="43"/>
    <x v="1"/>
    <x v="303"/>
    <x v="4"/>
    <x v="2"/>
    <x v="26"/>
    <x v="354"/>
    <x v="0"/>
    <x v="0"/>
    <x v="0"/>
    <x v="46"/>
    <x v="46"/>
    <x v="1"/>
    <x v="1"/>
    <x v="17"/>
    <x v="17"/>
  </r>
  <r>
    <x v="0"/>
    <x v="0"/>
    <x v="0"/>
    <x v="15"/>
    <x v="15"/>
    <x v="37"/>
    <x v="65"/>
    <x v="295"/>
    <x v="294"/>
    <x v="29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11"/>
    <x v="5"/>
    <x v="0"/>
    <x v="0"/>
    <x v="0"/>
    <x v="0"/>
    <x v="245"/>
    <x v="4"/>
    <x v="283"/>
    <x v="280"/>
    <x v="283"/>
    <x v="314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8"/>
    <x v="4"/>
    <x v="2"/>
    <x v="1"/>
    <x v="2"/>
    <x v="192"/>
    <x v="1"/>
    <x v="16"/>
    <x v="0"/>
    <x v="277"/>
    <x v="6"/>
    <x v="10"/>
    <x v="2"/>
    <x v="2"/>
    <x v="0"/>
    <x v="0"/>
    <x v="13"/>
    <x v="1"/>
    <x v="304"/>
    <x v="4"/>
    <x v="2"/>
    <x v="79"/>
    <x v="355"/>
    <x v="0"/>
    <x v="0"/>
    <x v="0"/>
    <x v="47"/>
    <x v="47"/>
    <x v="1"/>
    <x v="1"/>
    <x v="17"/>
    <x v="17"/>
  </r>
  <r>
    <x v="0"/>
    <x v="0"/>
    <x v="0"/>
    <x v="15"/>
    <x v="15"/>
    <x v="113"/>
    <x v="0"/>
    <x v="305"/>
    <x v="304"/>
    <x v="30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84"/>
    <x v="281"/>
    <x v="284"/>
    <x v="315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82"/>
    <x v="1"/>
    <x v="1"/>
    <x v="0"/>
    <x v="0"/>
    <x v="8"/>
    <x v="4"/>
    <x v="9"/>
    <x v="1"/>
    <x v="1"/>
    <x v="9"/>
    <x v="0"/>
    <x v="0"/>
    <x v="0"/>
    <x v="278"/>
    <x v="6"/>
    <x v="295"/>
    <x v="2"/>
    <x v="2"/>
    <x v="0"/>
    <x v="0"/>
    <x v="13"/>
    <x v="1"/>
    <x v="83"/>
    <x v="1"/>
    <x v="13"/>
    <x v="79"/>
    <x v="356"/>
    <x v="0"/>
    <x v="0"/>
    <x v="0"/>
    <x v="48"/>
    <x v="48"/>
    <x v="1"/>
    <x v="1"/>
    <x v="17"/>
    <x v="17"/>
  </r>
  <r>
    <x v="0"/>
    <x v="0"/>
    <x v="0"/>
    <x v="15"/>
    <x v="15"/>
    <x v="1"/>
    <x v="115"/>
    <x v="298"/>
    <x v="297"/>
    <x v="29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3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12"/>
    <x v="0"/>
    <x v="302"/>
    <x v="301"/>
    <x v="30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5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3"/>
    <x v="0"/>
    <x v="303"/>
    <x v="302"/>
    <x v="30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43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"/>
    <x v="27"/>
    <x v="84"/>
    <x v="84"/>
    <x v="8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2"/>
    <x v="81"/>
    <x v="0"/>
    <x v="0"/>
    <x v="0"/>
    <x v="0"/>
    <x v="246"/>
    <x v="75"/>
    <x v="285"/>
    <x v="282"/>
    <x v="285"/>
    <x v="3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51"/>
    <x v="1"/>
    <x v="65"/>
    <x v="193"/>
    <x v="1"/>
    <x v="1"/>
    <x v="1"/>
    <x v="279"/>
    <x v="17"/>
    <x v="435"/>
    <x v="5"/>
    <x v="17"/>
    <x v="0"/>
    <x v="0"/>
    <x v="59"/>
    <x v="8"/>
    <x v="305"/>
    <x v="3"/>
    <x v="31"/>
    <x v="305"/>
    <x v="357"/>
    <x v="0"/>
    <x v="0"/>
    <x v="0"/>
    <x v="0"/>
    <x v="0"/>
    <x v="0"/>
    <x v="0"/>
    <x v="0"/>
    <x v="0"/>
  </r>
  <r>
    <x v="0"/>
    <x v="0"/>
    <x v="0"/>
    <x v="15"/>
    <x v="15"/>
    <x v="1"/>
    <x v="0"/>
    <x v="292"/>
    <x v="291"/>
    <x v="29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73"/>
    <x v="0"/>
    <x v="0"/>
    <x v="0"/>
    <x v="0"/>
    <x v="1"/>
    <x v="67"/>
    <x v="286"/>
    <x v="283"/>
    <x v="286"/>
    <x v="3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9"/>
    <x v="1"/>
    <x v="0"/>
    <x v="0"/>
    <x v="280"/>
    <x v="4"/>
    <x v="436"/>
    <x v="1"/>
    <x v="68"/>
    <x v="0"/>
    <x v="0"/>
    <x v="88"/>
    <x v="10"/>
    <x v="306"/>
    <x v="6"/>
    <x v="46"/>
    <x v="306"/>
    <x v="358"/>
    <x v="0"/>
    <x v="0"/>
    <x v="0"/>
    <x v="0"/>
    <x v="0"/>
    <x v="0"/>
    <x v="0"/>
    <x v="0"/>
    <x v="0"/>
  </r>
  <r>
    <x v="0"/>
    <x v="0"/>
    <x v="0"/>
    <x v="15"/>
    <x v="15"/>
    <x v="1"/>
    <x v="0"/>
    <x v="306"/>
    <x v="305"/>
    <x v="30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73"/>
    <x v="0"/>
    <x v="0"/>
    <x v="0"/>
    <x v="0"/>
    <x v="1"/>
    <x v="67"/>
    <x v="287"/>
    <x v="284"/>
    <x v="287"/>
    <x v="318"/>
    <x v="0"/>
    <x v="0"/>
    <x v="0"/>
    <x v="0"/>
    <x v="0"/>
    <x v="0"/>
    <x v="0"/>
    <x v="0"/>
    <x v="0"/>
    <x v="0"/>
    <x v="0"/>
    <x v="0"/>
    <x v="0"/>
    <x v="0"/>
    <x v="0"/>
    <x v="0"/>
    <x v="47"/>
    <x v="0"/>
    <x v="0"/>
    <x v="1"/>
    <x v="1"/>
    <x v="0"/>
    <x v="0"/>
    <x v="16"/>
    <x v="2"/>
    <x v="2"/>
    <x v="0"/>
    <x v="0"/>
    <x v="194"/>
    <x v="0"/>
    <x v="13"/>
    <x v="244"/>
    <x v="281"/>
    <x v="5"/>
    <x v="437"/>
    <x v="5"/>
    <x v="172"/>
    <x v="0"/>
    <x v="0"/>
    <x v="53"/>
    <x v="15"/>
    <x v="307"/>
    <x v="10"/>
    <x v="110"/>
    <x v="307"/>
    <x v="359"/>
    <x v="0"/>
    <x v="0"/>
    <x v="0"/>
    <x v="0"/>
    <x v="0"/>
    <x v="0"/>
    <x v="0"/>
    <x v="0"/>
    <x v="0"/>
  </r>
  <r>
    <x v="0"/>
    <x v="0"/>
    <x v="0"/>
    <x v="15"/>
    <x v="15"/>
    <x v="1"/>
    <x v="19"/>
    <x v="85"/>
    <x v="85"/>
    <x v="8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38"/>
    <x v="2"/>
    <x v="2"/>
    <x v="0"/>
    <x v="0"/>
    <x v="13"/>
    <x v="1"/>
    <x v="215"/>
    <x v="1"/>
    <x v="13"/>
    <x v="308"/>
    <x v="360"/>
    <x v="0"/>
    <x v="0"/>
    <x v="0"/>
    <x v="0"/>
    <x v="0"/>
    <x v="0"/>
    <x v="0"/>
    <x v="0"/>
    <x v="0"/>
  </r>
  <r>
    <x v="0"/>
    <x v="0"/>
    <x v="0"/>
    <x v="15"/>
    <x v="15"/>
    <x v="37"/>
    <x v="0"/>
    <x v="307"/>
    <x v="306"/>
    <x v="30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7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114"/>
    <x v="0"/>
    <x v="308"/>
    <x v="307"/>
    <x v="30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3"/>
    <x v="179"/>
    <x v="0"/>
    <x v="0"/>
    <x v="0"/>
    <x v="0"/>
    <x v="247"/>
    <x v="158"/>
    <x v="288"/>
    <x v="285"/>
    <x v="288"/>
    <x v="3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2"/>
    <x v="60"/>
    <x v="0"/>
    <x v="0"/>
    <x v="195"/>
    <x v="0"/>
    <x v="21"/>
    <x v="245"/>
    <x v="282"/>
    <x v="3"/>
    <x v="439"/>
    <x v="2"/>
    <x v="2"/>
    <x v="0"/>
    <x v="0"/>
    <x v="117"/>
    <x v="15"/>
    <x v="308"/>
    <x v="3"/>
    <x v="110"/>
    <x v="309"/>
    <x v="361"/>
    <x v="0"/>
    <x v="0"/>
    <x v="0"/>
    <x v="0"/>
    <x v="0"/>
    <x v="0"/>
    <x v="0"/>
    <x v="0"/>
    <x v="0"/>
  </r>
  <r>
    <x v="0"/>
    <x v="0"/>
    <x v="0"/>
    <x v="16"/>
    <x v="16"/>
    <x v="115"/>
    <x v="119"/>
    <x v="119"/>
    <x v="119"/>
    <x v="11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8"/>
    <x v="110"/>
    <x v="3"/>
    <x v="106"/>
    <x v="0"/>
    <x v="0"/>
    <x v="0"/>
    <x v="0"/>
    <x v="0"/>
    <x v="0"/>
    <x v="0"/>
    <x v="0"/>
    <x v="1"/>
    <x v="1"/>
    <x v="1"/>
    <x v="1"/>
    <x v="28"/>
    <x v="440"/>
    <x v="5"/>
    <x v="173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1"/>
    <x v="96"/>
    <x v="309"/>
    <x v="308"/>
    <x v="30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6"/>
    <x v="2"/>
    <x v="2"/>
    <x v="4"/>
    <x v="107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1"/>
    <x v="120"/>
    <x v="310"/>
    <x v="309"/>
    <x v="31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41"/>
    <x v="2"/>
    <x v="2"/>
    <x v="0"/>
    <x v="0"/>
    <x v="12"/>
    <x v="1"/>
    <x v="309"/>
    <x v="1"/>
    <x v="20"/>
    <x v="310"/>
    <x v="362"/>
    <x v="0"/>
    <x v="0"/>
    <x v="0"/>
    <x v="0"/>
    <x v="0"/>
    <x v="0"/>
    <x v="0"/>
    <x v="0"/>
    <x v="0"/>
  </r>
  <r>
    <x v="0"/>
    <x v="0"/>
    <x v="0"/>
    <x v="16"/>
    <x v="16"/>
    <x v="1"/>
    <x v="121"/>
    <x v="311"/>
    <x v="310"/>
    <x v="31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3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6"/>
    <x v="442"/>
    <x v="1"/>
    <x v="4"/>
    <x v="4"/>
    <x v="4"/>
    <x v="27"/>
    <x v="8"/>
    <x v="310"/>
    <x v="10"/>
    <x v="26"/>
    <x v="311"/>
    <x v="363"/>
    <x v="0"/>
    <x v="0"/>
    <x v="0"/>
    <x v="0"/>
    <x v="0"/>
    <x v="0"/>
    <x v="0"/>
    <x v="0"/>
    <x v="0"/>
  </r>
  <r>
    <x v="0"/>
    <x v="0"/>
    <x v="0"/>
    <x v="16"/>
    <x v="16"/>
    <x v="1"/>
    <x v="0"/>
    <x v="312"/>
    <x v="311"/>
    <x v="3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443"/>
    <x v="1"/>
    <x v="174"/>
    <x v="4"/>
    <x v="108"/>
    <x v="2"/>
    <x v="1"/>
    <x v="28"/>
    <x v="1"/>
    <x v="2"/>
    <x v="26"/>
    <x v="364"/>
    <x v="0"/>
    <x v="0"/>
    <x v="0"/>
    <x v="0"/>
    <x v="0"/>
    <x v="0"/>
    <x v="0"/>
    <x v="0"/>
    <x v="0"/>
  </r>
  <r>
    <x v="0"/>
    <x v="0"/>
    <x v="0"/>
    <x v="16"/>
    <x v="16"/>
    <x v="1"/>
    <x v="0"/>
    <x v="313"/>
    <x v="312"/>
    <x v="31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9"/>
    <x v="36"/>
    <x v="214"/>
    <x v="180"/>
    <x v="33"/>
    <x v="0"/>
    <x v="121"/>
    <x v="46"/>
    <x v="248"/>
    <x v="159"/>
    <x v="289"/>
    <x v="286"/>
    <x v="289"/>
    <x v="321"/>
    <x v="0"/>
    <x v="0"/>
    <x v="0"/>
    <x v="0"/>
    <x v="0"/>
    <x v="0"/>
    <x v="6"/>
    <x v="1"/>
    <x v="0"/>
    <x v="0"/>
    <x v="0"/>
    <x v="0"/>
    <x v="29"/>
    <x v="2"/>
    <x v="5"/>
    <x v="109"/>
    <x v="128"/>
    <x v="0"/>
    <x v="0"/>
    <x v="0"/>
    <x v="107"/>
    <x v="0"/>
    <x v="0"/>
    <x v="56"/>
    <x v="9"/>
    <x v="152"/>
    <x v="0"/>
    <x v="0"/>
    <x v="196"/>
    <x v="15"/>
    <x v="55"/>
    <x v="246"/>
    <x v="283"/>
    <x v="106"/>
    <x v="444"/>
    <x v="15"/>
    <x v="175"/>
    <x v="28"/>
    <x v="109"/>
    <x v="118"/>
    <x v="43"/>
    <x v="311"/>
    <x v="24"/>
    <x v="111"/>
    <x v="312"/>
    <x v="365"/>
    <x v="0"/>
    <x v="0"/>
    <x v="0"/>
    <x v="0"/>
    <x v="0"/>
    <x v="0"/>
    <x v="0"/>
    <x v="0"/>
    <x v="0"/>
  </r>
  <r>
    <x v="0"/>
    <x v="0"/>
    <x v="0"/>
    <x v="16"/>
    <x v="16"/>
    <x v="1"/>
    <x v="0"/>
    <x v="313"/>
    <x v="312"/>
    <x v="31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9"/>
    <x v="0"/>
    <x v="290"/>
    <x v="287"/>
    <x v="290"/>
    <x v="32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9"/>
    <x v="0"/>
    <x v="108"/>
    <x v="0"/>
    <x v="0"/>
    <x v="7"/>
    <x v="4"/>
    <x v="9"/>
    <x v="0"/>
    <x v="0"/>
    <x v="23"/>
    <x v="1"/>
    <x v="0"/>
    <x v="247"/>
    <x v="284"/>
    <x v="6"/>
    <x v="86"/>
    <x v="1"/>
    <x v="176"/>
    <x v="0"/>
    <x v="0"/>
    <x v="8"/>
    <x v="1"/>
    <x v="312"/>
    <x v="4"/>
    <x v="10"/>
    <x v="313"/>
    <x v="366"/>
    <x v="0"/>
    <x v="0"/>
    <x v="0"/>
    <x v="0"/>
    <x v="0"/>
    <x v="0"/>
    <x v="0"/>
    <x v="0"/>
    <x v="0"/>
  </r>
  <r>
    <x v="0"/>
    <x v="0"/>
    <x v="0"/>
    <x v="16"/>
    <x v="16"/>
    <x v="1"/>
    <x v="116"/>
    <x v="314"/>
    <x v="313"/>
    <x v="31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3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445"/>
    <x v="2"/>
    <x v="2"/>
    <x v="0"/>
    <x v="0"/>
    <x v="8"/>
    <x v="15"/>
    <x v="313"/>
    <x v="6"/>
    <x v="10"/>
    <x v="314"/>
    <x v="367"/>
    <x v="0"/>
    <x v="0"/>
    <x v="0"/>
    <x v="0"/>
    <x v="0"/>
    <x v="0"/>
    <x v="0"/>
    <x v="0"/>
    <x v="0"/>
  </r>
  <r>
    <x v="0"/>
    <x v="0"/>
    <x v="0"/>
    <x v="16"/>
    <x v="16"/>
    <x v="1"/>
    <x v="0"/>
    <x v="315"/>
    <x v="314"/>
    <x v="3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3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446"/>
    <x v="5"/>
    <x v="177"/>
    <x v="4"/>
    <x v="4"/>
    <x v="114"/>
    <x v="8"/>
    <x v="314"/>
    <x v="10"/>
    <x v="106"/>
    <x v="315"/>
    <x v="368"/>
    <x v="0"/>
    <x v="0"/>
    <x v="0"/>
    <x v="0"/>
    <x v="0"/>
    <x v="0"/>
    <x v="0"/>
    <x v="0"/>
    <x v="0"/>
  </r>
  <r>
    <x v="0"/>
    <x v="0"/>
    <x v="0"/>
    <x v="16"/>
    <x v="16"/>
    <x v="1"/>
    <x v="0"/>
    <x v="316"/>
    <x v="315"/>
    <x v="31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5"/>
    <x v="181"/>
    <x v="0"/>
    <x v="0"/>
    <x v="122"/>
    <x v="0"/>
    <x v="250"/>
    <x v="160"/>
    <x v="291"/>
    <x v="288"/>
    <x v="291"/>
    <x v="325"/>
    <x v="0"/>
    <x v="0"/>
    <x v="0"/>
    <x v="0"/>
    <x v="0"/>
    <x v="0"/>
    <x v="0"/>
    <x v="0"/>
    <x v="0"/>
    <x v="0"/>
    <x v="0"/>
    <x v="0"/>
    <x v="0"/>
    <x v="0"/>
    <x v="0"/>
    <x v="110"/>
    <x v="129"/>
    <x v="0"/>
    <x v="0"/>
    <x v="0"/>
    <x v="109"/>
    <x v="0"/>
    <x v="0"/>
    <x v="18"/>
    <x v="10"/>
    <x v="64"/>
    <x v="0"/>
    <x v="0"/>
    <x v="197"/>
    <x v="13"/>
    <x v="37"/>
    <x v="248"/>
    <x v="285"/>
    <x v="107"/>
    <x v="447"/>
    <x v="13"/>
    <x v="178"/>
    <x v="29"/>
    <x v="110"/>
    <x v="119"/>
    <x v="49"/>
    <x v="315"/>
    <x v="37"/>
    <x v="112"/>
    <x v="316"/>
    <x v="369"/>
    <x v="0"/>
    <x v="0"/>
    <x v="0"/>
    <x v="0"/>
    <x v="0"/>
    <x v="0"/>
    <x v="0"/>
    <x v="0"/>
    <x v="0"/>
  </r>
  <r>
    <x v="0"/>
    <x v="0"/>
    <x v="0"/>
    <x v="16"/>
    <x v="16"/>
    <x v="1"/>
    <x v="0"/>
    <x v="316"/>
    <x v="315"/>
    <x v="31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111"/>
    <x v="1"/>
    <x v="1"/>
    <x v="0"/>
    <x v="0"/>
    <x v="0"/>
    <x v="0"/>
    <x v="0"/>
    <x v="0"/>
    <x v="0"/>
    <x v="0"/>
    <x v="1"/>
    <x v="1"/>
    <x v="1"/>
    <x v="1"/>
    <x v="18"/>
    <x v="44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1"/>
    <x v="0"/>
    <x v="316"/>
    <x v="315"/>
    <x v="316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92"/>
    <x v="289"/>
    <x v="292"/>
    <x v="3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64"/>
    <x v="0"/>
    <x v="0"/>
    <x v="198"/>
    <x v="0"/>
    <x v="8"/>
    <x v="249"/>
    <x v="286"/>
    <x v="6"/>
    <x v="19"/>
    <x v="2"/>
    <x v="2"/>
    <x v="0"/>
    <x v="0"/>
    <x v="1"/>
    <x v="1"/>
    <x v="316"/>
    <x v="1"/>
    <x v="1"/>
    <x v="317"/>
    <x v="370"/>
    <x v="0"/>
    <x v="0"/>
    <x v="0"/>
    <x v="49"/>
    <x v="49"/>
    <x v="1"/>
    <x v="1"/>
    <x v="18"/>
    <x v="18"/>
  </r>
  <r>
    <x v="0"/>
    <x v="0"/>
    <x v="0"/>
    <x v="16"/>
    <x v="16"/>
    <x v="116"/>
    <x v="73"/>
    <x v="83"/>
    <x v="83"/>
    <x v="8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6"/>
    <x v="182"/>
    <x v="0"/>
    <x v="0"/>
    <x v="0"/>
    <x v="0"/>
    <x v="251"/>
    <x v="161"/>
    <x v="293"/>
    <x v="290"/>
    <x v="293"/>
    <x v="3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4"/>
    <x v="11"/>
    <x v="0"/>
    <x v="0"/>
    <x v="199"/>
    <x v="1"/>
    <x v="14"/>
    <x v="250"/>
    <x v="287"/>
    <x v="33"/>
    <x v="449"/>
    <x v="5"/>
    <x v="19"/>
    <x v="30"/>
    <x v="111"/>
    <x v="120"/>
    <x v="6"/>
    <x v="317"/>
    <x v="13"/>
    <x v="17"/>
    <x v="318"/>
    <x v="371"/>
    <x v="0"/>
    <x v="0"/>
    <x v="0"/>
    <x v="0"/>
    <x v="0"/>
    <x v="0"/>
    <x v="0"/>
    <x v="0"/>
    <x v="0"/>
  </r>
  <r>
    <x v="0"/>
    <x v="0"/>
    <x v="0"/>
    <x v="16"/>
    <x v="16"/>
    <x v="117"/>
    <x v="122"/>
    <x v="317"/>
    <x v="316"/>
    <x v="3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0"/>
    <x v="0"/>
    <x v="0"/>
    <x v="0"/>
    <x v="0"/>
    <x v="0"/>
    <x v="0"/>
    <x v="0"/>
    <x v="0"/>
    <x v="1"/>
    <x v="1"/>
    <x v="1"/>
    <x v="1"/>
    <x v="23"/>
    <x v="450"/>
    <x v="1"/>
    <x v="179"/>
    <x v="0"/>
    <x v="0"/>
    <x v="2"/>
    <x v="1"/>
    <x v="318"/>
    <x v="1"/>
    <x v="2"/>
    <x v="319"/>
    <x v="372"/>
    <x v="0"/>
    <x v="0"/>
    <x v="0"/>
    <x v="0"/>
    <x v="0"/>
    <x v="0"/>
    <x v="0"/>
    <x v="0"/>
    <x v="0"/>
  </r>
  <r>
    <x v="0"/>
    <x v="0"/>
    <x v="0"/>
    <x v="16"/>
    <x v="16"/>
    <x v="118"/>
    <x v="39"/>
    <x v="318"/>
    <x v="317"/>
    <x v="3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7"/>
    <x v="183"/>
    <x v="0"/>
    <x v="0"/>
    <x v="0"/>
    <x v="0"/>
    <x v="252"/>
    <x v="162"/>
    <x v="294"/>
    <x v="291"/>
    <x v="294"/>
    <x v="3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98"/>
    <x v="0"/>
    <x v="0"/>
    <x v="200"/>
    <x v="1"/>
    <x v="14"/>
    <x v="251"/>
    <x v="288"/>
    <x v="23"/>
    <x v="451"/>
    <x v="2"/>
    <x v="2"/>
    <x v="0"/>
    <x v="0"/>
    <x v="58"/>
    <x v="1"/>
    <x v="319"/>
    <x v="4"/>
    <x v="10"/>
    <x v="320"/>
    <x v="373"/>
    <x v="0"/>
    <x v="0"/>
    <x v="0"/>
    <x v="0"/>
    <x v="0"/>
    <x v="0"/>
    <x v="0"/>
    <x v="0"/>
    <x v="0"/>
  </r>
  <r>
    <x v="0"/>
    <x v="0"/>
    <x v="0"/>
    <x v="16"/>
    <x v="16"/>
    <x v="119"/>
    <x v="123"/>
    <x v="319"/>
    <x v="318"/>
    <x v="3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8"/>
    <x v="184"/>
    <x v="0"/>
    <x v="0"/>
    <x v="123"/>
    <x v="0"/>
    <x v="253"/>
    <x v="163"/>
    <x v="295"/>
    <x v="292"/>
    <x v="295"/>
    <x v="329"/>
    <x v="0"/>
    <x v="0"/>
    <x v="0"/>
    <x v="0"/>
    <x v="0"/>
    <x v="0"/>
    <x v="0"/>
    <x v="0"/>
    <x v="0"/>
    <x v="0"/>
    <x v="0"/>
    <x v="0"/>
    <x v="0"/>
    <x v="0"/>
    <x v="0"/>
    <x v="111"/>
    <x v="130"/>
    <x v="0"/>
    <x v="0"/>
    <x v="0"/>
    <x v="111"/>
    <x v="0"/>
    <x v="0"/>
    <x v="3"/>
    <x v="10"/>
    <x v="153"/>
    <x v="0"/>
    <x v="0"/>
    <x v="201"/>
    <x v="8"/>
    <x v="13"/>
    <x v="252"/>
    <x v="289"/>
    <x v="91"/>
    <x v="452"/>
    <x v="11"/>
    <x v="180"/>
    <x v="9"/>
    <x v="112"/>
    <x v="84"/>
    <x v="50"/>
    <x v="320"/>
    <x v="34"/>
    <x v="113"/>
    <x v="321"/>
    <x v="374"/>
    <x v="0"/>
    <x v="0"/>
    <x v="0"/>
    <x v="0"/>
    <x v="0"/>
    <x v="0"/>
    <x v="0"/>
    <x v="0"/>
    <x v="0"/>
  </r>
  <r>
    <x v="0"/>
    <x v="0"/>
    <x v="0"/>
    <x v="16"/>
    <x v="16"/>
    <x v="13"/>
    <x v="123"/>
    <x v="320"/>
    <x v="319"/>
    <x v="32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9"/>
    <x v="16"/>
    <x v="0"/>
    <x v="0"/>
    <x v="0"/>
    <x v="0"/>
    <x v="254"/>
    <x v="14"/>
    <x v="296"/>
    <x v="293"/>
    <x v="296"/>
    <x v="33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52"/>
    <x v="0"/>
    <x v="0"/>
    <x v="121"/>
    <x v="1"/>
    <x v="1"/>
    <x v="1"/>
    <x v="290"/>
    <x v="6"/>
    <x v="10"/>
    <x v="2"/>
    <x v="2"/>
    <x v="0"/>
    <x v="0"/>
    <x v="43"/>
    <x v="1"/>
    <x v="321"/>
    <x v="4"/>
    <x v="5"/>
    <x v="5"/>
    <x v="375"/>
    <x v="0"/>
    <x v="0"/>
    <x v="0"/>
    <x v="50"/>
    <x v="50"/>
    <x v="1"/>
    <x v="1"/>
    <x v="18"/>
    <x v="18"/>
  </r>
  <r>
    <x v="0"/>
    <x v="0"/>
    <x v="0"/>
    <x v="16"/>
    <x v="16"/>
    <x v="13"/>
    <x v="0"/>
    <x v="321"/>
    <x v="320"/>
    <x v="3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5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37"/>
    <x v="0"/>
    <x v="322"/>
    <x v="321"/>
    <x v="32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0"/>
    <x v="16"/>
    <x v="0"/>
    <x v="0"/>
    <x v="0"/>
    <x v="0"/>
    <x v="1"/>
    <x v="0"/>
    <x v="297"/>
    <x v="1"/>
    <x v="1"/>
    <x v="3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291"/>
    <x v="1"/>
    <x v="454"/>
    <x v="2"/>
    <x v="2"/>
    <x v="0"/>
    <x v="0"/>
    <x v="2"/>
    <x v="1"/>
    <x v="322"/>
    <x v="4"/>
    <x v="5"/>
    <x v="5"/>
    <x v="376"/>
    <x v="0"/>
    <x v="0"/>
    <x v="0"/>
    <x v="51"/>
    <x v="51"/>
    <x v="1"/>
    <x v="1"/>
    <x v="18"/>
    <x v="18"/>
  </r>
  <r>
    <x v="0"/>
    <x v="0"/>
    <x v="0"/>
    <x v="16"/>
    <x v="16"/>
    <x v="37"/>
    <x v="0"/>
    <x v="323"/>
    <x v="322"/>
    <x v="32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5"/>
    <x v="0"/>
    <x v="298"/>
    <x v="294"/>
    <x v="297"/>
    <x v="3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3"/>
    <x v="8"/>
    <x v="253"/>
    <x v="292"/>
    <x v="21"/>
    <x v="455"/>
    <x v="7"/>
    <x v="181"/>
    <x v="0"/>
    <x v="0"/>
    <x v="43"/>
    <x v="3"/>
    <x v="323"/>
    <x v="3"/>
    <x v="7"/>
    <x v="322"/>
    <x v="377"/>
    <x v="0"/>
    <x v="0"/>
    <x v="0"/>
    <x v="0"/>
    <x v="0"/>
    <x v="0"/>
    <x v="0"/>
    <x v="0"/>
    <x v="0"/>
  </r>
  <r>
    <x v="0"/>
    <x v="0"/>
    <x v="0"/>
    <x v="16"/>
    <x v="16"/>
    <x v="37"/>
    <x v="0"/>
    <x v="323"/>
    <x v="322"/>
    <x v="32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9"/>
    <x v="112"/>
    <x v="1"/>
    <x v="1"/>
    <x v="0"/>
    <x v="0"/>
    <x v="0"/>
    <x v="0"/>
    <x v="0"/>
    <x v="0"/>
    <x v="0"/>
    <x v="0"/>
    <x v="1"/>
    <x v="1"/>
    <x v="1"/>
    <x v="1"/>
    <x v="108"/>
    <x v="45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37"/>
    <x v="0"/>
    <x v="323"/>
    <x v="322"/>
    <x v="32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5"/>
    <x v="0"/>
    <x v="0"/>
    <x v="0"/>
    <x v="0"/>
    <x v="256"/>
    <x v="4"/>
    <x v="299"/>
    <x v="295"/>
    <x v="298"/>
    <x v="3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64"/>
    <x v="0"/>
    <x v="0"/>
    <x v="202"/>
    <x v="1"/>
    <x v="5"/>
    <x v="254"/>
    <x v="293"/>
    <x v="6"/>
    <x v="10"/>
    <x v="2"/>
    <x v="2"/>
    <x v="0"/>
    <x v="0"/>
    <x v="43"/>
    <x v="1"/>
    <x v="324"/>
    <x v="4"/>
    <x v="14"/>
    <x v="323"/>
    <x v="378"/>
    <x v="0"/>
    <x v="0"/>
    <x v="0"/>
    <x v="52"/>
    <x v="52"/>
    <x v="1"/>
    <x v="1"/>
    <x v="18"/>
    <x v="18"/>
  </r>
  <r>
    <x v="0"/>
    <x v="0"/>
    <x v="0"/>
    <x v="16"/>
    <x v="16"/>
    <x v="37"/>
    <x v="0"/>
    <x v="323"/>
    <x v="322"/>
    <x v="32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6"/>
    <x v="0"/>
    <x v="0"/>
    <x v="124"/>
    <x v="0"/>
    <x v="10"/>
    <x v="14"/>
    <x v="300"/>
    <x v="296"/>
    <x v="299"/>
    <x v="334"/>
    <x v="0"/>
    <x v="0"/>
    <x v="0"/>
    <x v="0"/>
    <x v="0"/>
    <x v="0"/>
    <x v="0"/>
    <x v="0"/>
    <x v="0"/>
    <x v="0"/>
    <x v="0"/>
    <x v="0"/>
    <x v="0"/>
    <x v="2"/>
    <x v="1"/>
    <x v="112"/>
    <x v="131"/>
    <x v="35"/>
    <x v="113"/>
    <x v="1"/>
    <x v="1"/>
    <x v="0"/>
    <x v="0"/>
    <x v="4"/>
    <x v="2"/>
    <x v="64"/>
    <x v="2"/>
    <x v="12"/>
    <x v="66"/>
    <x v="0"/>
    <x v="16"/>
    <x v="0"/>
    <x v="294"/>
    <x v="19"/>
    <x v="457"/>
    <x v="2"/>
    <x v="2"/>
    <x v="0"/>
    <x v="0"/>
    <x v="6"/>
    <x v="3"/>
    <x v="92"/>
    <x v="1"/>
    <x v="2"/>
    <x v="79"/>
    <x v="379"/>
    <x v="0"/>
    <x v="0"/>
    <x v="0"/>
    <x v="52"/>
    <x v="52"/>
    <x v="1"/>
    <x v="1"/>
    <x v="18"/>
    <x v="18"/>
  </r>
  <r>
    <x v="0"/>
    <x v="0"/>
    <x v="0"/>
    <x v="16"/>
    <x v="16"/>
    <x v="120"/>
    <x v="0"/>
    <x v="212"/>
    <x v="212"/>
    <x v="21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16"/>
    <x v="0"/>
    <x v="0"/>
    <x v="0"/>
    <x v="0"/>
    <x v="0"/>
    <x v="0"/>
    <x v="0"/>
    <x v="0"/>
    <x v="0"/>
    <x v="0"/>
    <x v="0"/>
    <x v="0"/>
    <x v="0"/>
    <x v="0"/>
    <x v="0"/>
    <x v="2"/>
    <x v="76"/>
    <x v="1"/>
    <x v="1"/>
    <x v="0"/>
    <x v="0"/>
    <x v="0"/>
    <x v="0"/>
    <x v="0"/>
    <x v="0"/>
    <x v="0"/>
    <x v="0"/>
    <x v="1"/>
    <x v="1"/>
    <x v="1"/>
    <x v="1"/>
    <x v="6"/>
    <x v="27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120"/>
    <x v="0"/>
    <x v="212"/>
    <x v="212"/>
    <x v="21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01"/>
    <x v="185"/>
    <x v="0"/>
    <x v="0"/>
    <x v="0"/>
    <x v="0"/>
    <x v="257"/>
    <x v="164"/>
    <x v="301"/>
    <x v="201"/>
    <x v="203"/>
    <x v="335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14"/>
    <x v="1"/>
    <x v="1"/>
    <x v="0"/>
    <x v="0"/>
    <x v="7"/>
    <x v="4"/>
    <x v="118"/>
    <x v="1"/>
    <x v="66"/>
    <x v="11"/>
    <x v="1"/>
    <x v="1"/>
    <x v="1"/>
    <x v="1"/>
    <x v="6"/>
    <x v="458"/>
    <x v="2"/>
    <x v="2"/>
    <x v="0"/>
    <x v="0"/>
    <x v="2"/>
    <x v="1"/>
    <x v="250"/>
    <x v="4"/>
    <x v="5"/>
    <x v="5"/>
    <x v="5"/>
    <x v="0"/>
    <x v="0"/>
    <x v="0"/>
    <x v="30"/>
    <x v="30"/>
    <x v="1"/>
    <x v="1"/>
    <x v="18"/>
    <x v="18"/>
  </r>
  <r>
    <x v="0"/>
    <x v="0"/>
    <x v="0"/>
    <x v="16"/>
    <x v="16"/>
    <x v="1"/>
    <x v="0"/>
    <x v="316"/>
    <x v="315"/>
    <x v="31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45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94"/>
    <x v="86"/>
    <x v="324"/>
    <x v="323"/>
    <x v="32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60"/>
    <x v="1"/>
    <x v="18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1"/>
    <x v="0"/>
    <x v="325"/>
    <x v="324"/>
    <x v="32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1"/>
    <x v="73"/>
    <x v="0"/>
    <x v="0"/>
    <x v="0"/>
    <x v="0"/>
    <x v="0"/>
    <x v="67"/>
    <x v="302"/>
    <x v="297"/>
    <x v="300"/>
    <x v="336"/>
    <x v="0"/>
    <x v="0"/>
    <x v="0"/>
    <x v="0"/>
    <x v="0"/>
    <x v="0"/>
    <x v="0"/>
    <x v="0"/>
    <x v="0"/>
    <x v="0"/>
    <x v="0"/>
    <x v="0"/>
    <x v="0"/>
    <x v="0"/>
    <x v="0"/>
    <x v="0"/>
    <x v="132"/>
    <x v="0"/>
    <x v="0"/>
    <x v="1"/>
    <x v="1"/>
    <x v="0"/>
    <x v="0"/>
    <x v="39"/>
    <x v="3"/>
    <x v="154"/>
    <x v="0"/>
    <x v="0"/>
    <x v="203"/>
    <x v="3"/>
    <x v="48"/>
    <x v="255"/>
    <x v="295"/>
    <x v="5"/>
    <x v="461"/>
    <x v="2"/>
    <x v="2"/>
    <x v="0"/>
    <x v="0"/>
    <x v="121"/>
    <x v="0"/>
    <x v="325"/>
    <x v="6"/>
    <x v="81"/>
    <x v="324"/>
    <x v="380"/>
    <x v="0"/>
    <x v="0"/>
    <x v="0"/>
    <x v="0"/>
    <x v="0"/>
    <x v="0"/>
    <x v="0"/>
    <x v="0"/>
    <x v="0"/>
  </r>
  <r>
    <x v="0"/>
    <x v="0"/>
    <x v="0"/>
    <x v="16"/>
    <x v="16"/>
    <x v="1"/>
    <x v="0"/>
    <x v="326"/>
    <x v="325"/>
    <x v="32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8"/>
    <x v="0"/>
    <x v="303"/>
    <x v="298"/>
    <x v="301"/>
    <x v="3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4"/>
    <x v="256"/>
    <x v="296"/>
    <x v="6"/>
    <x v="462"/>
    <x v="2"/>
    <x v="2"/>
    <x v="0"/>
    <x v="0"/>
    <x v="60"/>
    <x v="1"/>
    <x v="80"/>
    <x v="1"/>
    <x v="114"/>
    <x v="76"/>
    <x v="381"/>
    <x v="0"/>
    <x v="0"/>
    <x v="0"/>
    <x v="0"/>
    <x v="0"/>
    <x v="0"/>
    <x v="0"/>
    <x v="0"/>
    <x v="0"/>
  </r>
  <r>
    <x v="0"/>
    <x v="0"/>
    <x v="0"/>
    <x v="16"/>
    <x v="16"/>
    <x v="13"/>
    <x v="123"/>
    <x v="320"/>
    <x v="319"/>
    <x v="32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186"/>
    <x v="0"/>
    <x v="0"/>
    <x v="0"/>
    <x v="0"/>
    <x v="1"/>
    <x v="0"/>
    <x v="304"/>
    <x v="1"/>
    <x v="1"/>
    <x v="3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297"/>
    <x v="6"/>
    <x v="463"/>
    <x v="2"/>
    <x v="2"/>
    <x v="0"/>
    <x v="0"/>
    <x v="2"/>
    <x v="1"/>
    <x v="28"/>
    <x v="4"/>
    <x v="5"/>
    <x v="5"/>
    <x v="382"/>
    <x v="18"/>
    <x v="11"/>
    <x v="4"/>
    <x v="0"/>
    <x v="0"/>
    <x v="0"/>
    <x v="0"/>
    <x v="0"/>
    <x v="0"/>
  </r>
  <r>
    <x v="0"/>
    <x v="0"/>
    <x v="0"/>
    <x v="16"/>
    <x v="16"/>
    <x v="121"/>
    <x v="0"/>
    <x v="320"/>
    <x v="319"/>
    <x v="320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22"/>
    <x v="106"/>
    <x v="0"/>
    <x v="0"/>
    <x v="0"/>
    <x v="0"/>
    <x v="259"/>
    <x v="94"/>
    <x v="305"/>
    <x v="299"/>
    <x v="302"/>
    <x v="339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1"/>
    <x v="1"/>
    <x v="0"/>
    <x v="0"/>
    <x v="7"/>
    <x v="4"/>
    <x v="155"/>
    <x v="1"/>
    <x v="67"/>
    <x v="204"/>
    <x v="1"/>
    <x v="1"/>
    <x v="257"/>
    <x v="298"/>
    <x v="6"/>
    <x v="9"/>
    <x v="2"/>
    <x v="2"/>
    <x v="0"/>
    <x v="0"/>
    <x v="2"/>
    <x v="1"/>
    <x v="326"/>
    <x v="4"/>
    <x v="5"/>
    <x v="325"/>
    <x v="383"/>
    <x v="0"/>
    <x v="0"/>
    <x v="0"/>
    <x v="0"/>
    <x v="0"/>
    <x v="0"/>
    <x v="0"/>
    <x v="0"/>
    <x v="0"/>
  </r>
  <r>
    <x v="0"/>
    <x v="0"/>
    <x v="0"/>
    <x v="17"/>
    <x v="17"/>
    <x v="122"/>
    <x v="124"/>
    <x v="327"/>
    <x v="326"/>
    <x v="3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46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7"/>
    <x v="17"/>
    <x v="1"/>
    <x v="0"/>
    <x v="328"/>
    <x v="327"/>
    <x v="3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3"/>
    <x v="187"/>
    <x v="0"/>
    <x v="0"/>
    <x v="125"/>
    <x v="0"/>
    <x v="260"/>
    <x v="165"/>
    <x v="306"/>
    <x v="300"/>
    <x v="303"/>
    <x v="340"/>
    <x v="0"/>
    <x v="0"/>
    <x v="0"/>
    <x v="0"/>
    <x v="0"/>
    <x v="0"/>
    <x v="0"/>
    <x v="0"/>
    <x v="0"/>
    <x v="0"/>
    <x v="0"/>
    <x v="0"/>
    <x v="0"/>
    <x v="0"/>
    <x v="0"/>
    <x v="113"/>
    <x v="133"/>
    <x v="0"/>
    <x v="0"/>
    <x v="0"/>
    <x v="0"/>
    <x v="0"/>
    <x v="0"/>
    <x v="26"/>
    <x v="14"/>
    <x v="156"/>
    <x v="0"/>
    <x v="0"/>
    <x v="205"/>
    <x v="0"/>
    <x v="3"/>
    <x v="258"/>
    <x v="299"/>
    <x v="109"/>
    <x v="465"/>
    <x v="1"/>
    <x v="4"/>
    <x v="8"/>
    <x v="113"/>
    <x v="122"/>
    <x v="39"/>
    <x v="327"/>
    <x v="0"/>
    <x v="115"/>
    <x v="326"/>
    <x v="384"/>
    <x v="0"/>
    <x v="0"/>
    <x v="0"/>
    <x v="0"/>
    <x v="0"/>
    <x v="0"/>
    <x v="0"/>
    <x v="0"/>
    <x v="0"/>
  </r>
  <r>
    <x v="0"/>
    <x v="0"/>
    <x v="0"/>
    <x v="17"/>
    <x v="17"/>
    <x v="61"/>
    <x v="0"/>
    <x v="237"/>
    <x v="236"/>
    <x v="23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4"/>
    <x v="115"/>
    <x v="1"/>
    <x v="1"/>
    <x v="0"/>
    <x v="0"/>
    <x v="0"/>
    <x v="0"/>
    <x v="0"/>
    <x v="0"/>
    <x v="0"/>
    <x v="0"/>
    <x v="1"/>
    <x v="1"/>
    <x v="1"/>
    <x v="1"/>
    <x v="30"/>
    <x v="46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7"/>
    <x v="17"/>
    <x v="79"/>
    <x v="48"/>
    <x v="296"/>
    <x v="295"/>
    <x v="2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0"/>
    <x v="37"/>
    <x v="224"/>
    <x v="188"/>
    <x v="34"/>
    <x v="0"/>
    <x v="126"/>
    <x v="0"/>
    <x v="261"/>
    <x v="166"/>
    <x v="307"/>
    <x v="301"/>
    <x v="304"/>
    <x v="341"/>
    <x v="0"/>
    <x v="0"/>
    <x v="0"/>
    <x v="0"/>
    <x v="0"/>
    <x v="0"/>
    <x v="0"/>
    <x v="0"/>
    <x v="0"/>
    <x v="0"/>
    <x v="0"/>
    <x v="0"/>
    <x v="0"/>
    <x v="0"/>
    <x v="1"/>
    <x v="114"/>
    <x v="134"/>
    <x v="0"/>
    <x v="0"/>
    <x v="0"/>
    <x v="0"/>
    <x v="0"/>
    <x v="0"/>
    <x v="57"/>
    <x v="13"/>
    <x v="157"/>
    <x v="0"/>
    <x v="0"/>
    <x v="206"/>
    <x v="3"/>
    <x v="43"/>
    <x v="259"/>
    <x v="300"/>
    <x v="102"/>
    <x v="467"/>
    <x v="15"/>
    <x v="183"/>
    <x v="1"/>
    <x v="1"/>
    <x v="123"/>
    <x v="22"/>
    <x v="328"/>
    <x v="15"/>
    <x v="116"/>
    <x v="327"/>
    <x v="385"/>
    <x v="0"/>
    <x v="0"/>
    <x v="0"/>
    <x v="0"/>
    <x v="0"/>
    <x v="0"/>
    <x v="0"/>
    <x v="0"/>
    <x v="0"/>
  </r>
  <r>
    <x v="0"/>
    <x v="0"/>
    <x v="0"/>
    <x v="17"/>
    <x v="17"/>
    <x v="1"/>
    <x v="69"/>
    <x v="329"/>
    <x v="328"/>
    <x v="32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46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7"/>
    <x v="17"/>
    <x v="1"/>
    <x v="90"/>
    <x v="330"/>
    <x v="329"/>
    <x v="33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469"/>
    <x v="2"/>
    <x v="2"/>
    <x v="0"/>
    <x v="0"/>
    <x v="6"/>
    <x v="1"/>
    <x v="329"/>
    <x v="1"/>
    <x v="14"/>
    <x v="328"/>
    <x v="386"/>
    <x v="0"/>
    <x v="0"/>
    <x v="0"/>
    <x v="0"/>
    <x v="0"/>
    <x v="0"/>
    <x v="0"/>
    <x v="0"/>
    <x v="0"/>
  </r>
  <r>
    <x v="0"/>
    <x v="0"/>
    <x v="0"/>
    <x v="17"/>
    <x v="17"/>
    <x v="43"/>
    <x v="125"/>
    <x v="157"/>
    <x v="157"/>
    <x v="15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8"/>
    <x v="189"/>
    <x v="0"/>
    <x v="0"/>
    <x v="0"/>
    <x v="47"/>
    <x v="262"/>
    <x v="167"/>
    <x v="308"/>
    <x v="302"/>
    <x v="305"/>
    <x v="342"/>
    <x v="0"/>
    <x v="0"/>
    <x v="0"/>
    <x v="0"/>
    <x v="0"/>
    <x v="0"/>
    <x v="3"/>
    <x v="3"/>
    <x v="0"/>
    <x v="0"/>
    <x v="0"/>
    <x v="0"/>
    <x v="15"/>
    <x v="0"/>
    <x v="1"/>
    <x v="115"/>
    <x v="135"/>
    <x v="0"/>
    <x v="0"/>
    <x v="1"/>
    <x v="1"/>
    <x v="0"/>
    <x v="0"/>
    <x v="8"/>
    <x v="4"/>
    <x v="8"/>
    <x v="0"/>
    <x v="0"/>
    <x v="152"/>
    <x v="1"/>
    <x v="0"/>
    <x v="260"/>
    <x v="301"/>
    <x v="6"/>
    <x v="470"/>
    <x v="2"/>
    <x v="2"/>
    <x v="0"/>
    <x v="0"/>
    <x v="4"/>
    <x v="1"/>
    <x v="330"/>
    <x v="4"/>
    <x v="20"/>
    <x v="329"/>
    <x v="387"/>
    <x v="0"/>
    <x v="0"/>
    <x v="0"/>
    <x v="0"/>
    <x v="0"/>
    <x v="0"/>
    <x v="0"/>
    <x v="0"/>
    <x v="0"/>
  </r>
  <r>
    <x v="0"/>
    <x v="0"/>
    <x v="0"/>
    <x v="17"/>
    <x v="17"/>
    <x v="13"/>
    <x v="126"/>
    <x v="331"/>
    <x v="330"/>
    <x v="33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7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7"/>
    <x v="17"/>
    <x v="59"/>
    <x v="27"/>
    <x v="332"/>
    <x v="331"/>
    <x v="33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3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72"/>
    <x v="2"/>
    <x v="2"/>
    <x v="0"/>
    <x v="0"/>
    <x v="2"/>
    <x v="1"/>
    <x v="2"/>
    <x v="1"/>
    <x v="2"/>
    <x v="2"/>
    <x v="208"/>
    <x v="0"/>
    <x v="0"/>
    <x v="0"/>
    <x v="0"/>
    <x v="0"/>
    <x v="0"/>
    <x v="0"/>
    <x v="0"/>
    <x v="0"/>
  </r>
  <r>
    <x v="0"/>
    <x v="0"/>
    <x v="0"/>
    <x v="17"/>
    <x v="17"/>
    <x v="1"/>
    <x v="0"/>
    <x v="328"/>
    <x v="327"/>
    <x v="32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73"/>
    <x v="1"/>
    <x v="47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06"/>
    <x v="48"/>
    <x v="333"/>
    <x v="332"/>
    <x v="3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3"/>
    <x v="0"/>
    <x v="309"/>
    <x v="303"/>
    <x v="306"/>
    <x v="3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4"/>
    <x v="9"/>
    <x v="0"/>
    <x v="0"/>
    <x v="42"/>
    <x v="6"/>
    <x v="8"/>
    <x v="261"/>
    <x v="302"/>
    <x v="64"/>
    <x v="474"/>
    <x v="1"/>
    <x v="4"/>
    <x v="13"/>
    <x v="114"/>
    <x v="32"/>
    <x v="10"/>
    <x v="331"/>
    <x v="13"/>
    <x v="37"/>
    <x v="330"/>
    <x v="388"/>
    <x v="0"/>
    <x v="0"/>
    <x v="0"/>
    <x v="0"/>
    <x v="0"/>
    <x v="0"/>
    <x v="0"/>
    <x v="0"/>
    <x v="0"/>
  </r>
  <r>
    <x v="0"/>
    <x v="0"/>
    <x v="0"/>
    <x v="18"/>
    <x v="18"/>
    <x v="123"/>
    <x v="0"/>
    <x v="55"/>
    <x v="55"/>
    <x v="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5"/>
    <x v="190"/>
    <x v="0"/>
    <x v="0"/>
    <x v="127"/>
    <x v="0"/>
    <x v="264"/>
    <x v="168"/>
    <x v="310"/>
    <x v="304"/>
    <x v="307"/>
    <x v="345"/>
    <x v="0"/>
    <x v="0"/>
    <x v="0"/>
    <x v="0"/>
    <x v="0"/>
    <x v="0"/>
    <x v="0"/>
    <x v="0"/>
    <x v="0"/>
    <x v="0"/>
    <x v="0"/>
    <x v="0"/>
    <x v="0"/>
    <x v="0"/>
    <x v="0"/>
    <x v="116"/>
    <x v="136"/>
    <x v="0"/>
    <x v="0"/>
    <x v="1"/>
    <x v="1"/>
    <x v="0"/>
    <x v="0"/>
    <x v="3"/>
    <x v="10"/>
    <x v="158"/>
    <x v="0"/>
    <x v="0"/>
    <x v="207"/>
    <x v="1"/>
    <x v="21"/>
    <x v="262"/>
    <x v="303"/>
    <x v="45"/>
    <x v="475"/>
    <x v="5"/>
    <x v="184"/>
    <x v="1"/>
    <x v="1"/>
    <x v="51"/>
    <x v="10"/>
    <x v="332"/>
    <x v="3"/>
    <x v="104"/>
    <x v="331"/>
    <x v="389"/>
    <x v="0"/>
    <x v="0"/>
    <x v="0"/>
    <x v="0"/>
    <x v="0"/>
    <x v="0"/>
    <x v="0"/>
    <x v="0"/>
    <x v="0"/>
  </r>
  <r>
    <x v="0"/>
    <x v="0"/>
    <x v="0"/>
    <x v="18"/>
    <x v="18"/>
    <x v="124"/>
    <x v="0"/>
    <x v="77"/>
    <x v="77"/>
    <x v="77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26"/>
    <x v="185"/>
    <x v="0"/>
    <x v="0"/>
    <x v="0"/>
    <x v="0"/>
    <x v="265"/>
    <x v="164"/>
    <x v="311"/>
    <x v="305"/>
    <x v="308"/>
    <x v="346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14"/>
    <x v="4"/>
    <x v="2"/>
    <x v="1"/>
    <x v="2"/>
    <x v="208"/>
    <x v="1"/>
    <x v="1"/>
    <x v="1"/>
    <x v="304"/>
    <x v="6"/>
    <x v="10"/>
    <x v="2"/>
    <x v="2"/>
    <x v="0"/>
    <x v="0"/>
    <x v="1"/>
    <x v="1"/>
    <x v="333"/>
    <x v="4"/>
    <x v="5"/>
    <x v="5"/>
    <x v="390"/>
    <x v="0"/>
    <x v="0"/>
    <x v="0"/>
    <x v="53"/>
    <x v="53"/>
    <x v="1"/>
    <x v="1"/>
    <x v="19"/>
    <x v="19"/>
  </r>
  <r>
    <x v="0"/>
    <x v="0"/>
    <x v="0"/>
    <x v="18"/>
    <x v="18"/>
    <x v="83"/>
    <x v="0"/>
    <x v="334"/>
    <x v="333"/>
    <x v="33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109"/>
    <x v="1"/>
    <x v="1"/>
    <x v="0"/>
    <x v="0"/>
    <x v="0"/>
    <x v="0"/>
    <x v="0"/>
    <x v="0"/>
    <x v="0"/>
    <x v="0"/>
    <x v="1"/>
    <x v="1"/>
    <x v="1"/>
    <x v="1"/>
    <x v="10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25"/>
    <x v="127"/>
    <x v="140"/>
    <x v="140"/>
    <x v="14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6"/>
    <x v="0"/>
    <x v="312"/>
    <x v="306"/>
    <x v="309"/>
    <x v="34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"/>
    <x v="4"/>
    <x v="159"/>
    <x v="0"/>
    <x v="0"/>
    <x v="209"/>
    <x v="0"/>
    <x v="27"/>
    <x v="263"/>
    <x v="305"/>
    <x v="1"/>
    <x v="282"/>
    <x v="2"/>
    <x v="2"/>
    <x v="0"/>
    <x v="0"/>
    <x v="58"/>
    <x v="1"/>
    <x v="334"/>
    <x v="1"/>
    <x v="15"/>
    <x v="332"/>
    <x v="391"/>
    <x v="0"/>
    <x v="0"/>
    <x v="0"/>
    <x v="0"/>
    <x v="0"/>
    <x v="0"/>
    <x v="0"/>
    <x v="0"/>
    <x v="0"/>
  </r>
  <r>
    <x v="0"/>
    <x v="0"/>
    <x v="0"/>
    <x v="18"/>
    <x v="18"/>
    <x v="117"/>
    <x v="36"/>
    <x v="149"/>
    <x v="149"/>
    <x v="14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4"/>
    <x v="476"/>
    <x v="1"/>
    <x v="185"/>
    <x v="9"/>
    <x v="115"/>
    <x v="124"/>
    <x v="8"/>
    <x v="335"/>
    <x v="10"/>
    <x v="117"/>
    <x v="333"/>
    <x v="392"/>
    <x v="0"/>
    <x v="0"/>
    <x v="0"/>
    <x v="0"/>
    <x v="0"/>
    <x v="0"/>
    <x v="0"/>
    <x v="0"/>
    <x v="0"/>
  </r>
  <r>
    <x v="0"/>
    <x v="0"/>
    <x v="0"/>
    <x v="18"/>
    <x v="18"/>
    <x v="126"/>
    <x v="0"/>
    <x v="151"/>
    <x v="151"/>
    <x v="15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7"/>
    <x v="191"/>
    <x v="0"/>
    <x v="0"/>
    <x v="128"/>
    <x v="0"/>
    <x v="267"/>
    <x v="169"/>
    <x v="313"/>
    <x v="307"/>
    <x v="310"/>
    <x v="348"/>
    <x v="0"/>
    <x v="0"/>
    <x v="0"/>
    <x v="0"/>
    <x v="0"/>
    <x v="0"/>
    <x v="0"/>
    <x v="0"/>
    <x v="0"/>
    <x v="0"/>
    <x v="0"/>
    <x v="0"/>
    <x v="0"/>
    <x v="0"/>
    <x v="0"/>
    <x v="117"/>
    <x v="137"/>
    <x v="0"/>
    <x v="0"/>
    <x v="1"/>
    <x v="1"/>
    <x v="0"/>
    <x v="0"/>
    <x v="12"/>
    <x v="10"/>
    <x v="160"/>
    <x v="0"/>
    <x v="0"/>
    <x v="210"/>
    <x v="0"/>
    <x v="14"/>
    <x v="264"/>
    <x v="306"/>
    <x v="17"/>
    <x v="477"/>
    <x v="2"/>
    <x v="2"/>
    <x v="0"/>
    <x v="0"/>
    <x v="17"/>
    <x v="10"/>
    <x v="336"/>
    <x v="3"/>
    <x v="37"/>
    <x v="334"/>
    <x v="393"/>
    <x v="0"/>
    <x v="0"/>
    <x v="0"/>
    <x v="0"/>
    <x v="0"/>
    <x v="0"/>
    <x v="0"/>
    <x v="0"/>
    <x v="0"/>
  </r>
  <r>
    <x v="0"/>
    <x v="0"/>
    <x v="0"/>
    <x v="18"/>
    <x v="18"/>
    <x v="126"/>
    <x v="0"/>
    <x v="152"/>
    <x v="152"/>
    <x v="15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478"/>
    <x v="2"/>
    <x v="2"/>
    <x v="0"/>
    <x v="0"/>
    <x v="13"/>
    <x v="1"/>
    <x v="83"/>
    <x v="1"/>
    <x v="13"/>
    <x v="79"/>
    <x v="394"/>
    <x v="0"/>
    <x v="0"/>
    <x v="0"/>
    <x v="0"/>
    <x v="0"/>
    <x v="0"/>
    <x v="0"/>
    <x v="0"/>
    <x v="0"/>
  </r>
  <r>
    <x v="0"/>
    <x v="0"/>
    <x v="0"/>
    <x v="18"/>
    <x v="18"/>
    <x v="1"/>
    <x v="51"/>
    <x v="335"/>
    <x v="334"/>
    <x v="33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0"/>
    <x v="479"/>
    <x v="2"/>
    <x v="2"/>
    <x v="0"/>
    <x v="0"/>
    <x v="59"/>
    <x v="1"/>
    <x v="337"/>
    <x v="1"/>
    <x v="50"/>
    <x v="335"/>
    <x v="395"/>
    <x v="0"/>
    <x v="0"/>
    <x v="0"/>
    <x v="0"/>
    <x v="0"/>
    <x v="0"/>
    <x v="0"/>
    <x v="0"/>
    <x v="0"/>
  </r>
  <r>
    <x v="0"/>
    <x v="0"/>
    <x v="0"/>
    <x v="18"/>
    <x v="18"/>
    <x v="1"/>
    <x v="0"/>
    <x v="336"/>
    <x v="335"/>
    <x v="33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480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"/>
    <x v="0"/>
    <x v="337"/>
    <x v="336"/>
    <x v="33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8"/>
    <x v="192"/>
    <x v="0"/>
    <x v="0"/>
    <x v="129"/>
    <x v="0"/>
    <x v="268"/>
    <x v="170"/>
    <x v="314"/>
    <x v="308"/>
    <x v="311"/>
    <x v="349"/>
    <x v="0"/>
    <x v="0"/>
    <x v="0"/>
    <x v="0"/>
    <x v="0"/>
    <x v="0"/>
    <x v="0"/>
    <x v="0"/>
    <x v="0"/>
    <x v="0"/>
    <x v="0"/>
    <x v="0"/>
    <x v="0"/>
    <x v="2"/>
    <x v="1"/>
    <x v="118"/>
    <x v="138"/>
    <x v="0"/>
    <x v="0"/>
    <x v="3"/>
    <x v="112"/>
    <x v="0"/>
    <x v="0"/>
    <x v="51"/>
    <x v="3"/>
    <x v="161"/>
    <x v="2"/>
    <x v="68"/>
    <x v="211"/>
    <x v="6"/>
    <x v="25"/>
    <x v="265"/>
    <x v="307"/>
    <x v="110"/>
    <x v="481"/>
    <x v="9"/>
    <x v="186"/>
    <x v="27"/>
    <x v="116"/>
    <x v="125"/>
    <x v="30"/>
    <x v="338"/>
    <x v="38"/>
    <x v="118"/>
    <x v="336"/>
    <x v="396"/>
    <x v="0"/>
    <x v="0"/>
    <x v="0"/>
    <x v="0"/>
    <x v="0"/>
    <x v="0"/>
    <x v="0"/>
    <x v="0"/>
    <x v="0"/>
  </r>
  <r>
    <x v="0"/>
    <x v="0"/>
    <x v="0"/>
    <x v="18"/>
    <x v="18"/>
    <x v="1"/>
    <x v="0"/>
    <x v="337"/>
    <x v="336"/>
    <x v="33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17"/>
    <x v="0"/>
    <x v="0"/>
    <x v="0"/>
    <x v="0"/>
    <x v="0"/>
    <x v="0"/>
    <x v="0"/>
    <x v="0"/>
    <x v="0"/>
    <x v="0"/>
    <x v="0"/>
    <x v="0"/>
    <x v="0"/>
    <x v="0"/>
    <x v="0"/>
    <x v="40"/>
    <x v="116"/>
    <x v="1"/>
    <x v="1"/>
    <x v="0"/>
    <x v="0"/>
    <x v="0"/>
    <x v="0"/>
    <x v="0"/>
    <x v="0"/>
    <x v="0"/>
    <x v="0"/>
    <x v="1"/>
    <x v="1"/>
    <x v="1"/>
    <x v="1"/>
    <x v="46"/>
    <x v="48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"/>
    <x v="11"/>
    <x v="338"/>
    <x v="337"/>
    <x v="3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0"/>
    <x v="483"/>
    <x v="2"/>
    <x v="2"/>
    <x v="1"/>
    <x v="101"/>
    <x v="40"/>
    <x v="8"/>
    <x v="339"/>
    <x v="10"/>
    <x v="36"/>
    <x v="337"/>
    <x v="397"/>
    <x v="0"/>
    <x v="0"/>
    <x v="0"/>
    <x v="0"/>
    <x v="0"/>
    <x v="0"/>
    <x v="0"/>
    <x v="0"/>
    <x v="0"/>
  </r>
  <r>
    <x v="0"/>
    <x v="0"/>
    <x v="0"/>
    <x v="18"/>
    <x v="18"/>
    <x v="13"/>
    <x v="66"/>
    <x v="339"/>
    <x v="338"/>
    <x v="33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6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1"/>
    <x v="27"/>
    <x v="340"/>
    <x v="339"/>
    <x v="34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9"/>
    <x v="193"/>
    <x v="0"/>
    <x v="0"/>
    <x v="130"/>
    <x v="48"/>
    <x v="269"/>
    <x v="171"/>
    <x v="315"/>
    <x v="309"/>
    <x v="312"/>
    <x v="350"/>
    <x v="0"/>
    <x v="0"/>
    <x v="0"/>
    <x v="0"/>
    <x v="0"/>
    <x v="0"/>
    <x v="1"/>
    <x v="1"/>
    <x v="1"/>
    <x v="5"/>
    <x v="0"/>
    <x v="0"/>
    <x v="31"/>
    <x v="0"/>
    <x v="0"/>
    <x v="0"/>
    <x v="0"/>
    <x v="0"/>
    <x v="0"/>
    <x v="1"/>
    <x v="1"/>
    <x v="0"/>
    <x v="0"/>
    <x v="3"/>
    <x v="10"/>
    <x v="162"/>
    <x v="0"/>
    <x v="0"/>
    <x v="212"/>
    <x v="1"/>
    <x v="14"/>
    <x v="266"/>
    <x v="308"/>
    <x v="3"/>
    <x v="484"/>
    <x v="5"/>
    <x v="187"/>
    <x v="0"/>
    <x v="0"/>
    <x v="58"/>
    <x v="15"/>
    <x v="340"/>
    <x v="4"/>
    <x v="1"/>
    <x v="338"/>
    <x v="398"/>
    <x v="0"/>
    <x v="0"/>
    <x v="0"/>
    <x v="54"/>
    <x v="54"/>
    <x v="1"/>
    <x v="1"/>
    <x v="20"/>
    <x v="20"/>
  </r>
  <r>
    <x v="0"/>
    <x v="0"/>
    <x v="0"/>
    <x v="18"/>
    <x v="18"/>
    <x v="37"/>
    <x v="128"/>
    <x v="341"/>
    <x v="340"/>
    <x v="34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8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24"/>
    <x v="0"/>
    <x v="77"/>
    <x v="77"/>
    <x v="7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86"/>
    <x v="1"/>
    <x v="188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24"/>
    <x v="0"/>
    <x v="77"/>
    <x v="77"/>
    <x v="77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30"/>
    <x v="194"/>
    <x v="0"/>
    <x v="0"/>
    <x v="131"/>
    <x v="0"/>
    <x v="270"/>
    <x v="172"/>
    <x v="316"/>
    <x v="310"/>
    <x v="313"/>
    <x v="351"/>
    <x v="0"/>
    <x v="0"/>
    <x v="0"/>
    <x v="0"/>
    <x v="0"/>
    <x v="0"/>
    <x v="0"/>
    <x v="0"/>
    <x v="0"/>
    <x v="0"/>
    <x v="0"/>
    <x v="0"/>
    <x v="0"/>
    <x v="0"/>
    <x v="0"/>
    <x v="119"/>
    <x v="139"/>
    <x v="3"/>
    <x v="117"/>
    <x v="1"/>
    <x v="1"/>
    <x v="0"/>
    <x v="0"/>
    <x v="27"/>
    <x v="2"/>
    <x v="50"/>
    <x v="2"/>
    <x v="28"/>
    <x v="213"/>
    <x v="1"/>
    <x v="1"/>
    <x v="267"/>
    <x v="309"/>
    <x v="1"/>
    <x v="487"/>
    <x v="2"/>
    <x v="2"/>
    <x v="0"/>
    <x v="0"/>
    <x v="8"/>
    <x v="3"/>
    <x v="341"/>
    <x v="4"/>
    <x v="5"/>
    <x v="339"/>
    <x v="399"/>
    <x v="0"/>
    <x v="0"/>
    <x v="0"/>
    <x v="0"/>
    <x v="0"/>
    <x v="0"/>
    <x v="0"/>
    <x v="0"/>
    <x v="0"/>
  </r>
  <r>
    <x v="0"/>
    <x v="0"/>
    <x v="0"/>
    <x v="18"/>
    <x v="18"/>
    <x v="1"/>
    <x v="0"/>
    <x v="337"/>
    <x v="336"/>
    <x v="33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1"/>
    <x v="0"/>
    <x v="317"/>
    <x v="311"/>
    <x v="314"/>
    <x v="3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268"/>
    <x v="310"/>
    <x v="3"/>
    <x v="488"/>
    <x v="2"/>
    <x v="2"/>
    <x v="0"/>
    <x v="0"/>
    <x v="6"/>
    <x v="1"/>
    <x v="342"/>
    <x v="1"/>
    <x v="14"/>
    <x v="340"/>
    <x v="400"/>
    <x v="0"/>
    <x v="0"/>
    <x v="0"/>
    <x v="0"/>
    <x v="0"/>
    <x v="0"/>
    <x v="0"/>
    <x v="0"/>
    <x v="0"/>
  </r>
  <r>
    <x v="0"/>
    <x v="0"/>
    <x v="0"/>
    <x v="18"/>
    <x v="18"/>
    <x v="123"/>
    <x v="0"/>
    <x v="55"/>
    <x v="55"/>
    <x v="5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48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26"/>
    <x v="0"/>
    <x v="342"/>
    <x v="341"/>
    <x v="34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2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26"/>
    <x v="0"/>
    <x v="343"/>
    <x v="342"/>
    <x v="343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31"/>
    <x v="195"/>
    <x v="0"/>
    <x v="0"/>
    <x v="132"/>
    <x v="0"/>
    <x v="272"/>
    <x v="173"/>
    <x v="318"/>
    <x v="312"/>
    <x v="315"/>
    <x v="353"/>
    <x v="0"/>
    <x v="0"/>
    <x v="0"/>
    <x v="0"/>
    <x v="0"/>
    <x v="0"/>
    <x v="0"/>
    <x v="0"/>
    <x v="0"/>
    <x v="0"/>
    <x v="0"/>
    <x v="0"/>
    <x v="0"/>
    <x v="0"/>
    <x v="0"/>
    <x v="120"/>
    <x v="140"/>
    <x v="2"/>
    <x v="118"/>
    <x v="1"/>
    <x v="1"/>
    <x v="0"/>
    <x v="0"/>
    <x v="4"/>
    <x v="4"/>
    <x v="8"/>
    <x v="0"/>
    <x v="0"/>
    <x v="214"/>
    <x v="1"/>
    <x v="16"/>
    <x v="269"/>
    <x v="311"/>
    <x v="6"/>
    <x v="490"/>
    <x v="2"/>
    <x v="2"/>
    <x v="0"/>
    <x v="0"/>
    <x v="1"/>
    <x v="1"/>
    <x v="343"/>
    <x v="4"/>
    <x v="14"/>
    <x v="341"/>
    <x v="401"/>
    <x v="0"/>
    <x v="0"/>
    <x v="0"/>
    <x v="0"/>
    <x v="0"/>
    <x v="0"/>
    <x v="0"/>
    <x v="0"/>
    <x v="0"/>
  </r>
  <r>
    <x v="0"/>
    <x v="0"/>
    <x v="0"/>
    <x v="19"/>
    <x v="19"/>
    <x v="3"/>
    <x v="0"/>
    <x v="220"/>
    <x v="220"/>
    <x v="22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19"/>
    <x v="0"/>
    <x v="7"/>
    <x v="0"/>
    <x v="0"/>
    <x v="0"/>
    <x v="0"/>
    <x v="0"/>
    <x v="0"/>
    <x v="0"/>
    <x v="0"/>
    <x v="1"/>
    <x v="1"/>
    <x v="1"/>
    <x v="1"/>
    <x v="23"/>
    <x v="491"/>
    <x v="1"/>
    <x v="111"/>
    <x v="0"/>
    <x v="0"/>
    <x v="2"/>
    <x v="1"/>
    <x v="2"/>
    <x v="1"/>
    <x v="2"/>
    <x v="2"/>
    <x v="44"/>
    <x v="0"/>
    <x v="0"/>
    <x v="0"/>
    <x v="0"/>
    <x v="0"/>
    <x v="0"/>
    <x v="0"/>
    <x v="0"/>
    <x v="0"/>
  </r>
  <r>
    <x v="0"/>
    <x v="0"/>
    <x v="0"/>
    <x v="19"/>
    <x v="19"/>
    <x v="127"/>
    <x v="0"/>
    <x v="344"/>
    <x v="343"/>
    <x v="3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9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9"/>
    <x v="19"/>
    <x v="1"/>
    <x v="123"/>
    <x v="345"/>
    <x v="344"/>
    <x v="34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1"/>
    <x v="493"/>
    <x v="2"/>
    <x v="2"/>
    <x v="0"/>
    <x v="0"/>
    <x v="2"/>
    <x v="1"/>
    <x v="344"/>
    <x v="1"/>
    <x v="2"/>
    <x v="342"/>
    <x v="402"/>
    <x v="0"/>
    <x v="0"/>
    <x v="0"/>
    <x v="0"/>
    <x v="0"/>
    <x v="0"/>
    <x v="0"/>
    <x v="0"/>
    <x v="0"/>
  </r>
  <r>
    <x v="0"/>
    <x v="0"/>
    <x v="0"/>
    <x v="19"/>
    <x v="19"/>
    <x v="1"/>
    <x v="66"/>
    <x v="81"/>
    <x v="81"/>
    <x v="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7"/>
    <x v="49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9"/>
    <x v="19"/>
    <x v="1"/>
    <x v="90"/>
    <x v="346"/>
    <x v="345"/>
    <x v="34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3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5"/>
    <x v="495"/>
    <x v="2"/>
    <x v="2"/>
    <x v="12"/>
    <x v="117"/>
    <x v="40"/>
    <x v="8"/>
    <x v="110"/>
    <x v="10"/>
    <x v="36"/>
    <x v="343"/>
    <x v="403"/>
    <x v="0"/>
    <x v="0"/>
    <x v="0"/>
    <x v="0"/>
    <x v="0"/>
    <x v="0"/>
    <x v="0"/>
    <x v="0"/>
    <x v="0"/>
  </r>
  <r>
    <x v="0"/>
    <x v="0"/>
    <x v="0"/>
    <x v="19"/>
    <x v="19"/>
    <x v="128"/>
    <x v="0"/>
    <x v="271"/>
    <x v="270"/>
    <x v="27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5"/>
    <x v="1"/>
    <x v="1"/>
    <x v="0"/>
    <x v="0"/>
    <x v="0"/>
    <x v="0"/>
    <x v="0"/>
    <x v="0"/>
    <x v="0"/>
    <x v="0"/>
    <x v="1"/>
    <x v="1"/>
    <x v="1"/>
    <x v="1"/>
    <x v="6"/>
    <x v="16"/>
    <x v="2"/>
    <x v="2"/>
    <x v="0"/>
    <x v="0"/>
    <x v="5"/>
    <x v="4"/>
    <x v="5"/>
    <x v="4"/>
    <x v="5"/>
    <x v="5"/>
    <x v="5"/>
    <x v="0"/>
    <x v="0"/>
    <x v="1"/>
    <x v="55"/>
    <x v="55"/>
    <x v="1"/>
    <x v="1"/>
    <x v="21"/>
    <x v="21"/>
  </r>
  <r>
    <x v="0"/>
    <x v="0"/>
    <x v="0"/>
    <x v="19"/>
    <x v="19"/>
    <x v="3"/>
    <x v="49"/>
    <x v="340"/>
    <x v="339"/>
    <x v="34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32"/>
    <x v="196"/>
    <x v="0"/>
    <x v="0"/>
    <x v="0"/>
    <x v="0"/>
    <x v="273"/>
    <x v="174"/>
    <x v="319"/>
    <x v="313"/>
    <x v="316"/>
    <x v="355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120"/>
    <x v="5"/>
    <x v="113"/>
    <x v="0"/>
    <x v="0"/>
    <x v="15"/>
    <x v="5"/>
    <x v="163"/>
    <x v="3"/>
    <x v="69"/>
    <x v="215"/>
    <x v="0"/>
    <x v="54"/>
    <x v="270"/>
    <x v="312"/>
    <x v="16"/>
    <x v="496"/>
    <x v="7"/>
    <x v="189"/>
    <x v="0"/>
    <x v="0"/>
    <x v="33"/>
    <x v="10"/>
    <x v="345"/>
    <x v="3"/>
    <x v="22"/>
    <x v="344"/>
    <x v="404"/>
    <x v="0"/>
    <x v="0"/>
    <x v="0"/>
    <x v="0"/>
    <x v="0"/>
    <x v="0"/>
    <x v="0"/>
    <x v="0"/>
    <x v="0"/>
  </r>
  <r>
    <x v="0"/>
    <x v="0"/>
    <x v="0"/>
    <x v="19"/>
    <x v="19"/>
    <x v="1"/>
    <x v="82"/>
    <x v="264"/>
    <x v="263"/>
    <x v="26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3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9"/>
    <x v="19"/>
    <x v="129"/>
    <x v="27"/>
    <x v="347"/>
    <x v="346"/>
    <x v="34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49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0"/>
    <x v="20"/>
    <x v="29"/>
    <x v="27"/>
    <x v="348"/>
    <x v="347"/>
    <x v="3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3"/>
    <x v="197"/>
    <x v="0"/>
    <x v="0"/>
    <x v="133"/>
    <x v="0"/>
    <x v="274"/>
    <x v="175"/>
    <x v="320"/>
    <x v="314"/>
    <x v="317"/>
    <x v="356"/>
    <x v="0"/>
    <x v="0"/>
    <x v="0"/>
    <x v="0"/>
    <x v="0"/>
    <x v="0"/>
    <x v="0"/>
    <x v="0"/>
    <x v="0"/>
    <x v="0"/>
    <x v="0"/>
    <x v="0"/>
    <x v="0"/>
    <x v="0"/>
    <x v="0"/>
    <x v="121"/>
    <x v="141"/>
    <x v="0"/>
    <x v="0"/>
    <x v="1"/>
    <x v="1"/>
    <x v="0"/>
    <x v="0"/>
    <x v="34"/>
    <x v="3"/>
    <x v="164"/>
    <x v="0"/>
    <x v="0"/>
    <x v="216"/>
    <x v="0"/>
    <x v="26"/>
    <x v="271"/>
    <x v="313"/>
    <x v="111"/>
    <x v="498"/>
    <x v="5"/>
    <x v="19"/>
    <x v="0"/>
    <x v="0"/>
    <x v="126"/>
    <x v="26"/>
    <x v="346"/>
    <x v="6"/>
    <x v="46"/>
    <x v="345"/>
    <x v="405"/>
    <x v="0"/>
    <x v="0"/>
    <x v="0"/>
    <x v="0"/>
    <x v="0"/>
    <x v="0"/>
    <x v="0"/>
    <x v="0"/>
    <x v="0"/>
  </r>
  <r>
    <x v="0"/>
    <x v="0"/>
    <x v="0"/>
    <x v="20"/>
    <x v="20"/>
    <x v="1"/>
    <x v="27"/>
    <x v="349"/>
    <x v="348"/>
    <x v="34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5"/>
    <x v="0"/>
    <x v="321"/>
    <x v="315"/>
    <x v="318"/>
    <x v="3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21"/>
    <x v="272"/>
    <x v="314"/>
    <x v="31"/>
    <x v="499"/>
    <x v="1"/>
    <x v="190"/>
    <x v="4"/>
    <x v="118"/>
    <x v="79"/>
    <x v="3"/>
    <x v="347"/>
    <x v="3"/>
    <x v="68"/>
    <x v="346"/>
    <x v="406"/>
    <x v="0"/>
    <x v="0"/>
    <x v="0"/>
    <x v="0"/>
    <x v="0"/>
    <x v="0"/>
    <x v="0"/>
    <x v="0"/>
    <x v="0"/>
  </r>
  <r>
    <x v="0"/>
    <x v="0"/>
    <x v="0"/>
    <x v="20"/>
    <x v="20"/>
    <x v="1"/>
    <x v="102"/>
    <x v="350"/>
    <x v="217"/>
    <x v="35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4"/>
    <x v="198"/>
    <x v="0"/>
    <x v="0"/>
    <x v="134"/>
    <x v="0"/>
    <x v="276"/>
    <x v="176"/>
    <x v="322"/>
    <x v="316"/>
    <x v="319"/>
    <x v="358"/>
    <x v="0"/>
    <x v="0"/>
    <x v="0"/>
    <x v="0"/>
    <x v="0"/>
    <x v="0"/>
    <x v="0"/>
    <x v="0"/>
    <x v="0"/>
    <x v="0"/>
    <x v="0"/>
    <x v="0"/>
    <x v="0"/>
    <x v="0"/>
    <x v="0"/>
    <x v="122"/>
    <x v="142"/>
    <x v="0"/>
    <x v="0"/>
    <x v="0"/>
    <x v="0"/>
    <x v="0"/>
    <x v="0"/>
    <x v="45"/>
    <x v="14"/>
    <x v="165"/>
    <x v="1"/>
    <x v="1"/>
    <x v="217"/>
    <x v="2"/>
    <x v="12"/>
    <x v="273"/>
    <x v="315"/>
    <x v="112"/>
    <x v="500"/>
    <x v="5"/>
    <x v="191"/>
    <x v="31"/>
    <x v="119"/>
    <x v="127"/>
    <x v="38"/>
    <x v="348"/>
    <x v="36"/>
    <x v="119"/>
    <x v="347"/>
    <x v="407"/>
    <x v="0"/>
    <x v="0"/>
    <x v="0"/>
    <x v="0"/>
    <x v="0"/>
    <x v="0"/>
    <x v="0"/>
    <x v="0"/>
    <x v="0"/>
  </r>
  <r>
    <x v="0"/>
    <x v="0"/>
    <x v="0"/>
    <x v="20"/>
    <x v="20"/>
    <x v="1"/>
    <x v="129"/>
    <x v="348"/>
    <x v="347"/>
    <x v="34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1"/>
    <x v="501"/>
    <x v="1"/>
    <x v="192"/>
    <x v="12"/>
    <x v="120"/>
    <x v="75"/>
    <x v="8"/>
    <x v="349"/>
    <x v="10"/>
    <x v="120"/>
    <x v="348"/>
    <x v="408"/>
    <x v="0"/>
    <x v="0"/>
    <x v="0"/>
    <x v="0"/>
    <x v="0"/>
    <x v="0"/>
    <x v="0"/>
    <x v="0"/>
    <x v="0"/>
  </r>
  <r>
    <x v="0"/>
    <x v="0"/>
    <x v="0"/>
    <x v="20"/>
    <x v="20"/>
    <x v="1"/>
    <x v="35"/>
    <x v="351"/>
    <x v="349"/>
    <x v="35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502"/>
    <x v="2"/>
    <x v="2"/>
    <x v="7"/>
    <x v="12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0"/>
    <x v="20"/>
    <x v="51"/>
    <x v="53"/>
    <x v="352"/>
    <x v="350"/>
    <x v="35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5"/>
    <x v="199"/>
    <x v="0"/>
    <x v="0"/>
    <x v="0"/>
    <x v="0"/>
    <x v="277"/>
    <x v="177"/>
    <x v="323"/>
    <x v="317"/>
    <x v="320"/>
    <x v="35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2"/>
    <x v="118"/>
    <x v="1"/>
    <x v="9"/>
    <x v="72"/>
    <x v="0"/>
    <x v="0"/>
    <x v="274"/>
    <x v="316"/>
    <x v="50"/>
    <x v="503"/>
    <x v="2"/>
    <x v="2"/>
    <x v="23"/>
    <x v="122"/>
    <x v="8"/>
    <x v="8"/>
    <x v="16"/>
    <x v="3"/>
    <x v="7"/>
    <x v="349"/>
    <x v="409"/>
    <x v="0"/>
    <x v="0"/>
    <x v="0"/>
    <x v="0"/>
    <x v="0"/>
    <x v="0"/>
    <x v="0"/>
    <x v="0"/>
    <x v="0"/>
  </r>
  <r>
    <x v="0"/>
    <x v="0"/>
    <x v="0"/>
    <x v="20"/>
    <x v="20"/>
    <x v="63"/>
    <x v="27"/>
    <x v="245"/>
    <x v="244"/>
    <x v="24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6"/>
    <x v="200"/>
    <x v="0"/>
    <x v="0"/>
    <x v="0"/>
    <x v="0"/>
    <x v="278"/>
    <x v="178"/>
    <x v="324"/>
    <x v="318"/>
    <x v="321"/>
    <x v="36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52"/>
    <x v="0"/>
    <x v="0"/>
    <x v="39"/>
    <x v="5"/>
    <x v="166"/>
    <x v="0"/>
    <x v="0"/>
    <x v="218"/>
    <x v="0"/>
    <x v="13"/>
    <x v="275"/>
    <x v="317"/>
    <x v="46"/>
    <x v="504"/>
    <x v="13"/>
    <x v="193"/>
    <x v="0"/>
    <x v="0"/>
    <x v="128"/>
    <x v="16"/>
    <x v="350"/>
    <x v="19"/>
    <x v="17"/>
    <x v="350"/>
    <x v="410"/>
    <x v="0"/>
    <x v="0"/>
    <x v="0"/>
    <x v="0"/>
    <x v="0"/>
    <x v="0"/>
    <x v="0"/>
    <x v="0"/>
    <x v="0"/>
  </r>
  <r>
    <x v="0"/>
    <x v="0"/>
    <x v="0"/>
    <x v="20"/>
    <x v="20"/>
    <x v="0"/>
    <x v="130"/>
    <x v="353"/>
    <x v="351"/>
    <x v="3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505"/>
    <x v="2"/>
    <x v="2"/>
    <x v="7"/>
    <x v="123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0"/>
    <x v="20"/>
    <x v="13"/>
    <x v="131"/>
    <x v="354"/>
    <x v="352"/>
    <x v="35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506"/>
    <x v="2"/>
    <x v="2"/>
    <x v="1"/>
    <x v="124"/>
    <x v="8"/>
    <x v="1"/>
    <x v="351"/>
    <x v="1"/>
    <x v="10"/>
    <x v="351"/>
    <x v="411"/>
    <x v="0"/>
    <x v="0"/>
    <x v="0"/>
    <x v="0"/>
    <x v="0"/>
    <x v="0"/>
    <x v="0"/>
    <x v="0"/>
    <x v="0"/>
  </r>
  <r>
    <x v="0"/>
    <x v="0"/>
    <x v="0"/>
    <x v="20"/>
    <x v="20"/>
    <x v="130"/>
    <x v="0"/>
    <x v="355"/>
    <x v="353"/>
    <x v="3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36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115"/>
    <x v="2"/>
    <x v="2"/>
    <x v="0"/>
    <x v="0"/>
    <x v="2"/>
    <x v="1"/>
    <x v="171"/>
    <x v="1"/>
    <x v="2"/>
    <x v="352"/>
    <x v="412"/>
    <x v="0"/>
    <x v="0"/>
    <x v="0"/>
    <x v="0"/>
    <x v="0"/>
    <x v="0"/>
    <x v="0"/>
    <x v="0"/>
    <x v="0"/>
  </r>
  <r>
    <x v="0"/>
    <x v="0"/>
    <x v="0"/>
    <x v="20"/>
    <x v="20"/>
    <x v="130"/>
    <x v="0"/>
    <x v="355"/>
    <x v="353"/>
    <x v="35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25"/>
    <x v="319"/>
    <x v="322"/>
    <x v="362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121"/>
    <x v="1"/>
    <x v="1"/>
    <x v="0"/>
    <x v="0"/>
    <x v="7"/>
    <x v="4"/>
    <x v="39"/>
    <x v="1"/>
    <x v="51"/>
    <x v="129"/>
    <x v="0"/>
    <x v="16"/>
    <x v="276"/>
    <x v="318"/>
    <x v="4"/>
    <x v="507"/>
    <x v="2"/>
    <x v="2"/>
    <x v="0"/>
    <x v="0"/>
    <x v="2"/>
    <x v="1"/>
    <x v="197"/>
    <x v="1"/>
    <x v="2"/>
    <x v="196"/>
    <x v="413"/>
    <x v="0"/>
    <x v="0"/>
    <x v="0"/>
    <x v="0"/>
    <x v="0"/>
    <x v="0"/>
    <x v="0"/>
    <x v="0"/>
    <x v="0"/>
  </r>
  <r>
    <x v="0"/>
    <x v="0"/>
    <x v="0"/>
    <x v="20"/>
    <x v="20"/>
    <x v="130"/>
    <x v="0"/>
    <x v="355"/>
    <x v="353"/>
    <x v="35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85"/>
    <x v="0"/>
    <x v="0"/>
    <x v="0"/>
    <x v="0"/>
    <x v="10"/>
    <x v="164"/>
    <x v="326"/>
    <x v="320"/>
    <x v="323"/>
    <x v="363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22"/>
    <x v="1"/>
    <x v="1"/>
    <x v="0"/>
    <x v="0"/>
    <x v="8"/>
    <x v="4"/>
    <x v="9"/>
    <x v="1"/>
    <x v="1"/>
    <x v="9"/>
    <x v="1"/>
    <x v="1"/>
    <x v="1"/>
    <x v="319"/>
    <x v="6"/>
    <x v="508"/>
    <x v="2"/>
    <x v="2"/>
    <x v="0"/>
    <x v="0"/>
    <x v="13"/>
    <x v="1"/>
    <x v="83"/>
    <x v="4"/>
    <x v="5"/>
    <x v="5"/>
    <x v="414"/>
    <x v="0"/>
    <x v="0"/>
    <x v="0"/>
    <x v="56"/>
    <x v="56"/>
    <x v="1"/>
    <x v="1"/>
    <x v="22"/>
    <x v="22"/>
  </r>
  <r>
    <x v="0"/>
    <x v="0"/>
    <x v="0"/>
    <x v="20"/>
    <x v="20"/>
    <x v="37"/>
    <x v="0"/>
    <x v="356"/>
    <x v="354"/>
    <x v="35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23"/>
    <x v="1"/>
    <x v="1"/>
    <x v="0"/>
    <x v="0"/>
    <x v="0"/>
    <x v="0"/>
    <x v="0"/>
    <x v="0"/>
    <x v="0"/>
    <x v="0"/>
    <x v="1"/>
    <x v="1"/>
    <x v="1"/>
    <x v="1"/>
    <x v="6"/>
    <x v="509"/>
    <x v="2"/>
    <x v="2"/>
    <x v="0"/>
    <x v="0"/>
    <x v="5"/>
    <x v="4"/>
    <x v="5"/>
    <x v="4"/>
    <x v="5"/>
    <x v="5"/>
    <x v="5"/>
    <x v="0"/>
    <x v="0"/>
    <x v="1"/>
    <x v="57"/>
    <x v="57"/>
    <x v="1"/>
    <x v="1"/>
    <x v="22"/>
    <x v="22"/>
  </r>
  <r>
    <x v="0"/>
    <x v="0"/>
    <x v="0"/>
    <x v="21"/>
    <x v="21"/>
    <x v="131"/>
    <x v="77"/>
    <x v="348"/>
    <x v="347"/>
    <x v="3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3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10"/>
    <x v="2"/>
    <x v="2"/>
    <x v="0"/>
    <x v="0"/>
    <x v="59"/>
    <x v="1"/>
    <x v="352"/>
    <x v="1"/>
    <x v="50"/>
    <x v="353"/>
    <x v="415"/>
    <x v="0"/>
    <x v="0"/>
    <x v="0"/>
    <x v="0"/>
    <x v="0"/>
    <x v="0"/>
    <x v="0"/>
    <x v="0"/>
    <x v="0"/>
  </r>
  <r>
    <x v="0"/>
    <x v="0"/>
    <x v="0"/>
    <x v="21"/>
    <x v="21"/>
    <x v="84"/>
    <x v="132"/>
    <x v="357"/>
    <x v="355"/>
    <x v="3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7"/>
    <x v="201"/>
    <x v="0"/>
    <x v="0"/>
    <x v="135"/>
    <x v="0"/>
    <x v="279"/>
    <x v="179"/>
    <x v="327"/>
    <x v="321"/>
    <x v="324"/>
    <x v="365"/>
    <x v="0"/>
    <x v="0"/>
    <x v="0"/>
    <x v="0"/>
    <x v="0"/>
    <x v="0"/>
    <x v="0"/>
    <x v="0"/>
    <x v="0"/>
    <x v="0"/>
    <x v="0"/>
    <x v="0"/>
    <x v="0"/>
    <x v="0"/>
    <x v="0"/>
    <x v="123"/>
    <x v="143"/>
    <x v="0"/>
    <x v="0"/>
    <x v="1"/>
    <x v="1"/>
    <x v="0"/>
    <x v="0"/>
    <x v="14"/>
    <x v="5"/>
    <x v="68"/>
    <x v="0"/>
    <x v="0"/>
    <x v="219"/>
    <x v="0"/>
    <x v="4"/>
    <x v="277"/>
    <x v="320"/>
    <x v="68"/>
    <x v="511"/>
    <x v="7"/>
    <x v="194"/>
    <x v="0"/>
    <x v="0"/>
    <x v="88"/>
    <x v="13"/>
    <x v="353"/>
    <x v="1"/>
    <x v="22"/>
    <x v="354"/>
    <x v="416"/>
    <x v="0"/>
    <x v="0"/>
    <x v="0"/>
    <x v="0"/>
    <x v="0"/>
    <x v="0"/>
    <x v="0"/>
    <x v="0"/>
    <x v="0"/>
  </r>
  <r>
    <x v="0"/>
    <x v="0"/>
    <x v="0"/>
    <x v="21"/>
    <x v="21"/>
    <x v="132"/>
    <x v="9"/>
    <x v="65"/>
    <x v="65"/>
    <x v="6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1"/>
    <x v="21"/>
    <x v="132"/>
    <x v="48"/>
    <x v="153"/>
    <x v="153"/>
    <x v="1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8"/>
    <x v="202"/>
    <x v="0"/>
    <x v="0"/>
    <x v="136"/>
    <x v="0"/>
    <x v="280"/>
    <x v="180"/>
    <x v="328"/>
    <x v="322"/>
    <x v="325"/>
    <x v="366"/>
    <x v="0"/>
    <x v="0"/>
    <x v="0"/>
    <x v="0"/>
    <x v="0"/>
    <x v="0"/>
    <x v="0"/>
    <x v="0"/>
    <x v="0"/>
    <x v="0"/>
    <x v="0"/>
    <x v="0"/>
    <x v="0"/>
    <x v="0"/>
    <x v="1"/>
    <x v="124"/>
    <x v="144"/>
    <x v="0"/>
    <x v="0"/>
    <x v="1"/>
    <x v="1"/>
    <x v="0"/>
    <x v="0"/>
    <x v="20"/>
    <x v="2"/>
    <x v="11"/>
    <x v="0"/>
    <x v="0"/>
    <x v="220"/>
    <x v="0"/>
    <x v="13"/>
    <x v="278"/>
    <x v="321"/>
    <x v="92"/>
    <x v="512"/>
    <x v="1"/>
    <x v="19"/>
    <x v="1"/>
    <x v="1"/>
    <x v="53"/>
    <x v="15"/>
    <x v="354"/>
    <x v="3"/>
    <x v="68"/>
    <x v="355"/>
    <x v="417"/>
    <x v="0"/>
    <x v="0"/>
    <x v="0"/>
    <x v="0"/>
    <x v="0"/>
    <x v="0"/>
    <x v="0"/>
    <x v="0"/>
    <x v="0"/>
  </r>
  <r>
    <x v="0"/>
    <x v="0"/>
    <x v="0"/>
    <x v="21"/>
    <x v="21"/>
    <x v="1"/>
    <x v="0"/>
    <x v="358"/>
    <x v="356"/>
    <x v="35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1"/>
    <x v="38"/>
    <x v="239"/>
    <x v="203"/>
    <x v="35"/>
    <x v="0"/>
    <x v="137"/>
    <x v="0"/>
    <x v="281"/>
    <x v="181"/>
    <x v="329"/>
    <x v="323"/>
    <x v="326"/>
    <x v="367"/>
    <x v="0"/>
    <x v="0"/>
    <x v="0"/>
    <x v="0"/>
    <x v="0"/>
    <x v="0"/>
    <x v="0"/>
    <x v="0"/>
    <x v="0"/>
    <x v="0"/>
    <x v="0"/>
    <x v="0"/>
    <x v="0"/>
    <x v="0"/>
    <x v="0"/>
    <x v="125"/>
    <x v="145"/>
    <x v="0"/>
    <x v="0"/>
    <x v="3"/>
    <x v="114"/>
    <x v="0"/>
    <x v="0"/>
    <x v="58"/>
    <x v="14"/>
    <x v="167"/>
    <x v="1"/>
    <x v="32"/>
    <x v="221"/>
    <x v="0"/>
    <x v="46"/>
    <x v="279"/>
    <x v="322"/>
    <x v="113"/>
    <x v="513"/>
    <x v="7"/>
    <x v="195"/>
    <x v="6"/>
    <x v="125"/>
    <x v="83"/>
    <x v="20"/>
    <x v="355"/>
    <x v="13"/>
    <x v="113"/>
    <x v="356"/>
    <x v="418"/>
    <x v="0"/>
    <x v="0"/>
    <x v="0"/>
    <x v="0"/>
    <x v="0"/>
    <x v="0"/>
    <x v="0"/>
    <x v="0"/>
    <x v="0"/>
  </r>
  <r>
    <x v="0"/>
    <x v="0"/>
    <x v="0"/>
    <x v="21"/>
    <x v="21"/>
    <x v="1"/>
    <x v="0"/>
    <x v="359"/>
    <x v="357"/>
    <x v="35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0"/>
    <x v="204"/>
    <x v="0"/>
    <x v="0"/>
    <x v="0"/>
    <x v="0"/>
    <x v="282"/>
    <x v="182"/>
    <x v="330"/>
    <x v="324"/>
    <x v="327"/>
    <x v="3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15"/>
    <x v="0"/>
    <x v="0"/>
    <x v="39"/>
    <x v="10"/>
    <x v="168"/>
    <x v="0"/>
    <x v="0"/>
    <x v="222"/>
    <x v="6"/>
    <x v="31"/>
    <x v="280"/>
    <x v="323"/>
    <x v="114"/>
    <x v="514"/>
    <x v="9"/>
    <x v="196"/>
    <x v="23"/>
    <x v="126"/>
    <x v="129"/>
    <x v="20"/>
    <x v="356"/>
    <x v="9"/>
    <x v="121"/>
    <x v="357"/>
    <x v="419"/>
    <x v="0"/>
    <x v="0"/>
    <x v="0"/>
    <x v="0"/>
    <x v="0"/>
    <x v="0"/>
    <x v="0"/>
    <x v="0"/>
    <x v="0"/>
  </r>
  <r>
    <x v="0"/>
    <x v="0"/>
    <x v="0"/>
    <x v="21"/>
    <x v="21"/>
    <x v="1"/>
    <x v="27"/>
    <x v="360"/>
    <x v="358"/>
    <x v="36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2"/>
    <x v="39"/>
    <x v="241"/>
    <x v="205"/>
    <x v="36"/>
    <x v="0"/>
    <x v="138"/>
    <x v="23"/>
    <x v="283"/>
    <x v="183"/>
    <x v="331"/>
    <x v="325"/>
    <x v="328"/>
    <x v="369"/>
    <x v="0"/>
    <x v="0"/>
    <x v="0"/>
    <x v="0"/>
    <x v="0"/>
    <x v="0"/>
    <x v="1"/>
    <x v="3"/>
    <x v="0"/>
    <x v="0"/>
    <x v="0"/>
    <x v="0"/>
    <x v="32"/>
    <x v="3"/>
    <x v="9"/>
    <x v="126"/>
    <x v="146"/>
    <x v="0"/>
    <x v="0"/>
    <x v="0"/>
    <x v="116"/>
    <x v="0"/>
    <x v="0"/>
    <x v="59"/>
    <x v="27"/>
    <x v="169"/>
    <x v="1"/>
    <x v="28"/>
    <x v="223"/>
    <x v="21"/>
    <x v="56"/>
    <x v="281"/>
    <x v="324"/>
    <x v="115"/>
    <x v="515"/>
    <x v="21"/>
    <x v="197"/>
    <x v="10"/>
    <x v="127"/>
    <x v="130"/>
    <x v="51"/>
    <x v="357"/>
    <x v="39"/>
    <x v="122"/>
    <x v="358"/>
    <x v="420"/>
    <x v="19"/>
    <x v="18"/>
    <x v="4"/>
    <x v="0"/>
    <x v="0"/>
    <x v="0"/>
    <x v="0"/>
    <x v="0"/>
    <x v="0"/>
  </r>
  <r>
    <x v="0"/>
    <x v="0"/>
    <x v="0"/>
    <x v="21"/>
    <x v="21"/>
    <x v="1"/>
    <x v="0"/>
    <x v="361"/>
    <x v="359"/>
    <x v="36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2"/>
    <x v="4"/>
    <x v="0"/>
    <x v="0"/>
    <x v="0"/>
    <x v="0"/>
    <x v="284"/>
    <x v="0"/>
    <x v="332"/>
    <x v="326"/>
    <x v="329"/>
    <x v="37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4"/>
    <x v="23"/>
    <x v="0"/>
    <x v="0"/>
    <x v="112"/>
    <x v="0"/>
    <x v="16"/>
    <x v="282"/>
    <x v="325"/>
    <x v="17"/>
    <x v="516"/>
    <x v="1"/>
    <x v="4"/>
    <x v="3"/>
    <x v="3"/>
    <x v="38"/>
    <x v="8"/>
    <x v="358"/>
    <x v="3"/>
    <x v="20"/>
    <x v="359"/>
    <x v="421"/>
    <x v="0"/>
    <x v="0"/>
    <x v="0"/>
    <x v="0"/>
    <x v="0"/>
    <x v="0"/>
    <x v="0"/>
    <x v="0"/>
    <x v="0"/>
  </r>
  <r>
    <x v="0"/>
    <x v="0"/>
    <x v="0"/>
    <x v="21"/>
    <x v="21"/>
    <x v="1"/>
    <x v="90"/>
    <x v="362"/>
    <x v="360"/>
    <x v="36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3"/>
    <x v="206"/>
    <x v="0"/>
    <x v="0"/>
    <x v="0"/>
    <x v="0"/>
    <x v="285"/>
    <x v="0"/>
    <x v="333"/>
    <x v="327"/>
    <x v="330"/>
    <x v="37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283"/>
    <x v="326"/>
    <x v="39"/>
    <x v="517"/>
    <x v="2"/>
    <x v="2"/>
    <x v="6"/>
    <x v="128"/>
    <x v="1"/>
    <x v="8"/>
    <x v="359"/>
    <x v="3"/>
    <x v="7"/>
    <x v="360"/>
    <x v="422"/>
    <x v="0"/>
    <x v="0"/>
    <x v="0"/>
    <x v="0"/>
    <x v="0"/>
    <x v="0"/>
    <x v="0"/>
    <x v="0"/>
    <x v="0"/>
  </r>
  <r>
    <x v="0"/>
    <x v="0"/>
    <x v="0"/>
    <x v="21"/>
    <x v="21"/>
    <x v="133"/>
    <x v="0"/>
    <x v="353"/>
    <x v="351"/>
    <x v="3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4"/>
    <x v="207"/>
    <x v="0"/>
    <x v="0"/>
    <x v="0"/>
    <x v="0"/>
    <x v="286"/>
    <x v="0"/>
    <x v="334"/>
    <x v="328"/>
    <x v="331"/>
    <x v="37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284"/>
    <x v="327"/>
    <x v="103"/>
    <x v="518"/>
    <x v="5"/>
    <x v="105"/>
    <x v="0"/>
    <x v="0"/>
    <x v="6"/>
    <x v="8"/>
    <x v="360"/>
    <x v="1"/>
    <x v="2"/>
    <x v="361"/>
    <x v="423"/>
    <x v="0"/>
    <x v="0"/>
    <x v="0"/>
    <x v="0"/>
    <x v="0"/>
    <x v="0"/>
    <x v="0"/>
    <x v="0"/>
    <x v="0"/>
  </r>
  <r>
    <x v="0"/>
    <x v="0"/>
    <x v="0"/>
    <x v="21"/>
    <x v="21"/>
    <x v="133"/>
    <x v="0"/>
    <x v="353"/>
    <x v="351"/>
    <x v="35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41"/>
    <x v="124"/>
    <x v="1"/>
    <x v="1"/>
    <x v="0"/>
    <x v="0"/>
    <x v="0"/>
    <x v="0"/>
    <x v="0"/>
    <x v="0"/>
    <x v="0"/>
    <x v="0"/>
    <x v="1"/>
    <x v="1"/>
    <x v="1"/>
    <x v="1"/>
    <x v="92"/>
    <x v="51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1"/>
    <x v="21"/>
    <x v="133"/>
    <x v="0"/>
    <x v="353"/>
    <x v="351"/>
    <x v="35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5"/>
    <x v="5"/>
    <x v="0"/>
    <x v="0"/>
    <x v="0"/>
    <x v="0"/>
    <x v="287"/>
    <x v="4"/>
    <x v="335"/>
    <x v="329"/>
    <x v="332"/>
    <x v="3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23"/>
    <x v="0"/>
    <x v="0"/>
    <x v="112"/>
    <x v="1"/>
    <x v="16"/>
    <x v="285"/>
    <x v="328"/>
    <x v="6"/>
    <x v="520"/>
    <x v="2"/>
    <x v="2"/>
    <x v="0"/>
    <x v="0"/>
    <x v="13"/>
    <x v="1"/>
    <x v="361"/>
    <x v="4"/>
    <x v="2"/>
    <x v="362"/>
    <x v="424"/>
    <x v="0"/>
    <x v="0"/>
    <x v="0"/>
    <x v="58"/>
    <x v="58"/>
    <x v="1"/>
    <x v="1"/>
    <x v="23"/>
    <x v="23"/>
  </r>
  <r>
    <x v="0"/>
    <x v="0"/>
    <x v="0"/>
    <x v="21"/>
    <x v="21"/>
    <x v="133"/>
    <x v="0"/>
    <x v="353"/>
    <x v="351"/>
    <x v="35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25"/>
    <x v="1"/>
    <x v="1"/>
    <x v="0"/>
    <x v="0"/>
    <x v="0"/>
    <x v="0"/>
    <x v="0"/>
    <x v="0"/>
    <x v="0"/>
    <x v="0"/>
    <x v="1"/>
    <x v="1"/>
    <x v="1"/>
    <x v="1"/>
    <x v="23"/>
    <x v="521"/>
    <x v="2"/>
    <x v="2"/>
    <x v="0"/>
    <x v="0"/>
    <x v="5"/>
    <x v="4"/>
    <x v="5"/>
    <x v="4"/>
    <x v="5"/>
    <x v="5"/>
    <x v="5"/>
    <x v="0"/>
    <x v="0"/>
    <x v="1"/>
    <x v="58"/>
    <x v="58"/>
    <x v="1"/>
    <x v="1"/>
    <x v="23"/>
    <x v="23"/>
  </r>
  <r>
    <x v="0"/>
    <x v="0"/>
    <x v="0"/>
    <x v="21"/>
    <x v="21"/>
    <x v="134"/>
    <x v="133"/>
    <x v="363"/>
    <x v="361"/>
    <x v="36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4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1"/>
    <x v="21"/>
    <x v="135"/>
    <x v="0"/>
    <x v="364"/>
    <x v="362"/>
    <x v="36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6"/>
    <x v="150"/>
    <x v="0"/>
    <x v="0"/>
    <x v="139"/>
    <x v="0"/>
    <x v="288"/>
    <x v="0"/>
    <x v="336"/>
    <x v="330"/>
    <x v="333"/>
    <x v="374"/>
    <x v="0"/>
    <x v="0"/>
    <x v="0"/>
    <x v="0"/>
    <x v="0"/>
    <x v="0"/>
    <x v="0"/>
    <x v="0"/>
    <x v="0"/>
    <x v="0"/>
    <x v="0"/>
    <x v="0"/>
    <x v="0"/>
    <x v="0"/>
    <x v="0"/>
    <x v="127"/>
    <x v="147"/>
    <x v="0"/>
    <x v="0"/>
    <x v="1"/>
    <x v="1"/>
    <x v="0"/>
    <x v="0"/>
    <x v="26"/>
    <x v="2"/>
    <x v="31"/>
    <x v="0"/>
    <x v="0"/>
    <x v="224"/>
    <x v="0"/>
    <x v="32"/>
    <x v="286"/>
    <x v="329"/>
    <x v="4"/>
    <x v="522"/>
    <x v="2"/>
    <x v="2"/>
    <x v="0"/>
    <x v="0"/>
    <x v="131"/>
    <x v="8"/>
    <x v="362"/>
    <x v="3"/>
    <x v="48"/>
    <x v="363"/>
    <x v="425"/>
    <x v="0"/>
    <x v="0"/>
    <x v="0"/>
    <x v="0"/>
    <x v="0"/>
    <x v="0"/>
    <x v="0"/>
    <x v="0"/>
    <x v="0"/>
  </r>
  <r>
    <x v="0"/>
    <x v="0"/>
    <x v="0"/>
    <x v="21"/>
    <x v="21"/>
    <x v="1"/>
    <x v="0"/>
    <x v="359"/>
    <x v="357"/>
    <x v="359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7"/>
    <x v="331"/>
    <x v="334"/>
    <x v="375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26"/>
    <x v="1"/>
    <x v="1"/>
    <x v="0"/>
    <x v="0"/>
    <x v="0"/>
    <x v="0"/>
    <x v="0"/>
    <x v="0"/>
    <x v="0"/>
    <x v="0"/>
    <x v="0"/>
    <x v="0"/>
    <x v="0"/>
    <x v="330"/>
    <x v="6"/>
    <x v="153"/>
    <x v="2"/>
    <x v="2"/>
    <x v="0"/>
    <x v="0"/>
    <x v="1"/>
    <x v="1"/>
    <x v="363"/>
    <x v="1"/>
    <x v="1"/>
    <x v="52"/>
    <x v="426"/>
    <x v="0"/>
    <x v="0"/>
    <x v="0"/>
    <x v="0"/>
    <x v="0"/>
    <x v="0"/>
    <x v="0"/>
    <x v="0"/>
    <x v="0"/>
  </r>
  <r>
    <x v="0"/>
    <x v="0"/>
    <x v="0"/>
    <x v="21"/>
    <x v="21"/>
    <x v="1"/>
    <x v="27"/>
    <x v="360"/>
    <x v="358"/>
    <x v="36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2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1"/>
    <x v="21"/>
    <x v="25"/>
    <x v="27"/>
    <x v="31"/>
    <x v="31"/>
    <x v="3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7"/>
    <x v="72"/>
    <x v="0"/>
    <x v="0"/>
    <x v="0"/>
    <x v="0"/>
    <x v="289"/>
    <x v="143"/>
    <x v="338"/>
    <x v="332"/>
    <x v="335"/>
    <x v="37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39"/>
    <x v="0"/>
    <x v="0"/>
    <x v="129"/>
    <x v="1"/>
    <x v="16"/>
    <x v="287"/>
    <x v="331"/>
    <x v="6"/>
    <x v="524"/>
    <x v="2"/>
    <x v="2"/>
    <x v="0"/>
    <x v="0"/>
    <x v="6"/>
    <x v="1"/>
    <x v="364"/>
    <x v="4"/>
    <x v="13"/>
    <x v="364"/>
    <x v="427"/>
    <x v="0"/>
    <x v="0"/>
    <x v="0"/>
    <x v="0"/>
    <x v="0"/>
    <x v="0"/>
    <x v="0"/>
    <x v="0"/>
    <x v="0"/>
  </r>
  <r>
    <x v="0"/>
    <x v="0"/>
    <x v="0"/>
    <x v="21"/>
    <x v="21"/>
    <x v="61"/>
    <x v="0"/>
    <x v="365"/>
    <x v="363"/>
    <x v="365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27"/>
    <x v="0"/>
    <x v="117"/>
    <x v="0"/>
    <x v="0"/>
    <x v="0"/>
    <x v="0"/>
    <x v="0"/>
    <x v="0"/>
    <x v="0"/>
    <x v="0"/>
    <x v="1"/>
    <x v="1"/>
    <x v="1"/>
    <x v="1"/>
    <x v="6"/>
    <x v="525"/>
    <x v="1"/>
    <x v="198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1"/>
    <x v="21"/>
    <x v="1"/>
    <x v="0"/>
    <x v="366"/>
    <x v="364"/>
    <x v="36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8"/>
    <x v="208"/>
    <x v="0"/>
    <x v="0"/>
    <x v="140"/>
    <x v="0"/>
    <x v="290"/>
    <x v="184"/>
    <x v="339"/>
    <x v="333"/>
    <x v="336"/>
    <x v="377"/>
    <x v="0"/>
    <x v="0"/>
    <x v="0"/>
    <x v="0"/>
    <x v="0"/>
    <x v="0"/>
    <x v="0"/>
    <x v="0"/>
    <x v="0"/>
    <x v="0"/>
    <x v="0"/>
    <x v="0"/>
    <x v="0"/>
    <x v="0"/>
    <x v="0"/>
    <x v="128"/>
    <x v="148"/>
    <x v="0"/>
    <x v="0"/>
    <x v="1"/>
    <x v="1"/>
    <x v="0"/>
    <x v="0"/>
    <x v="8"/>
    <x v="2"/>
    <x v="2"/>
    <x v="0"/>
    <x v="0"/>
    <x v="9"/>
    <x v="1"/>
    <x v="14"/>
    <x v="288"/>
    <x v="332"/>
    <x v="3"/>
    <x v="526"/>
    <x v="5"/>
    <x v="199"/>
    <x v="0"/>
    <x v="0"/>
    <x v="33"/>
    <x v="15"/>
    <x v="365"/>
    <x v="3"/>
    <x v="36"/>
    <x v="365"/>
    <x v="428"/>
    <x v="0"/>
    <x v="0"/>
    <x v="0"/>
    <x v="0"/>
    <x v="0"/>
    <x v="0"/>
    <x v="0"/>
    <x v="0"/>
    <x v="0"/>
  </r>
  <r>
    <x v="0"/>
    <x v="0"/>
    <x v="0"/>
    <x v="21"/>
    <x v="21"/>
    <x v="1"/>
    <x v="0"/>
    <x v="367"/>
    <x v="365"/>
    <x v="36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9"/>
    <x v="73"/>
    <x v="0"/>
    <x v="0"/>
    <x v="141"/>
    <x v="49"/>
    <x v="291"/>
    <x v="67"/>
    <x v="340"/>
    <x v="334"/>
    <x v="337"/>
    <x v="378"/>
    <x v="0"/>
    <x v="0"/>
    <x v="0"/>
    <x v="0"/>
    <x v="0"/>
    <x v="0"/>
    <x v="3"/>
    <x v="3"/>
    <x v="0"/>
    <x v="0"/>
    <x v="0"/>
    <x v="0"/>
    <x v="33"/>
    <x v="0"/>
    <x v="0"/>
    <x v="0"/>
    <x v="0"/>
    <x v="0"/>
    <x v="0"/>
    <x v="1"/>
    <x v="1"/>
    <x v="0"/>
    <x v="0"/>
    <x v="14"/>
    <x v="4"/>
    <x v="8"/>
    <x v="0"/>
    <x v="0"/>
    <x v="27"/>
    <x v="1"/>
    <x v="5"/>
    <x v="196"/>
    <x v="333"/>
    <x v="6"/>
    <x v="358"/>
    <x v="2"/>
    <x v="2"/>
    <x v="0"/>
    <x v="0"/>
    <x v="57"/>
    <x v="1"/>
    <x v="366"/>
    <x v="4"/>
    <x v="22"/>
    <x v="366"/>
    <x v="429"/>
    <x v="0"/>
    <x v="0"/>
    <x v="0"/>
    <x v="0"/>
    <x v="0"/>
    <x v="0"/>
    <x v="0"/>
    <x v="0"/>
    <x v="0"/>
  </r>
  <r>
    <x v="0"/>
    <x v="0"/>
    <x v="0"/>
    <x v="22"/>
    <x v="22"/>
    <x v="1"/>
    <x v="58"/>
    <x v="368"/>
    <x v="366"/>
    <x v="368"/>
    <x v="0"/>
    <x v="0"/>
    <x v="0"/>
    <x v="0"/>
    <x v="0"/>
    <x v="0"/>
    <x v="0"/>
    <x v="0"/>
    <x v="0"/>
    <x v="0"/>
    <x v="2"/>
    <x v="2"/>
    <x v="0"/>
    <x v="0"/>
    <x v="0"/>
    <x v="0"/>
    <x v="10"/>
    <x v="0"/>
    <x v="0"/>
    <x v="0"/>
    <x v="0"/>
    <x v="250"/>
    <x v="209"/>
    <x v="37"/>
    <x v="12"/>
    <x v="142"/>
    <x v="50"/>
    <x v="292"/>
    <x v="185"/>
    <x v="341"/>
    <x v="335"/>
    <x v="338"/>
    <x v="379"/>
    <x v="0"/>
    <x v="0"/>
    <x v="0"/>
    <x v="0"/>
    <x v="0"/>
    <x v="0"/>
    <x v="8"/>
    <x v="3"/>
    <x v="0"/>
    <x v="0"/>
    <x v="0"/>
    <x v="0"/>
    <x v="34"/>
    <x v="0"/>
    <x v="6"/>
    <x v="129"/>
    <x v="149"/>
    <x v="0"/>
    <x v="0"/>
    <x v="3"/>
    <x v="118"/>
    <x v="0"/>
    <x v="0"/>
    <x v="38"/>
    <x v="5"/>
    <x v="170"/>
    <x v="0"/>
    <x v="0"/>
    <x v="225"/>
    <x v="3"/>
    <x v="57"/>
    <x v="289"/>
    <x v="334"/>
    <x v="116"/>
    <x v="527"/>
    <x v="9"/>
    <x v="200"/>
    <x v="20"/>
    <x v="129"/>
    <x v="65"/>
    <x v="33"/>
    <x v="367"/>
    <x v="18"/>
    <x v="123"/>
    <x v="367"/>
    <x v="430"/>
    <x v="0"/>
    <x v="0"/>
    <x v="0"/>
    <x v="0"/>
    <x v="0"/>
    <x v="0"/>
    <x v="0"/>
    <x v="0"/>
    <x v="0"/>
  </r>
  <r>
    <x v="0"/>
    <x v="0"/>
    <x v="0"/>
    <x v="22"/>
    <x v="22"/>
    <x v="0"/>
    <x v="134"/>
    <x v="369"/>
    <x v="367"/>
    <x v="36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2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2"/>
    <x v="22"/>
    <x v="13"/>
    <x v="96"/>
    <x v="370"/>
    <x v="368"/>
    <x v="37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529"/>
    <x v="2"/>
    <x v="2"/>
    <x v="4"/>
    <x v="4"/>
    <x v="60"/>
    <x v="3"/>
    <x v="368"/>
    <x v="3"/>
    <x v="114"/>
    <x v="368"/>
    <x v="431"/>
    <x v="0"/>
    <x v="0"/>
    <x v="0"/>
    <x v="0"/>
    <x v="0"/>
    <x v="0"/>
    <x v="0"/>
    <x v="0"/>
    <x v="0"/>
  </r>
  <r>
    <x v="0"/>
    <x v="0"/>
    <x v="0"/>
    <x v="22"/>
    <x v="22"/>
    <x v="1"/>
    <x v="135"/>
    <x v="142"/>
    <x v="142"/>
    <x v="1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3"/>
    <x v="0"/>
    <x v="342"/>
    <x v="336"/>
    <x v="339"/>
    <x v="38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290"/>
    <x v="335"/>
    <x v="113"/>
    <x v="530"/>
    <x v="2"/>
    <x v="2"/>
    <x v="12"/>
    <x v="130"/>
    <x v="27"/>
    <x v="0"/>
    <x v="369"/>
    <x v="0"/>
    <x v="26"/>
    <x v="369"/>
    <x v="432"/>
    <x v="0"/>
    <x v="0"/>
    <x v="0"/>
    <x v="0"/>
    <x v="0"/>
    <x v="0"/>
    <x v="0"/>
    <x v="0"/>
    <x v="0"/>
  </r>
  <r>
    <x v="0"/>
    <x v="0"/>
    <x v="0"/>
    <x v="22"/>
    <x v="22"/>
    <x v="1"/>
    <x v="136"/>
    <x v="371"/>
    <x v="369"/>
    <x v="37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30"/>
    <x v="0"/>
    <x v="0"/>
    <x v="0"/>
    <x v="0"/>
    <x v="10"/>
    <x v="27"/>
    <x v="343"/>
    <x v="337"/>
    <x v="340"/>
    <x v="38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7"/>
    <x v="0"/>
    <x v="0"/>
    <x v="8"/>
    <x v="4"/>
    <x v="9"/>
    <x v="1"/>
    <x v="1"/>
    <x v="9"/>
    <x v="1"/>
    <x v="1"/>
    <x v="1"/>
    <x v="1"/>
    <x v="59"/>
    <x v="531"/>
    <x v="1"/>
    <x v="87"/>
    <x v="12"/>
    <x v="131"/>
    <x v="43"/>
    <x v="8"/>
    <x v="370"/>
    <x v="3"/>
    <x v="13"/>
    <x v="370"/>
    <x v="433"/>
    <x v="0"/>
    <x v="0"/>
    <x v="0"/>
    <x v="0"/>
    <x v="0"/>
    <x v="0"/>
    <x v="0"/>
    <x v="0"/>
    <x v="0"/>
  </r>
  <r>
    <x v="0"/>
    <x v="0"/>
    <x v="0"/>
    <x v="22"/>
    <x v="22"/>
    <x v="1"/>
    <x v="90"/>
    <x v="201"/>
    <x v="201"/>
    <x v="20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4"/>
    <x v="0"/>
    <x v="344"/>
    <x v="338"/>
    <x v="341"/>
    <x v="3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291"/>
    <x v="336"/>
    <x v="52"/>
    <x v="532"/>
    <x v="2"/>
    <x v="2"/>
    <x v="7"/>
    <x v="132"/>
    <x v="52"/>
    <x v="10"/>
    <x v="371"/>
    <x v="13"/>
    <x v="75"/>
    <x v="371"/>
    <x v="434"/>
    <x v="0"/>
    <x v="0"/>
    <x v="0"/>
    <x v="0"/>
    <x v="0"/>
    <x v="0"/>
    <x v="0"/>
    <x v="0"/>
    <x v="0"/>
  </r>
  <r>
    <x v="0"/>
    <x v="0"/>
    <x v="0"/>
    <x v="22"/>
    <x v="22"/>
    <x v="79"/>
    <x v="136"/>
    <x v="372"/>
    <x v="370"/>
    <x v="37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1"/>
    <x v="210"/>
    <x v="0"/>
    <x v="0"/>
    <x v="0"/>
    <x v="0"/>
    <x v="295"/>
    <x v="186"/>
    <x v="345"/>
    <x v="339"/>
    <x v="342"/>
    <x v="383"/>
    <x v="0"/>
    <x v="0"/>
    <x v="0"/>
    <x v="0"/>
    <x v="0"/>
    <x v="0"/>
    <x v="0"/>
    <x v="0"/>
    <x v="0"/>
    <x v="0"/>
    <x v="0"/>
    <x v="0"/>
    <x v="0"/>
    <x v="0"/>
    <x v="0"/>
    <x v="0"/>
    <x v="150"/>
    <x v="0"/>
    <x v="0"/>
    <x v="0"/>
    <x v="0"/>
    <x v="0"/>
    <x v="0"/>
    <x v="3"/>
    <x v="10"/>
    <x v="18"/>
    <x v="0"/>
    <x v="0"/>
    <x v="226"/>
    <x v="6"/>
    <x v="40"/>
    <x v="292"/>
    <x v="337"/>
    <x v="92"/>
    <x v="533"/>
    <x v="10"/>
    <x v="201"/>
    <x v="1"/>
    <x v="1"/>
    <x v="132"/>
    <x v="11"/>
    <x v="372"/>
    <x v="19"/>
    <x v="62"/>
    <x v="372"/>
    <x v="435"/>
    <x v="0"/>
    <x v="0"/>
    <x v="0"/>
    <x v="0"/>
    <x v="0"/>
    <x v="0"/>
    <x v="0"/>
    <x v="0"/>
    <x v="0"/>
  </r>
  <r>
    <x v="0"/>
    <x v="0"/>
    <x v="0"/>
    <x v="22"/>
    <x v="22"/>
    <x v="54"/>
    <x v="136"/>
    <x v="373"/>
    <x v="371"/>
    <x v="37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53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2"/>
    <x v="22"/>
    <x v="65"/>
    <x v="98"/>
    <x v="374"/>
    <x v="372"/>
    <x v="37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"/>
    <x v="81"/>
    <x v="121"/>
    <x v="121"/>
    <x v="1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7"/>
    <x v="535"/>
    <x v="2"/>
    <x v="2"/>
    <x v="3"/>
    <x v="3"/>
    <x v="13"/>
    <x v="1"/>
    <x v="373"/>
    <x v="1"/>
    <x v="13"/>
    <x v="373"/>
    <x v="436"/>
    <x v="0"/>
    <x v="0"/>
    <x v="0"/>
    <x v="0"/>
    <x v="0"/>
    <x v="0"/>
    <x v="0"/>
    <x v="0"/>
    <x v="0"/>
  </r>
  <r>
    <x v="0"/>
    <x v="0"/>
    <x v="0"/>
    <x v="23"/>
    <x v="23"/>
    <x v="11"/>
    <x v="27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2"/>
    <x v="150"/>
    <x v="0"/>
    <x v="0"/>
    <x v="143"/>
    <x v="0"/>
    <x v="296"/>
    <x v="0"/>
    <x v="346"/>
    <x v="340"/>
    <x v="343"/>
    <x v="384"/>
    <x v="0"/>
    <x v="0"/>
    <x v="0"/>
    <x v="0"/>
    <x v="0"/>
    <x v="0"/>
    <x v="0"/>
    <x v="0"/>
    <x v="0"/>
    <x v="0"/>
    <x v="0"/>
    <x v="0"/>
    <x v="0"/>
    <x v="0"/>
    <x v="0"/>
    <x v="130"/>
    <x v="151"/>
    <x v="0"/>
    <x v="0"/>
    <x v="1"/>
    <x v="1"/>
    <x v="0"/>
    <x v="0"/>
    <x v="0"/>
    <x v="0"/>
    <x v="0"/>
    <x v="0"/>
    <x v="0"/>
    <x v="0"/>
    <x v="1"/>
    <x v="1"/>
    <x v="293"/>
    <x v="338"/>
    <x v="6"/>
    <x v="15"/>
    <x v="2"/>
    <x v="2"/>
    <x v="0"/>
    <x v="0"/>
    <x v="6"/>
    <x v="1"/>
    <x v="250"/>
    <x v="4"/>
    <x v="5"/>
    <x v="374"/>
    <x v="437"/>
    <x v="0"/>
    <x v="0"/>
    <x v="0"/>
    <x v="0"/>
    <x v="0"/>
    <x v="0"/>
    <x v="0"/>
    <x v="0"/>
    <x v="0"/>
  </r>
  <r>
    <x v="0"/>
    <x v="0"/>
    <x v="0"/>
    <x v="23"/>
    <x v="23"/>
    <x v="58"/>
    <x v="48"/>
    <x v="123"/>
    <x v="123"/>
    <x v="1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3"/>
    <x v="211"/>
    <x v="0"/>
    <x v="0"/>
    <x v="0"/>
    <x v="0"/>
    <x v="297"/>
    <x v="187"/>
    <x v="347"/>
    <x v="341"/>
    <x v="344"/>
    <x v="38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3"/>
    <x v="10"/>
    <x v="171"/>
    <x v="1"/>
    <x v="32"/>
    <x v="227"/>
    <x v="6"/>
    <x v="21"/>
    <x v="294"/>
    <x v="339"/>
    <x v="117"/>
    <x v="536"/>
    <x v="5"/>
    <x v="19"/>
    <x v="4"/>
    <x v="133"/>
    <x v="75"/>
    <x v="39"/>
    <x v="374"/>
    <x v="15"/>
    <x v="124"/>
    <x v="375"/>
    <x v="438"/>
    <x v="0"/>
    <x v="0"/>
    <x v="0"/>
    <x v="0"/>
    <x v="0"/>
    <x v="0"/>
    <x v="0"/>
    <x v="0"/>
    <x v="0"/>
  </r>
  <r>
    <x v="0"/>
    <x v="0"/>
    <x v="0"/>
    <x v="23"/>
    <x v="23"/>
    <x v="1"/>
    <x v="0"/>
    <x v="375"/>
    <x v="373"/>
    <x v="3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4"/>
    <x v="212"/>
    <x v="0"/>
    <x v="0"/>
    <x v="0"/>
    <x v="0"/>
    <x v="298"/>
    <x v="188"/>
    <x v="348"/>
    <x v="342"/>
    <x v="345"/>
    <x v="386"/>
    <x v="0"/>
    <x v="0"/>
    <x v="0"/>
    <x v="0"/>
    <x v="0"/>
    <x v="0"/>
    <x v="0"/>
    <x v="0"/>
    <x v="0"/>
    <x v="0"/>
    <x v="0"/>
    <x v="0"/>
    <x v="0"/>
    <x v="0"/>
    <x v="0"/>
    <x v="0"/>
    <x v="152"/>
    <x v="0"/>
    <x v="0"/>
    <x v="1"/>
    <x v="1"/>
    <x v="0"/>
    <x v="0"/>
    <x v="4"/>
    <x v="2"/>
    <x v="172"/>
    <x v="1"/>
    <x v="37"/>
    <x v="161"/>
    <x v="0"/>
    <x v="14"/>
    <x v="295"/>
    <x v="340"/>
    <x v="63"/>
    <x v="537"/>
    <x v="2"/>
    <x v="2"/>
    <x v="8"/>
    <x v="134"/>
    <x v="55"/>
    <x v="0"/>
    <x v="375"/>
    <x v="6"/>
    <x v="15"/>
    <x v="376"/>
    <x v="439"/>
    <x v="0"/>
    <x v="0"/>
    <x v="0"/>
    <x v="0"/>
    <x v="0"/>
    <x v="0"/>
    <x v="0"/>
    <x v="0"/>
    <x v="0"/>
  </r>
  <r>
    <x v="0"/>
    <x v="0"/>
    <x v="0"/>
    <x v="23"/>
    <x v="23"/>
    <x v="1"/>
    <x v="56"/>
    <x v="376"/>
    <x v="374"/>
    <x v="37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538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"/>
    <x v="0"/>
    <x v="377"/>
    <x v="375"/>
    <x v="3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5"/>
    <x v="213"/>
    <x v="0"/>
    <x v="0"/>
    <x v="0"/>
    <x v="0"/>
    <x v="299"/>
    <x v="55"/>
    <x v="349"/>
    <x v="343"/>
    <x v="346"/>
    <x v="38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3"/>
    <x v="4"/>
    <x v="173"/>
    <x v="0"/>
    <x v="0"/>
    <x v="228"/>
    <x v="0"/>
    <x v="21"/>
    <x v="296"/>
    <x v="341"/>
    <x v="15"/>
    <x v="539"/>
    <x v="2"/>
    <x v="2"/>
    <x v="0"/>
    <x v="0"/>
    <x v="52"/>
    <x v="13"/>
    <x v="376"/>
    <x v="10"/>
    <x v="33"/>
    <x v="377"/>
    <x v="440"/>
    <x v="0"/>
    <x v="0"/>
    <x v="0"/>
    <x v="0"/>
    <x v="0"/>
    <x v="0"/>
    <x v="0"/>
    <x v="0"/>
    <x v="0"/>
  </r>
  <r>
    <x v="0"/>
    <x v="0"/>
    <x v="0"/>
    <x v="23"/>
    <x v="23"/>
    <x v="55"/>
    <x v="3"/>
    <x v="74"/>
    <x v="74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6"/>
    <x v="214"/>
    <x v="0"/>
    <x v="0"/>
    <x v="0"/>
    <x v="0"/>
    <x v="300"/>
    <x v="189"/>
    <x v="350"/>
    <x v="344"/>
    <x v="347"/>
    <x v="3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174"/>
    <x v="0"/>
    <x v="0"/>
    <x v="229"/>
    <x v="1"/>
    <x v="0"/>
    <x v="297"/>
    <x v="342"/>
    <x v="39"/>
    <x v="540"/>
    <x v="5"/>
    <x v="202"/>
    <x v="8"/>
    <x v="135"/>
    <x v="18"/>
    <x v="10"/>
    <x v="377"/>
    <x v="6"/>
    <x v="37"/>
    <x v="378"/>
    <x v="441"/>
    <x v="0"/>
    <x v="0"/>
    <x v="0"/>
    <x v="0"/>
    <x v="0"/>
    <x v="0"/>
    <x v="0"/>
    <x v="0"/>
    <x v="0"/>
  </r>
  <r>
    <x v="0"/>
    <x v="0"/>
    <x v="0"/>
    <x v="23"/>
    <x v="23"/>
    <x v="89"/>
    <x v="27"/>
    <x v="24"/>
    <x v="24"/>
    <x v="2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9"/>
    <x v="0"/>
    <x v="0"/>
    <x v="0"/>
    <x v="0"/>
    <x v="0"/>
    <x v="0"/>
    <x v="0"/>
    <x v="0"/>
    <x v="1"/>
    <x v="1"/>
    <x v="1"/>
    <x v="1"/>
    <x v="6"/>
    <x v="541"/>
    <x v="1"/>
    <x v="203"/>
    <x v="0"/>
    <x v="0"/>
    <x v="5"/>
    <x v="4"/>
    <x v="5"/>
    <x v="4"/>
    <x v="5"/>
    <x v="5"/>
    <x v="5"/>
    <x v="0"/>
    <x v="0"/>
    <x v="1"/>
    <x v="59"/>
    <x v="59"/>
    <x v="1"/>
    <x v="1"/>
    <x v="24"/>
    <x v="24"/>
  </r>
  <r>
    <x v="0"/>
    <x v="0"/>
    <x v="0"/>
    <x v="23"/>
    <x v="23"/>
    <x v="11"/>
    <x v="27"/>
    <x v="3"/>
    <x v="3"/>
    <x v="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7"/>
    <x v="16"/>
    <x v="0"/>
    <x v="0"/>
    <x v="0"/>
    <x v="0"/>
    <x v="301"/>
    <x v="14"/>
    <x v="351"/>
    <x v="345"/>
    <x v="348"/>
    <x v="3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64"/>
    <x v="1"/>
    <x v="12"/>
    <x v="230"/>
    <x v="1"/>
    <x v="16"/>
    <x v="151"/>
    <x v="343"/>
    <x v="6"/>
    <x v="542"/>
    <x v="2"/>
    <x v="2"/>
    <x v="0"/>
    <x v="0"/>
    <x v="6"/>
    <x v="1"/>
    <x v="13"/>
    <x v="4"/>
    <x v="2"/>
    <x v="116"/>
    <x v="442"/>
    <x v="0"/>
    <x v="0"/>
    <x v="0"/>
    <x v="9"/>
    <x v="9"/>
    <x v="1"/>
    <x v="1"/>
    <x v="1"/>
    <x v="1"/>
  </r>
  <r>
    <x v="0"/>
    <x v="0"/>
    <x v="0"/>
    <x v="23"/>
    <x v="23"/>
    <x v="11"/>
    <x v="27"/>
    <x v="3"/>
    <x v="3"/>
    <x v="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5"/>
    <x v="0"/>
    <x v="0"/>
    <x v="0"/>
    <x v="0"/>
    <x v="29"/>
    <x v="4"/>
    <x v="352"/>
    <x v="346"/>
    <x v="349"/>
    <x v="39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27"/>
    <x v="4"/>
    <x v="64"/>
    <x v="1"/>
    <x v="12"/>
    <x v="231"/>
    <x v="1"/>
    <x v="5"/>
    <x v="298"/>
    <x v="344"/>
    <x v="6"/>
    <x v="10"/>
    <x v="2"/>
    <x v="2"/>
    <x v="0"/>
    <x v="0"/>
    <x v="8"/>
    <x v="1"/>
    <x v="378"/>
    <x v="4"/>
    <x v="14"/>
    <x v="152"/>
    <x v="443"/>
    <x v="0"/>
    <x v="0"/>
    <x v="0"/>
    <x v="9"/>
    <x v="9"/>
    <x v="1"/>
    <x v="1"/>
    <x v="1"/>
    <x v="1"/>
  </r>
  <r>
    <x v="0"/>
    <x v="0"/>
    <x v="0"/>
    <x v="23"/>
    <x v="23"/>
    <x v="61"/>
    <x v="0"/>
    <x v="378"/>
    <x v="376"/>
    <x v="37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5"/>
    <x v="128"/>
    <x v="6"/>
    <x v="120"/>
    <x v="0"/>
    <x v="0"/>
    <x v="0"/>
    <x v="0"/>
    <x v="0"/>
    <x v="0"/>
    <x v="0"/>
    <x v="0"/>
    <x v="1"/>
    <x v="1"/>
    <x v="1"/>
    <x v="1"/>
    <x v="34"/>
    <x v="543"/>
    <x v="9"/>
    <x v="20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61"/>
    <x v="0"/>
    <x v="378"/>
    <x v="376"/>
    <x v="37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29"/>
    <x v="1"/>
    <x v="1"/>
    <x v="0"/>
    <x v="0"/>
    <x v="0"/>
    <x v="0"/>
    <x v="0"/>
    <x v="0"/>
    <x v="0"/>
    <x v="0"/>
    <x v="1"/>
    <x v="1"/>
    <x v="1"/>
    <x v="1"/>
    <x v="23"/>
    <x v="544"/>
    <x v="2"/>
    <x v="2"/>
    <x v="0"/>
    <x v="0"/>
    <x v="5"/>
    <x v="4"/>
    <x v="5"/>
    <x v="4"/>
    <x v="5"/>
    <x v="5"/>
    <x v="5"/>
    <x v="0"/>
    <x v="0"/>
    <x v="1"/>
    <x v="60"/>
    <x v="60"/>
    <x v="1"/>
    <x v="1"/>
    <x v="3"/>
    <x v="3"/>
  </r>
  <r>
    <x v="0"/>
    <x v="0"/>
    <x v="0"/>
    <x v="23"/>
    <x v="23"/>
    <x v="120"/>
    <x v="0"/>
    <x v="138"/>
    <x v="138"/>
    <x v="13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30"/>
    <x v="1"/>
    <x v="1"/>
    <x v="0"/>
    <x v="0"/>
    <x v="0"/>
    <x v="0"/>
    <x v="0"/>
    <x v="0"/>
    <x v="0"/>
    <x v="0"/>
    <x v="1"/>
    <x v="1"/>
    <x v="1"/>
    <x v="1"/>
    <x v="1"/>
    <x v="54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"/>
    <x v="81"/>
    <x v="379"/>
    <x v="377"/>
    <x v="3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54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"/>
    <x v="47"/>
    <x v="139"/>
    <x v="139"/>
    <x v="13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3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1"/>
    <x v="0"/>
    <x v="0"/>
    <x v="0"/>
    <x v="0"/>
    <x v="0"/>
    <x v="0"/>
    <x v="0"/>
    <x v="0"/>
    <x v="1"/>
    <x v="1"/>
    <x v="1"/>
    <x v="1"/>
    <x v="55"/>
    <x v="547"/>
    <x v="1"/>
    <x v="24"/>
    <x v="0"/>
    <x v="0"/>
    <x v="1"/>
    <x v="8"/>
    <x v="379"/>
    <x v="10"/>
    <x v="1"/>
    <x v="379"/>
    <x v="444"/>
    <x v="0"/>
    <x v="0"/>
    <x v="0"/>
    <x v="0"/>
    <x v="0"/>
    <x v="0"/>
    <x v="0"/>
    <x v="0"/>
    <x v="0"/>
  </r>
  <r>
    <x v="0"/>
    <x v="0"/>
    <x v="0"/>
    <x v="23"/>
    <x v="23"/>
    <x v="1"/>
    <x v="0"/>
    <x v="380"/>
    <x v="378"/>
    <x v="38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3"/>
    <x v="40"/>
    <x v="258"/>
    <x v="215"/>
    <x v="38"/>
    <x v="0"/>
    <x v="144"/>
    <x v="35"/>
    <x v="302"/>
    <x v="190"/>
    <x v="353"/>
    <x v="347"/>
    <x v="350"/>
    <x v="392"/>
    <x v="0"/>
    <x v="0"/>
    <x v="0"/>
    <x v="0"/>
    <x v="0"/>
    <x v="0"/>
    <x v="3"/>
    <x v="3"/>
    <x v="0"/>
    <x v="0"/>
    <x v="0"/>
    <x v="0"/>
    <x v="35"/>
    <x v="0"/>
    <x v="0"/>
    <x v="131"/>
    <x v="153"/>
    <x v="0"/>
    <x v="0"/>
    <x v="3"/>
    <x v="122"/>
    <x v="0"/>
    <x v="0"/>
    <x v="60"/>
    <x v="1"/>
    <x v="175"/>
    <x v="3"/>
    <x v="69"/>
    <x v="232"/>
    <x v="22"/>
    <x v="58"/>
    <x v="299"/>
    <x v="345"/>
    <x v="118"/>
    <x v="548"/>
    <x v="13"/>
    <x v="205"/>
    <x v="32"/>
    <x v="136"/>
    <x v="133"/>
    <x v="52"/>
    <x v="380"/>
    <x v="40"/>
    <x v="125"/>
    <x v="380"/>
    <x v="445"/>
    <x v="0"/>
    <x v="0"/>
    <x v="0"/>
    <x v="0"/>
    <x v="0"/>
    <x v="0"/>
    <x v="0"/>
    <x v="0"/>
    <x v="0"/>
  </r>
  <r>
    <x v="0"/>
    <x v="0"/>
    <x v="0"/>
    <x v="23"/>
    <x v="23"/>
    <x v="1"/>
    <x v="0"/>
    <x v="380"/>
    <x v="378"/>
    <x v="38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31"/>
    <x v="1"/>
    <x v="1"/>
    <x v="0"/>
    <x v="0"/>
    <x v="0"/>
    <x v="0"/>
    <x v="0"/>
    <x v="0"/>
    <x v="0"/>
    <x v="0"/>
    <x v="1"/>
    <x v="1"/>
    <x v="1"/>
    <x v="1"/>
    <x v="3"/>
    <x v="54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"/>
    <x v="0"/>
    <x v="381"/>
    <x v="379"/>
    <x v="3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550"/>
    <x v="1"/>
    <x v="87"/>
    <x v="0"/>
    <x v="0"/>
    <x v="43"/>
    <x v="1"/>
    <x v="28"/>
    <x v="4"/>
    <x v="7"/>
    <x v="26"/>
    <x v="446"/>
    <x v="0"/>
    <x v="0"/>
    <x v="0"/>
    <x v="0"/>
    <x v="0"/>
    <x v="0"/>
    <x v="0"/>
    <x v="0"/>
    <x v="0"/>
  </r>
  <r>
    <x v="0"/>
    <x v="0"/>
    <x v="0"/>
    <x v="23"/>
    <x v="23"/>
    <x v="1"/>
    <x v="0"/>
    <x v="382"/>
    <x v="380"/>
    <x v="38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39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51"/>
    <x v="2"/>
    <x v="2"/>
    <x v="0"/>
    <x v="0"/>
    <x v="11"/>
    <x v="1"/>
    <x v="381"/>
    <x v="1"/>
    <x v="39"/>
    <x v="381"/>
    <x v="447"/>
    <x v="0"/>
    <x v="0"/>
    <x v="0"/>
    <x v="0"/>
    <x v="0"/>
    <x v="0"/>
    <x v="0"/>
    <x v="0"/>
    <x v="0"/>
  </r>
  <r>
    <x v="0"/>
    <x v="0"/>
    <x v="0"/>
    <x v="23"/>
    <x v="23"/>
    <x v="1"/>
    <x v="0"/>
    <x v="377"/>
    <x v="375"/>
    <x v="37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9"/>
    <x v="185"/>
    <x v="0"/>
    <x v="0"/>
    <x v="0"/>
    <x v="0"/>
    <x v="303"/>
    <x v="164"/>
    <x v="354"/>
    <x v="348"/>
    <x v="351"/>
    <x v="39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4"/>
    <x v="39"/>
    <x v="0"/>
    <x v="0"/>
    <x v="233"/>
    <x v="1"/>
    <x v="1"/>
    <x v="1"/>
    <x v="346"/>
    <x v="6"/>
    <x v="542"/>
    <x v="1"/>
    <x v="206"/>
    <x v="0"/>
    <x v="0"/>
    <x v="12"/>
    <x v="1"/>
    <x v="382"/>
    <x v="4"/>
    <x v="5"/>
    <x v="5"/>
    <x v="448"/>
    <x v="0"/>
    <x v="0"/>
    <x v="0"/>
    <x v="61"/>
    <x v="61"/>
    <x v="1"/>
    <x v="1"/>
    <x v="3"/>
    <x v="3"/>
  </r>
  <r>
    <x v="0"/>
    <x v="0"/>
    <x v="0"/>
    <x v="23"/>
    <x v="23"/>
    <x v="1"/>
    <x v="0"/>
    <x v="377"/>
    <x v="375"/>
    <x v="37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185"/>
    <x v="0"/>
    <x v="0"/>
    <x v="0"/>
    <x v="0"/>
    <x v="85"/>
    <x v="164"/>
    <x v="355"/>
    <x v="349"/>
    <x v="352"/>
    <x v="395"/>
    <x v="0"/>
    <x v="0"/>
    <x v="0"/>
    <x v="0"/>
    <x v="0"/>
    <x v="0"/>
    <x v="0"/>
    <x v="0"/>
    <x v="0"/>
    <x v="0"/>
    <x v="0"/>
    <x v="0"/>
    <x v="0"/>
    <x v="0"/>
    <x v="0"/>
    <x v="0"/>
    <x v="154"/>
    <x v="2"/>
    <x v="122"/>
    <x v="1"/>
    <x v="1"/>
    <x v="0"/>
    <x v="0"/>
    <x v="7"/>
    <x v="4"/>
    <x v="9"/>
    <x v="1"/>
    <x v="1"/>
    <x v="23"/>
    <x v="1"/>
    <x v="1"/>
    <x v="1"/>
    <x v="347"/>
    <x v="6"/>
    <x v="508"/>
    <x v="2"/>
    <x v="2"/>
    <x v="0"/>
    <x v="0"/>
    <x v="2"/>
    <x v="1"/>
    <x v="28"/>
    <x v="4"/>
    <x v="5"/>
    <x v="5"/>
    <x v="449"/>
    <x v="0"/>
    <x v="0"/>
    <x v="0"/>
    <x v="62"/>
    <x v="62"/>
    <x v="4"/>
    <x v="4"/>
    <x v="0"/>
    <x v="0"/>
  </r>
  <r>
    <x v="0"/>
    <x v="0"/>
    <x v="0"/>
    <x v="23"/>
    <x v="23"/>
    <x v="1"/>
    <x v="0"/>
    <x v="377"/>
    <x v="375"/>
    <x v="37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59"/>
    <x v="5"/>
    <x v="0"/>
    <x v="0"/>
    <x v="0"/>
    <x v="0"/>
    <x v="304"/>
    <x v="4"/>
    <x v="356"/>
    <x v="350"/>
    <x v="353"/>
    <x v="396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12"/>
    <x v="4"/>
    <x v="2"/>
    <x v="1"/>
    <x v="2"/>
    <x v="234"/>
    <x v="1"/>
    <x v="1"/>
    <x v="1"/>
    <x v="348"/>
    <x v="6"/>
    <x v="10"/>
    <x v="2"/>
    <x v="2"/>
    <x v="0"/>
    <x v="0"/>
    <x v="43"/>
    <x v="1"/>
    <x v="382"/>
    <x v="4"/>
    <x v="5"/>
    <x v="5"/>
    <x v="450"/>
    <x v="0"/>
    <x v="0"/>
    <x v="0"/>
    <x v="61"/>
    <x v="61"/>
    <x v="1"/>
    <x v="1"/>
    <x v="3"/>
    <x v="3"/>
  </r>
  <r>
    <x v="0"/>
    <x v="0"/>
    <x v="0"/>
    <x v="23"/>
    <x v="23"/>
    <x v="1"/>
    <x v="134"/>
    <x v="383"/>
    <x v="381"/>
    <x v="38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38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"/>
    <x v="137"/>
    <x v="384"/>
    <x v="382"/>
    <x v="38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552"/>
    <x v="2"/>
    <x v="2"/>
    <x v="1"/>
    <x v="137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44"/>
    <x v="46"/>
    <x v="368"/>
    <x v="366"/>
    <x v="36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5"/>
    <x v="0"/>
    <x v="357"/>
    <x v="351"/>
    <x v="354"/>
    <x v="39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9"/>
    <x v="0"/>
    <x v="0"/>
    <x v="66"/>
    <x v="0"/>
    <x v="21"/>
    <x v="300"/>
    <x v="349"/>
    <x v="5"/>
    <x v="553"/>
    <x v="2"/>
    <x v="2"/>
    <x v="0"/>
    <x v="0"/>
    <x v="38"/>
    <x v="8"/>
    <x v="383"/>
    <x v="10"/>
    <x v="35"/>
    <x v="382"/>
    <x v="451"/>
    <x v="0"/>
    <x v="0"/>
    <x v="0"/>
    <x v="0"/>
    <x v="0"/>
    <x v="0"/>
    <x v="0"/>
    <x v="0"/>
    <x v="0"/>
  </r>
  <r>
    <x v="0"/>
    <x v="0"/>
    <x v="0"/>
    <x v="23"/>
    <x v="23"/>
    <x v="44"/>
    <x v="46"/>
    <x v="368"/>
    <x v="366"/>
    <x v="36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0"/>
    <x v="25"/>
    <x v="0"/>
    <x v="0"/>
    <x v="0"/>
    <x v="0"/>
    <x v="306"/>
    <x v="71"/>
    <x v="358"/>
    <x v="352"/>
    <x v="355"/>
    <x v="398"/>
    <x v="0"/>
    <x v="0"/>
    <x v="0"/>
    <x v="0"/>
    <x v="0"/>
    <x v="0"/>
    <x v="0"/>
    <x v="0"/>
    <x v="0"/>
    <x v="0"/>
    <x v="0"/>
    <x v="0"/>
    <x v="0"/>
    <x v="0"/>
    <x v="0"/>
    <x v="0"/>
    <x v="0"/>
    <x v="40"/>
    <x v="132"/>
    <x v="1"/>
    <x v="1"/>
    <x v="0"/>
    <x v="0"/>
    <x v="7"/>
    <x v="4"/>
    <x v="10"/>
    <x v="1"/>
    <x v="9"/>
    <x v="10"/>
    <x v="1"/>
    <x v="1"/>
    <x v="301"/>
    <x v="350"/>
    <x v="46"/>
    <x v="554"/>
    <x v="2"/>
    <x v="2"/>
    <x v="0"/>
    <x v="0"/>
    <x v="2"/>
    <x v="1"/>
    <x v="84"/>
    <x v="4"/>
    <x v="5"/>
    <x v="383"/>
    <x v="452"/>
    <x v="0"/>
    <x v="0"/>
    <x v="0"/>
    <x v="0"/>
    <x v="0"/>
    <x v="0"/>
    <x v="0"/>
    <x v="0"/>
    <x v="0"/>
  </r>
  <r>
    <x v="0"/>
    <x v="0"/>
    <x v="0"/>
    <x v="23"/>
    <x v="23"/>
    <x v="44"/>
    <x v="46"/>
    <x v="368"/>
    <x v="366"/>
    <x v="36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59"/>
    <x v="353"/>
    <x v="356"/>
    <x v="399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24"/>
    <x v="0"/>
    <x v="0"/>
    <x v="8"/>
    <x v="4"/>
    <x v="2"/>
    <x v="1"/>
    <x v="2"/>
    <x v="42"/>
    <x v="0"/>
    <x v="0"/>
    <x v="151"/>
    <x v="351"/>
    <x v="6"/>
    <x v="10"/>
    <x v="1"/>
    <x v="28"/>
    <x v="0"/>
    <x v="0"/>
    <x v="13"/>
    <x v="1"/>
    <x v="63"/>
    <x v="1"/>
    <x v="13"/>
    <x v="116"/>
    <x v="453"/>
    <x v="0"/>
    <x v="0"/>
    <x v="0"/>
    <x v="63"/>
    <x v="63"/>
    <x v="1"/>
    <x v="1"/>
    <x v="3"/>
    <x v="3"/>
  </r>
  <r>
    <x v="0"/>
    <x v="0"/>
    <x v="0"/>
    <x v="23"/>
    <x v="23"/>
    <x v="54"/>
    <x v="138"/>
    <x v="140"/>
    <x v="140"/>
    <x v="14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1"/>
    <x v="216"/>
    <x v="0"/>
    <x v="0"/>
    <x v="0"/>
    <x v="0"/>
    <x v="307"/>
    <x v="191"/>
    <x v="360"/>
    <x v="354"/>
    <x v="357"/>
    <x v="4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1"/>
    <x v="0"/>
    <x v="0"/>
    <x v="8"/>
    <x v="0"/>
    <x v="16"/>
    <x v="302"/>
    <x v="352"/>
    <x v="10"/>
    <x v="555"/>
    <x v="2"/>
    <x v="2"/>
    <x v="0"/>
    <x v="0"/>
    <x v="23"/>
    <x v="3"/>
    <x v="384"/>
    <x v="1"/>
    <x v="35"/>
    <x v="384"/>
    <x v="454"/>
    <x v="0"/>
    <x v="0"/>
    <x v="0"/>
    <x v="0"/>
    <x v="0"/>
    <x v="0"/>
    <x v="0"/>
    <x v="0"/>
    <x v="0"/>
  </r>
  <r>
    <x v="0"/>
    <x v="0"/>
    <x v="0"/>
    <x v="23"/>
    <x v="23"/>
    <x v="13"/>
    <x v="84"/>
    <x v="374"/>
    <x v="372"/>
    <x v="37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8"/>
    <x v="0"/>
    <x v="361"/>
    <x v="355"/>
    <x v="358"/>
    <x v="4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  <x v="0"/>
    <x v="0"/>
    <x v="0"/>
    <x v="0"/>
    <x v="0"/>
    <x v="0"/>
    <x v="0"/>
    <x v="0"/>
    <x v="0"/>
    <x v="16"/>
    <x v="303"/>
    <x v="353"/>
    <x v="4"/>
    <x v="556"/>
    <x v="1"/>
    <x v="47"/>
    <x v="0"/>
    <x v="0"/>
    <x v="43"/>
    <x v="3"/>
    <x v="385"/>
    <x v="3"/>
    <x v="7"/>
    <x v="385"/>
    <x v="455"/>
    <x v="0"/>
    <x v="0"/>
    <x v="0"/>
    <x v="0"/>
    <x v="0"/>
    <x v="0"/>
    <x v="0"/>
    <x v="0"/>
    <x v="0"/>
  </r>
  <r>
    <x v="0"/>
    <x v="0"/>
    <x v="0"/>
    <x v="23"/>
    <x v="23"/>
    <x v="136"/>
    <x v="0"/>
    <x v="385"/>
    <x v="383"/>
    <x v="38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8"/>
    <x v="18"/>
    <x v="0"/>
    <x v="0"/>
    <x v="0"/>
    <x v="0"/>
    <x v="0"/>
    <x v="0"/>
    <x v="0"/>
    <x v="0"/>
    <x v="0"/>
    <x v="0"/>
    <x v="0"/>
    <x v="0"/>
    <x v="0"/>
    <x v="0"/>
    <x v="0"/>
    <x v="31"/>
    <x v="133"/>
    <x v="1"/>
    <x v="1"/>
    <x v="0"/>
    <x v="0"/>
    <x v="0"/>
    <x v="0"/>
    <x v="0"/>
    <x v="0"/>
    <x v="0"/>
    <x v="0"/>
    <x v="1"/>
    <x v="1"/>
    <x v="1"/>
    <x v="1"/>
    <x v="35"/>
    <x v="55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37"/>
    <x v="139"/>
    <x v="386"/>
    <x v="384"/>
    <x v="386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2"/>
    <x v="42"/>
    <x v="0"/>
    <x v="0"/>
    <x v="0"/>
    <x v="0"/>
    <x v="309"/>
    <x v="39"/>
    <x v="362"/>
    <x v="356"/>
    <x v="359"/>
    <x v="4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50"/>
    <x v="0"/>
    <x v="0"/>
    <x v="235"/>
    <x v="1"/>
    <x v="1"/>
    <x v="304"/>
    <x v="354"/>
    <x v="6"/>
    <x v="10"/>
    <x v="2"/>
    <x v="2"/>
    <x v="0"/>
    <x v="0"/>
    <x v="12"/>
    <x v="1"/>
    <x v="300"/>
    <x v="4"/>
    <x v="5"/>
    <x v="386"/>
    <x v="456"/>
    <x v="0"/>
    <x v="0"/>
    <x v="0"/>
    <x v="64"/>
    <x v="64"/>
    <x v="1"/>
    <x v="1"/>
    <x v="3"/>
    <x v="3"/>
  </r>
  <r>
    <x v="0"/>
    <x v="0"/>
    <x v="0"/>
    <x v="23"/>
    <x v="23"/>
    <x v="37"/>
    <x v="139"/>
    <x v="386"/>
    <x v="384"/>
    <x v="38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25"/>
    <x v="1"/>
    <x v="1"/>
    <x v="0"/>
    <x v="0"/>
    <x v="0"/>
    <x v="0"/>
    <x v="0"/>
    <x v="0"/>
    <x v="0"/>
    <x v="0"/>
    <x v="1"/>
    <x v="1"/>
    <x v="1"/>
    <x v="1"/>
    <x v="23"/>
    <x v="521"/>
    <x v="2"/>
    <x v="2"/>
    <x v="0"/>
    <x v="0"/>
    <x v="5"/>
    <x v="4"/>
    <x v="5"/>
    <x v="4"/>
    <x v="5"/>
    <x v="5"/>
    <x v="5"/>
    <x v="0"/>
    <x v="0"/>
    <x v="1"/>
    <x v="64"/>
    <x v="64"/>
    <x v="1"/>
    <x v="1"/>
    <x v="3"/>
    <x v="3"/>
  </r>
  <r>
    <x v="0"/>
    <x v="0"/>
    <x v="0"/>
    <x v="23"/>
    <x v="23"/>
    <x v="1"/>
    <x v="0"/>
    <x v="380"/>
    <x v="378"/>
    <x v="38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55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1"/>
    <x v="27"/>
    <x v="3"/>
    <x v="3"/>
    <x v="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58"/>
    <x v="48"/>
    <x v="123"/>
    <x v="123"/>
    <x v="12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0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559"/>
    <x v="1"/>
    <x v="207"/>
    <x v="0"/>
    <x v="0"/>
    <x v="23"/>
    <x v="3"/>
    <x v="386"/>
    <x v="3"/>
    <x v="16"/>
    <x v="387"/>
    <x v="457"/>
    <x v="0"/>
    <x v="0"/>
    <x v="0"/>
    <x v="0"/>
    <x v="0"/>
    <x v="0"/>
    <x v="0"/>
    <x v="0"/>
    <x v="0"/>
  </r>
  <r>
    <x v="0"/>
    <x v="0"/>
    <x v="0"/>
    <x v="23"/>
    <x v="23"/>
    <x v="1"/>
    <x v="0"/>
    <x v="387"/>
    <x v="385"/>
    <x v="38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8"/>
    <x v="1"/>
    <x v="363"/>
    <x v="1"/>
    <x v="15"/>
    <x v="52"/>
    <x v="458"/>
    <x v="0"/>
    <x v="0"/>
    <x v="0"/>
    <x v="0"/>
    <x v="0"/>
    <x v="0"/>
    <x v="0"/>
    <x v="0"/>
    <x v="0"/>
  </r>
  <r>
    <x v="0"/>
    <x v="0"/>
    <x v="0"/>
    <x v="23"/>
    <x v="23"/>
    <x v="1"/>
    <x v="0"/>
    <x v="388"/>
    <x v="386"/>
    <x v="38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7"/>
    <x v="0"/>
    <x v="0"/>
    <x v="0"/>
    <x v="0"/>
    <x v="0"/>
    <x v="0"/>
    <x v="0"/>
    <x v="0"/>
    <x v="1"/>
    <x v="1"/>
    <x v="1"/>
    <x v="1"/>
    <x v="1"/>
    <x v="560"/>
    <x v="1"/>
    <x v="87"/>
    <x v="0"/>
    <x v="0"/>
    <x v="13"/>
    <x v="1"/>
    <x v="387"/>
    <x v="1"/>
    <x v="13"/>
    <x v="388"/>
    <x v="459"/>
    <x v="0"/>
    <x v="0"/>
    <x v="0"/>
    <x v="0"/>
    <x v="0"/>
    <x v="0"/>
    <x v="0"/>
    <x v="0"/>
    <x v="0"/>
  </r>
  <r>
    <x v="0"/>
    <x v="0"/>
    <x v="0"/>
    <x v="23"/>
    <x v="23"/>
    <x v="1"/>
    <x v="0"/>
    <x v="377"/>
    <x v="375"/>
    <x v="37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3"/>
    <x v="81"/>
    <x v="0"/>
    <x v="0"/>
    <x v="0"/>
    <x v="0"/>
    <x v="310"/>
    <x v="75"/>
    <x v="363"/>
    <x v="357"/>
    <x v="360"/>
    <x v="40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41"/>
    <x v="0"/>
    <x v="0"/>
    <x v="8"/>
    <x v="4"/>
    <x v="176"/>
    <x v="0"/>
    <x v="0"/>
    <x v="236"/>
    <x v="0"/>
    <x v="21"/>
    <x v="305"/>
    <x v="355"/>
    <x v="17"/>
    <x v="561"/>
    <x v="9"/>
    <x v="208"/>
    <x v="0"/>
    <x v="0"/>
    <x v="36"/>
    <x v="0"/>
    <x v="388"/>
    <x v="19"/>
    <x v="126"/>
    <x v="389"/>
    <x v="460"/>
    <x v="0"/>
    <x v="0"/>
    <x v="0"/>
    <x v="0"/>
    <x v="0"/>
    <x v="0"/>
    <x v="0"/>
    <x v="0"/>
    <x v="0"/>
  </r>
  <r>
    <x v="0"/>
    <x v="0"/>
    <x v="0"/>
    <x v="23"/>
    <x v="23"/>
    <x v="1"/>
    <x v="0"/>
    <x v="377"/>
    <x v="375"/>
    <x v="377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1"/>
    <x v="0"/>
    <x v="364"/>
    <x v="358"/>
    <x v="361"/>
    <x v="406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97"/>
    <x v="1"/>
    <x v="1"/>
    <x v="0"/>
    <x v="0"/>
    <x v="3"/>
    <x v="4"/>
    <x v="9"/>
    <x v="0"/>
    <x v="0"/>
    <x v="237"/>
    <x v="0"/>
    <x v="18"/>
    <x v="306"/>
    <x v="356"/>
    <x v="6"/>
    <x v="93"/>
    <x v="2"/>
    <x v="2"/>
    <x v="0"/>
    <x v="0"/>
    <x v="134"/>
    <x v="1"/>
    <x v="389"/>
    <x v="1"/>
    <x v="127"/>
    <x v="390"/>
    <x v="461"/>
    <x v="0"/>
    <x v="0"/>
    <x v="0"/>
    <x v="0"/>
    <x v="0"/>
    <x v="0"/>
    <x v="0"/>
    <x v="0"/>
    <x v="0"/>
  </r>
  <r>
    <x v="0"/>
    <x v="0"/>
    <x v="0"/>
    <x v="23"/>
    <x v="23"/>
    <x v="54"/>
    <x v="0"/>
    <x v="143"/>
    <x v="143"/>
    <x v="14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3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55"/>
    <x v="3"/>
    <x v="74"/>
    <x v="74"/>
    <x v="7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4"/>
    <x v="206"/>
    <x v="0"/>
    <x v="0"/>
    <x v="0"/>
    <x v="0"/>
    <x v="312"/>
    <x v="192"/>
    <x v="365"/>
    <x v="359"/>
    <x v="362"/>
    <x v="40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2"/>
    <x v="103"/>
    <x v="0"/>
    <x v="0"/>
    <x v="233"/>
    <x v="0"/>
    <x v="5"/>
    <x v="307"/>
    <x v="357"/>
    <x v="35"/>
    <x v="562"/>
    <x v="2"/>
    <x v="2"/>
    <x v="0"/>
    <x v="0"/>
    <x v="37"/>
    <x v="6"/>
    <x v="390"/>
    <x v="0"/>
    <x v="128"/>
    <x v="391"/>
    <x v="462"/>
    <x v="0"/>
    <x v="0"/>
    <x v="0"/>
    <x v="0"/>
    <x v="0"/>
    <x v="0"/>
    <x v="0"/>
    <x v="0"/>
    <x v="0"/>
  </r>
  <r>
    <x v="0"/>
    <x v="0"/>
    <x v="0"/>
    <x v="24"/>
    <x v="24"/>
    <x v="1"/>
    <x v="112"/>
    <x v="389"/>
    <x v="387"/>
    <x v="3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5"/>
    <x v="125"/>
    <x v="0"/>
    <x v="0"/>
    <x v="0"/>
    <x v="0"/>
    <x v="313"/>
    <x v="0"/>
    <x v="366"/>
    <x v="360"/>
    <x v="363"/>
    <x v="40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308"/>
    <x v="358"/>
    <x v="40"/>
    <x v="563"/>
    <x v="2"/>
    <x v="2"/>
    <x v="12"/>
    <x v="138"/>
    <x v="60"/>
    <x v="8"/>
    <x v="391"/>
    <x v="3"/>
    <x v="19"/>
    <x v="392"/>
    <x v="463"/>
    <x v="0"/>
    <x v="0"/>
    <x v="0"/>
    <x v="0"/>
    <x v="0"/>
    <x v="0"/>
    <x v="0"/>
    <x v="0"/>
    <x v="0"/>
  </r>
  <r>
    <x v="0"/>
    <x v="0"/>
    <x v="0"/>
    <x v="24"/>
    <x v="24"/>
    <x v="137"/>
    <x v="0"/>
    <x v="357"/>
    <x v="355"/>
    <x v="3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9"/>
    <x v="89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137"/>
    <x v="0"/>
    <x v="357"/>
    <x v="355"/>
    <x v="35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134"/>
    <x v="1"/>
    <x v="1"/>
    <x v="0"/>
    <x v="0"/>
    <x v="0"/>
    <x v="0"/>
    <x v="0"/>
    <x v="0"/>
    <x v="0"/>
    <x v="0"/>
    <x v="1"/>
    <x v="1"/>
    <x v="1"/>
    <x v="1"/>
    <x v="10"/>
    <x v="56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50"/>
    <x v="56"/>
    <x v="80"/>
    <x v="80"/>
    <x v="8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4"/>
    <x v="0"/>
    <x v="367"/>
    <x v="361"/>
    <x v="364"/>
    <x v="40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309"/>
    <x v="359"/>
    <x v="15"/>
    <x v="565"/>
    <x v="1"/>
    <x v="4"/>
    <x v="0"/>
    <x v="0"/>
    <x v="58"/>
    <x v="3"/>
    <x v="392"/>
    <x v="3"/>
    <x v="15"/>
    <x v="393"/>
    <x v="464"/>
    <x v="0"/>
    <x v="0"/>
    <x v="0"/>
    <x v="0"/>
    <x v="0"/>
    <x v="0"/>
    <x v="0"/>
    <x v="0"/>
    <x v="0"/>
  </r>
  <r>
    <x v="0"/>
    <x v="0"/>
    <x v="0"/>
    <x v="24"/>
    <x v="24"/>
    <x v="25"/>
    <x v="48"/>
    <x v="365"/>
    <x v="363"/>
    <x v="365"/>
    <x v="0"/>
    <x v="1"/>
    <x v="0"/>
    <x v="0"/>
    <x v="0"/>
    <x v="0"/>
    <x v="0"/>
    <x v="0"/>
    <x v="0"/>
    <x v="0"/>
    <x v="1"/>
    <x v="2"/>
    <x v="1"/>
    <x v="3"/>
    <x v="0"/>
    <x v="0"/>
    <x v="3"/>
    <x v="0"/>
    <x v="0"/>
    <x v="0"/>
    <x v="41"/>
    <x v="266"/>
    <x v="217"/>
    <x v="5"/>
    <x v="13"/>
    <x v="145"/>
    <x v="24"/>
    <x v="315"/>
    <x v="193"/>
    <x v="368"/>
    <x v="362"/>
    <x v="365"/>
    <x v="410"/>
    <x v="0"/>
    <x v="0"/>
    <x v="0"/>
    <x v="0"/>
    <x v="0"/>
    <x v="0"/>
    <x v="1"/>
    <x v="3"/>
    <x v="1"/>
    <x v="12"/>
    <x v="0"/>
    <x v="0"/>
    <x v="10"/>
    <x v="0"/>
    <x v="0"/>
    <x v="132"/>
    <x v="155"/>
    <x v="0"/>
    <x v="0"/>
    <x v="0"/>
    <x v="69"/>
    <x v="0"/>
    <x v="0"/>
    <x v="61"/>
    <x v="19"/>
    <x v="177"/>
    <x v="0"/>
    <x v="0"/>
    <x v="238"/>
    <x v="0"/>
    <x v="17"/>
    <x v="310"/>
    <x v="360"/>
    <x v="119"/>
    <x v="566"/>
    <x v="0"/>
    <x v="209"/>
    <x v="0"/>
    <x v="0"/>
    <x v="83"/>
    <x v="33"/>
    <x v="393"/>
    <x v="15"/>
    <x v="129"/>
    <x v="394"/>
    <x v="465"/>
    <x v="20"/>
    <x v="19"/>
    <x v="4"/>
    <x v="0"/>
    <x v="0"/>
    <x v="0"/>
    <x v="0"/>
    <x v="0"/>
    <x v="0"/>
  </r>
  <r>
    <x v="0"/>
    <x v="0"/>
    <x v="0"/>
    <x v="24"/>
    <x v="24"/>
    <x v="132"/>
    <x v="140"/>
    <x v="390"/>
    <x v="388"/>
    <x v="39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56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1"/>
    <x v="141"/>
    <x v="391"/>
    <x v="389"/>
    <x v="39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56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1"/>
    <x v="51"/>
    <x v="392"/>
    <x v="390"/>
    <x v="39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1"/>
    <x v="142"/>
    <x v="393"/>
    <x v="391"/>
    <x v="39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6"/>
    <x v="0"/>
    <x v="369"/>
    <x v="363"/>
    <x v="366"/>
    <x v="4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3"/>
    <x v="0"/>
    <x v="0"/>
    <x v="0"/>
    <x v="0"/>
    <x v="0"/>
    <x v="0"/>
    <x v="0"/>
    <x v="0"/>
    <x v="0"/>
    <x v="0"/>
    <x v="311"/>
    <x v="361"/>
    <x v="103"/>
    <x v="569"/>
    <x v="1"/>
    <x v="210"/>
    <x v="4"/>
    <x v="4"/>
    <x v="43"/>
    <x v="1"/>
    <x v="394"/>
    <x v="1"/>
    <x v="7"/>
    <x v="395"/>
    <x v="466"/>
    <x v="0"/>
    <x v="0"/>
    <x v="0"/>
    <x v="0"/>
    <x v="0"/>
    <x v="0"/>
    <x v="0"/>
    <x v="0"/>
    <x v="0"/>
  </r>
  <r>
    <x v="0"/>
    <x v="0"/>
    <x v="0"/>
    <x v="24"/>
    <x v="24"/>
    <x v="1"/>
    <x v="81"/>
    <x v="394"/>
    <x v="392"/>
    <x v="39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7"/>
    <x v="218"/>
    <x v="0"/>
    <x v="0"/>
    <x v="0"/>
    <x v="0"/>
    <x v="317"/>
    <x v="194"/>
    <x v="370"/>
    <x v="364"/>
    <x v="367"/>
    <x v="4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12"/>
    <x v="0"/>
    <x v="0"/>
    <x v="239"/>
    <x v="1"/>
    <x v="1"/>
    <x v="312"/>
    <x v="362"/>
    <x v="30"/>
    <x v="570"/>
    <x v="2"/>
    <x v="2"/>
    <x v="0"/>
    <x v="0"/>
    <x v="60"/>
    <x v="8"/>
    <x v="395"/>
    <x v="1"/>
    <x v="37"/>
    <x v="396"/>
    <x v="467"/>
    <x v="0"/>
    <x v="0"/>
    <x v="0"/>
    <x v="0"/>
    <x v="0"/>
    <x v="0"/>
    <x v="0"/>
    <x v="0"/>
    <x v="0"/>
  </r>
  <r>
    <x v="0"/>
    <x v="0"/>
    <x v="0"/>
    <x v="24"/>
    <x v="24"/>
    <x v="1"/>
    <x v="11"/>
    <x v="395"/>
    <x v="393"/>
    <x v="39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8"/>
    <x v="219"/>
    <x v="0"/>
    <x v="0"/>
    <x v="146"/>
    <x v="0"/>
    <x v="318"/>
    <x v="0"/>
    <x v="371"/>
    <x v="365"/>
    <x v="368"/>
    <x v="413"/>
    <x v="0"/>
    <x v="0"/>
    <x v="0"/>
    <x v="0"/>
    <x v="0"/>
    <x v="0"/>
    <x v="0"/>
    <x v="0"/>
    <x v="0"/>
    <x v="0"/>
    <x v="0"/>
    <x v="0"/>
    <x v="0"/>
    <x v="0"/>
    <x v="0"/>
    <x v="133"/>
    <x v="156"/>
    <x v="0"/>
    <x v="0"/>
    <x v="1"/>
    <x v="1"/>
    <x v="0"/>
    <x v="0"/>
    <x v="7"/>
    <x v="4"/>
    <x v="23"/>
    <x v="1"/>
    <x v="14"/>
    <x v="112"/>
    <x v="0"/>
    <x v="8"/>
    <x v="313"/>
    <x v="363"/>
    <x v="29"/>
    <x v="571"/>
    <x v="2"/>
    <x v="2"/>
    <x v="8"/>
    <x v="139"/>
    <x v="135"/>
    <x v="16"/>
    <x v="396"/>
    <x v="12"/>
    <x v="74"/>
    <x v="397"/>
    <x v="468"/>
    <x v="21"/>
    <x v="20"/>
    <x v="4"/>
    <x v="0"/>
    <x v="0"/>
    <x v="0"/>
    <x v="0"/>
    <x v="0"/>
    <x v="0"/>
  </r>
  <r>
    <x v="0"/>
    <x v="0"/>
    <x v="0"/>
    <x v="24"/>
    <x v="24"/>
    <x v="61"/>
    <x v="0"/>
    <x v="396"/>
    <x v="394"/>
    <x v="3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61"/>
    <x v="0"/>
    <x v="396"/>
    <x v="394"/>
    <x v="39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0"/>
    <x v="135"/>
    <x v="0"/>
    <x v="7"/>
    <x v="0"/>
    <x v="0"/>
    <x v="0"/>
    <x v="0"/>
    <x v="0"/>
    <x v="0"/>
    <x v="0"/>
    <x v="0"/>
    <x v="1"/>
    <x v="1"/>
    <x v="1"/>
    <x v="1"/>
    <x v="71"/>
    <x v="572"/>
    <x v="1"/>
    <x v="111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0"/>
    <x v="57"/>
    <x v="397"/>
    <x v="395"/>
    <x v="39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573"/>
    <x v="2"/>
    <x v="2"/>
    <x v="4"/>
    <x v="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91"/>
    <x v="143"/>
    <x v="398"/>
    <x v="396"/>
    <x v="39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574"/>
    <x v="2"/>
    <x v="2"/>
    <x v="7"/>
    <x v="15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48"/>
    <x v="144"/>
    <x v="354"/>
    <x v="352"/>
    <x v="35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72"/>
    <x v="366"/>
    <x v="369"/>
    <x v="4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0"/>
    <x v="16"/>
    <x v="22"/>
    <x v="364"/>
    <x v="23"/>
    <x v="93"/>
    <x v="2"/>
    <x v="2"/>
    <x v="0"/>
    <x v="0"/>
    <x v="1"/>
    <x v="1"/>
    <x v="68"/>
    <x v="1"/>
    <x v="1"/>
    <x v="8"/>
    <x v="469"/>
    <x v="0"/>
    <x v="0"/>
    <x v="0"/>
    <x v="0"/>
    <x v="0"/>
    <x v="0"/>
    <x v="0"/>
    <x v="0"/>
    <x v="0"/>
  </r>
  <r>
    <x v="0"/>
    <x v="0"/>
    <x v="0"/>
    <x v="24"/>
    <x v="24"/>
    <x v="84"/>
    <x v="0"/>
    <x v="399"/>
    <x v="397"/>
    <x v="39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57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137"/>
    <x v="0"/>
    <x v="357"/>
    <x v="355"/>
    <x v="35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9"/>
    <x v="5"/>
    <x v="0"/>
    <x v="0"/>
    <x v="0"/>
    <x v="0"/>
    <x v="319"/>
    <x v="4"/>
    <x v="373"/>
    <x v="367"/>
    <x v="370"/>
    <x v="415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36"/>
    <x v="1"/>
    <x v="1"/>
    <x v="0"/>
    <x v="0"/>
    <x v="8"/>
    <x v="4"/>
    <x v="2"/>
    <x v="1"/>
    <x v="2"/>
    <x v="240"/>
    <x v="1"/>
    <x v="1"/>
    <x v="1"/>
    <x v="365"/>
    <x v="1"/>
    <x v="576"/>
    <x v="2"/>
    <x v="2"/>
    <x v="0"/>
    <x v="0"/>
    <x v="13"/>
    <x v="1"/>
    <x v="397"/>
    <x v="4"/>
    <x v="5"/>
    <x v="5"/>
    <x v="470"/>
    <x v="0"/>
    <x v="0"/>
    <x v="0"/>
    <x v="65"/>
    <x v="65"/>
    <x v="1"/>
    <x v="1"/>
    <x v="25"/>
    <x v="25"/>
  </r>
  <r>
    <x v="0"/>
    <x v="0"/>
    <x v="0"/>
    <x v="24"/>
    <x v="24"/>
    <x v="37"/>
    <x v="27"/>
    <x v="400"/>
    <x v="398"/>
    <x v="40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13"/>
    <x v="1"/>
    <x v="83"/>
    <x v="1"/>
    <x v="13"/>
    <x v="79"/>
    <x v="471"/>
    <x v="0"/>
    <x v="0"/>
    <x v="0"/>
    <x v="0"/>
    <x v="0"/>
    <x v="0"/>
    <x v="0"/>
    <x v="0"/>
    <x v="0"/>
  </r>
  <r>
    <x v="0"/>
    <x v="0"/>
    <x v="0"/>
    <x v="24"/>
    <x v="24"/>
    <x v="66"/>
    <x v="0"/>
    <x v="401"/>
    <x v="399"/>
    <x v="40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37"/>
    <x v="1"/>
    <x v="1"/>
    <x v="0"/>
    <x v="0"/>
    <x v="0"/>
    <x v="0"/>
    <x v="0"/>
    <x v="0"/>
    <x v="0"/>
    <x v="0"/>
    <x v="1"/>
    <x v="1"/>
    <x v="1"/>
    <x v="1"/>
    <x v="3"/>
    <x v="57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121"/>
    <x v="0"/>
    <x v="402"/>
    <x v="400"/>
    <x v="40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90"/>
    <x v="1"/>
    <x v="1"/>
    <x v="0"/>
    <x v="0"/>
    <x v="0"/>
    <x v="0"/>
    <x v="0"/>
    <x v="0"/>
    <x v="0"/>
    <x v="0"/>
    <x v="1"/>
    <x v="1"/>
    <x v="1"/>
    <x v="1"/>
    <x v="23"/>
    <x v="33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1"/>
    <x v="0"/>
    <x v="403"/>
    <x v="401"/>
    <x v="40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1"/>
    <x v="0"/>
    <x v="403"/>
    <x v="401"/>
    <x v="40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70"/>
    <x v="26"/>
    <x v="0"/>
    <x v="0"/>
    <x v="0"/>
    <x v="0"/>
    <x v="320"/>
    <x v="23"/>
    <x v="374"/>
    <x v="368"/>
    <x v="371"/>
    <x v="417"/>
    <x v="0"/>
    <x v="0"/>
    <x v="0"/>
    <x v="0"/>
    <x v="0"/>
    <x v="0"/>
    <x v="0"/>
    <x v="0"/>
    <x v="0"/>
    <x v="0"/>
    <x v="0"/>
    <x v="0"/>
    <x v="0"/>
    <x v="0"/>
    <x v="0"/>
    <x v="0"/>
    <x v="0"/>
    <x v="16"/>
    <x v="138"/>
    <x v="3"/>
    <x v="52"/>
    <x v="0"/>
    <x v="0"/>
    <x v="4"/>
    <x v="2"/>
    <x v="178"/>
    <x v="2"/>
    <x v="70"/>
    <x v="27"/>
    <x v="0"/>
    <x v="0"/>
    <x v="314"/>
    <x v="366"/>
    <x v="17"/>
    <x v="578"/>
    <x v="5"/>
    <x v="19"/>
    <x v="0"/>
    <x v="0"/>
    <x v="6"/>
    <x v="3"/>
    <x v="35"/>
    <x v="1"/>
    <x v="13"/>
    <x v="398"/>
    <x v="472"/>
    <x v="0"/>
    <x v="0"/>
    <x v="0"/>
    <x v="0"/>
    <x v="0"/>
    <x v="0"/>
    <x v="0"/>
    <x v="0"/>
    <x v="0"/>
  </r>
  <r>
    <x v="0"/>
    <x v="0"/>
    <x v="0"/>
    <x v="25"/>
    <x v="25"/>
    <x v="1"/>
    <x v="90"/>
    <x v="372"/>
    <x v="370"/>
    <x v="37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79"/>
    <x v="2"/>
    <x v="2"/>
    <x v="1"/>
    <x v="14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11"/>
    <x v="27"/>
    <x v="14"/>
    <x v="14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1"/>
    <x v="16"/>
    <x v="0"/>
    <x v="0"/>
    <x v="0"/>
    <x v="0"/>
    <x v="321"/>
    <x v="14"/>
    <x v="375"/>
    <x v="369"/>
    <x v="372"/>
    <x v="4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79"/>
    <x v="0"/>
    <x v="0"/>
    <x v="241"/>
    <x v="1"/>
    <x v="0"/>
    <x v="315"/>
    <x v="367"/>
    <x v="6"/>
    <x v="10"/>
    <x v="2"/>
    <x v="2"/>
    <x v="0"/>
    <x v="0"/>
    <x v="11"/>
    <x v="1"/>
    <x v="398"/>
    <x v="4"/>
    <x v="13"/>
    <x v="399"/>
    <x v="473"/>
    <x v="0"/>
    <x v="0"/>
    <x v="0"/>
    <x v="2"/>
    <x v="2"/>
    <x v="1"/>
    <x v="1"/>
    <x v="26"/>
    <x v="26"/>
  </r>
  <r>
    <x v="0"/>
    <x v="0"/>
    <x v="0"/>
    <x v="25"/>
    <x v="25"/>
    <x v="98"/>
    <x v="49"/>
    <x v="404"/>
    <x v="402"/>
    <x v="4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6"/>
    <x v="58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98"/>
    <x v="49"/>
    <x v="404"/>
    <x v="402"/>
    <x v="40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72"/>
    <x v="143"/>
    <x v="0"/>
    <x v="0"/>
    <x v="0"/>
    <x v="0"/>
    <x v="322"/>
    <x v="123"/>
    <x v="376"/>
    <x v="370"/>
    <x v="373"/>
    <x v="419"/>
    <x v="0"/>
    <x v="0"/>
    <x v="0"/>
    <x v="0"/>
    <x v="0"/>
    <x v="0"/>
    <x v="0"/>
    <x v="0"/>
    <x v="0"/>
    <x v="0"/>
    <x v="0"/>
    <x v="0"/>
    <x v="0"/>
    <x v="0"/>
    <x v="0"/>
    <x v="0"/>
    <x v="0"/>
    <x v="30"/>
    <x v="139"/>
    <x v="9"/>
    <x v="124"/>
    <x v="0"/>
    <x v="0"/>
    <x v="8"/>
    <x v="4"/>
    <x v="23"/>
    <x v="1"/>
    <x v="14"/>
    <x v="199"/>
    <x v="1"/>
    <x v="1"/>
    <x v="316"/>
    <x v="368"/>
    <x v="71"/>
    <x v="581"/>
    <x v="15"/>
    <x v="211"/>
    <x v="0"/>
    <x v="0"/>
    <x v="13"/>
    <x v="1"/>
    <x v="188"/>
    <x v="4"/>
    <x v="5"/>
    <x v="400"/>
    <x v="474"/>
    <x v="0"/>
    <x v="0"/>
    <x v="0"/>
    <x v="0"/>
    <x v="0"/>
    <x v="0"/>
    <x v="0"/>
    <x v="0"/>
    <x v="0"/>
  </r>
  <r>
    <x v="0"/>
    <x v="0"/>
    <x v="0"/>
    <x v="25"/>
    <x v="25"/>
    <x v="50"/>
    <x v="0"/>
    <x v="405"/>
    <x v="403"/>
    <x v="40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3"/>
    <x v="0"/>
    <x v="377"/>
    <x v="371"/>
    <x v="374"/>
    <x v="4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3"/>
    <x v="5"/>
    <x v="317"/>
    <x v="369"/>
    <x v="4"/>
    <x v="582"/>
    <x v="1"/>
    <x v="56"/>
    <x v="0"/>
    <x v="0"/>
    <x v="38"/>
    <x v="3"/>
    <x v="399"/>
    <x v="3"/>
    <x v="35"/>
    <x v="401"/>
    <x v="475"/>
    <x v="0"/>
    <x v="0"/>
    <x v="0"/>
    <x v="0"/>
    <x v="0"/>
    <x v="0"/>
    <x v="0"/>
    <x v="0"/>
    <x v="0"/>
  </r>
  <r>
    <x v="0"/>
    <x v="0"/>
    <x v="0"/>
    <x v="25"/>
    <x v="25"/>
    <x v="61"/>
    <x v="0"/>
    <x v="333"/>
    <x v="332"/>
    <x v="33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78"/>
    <x v="372"/>
    <x v="375"/>
    <x v="42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51"/>
    <x v="1"/>
    <x v="1"/>
    <x v="0"/>
    <x v="0"/>
    <x v="2"/>
    <x v="4"/>
    <x v="9"/>
    <x v="1"/>
    <x v="1"/>
    <x v="242"/>
    <x v="0"/>
    <x v="3"/>
    <x v="318"/>
    <x v="370"/>
    <x v="6"/>
    <x v="156"/>
    <x v="2"/>
    <x v="2"/>
    <x v="0"/>
    <x v="0"/>
    <x v="4"/>
    <x v="1"/>
    <x v="400"/>
    <x v="1"/>
    <x v="4"/>
    <x v="402"/>
    <x v="476"/>
    <x v="0"/>
    <x v="0"/>
    <x v="0"/>
    <x v="66"/>
    <x v="66"/>
    <x v="1"/>
    <x v="1"/>
    <x v="26"/>
    <x v="26"/>
  </r>
  <r>
    <x v="0"/>
    <x v="0"/>
    <x v="0"/>
    <x v="25"/>
    <x v="25"/>
    <x v="79"/>
    <x v="48"/>
    <x v="378"/>
    <x v="376"/>
    <x v="3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3"/>
    <x v="220"/>
    <x v="0"/>
    <x v="0"/>
    <x v="147"/>
    <x v="51"/>
    <x v="324"/>
    <x v="195"/>
    <x v="379"/>
    <x v="373"/>
    <x v="376"/>
    <x v="422"/>
    <x v="0"/>
    <x v="0"/>
    <x v="0"/>
    <x v="0"/>
    <x v="0"/>
    <x v="0"/>
    <x v="3"/>
    <x v="3"/>
    <x v="0"/>
    <x v="0"/>
    <x v="0"/>
    <x v="0"/>
    <x v="35"/>
    <x v="0"/>
    <x v="0"/>
    <x v="134"/>
    <x v="157"/>
    <x v="0"/>
    <x v="0"/>
    <x v="1"/>
    <x v="1"/>
    <x v="0"/>
    <x v="0"/>
    <x v="55"/>
    <x v="13"/>
    <x v="180"/>
    <x v="1"/>
    <x v="9"/>
    <x v="243"/>
    <x v="8"/>
    <x v="59"/>
    <x v="319"/>
    <x v="371"/>
    <x v="120"/>
    <x v="583"/>
    <x v="1"/>
    <x v="57"/>
    <x v="0"/>
    <x v="0"/>
    <x v="136"/>
    <x v="27"/>
    <x v="401"/>
    <x v="16"/>
    <x v="130"/>
    <x v="403"/>
    <x v="477"/>
    <x v="0"/>
    <x v="0"/>
    <x v="0"/>
    <x v="0"/>
    <x v="0"/>
    <x v="0"/>
    <x v="0"/>
    <x v="0"/>
    <x v="0"/>
  </r>
  <r>
    <x v="0"/>
    <x v="0"/>
    <x v="0"/>
    <x v="25"/>
    <x v="25"/>
    <x v="1"/>
    <x v="0"/>
    <x v="403"/>
    <x v="401"/>
    <x v="40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36"/>
    <x v="137"/>
    <x v="137"/>
    <x v="145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140"/>
    <x v="0"/>
    <x v="125"/>
    <x v="0"/>
    <x v="0"/>
    <x v="8"/>
    <x v="4"/>
    <x v="9"/>
    <x v="1"/>
    <x v="1"/>
    <x v="9"/>
    <x v="0"/>
    <x v="0"/>
    <x v="0"/>
    <x v="372"/>
    <x v="10"/>
    <x v="584"/>
    <x v="1"/>
    <x v="212"/>
    <x v="0"/>
    <x v="0"/>
    <x v="13"/>
    <x v="1"/>
    <x v="83"/>
    <x v="1"/>
    <x v="13"/>
    <x v="79"/>
    <x v="478"/>
    <x v="0"/>
    <x v="0"/>
    <x v="0"/>
    <x v="67"/>
    <x v="67"/>
    <x v="1"/>
    <x v="1"/>
    <x v="26"/>
    <x v="26"/>
  </r>
  <r>
    <x v="0"/>
    <x v="0"/>
    <x v="0"/>
    <x v="25"/>
    <x v="25"/>
    <x v="1"/>
    <x v="131"/>
    <x v="406"/>
    <x v="404"/>
    <x v="40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4"/>
    <x v="221"/>
    <x v="0"/>
    <x v="0"/>
    <x v="0"/>
    <x v="0"/>
    <x v="325"/>
    <x v="196"/>
    <x v="380"/>
    <x v="374"/>
    <x v="377"/>
    <x v="4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26"/>
    <x v="0"/>
    <x v="0"/>
    <x v="51"/>
    <x v="2"/>
    <x v="181"/>
    <x v="0"/>
    <x v="0"/>
    <x v="244"/>
    <x v="3"/>
    <x v="4"/>
    <x v="320"/>
    <x v="373"/>
    <x v="103"/>
    <x v="585"/>
    <x v="5"/>
    <x v="213"/>
    <x v="4"/>
    <x v="88"/>
    <x v="137"/>
    <x v="11"/>
    <x v="402"/>
    <x v="0"/>
    <x v="131"/>
    <x v="404"/>
    <x v="479"/>
    <x v="0"/>
    <x v="0"/>
    <x v="0"/>
    <x v="0"/>
    <x v="0"/>
    <x v="0"/>
    <x v="0"/>
    <x v="0"/>
    <x v="0"/>
  </r>
  <r>
    <x v="0"/>
    <x v="0"/>
    <x v="0"/>
    <x v="25"/>
    <x v="25"/>
    <x v="1"/>
    <x v="0"/>
    <x v="407"/>
    <x v="405"/>
    <x v="40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5"/>
    <x v="222"/>
    <x v="0"/>
    <x v="0"/>
    <x v="148"/>
    <x v="0"/>
    <x v="326"/>
    <x v="197"/>
    <x v="381"/>
    <x v="375"/>
    <x v="378"/>
    <x v="424"/>
    <x v="0"/>
    <x v="0"/>
    <x v="0"/>
    <x v="0"/>
    <x v="0"/>
    <x v="0"/>
    <x v="0"/>
    <x v="0"/>
    <x v="0"/>
    <x v="0"/>
    <x v="0"/>
    <x v="0"/>
    <x v="0"/>
    <x v="2"/>
    <x v="6"/>
    <x v="135"/>
    <x v="158"/>
    <x v="0"/>
    <x v="0"/>
    <x v="0"/>
    <x v="0"/>
    <x v="0"/>
    <x v="0"/>
    <x v="18"/>
    <x v="5"/>
    <x v="51"/>
    <x v="1"/>
    <x v="1"/>
    <x v="245"/>
    <x v="19"/>
    <x v="43"/>
    <x v="321"/>
    <x v="374"/>
    <x v="29"/>
    <x v="586"/>
    <x v="5"/>
    <x v="19"/>
    <x v="1"/>
    <x v="141"/>
    <x v="45"/>
    <x v="25"/>
    <x v="403"/>
    <x v="9"/>
    <x v="132"/>
    <x v="405"/>
    <x v="480"/>
    <x v="0"/>
    <x v="0"/>
    <x v="0"/>
    <x v="0"/>
    <x v="0"/>
    <x v="0"/>
    <x v="0"/>
    <x v="0"/>
    <x v="0"/>
  </r>
  <r>
    <x v="0"/>
    <x v="0"/>
    <x v="0"/>
    <x v="25"/>
    <x v="25"/>
    <x v="1"/>
    <x v="0"/>
    <x v="407"/>
    <x v="405"/>
    <x v="40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7"/>
    <x v="0"/>
    <x v="382"/>
    <x v="376"/>
    <x v="379"/>
    <x v="4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298"/>
    <x v="375"/>
    <x v="6"/>
    <x v="10"/>
    <x v="2"/>
    <x v="2"/>
    <x v="0"/>
    <x v="0"/>
    <x v="13"/>
    <x v="1"/>
    <x v="34"/>
    <x v="1"/>
    <x v="13"/>
    <x v="152"/>
    <x v="481"/>
    <x v="0"/>
    <x v="0"/>
    <x v="0"/>
    <x v="68"/>
    <x v="68"/>
    <x v="1"/>
    <x v="1"/>
    <x v="26"/>
    <x v="26"/>
  </r>
  <r>
    <x v="0"/>
    <x v="0"/>
    <x v="0"/>
    <x v="25"/>
    <x v="25"/>
    <x v="3"/>
    <x v="0"/>
    <x v="408"/>
    <x v="406"/>
    <x v="40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41"/>
    <x v="1"/>
    <x v="1"/>
    <x v="0"/>
    <x v="0"/>
    <x v="0"/>
    <x v="0"/>
    <x v="0"/>
    <x v="0"/>
    <x v="0"/>
    <x v="0"/>
    <x v="1"/>
    <x v="1"/>
    <x v="1"/>
    <x v="1"/>
    <x v="1"/>
    <x v="52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1"/>
    <x v="20"/>
    <x v="390"/>
    <x v="388"/>
    <x v="39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6"/>
    <x v="71"/>
    <x v="0"/>
    <x v="0"/>
    <x v="0"/>
    <x v="0"/>
    <x v="328"/>
    <x v="66"/>
    <x v="383"/>
    <x v="377"/>
    <x v="380"/>
    <x v="4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2"/>
    <x v="182"/>
    <x v="0"/>
    <x v="0"/>
    <x v="246"/>
    <x v="0"/>
    <x v="3"/>
    <x v="322"/>
    <x v="376"/>
    <x v="23"/>
    <x v="587"/>
    <x v="1"/>
    <x v="4"/>
    <x v="1"/>
    <x v="1"/>
    <x v="74"/>
    <x v="3"/>
    <x v="404"/>
    <x v="1"/>
    <x v="128"/>
    <x v="406"/>
    <x v="482"/>
    <x v="0"/>
    <x v="0"/>
    <x v="0"/>
    <x v="0"/>
    <x v="0"/>
    <x v="0"/>
    <x v="0"/>
    <x v="0"/>
    <x v="0"/>
  </r>
  <r>
    <x v="0"/>
    <x v="0"/>
    <x v="0"/>
    <x v="25"/>
    <x v="25"/>
    <x v="138"/>
    <x v="26"/>
    <x v="393"/>
    <x v="391"/>
    <x v="39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7"/>
    <x v="223"/>
    <x v="0"/>
    <x v="0"/>
    <x v="149"/>
    <x v="39"/>
    <x v="329"/>
    <x v="145"/>
    <x v="384"/>
    <x v="378"/>
    <x v="381"/>
    <x v="427"/>
    <x v="0"/>
    <x v="0"/>
    <x v="0"/>
    <x v="0"/>
    <x v="0"/>
    <x v="0"/>
    <x v="3"/>
    <x v="3"/>
    <x v="0"/>
    <x v="0"/>
    <x v="0"/>
    <x v="0"/>
    <x v="27"/>
    <x v="0"/>
    <x v="0"/>
    <x v="0"/>
    <x v="0"/>
    <x v="0"/>
    <x v="0"/>
    <x v="1"/>
    <x v="1"/>
    <x v="0"/>
    <x v="0"/>
    <x v="18"/>
    <x v="4"/>
    <x v="183"/>
    <x v="0"/>
    <x v="0"/>
    <x v="247"/>
    <x v="1"/>
    <x v="13"/>
    <x v="323"/>
    <x v="377"/>
    <x v="10"/>
    <x v="588"/>
    <x v="2"/>
    <x v="2"/>
    <x v="0"/>
    <x v="0"/>
    <x v="57"/>
    <x v="3"/>
    <x v="405"/>
    <x v="1"/>
    <x v="22"/>
    <x v="407"/>
    <x v="483"/>
    <x v="0"/>
    <x v="0"/>
    <x v="0"/>
    <x v="0"/>
    <x v="0"/>
    <x v="0"/>
    <x v="0"/>
    <x v="0"/>
    <x v="0"/>
  </r>
  <r>
    <x v="0"/>
    <x v="0"/>
    <x v="0"/>
    <x v="25"/>
    <x v="25"/>
    <x v="11"/>
    <x v="27"/>
    <x v="14"/>
    <x v="14"/>
    <x v="1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3"/>
    <x v="589"/>
    <x v="1"/>
    <x v="214"/>
    <x v="0"/>
    <x v="0"/>
    <x v="8"/>
    <x v="1"/>
    <x v="406"/>
    <x v="1"/>
    <x v="10"/>
    <x v="408"/>
    <x v="484"/>
    <x v="0"/>
    <x v="0"/>
    <x v="0"/>
    <x v="0"/>
    <x v="0"/>
    <x v="0"/>
    <x v="0"/>
    <x v="0"/>
    <x v="0"/>
  </r>
  <r>
    <x v="0"/>
    <x v="0"/>
    <x v="0"/>
    <x v="25"/>
    <x v="25"/>
    <x v="0"/>
    <x v="0"/>
    <x v="409"/>
    <x v="407"/>
    <x v="40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590"/>
    <x v="2"/>
    <x v="2"/>
    <x v="7"/>
    <x v="142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98"/>
    <x v="49"/>
    <x v="404"/>
    <x v="402"/>
    <x v="40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42"/>
    <x v="0"/>
    <x v="0"/>
    <x v="0"/>
    <x v="0"/>
    <x v="245"/>
    <x v="39"/>
    <x v="385"/>
    <x v="379"/>
    <x v="382"/>
    <x v="429"/>
    <x v="0"/>
    <x v="0"/>
    <x v="0"/>
    <x v="0"/>
    <x v="0"/>
    <x v="0"/>
    <x v="0"/>
    <x v="0"/>
    <x v="0"/>
    <x v="0"/>
    <x v="0"/>
    <x v="0"/>
    <x v="0"/>
    <x v="0"/>
    <x v="0"/>
    <x v="0"/>
    <x v="159"/>
    <x v="0"/>
    <x v="0"/>
    <x v="1"/>
    <x v="1"/>
    <x v="0"/>
    <x v="0"/>
    <x v="4"/>
    <x v="4"/>
    <x v="2"/>
    <x v="0"/>
    <x v="0"/>
    <x v="26"/>
    <x v="1"/>
    <x v="0"/>
    <x v="324"/>
    <x v="378"/>
    <x v="6"/>
    <x v="10"/>
    <x v="2"/>
    <x v="2"/>
    <x v="0"/>
    <x v="0"/>
    <x v="8"/>
    <x v="1"/>
    <x v="407"/>
    <x v="4"/>
    <x v="13"/>
    <x v="87"/>
    <x v="485"/>
    <x v="0"/>
    <x v="0"/>
    <x v="0"/>
    <x v="69"/>
    <x v="69"/>
    <x v="1"/>
    <x v="1"/>
    <x v="26"/>
    <x v="26"/>
  </r>
  <r>
    <x v="0"/>
    <x v="0"/>
    <x v="0"/>
    <x v="25"/>
    <x v="25"/>
    <x v="13"/>
    <x v="131"/>
    <x v="410"/>
    <x v="408"/>
    <x v="41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59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139"/>
    <x v="145"/>
    <x v="411"/>
    <x v="409"/>
    <x v="41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8"/>
    <x v="224"/>
    <x v="0"/>
    <x v="0"/>
    <x v="150"/>
    <x v="0"/>
    <x v="330"/>
    <x v="198"/>
    <x v="386"/>
    <x v="380"/>
    <x v="383"/>
    <x v="430"/>
    <x v="0"/>
    <x v="0"/>
    <x v="0"/>
    <x v="0"/>
    <x v="0"/>
    <x v="0"/>
    <x v="0"/>
    <x v="0"/>
    <x v="0"/>
    <x v="0"/>
    <x v="0"/>
    <x v="0"/>
    <x v="0"/>
    <x v="0"/>
    <x v="0"/>
    <x v="136"/>
    <x v="160"/>
    <x v="0"/>
    <x v="0"/>
    <x v="1"/>
    <x v="1"/>
    <x v="0"/>
    <x v="0"/>
    <x v="7"/>
    <x v="4"/>
    <x v="9"/>
    <x v="1"/>
    <x v="1"/>
    <x v="23"/>
    <x v="1"/>
    <x v="1"/>
    <x v="325"/>
    <x v="379"/>
    <x v="30"/>
    <x v="592"/>
    <x v="2"/>
    <x v="2"/>
    <x v="0"/>
    <x v="0"/>
    <x v="2"/>
    <x v="1"/>
    <x v="28"/>
    <x v="4"/>
    <x v="5"/>
    <x v="409"/>
    <x v="486"/>
    <x v="0"/>
    <x v="0"/>
    <x v="0"/>
    <x v="0"/>
    <x v="0"/>
    <x v="0"/>
    <x v="0"/>
    <x v="0"/>
    <x v="0"/>
  </r>
  <r>
    <x v="0"/>
    <x v="0"/>
    <x v="0"/>
    <x v="25"/>
    <x v="25"/>
    <x v="140"/>
    <x v="146"/>
    <x v="412"/>
    <x v="410"/>
    <x v="4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59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66"/>
    <x v="27"/>
    <x v="413"/>
    <x v="411"/>
    <x v="41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9"/>
    <x v="71"/>
    <x v="0"/>
    <x v="0"/>
    <x v="0"/>
    <x v="0"/>
    <x v="331"/>
    <x v="66"/>
    <x v="387"/>
    <x v="381"/>
    <x v="384"/>
    <x v="4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1"/>
    <x v="1"/>
    <x v="32"/>
    <x v="199"/>
    <x v="1"/>
    <x v="1"/>
    <x v="326"/>
    <x v="380"/>
    <x v="6"/>
    <x v="40"/>
    <x v="1"/>
    <x v="111"/>
    <x v="0"/>
    <x v="0"/>
    <x v="2"/>
    <x v="1"/>
    <x v="188"/>
    <x v="4"/>
    <x v="5"/>
    <x v="410"/>
    <x v="487"/>
    <x v="0"/>
    <x v="0"/>
    <x v="0"/>
    <x v="0"/>
    <x v="0"/>
    <x v="0"/>
    <x v="0"/>
    <x v="0"/>
    <x v="0"/>
  </r>
  <r>
    <x v="0"/>
    <x v="0"/>
    <x v="0"/>
    <x v="25"/>
    <x v="25"/>
    <x v="1"/>
    <x v="0"/>
    <x v="407"/>
    <x v="405"/>
    <x v="40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7"/>
    <x v="0"/>
    <x v="0"/>
    <x v="0"/>
    <x v="0"/>
    <x v="0"/>
    <x v="0"/>
    <x v="0"/>
    <x v="0"/>
    <x v="1"/>
    <x v="1"/>
    <x v="1"/>
    <x v="1"/>
    <x v="6"/>
    <x v="137"/>
    <x v="1"/>
    <x v="215"/>
    <x v="0"/>
    <x v="0"/>
    <x v="43"/>
    <x v="1"/>
    <x v="83"/>
    <x v="1"/>
    <x v="7"/>
    <x v="79"/>
    <x v="488"/>
    <x v="0"/>
    <x v="0"/>
    <x v="0"/>
    <x v="0"/>
    <x v="0"/>
    <x v="0"/>
    <x v="0"/>
    <x v="0"/>
    <x v="0"/>
  </r>
  <r>
    <x v="0"/>
    <x v="0"/>
    <x v="0"/>
    <x v="25"/>
    <x v="25"/>
    <x v="1"/>
    <x v="0"/>
    <x v="414"/>
    <x v="412"/>
    <x v="41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73"/>
    <x v="0"/>
    <x v="0"/>
    <x v="0"/>
    <x v="0"/>
    <x v="1"/>
    <x v="67"/>
    <x v="388"/>
    <x v="382"/>
    <x v="385"/>
    <x v="4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9"/>
    <x v="1"/>
    <x v="0"/>
    <x v="0"/>
    <x v="381"/>
    <x v="3"/>
    <x v="594"/>
    <x v="2"/>
    <x v="2"/>
    <x v="0"/>
    <x v="0"/>
    <x v="60"/>
    <x v="15"/>
    <x v="408"/>
    <x v="10"/>
    <x v="51"/>
    <x v="411"/>
    <x v="489"/>
    <x v="0"/>
    <x v="0"/>
    <x v="0"/>
    <x v="0"/>
    <x v="0"/>
    <x v="0"/>
    <x v="0"/>
    <x v="0"/>
    <x v="0"/>
  </r>
  <r>
    <x v="0"/>
    <x v="0"/>
    <x v="0"/>
    <x v="26"/>
    <x v="26"/>
    <x v="1"/>
    <x v="147"/>
    <x v="415"/>
    <x v="413"/>
    <x v="4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0"/>
    <x v="225"/>
    <x v="0"/>
    <x v="0"/>
    <x v="151"/>
    <x v="0"/>
    <x v="332"/>
    <x v="199"/>
    <x v="389"/>
    <x v="383"/>
    <x v="386"/>
    <x v="434"/>
    <x v="0"/>
    <x v="0"/>
    <x v="0"/>
    <x v="0"/>
    <x v="0"/>
    <x v="0"/>
    <x v="0"/>
    <x v="0"/>
    <x v="0"/>
    <x v="0"/>
    <x v="0"/>
    <x v="0"/>
    <x v="0"/>
    <x v="0"/>
    <x v="0"/>
    <x v="137"/>
    <x v="161"/>
    <x v="0"/>
    <x v="0"/>
    <x v="1"/>
    <x v="1"/>
    <x v="0"/>
    <x v="0"/>
    <x v="33"/>
    <x v="5"/>
    <x v="184"/>
    <x v="1"/>
    <x v="1"/>
    <x v="248"/>
    <x v="1"/>
    <x v="26"/>
    <x v="327"/>
    <x v="382"/>
    <x v="30"/>
    <x v="595"/>
    <x v="1"/>
    <x v="216"/>
    <x v="7"/>
    <x v="15"/>
    <x v="138"/>
    <x v="6"/>
    <x v="409"/>
    <x v="6"/>
    <x v="8"/>
    <x v="412"/>
    <x v="490"/>
    <x v="0"/>
    <x v="0"/>
    <x v="0"/>
    <x v="0"/>
    <x v="0"/>
    <x v="0"/>
    <x v="0"/>
    <x v="0"/>
    <x v="0"/>
  </r>
  <r>
    <x v="0"/>
    <x v="0"/>
    <x v="0"/>
    <x v="26"/>
    <x v="26"/>
    <x v="79"/>
    <x v="108"/>
    <x v="416"/>
    <x v="414"/>
    <x v="4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1"/>
    <x v="226"/>
    <x v="0"/>
    <x v="0"/>
    <x v="152"/>
    <x v="0"/>
    <x v="333"/>
    <x v="200"/>
    <x v="390"/>
    <x v="384"/>
    <x v="387"/>
    <x v="435"/>
    <x v="0"/>
    <x v="0"/>
    <x v="0"/>
    <x v="0"/>
    <x v="0"/>
    <x v="0"/>
    <x v="0"/>
    <x v="0"/>
    <x v="0"/>
    <x v="0"/>
    <x v="0"/>
    <x v="0"/>
    <x v="0"/>
    <x v="2"/>
    <x v="5"/>
    <x v="138"/>
    <x v="162"/>
    <x v="0"/>
    <x v="0"/>
    <x v="1"/>
    <x v="1"/>
    <x v="0"/>
    <x v="0"/>
    <x v="18"/>
    <x v="2"/>
    <x v="168"/>
    <x v="1"/>
    <x v="1"/>
    <x v="249"/>
    <x v="0"/>
    <x v="5"/>
    <x v="328"/>
    <x v="383"/>
    <x v="64"/>
    <x v="596"/>
    <x v="5"/>
    <x v="19"/>
    <x v="0"/>
    <x v="0"/>
    <x v="17"/>
    <x v="13"/>
    <x v="410"/>
    <x v="13"/>
    <x v="39"/>
    <x v="413"/>
    <x v="491"/>
    <x v="0"/>
    <x v="0"/>
    <x v="0"/>
    <x v="0"/>
    <x v="0"/>
    <x v="0"/>
    <x v="0"/>
    <x v="0"/>
    <x v="0"/>
  </r>
  <r>
    <x v="0"/>
    <x v="0"/>
    <x v="0"/>
    <x v="26"/>
    <x v="26"/>
    <x v="128"/>
    <x v="0"/>
    <x v="417"/>
    <x v="415"/>
    <x v="4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4"/>
    <x v="42"/>
    <x v="282"/>
    <x v="227"/>
    <x v="39"/>
    <x v="0"/>
    <x v="153"/>
    <x v="0"/>
    <x v="334"/>
    <x v="201"/>
    <x v="391"/>
    <x v="385"/>
    <x v="388"/>
    <x v="436"/>
    <x v="0"/>
    <x v="0"/>
    <x v="0"/>
    <x v="0"/>
    <x v="0"/>
    <x v="0"/>
    <x v="0"/>
    <x v="0"/>
    <x v="0"/>
    <x v="0"/>
    <x v="0"/>
    <x v="0"/>
    <x v="0"/>
    <x v="0"/>
    <x v="0"/>
    <x v="139"/>
    <x v="163"/>
    <x v="0"/>
    <x v="0"/>
    <x v="1"/>
    <x v="1"/>
    <x v="0"/>
    <x v="0"/>
    <x v="62"/>
    <x v="21"/>
    <x v="185"/>
    <x v="0"/>
    <x v="0"/>
    <x v="250"/>
    <x v="19"/>
    <x v="60"/>
    <x v="329"/>
    <x v="384"/>
    <x v="102"/>
    <x v="597"/>
    <x v="24"/>
    <x v="217"/>
    <x v="0"/>
    <x v="0"/>
    <x v="135"/>
    <x v="21"/>
    <x v="411"/>
    <x v="20"/>
    <x v="133"/>
    <x v="414"/>
    <x v="492"/>
    <x v="0"/>
    <x v="0"/>
    <x v="0"/>
    <x v="0"/>
    <x v="0"/>
    <x v="0"/>
    <x v="0"/>
    <x v="0"/>
    <x v="0"/>
  </r>
  <r>
    <x v="0"/>
    <x v="0"/>
    <x v="0"/>
    <x v="26"/>
    <x v="26"/>
    <x v="141"/>
    <x v="6"/>
    <x v="418"/>
    <x v="416"/>
    <x v="4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2"/>
    <x v="386"/>
    <x v="389"/>
    <x v="4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23"/>
    <x v="0"/>
    <x v="0"/>
    <x v="112"/>
    <x v="0"/>
    <x v="16"/>
    <x v="330"/>
    <x v="385"/>
    <x v="1"/>
    <x v="598"/>
    <x v="2"/>
    <x v="2"/>
    <x v="4"/>
    <x v="143"/>
    <x v="39"/>
    <x v="3"/>
    <x v="412"/>
    <x v="3"/>
    <x v="31"/>
    <x v="415"/>
    <x v="493"/>
    <x v="0"/>
    <x v="0"/>
    <x v="0"/>
    <x v="0"/>
    <x v="0"/>
    <x v="0"/>
    <x v="0"/>
    <x v="0"/>
    <x v="0"/>
  </r>
  <r>
    <x v="0"/>
    <x v="0"/>
    <x v="0"/>
    <x v="26"/>
    <x v="26"/>
    <x v="1"/>
    <x v="148"/>
    <x v="419"/>
    <x v="417"/>
    <x v="4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599"/>
    <x v="2"/>
    <x v="2"/>
    <x v="0"/>
    <x v="0"/>
    <x v="6"/>
    <x v="8"/>
    <x v="329"/>
    <x v="10"/>
    <x v="14"/>
    <x v="328"/>
    <x v="494"/>
    <x v="0"/>
    <x v="0"/>
    <x v="0"/>
    <x v="0"/>
    <x v="0"/>
    <x v="0"/>
    <x v="0"/>
    <x v="0"/>
    <x v="0"/>
  </r>
  <r>
    <x v="0"/>
    <x v="0"/>
    <x v="0"/>
    <x v="26"/>
    <x v="26"/>
    <x v="1"/>
    <x v="66"/>
    <x v="420"/>
    <x v="418"/>
    <x v="4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600"/>
    <x v="2"/>
    <x v="2"/>
    <x v="1"/>
    <x v="1"/>
    <x v="13"/>
    <x v="1"/>
    <x v="413"/>
    <x v="1"/>
    <x v="13"/>
    <x v="416"/>
    <x v="495"/>
    <x v="0"/>
    <x v="0"/>
    <x v="0"/>
    <x v="0"/>
    <x v="0"/>
    <x v="0"/>
    <x v="0"/>
    <x v="0"/>
    <x v="0"/>
  </r>
  <r>
    <x v="0"/>
    <x v="0"/>
    <x v="0"/>
    <x v="26"/>
    <x v="26"/>
    <x v="1"/>
    <x v="90"/>
    <x v="421"/>
    <x v="419"/>
    <x v="4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601"/>
    <x v="1"/>
    <x v="4"/>
    <x v="1"/>
    <x v="1"/>
    <x v="139"/>
    <x v="10"/>
    <x v="414"/>
    <x v="13"/>
    <x v="134"/>
    <x v="417"/>
    <x v="496"/>
    <x v="0"/>
    <x v="0"/>
    <x v="0"/>
    <x v="0"/>
    <x v="0"/>
    <x v="0"/>
    <x v="0"/>
    <x v="0"/>
    <x v="0"/>
  </r>
  <r>
    <x v="0"/>
    <x v="0"/>
    <x v="0"/>
    <x v="26"/>
    <x v="26"/>
    <x v="142"/>
    <x v="149"/>
    <x v="422"/>
    <x v="420"/>
    <x v="42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142"/>
    <x v="0"/>
    <x v="128"/>
    <x v="0"/>
    <x v="0"/>
    <x v="0"/>
    <x v="0"/>
    <x v="0"/>
    <x v="0"/>
    <x v="0"/>
    <x v="0"/>
    <x v="1"/>
    <x v="1"/>
    <x v="1"/>
    <x v="1"/>
    <x v="16"/>
    <x v="602"/>
    <x v="1"/>
    <x v="218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6"/>
    <x v="26"/>
    <x v="143"/>
    <x v="0"/>
    <x v="132"/>
    <x v="132"/>
    <x v="13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3"/>
    <x v="5"/>
    <x v="0"/>
    <x v="0"/>
    <x v="0"/>
    <x v="0"/>
    <x v="335"/>
    <x v="4"/>
    <x v="393"/>
    <x v="387"/>
    <x v="390"/>
    <x v="439"/>
    <x v="0"/>
    <x v="0"/>
    <x v="0"/>
    <x v="0"/>
    <x v="0"/>
    <x v="0"/>
    <x v="0"/>
    <x v="0"/>
    <x v="0"/>
    <x v="0"/>
    <x v="0"/>
    <x v="0"/>
    <x v="0"/>
    <x v="0"/>
    <x v="0"/>
    <x v="0"/>
    <x v="164"/>
    <x v="0"/>
    <x v="0"/>
    <x v="1"/>
    <x v="1"/>
    <x v="0"/>
    <x v="0"/>
    <x v="14"/>
    <x v="4"/>
    <x v="84"/>
    <x v="0"/>
    <x v="0"/>
    <x v="251"/>
    <x v="1"/>
    <x v="14"/>
    <x v="331"/>
    <x v="386"/>
    <x v="23"/>
    <x v="603"/>
    <x v="2"/>
    <x v="2"/>
    <x v="0"/>
    <x v="0"/>
    <x v="39"/>
    <x v="3"/>
    <x v="415"/>
    <x v="4"/>
    <x v="35"/>
    <x v="418"/>
    <x v="497"/>
    <x v="0"/>
    <x v="0"/>
    <x v="0"/>
    <x v="23"/>
    <x v="23"/>
    <x v="1"/>
    <x v="1"/>
    <x v="27"/>
    <x v="27"/>
  </r>
  <r>
    <x v="0"/>
    <x v="0"/>
    <x v="0"/>
    <x v="26"/>
    <x v="26"/>
    <x v="143"/>
    <x v="0"/>
    <x v="132"/>
    <x v="132"/>
    <x v="13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84"/>
    <x v="228"/>
    <x v="0"/>
    <x v="0"/>
    <x v="17"/>
    <x v="0"/>
    <x v="336"/>
    <x v="202"/>
    <x v="394"/>
    <x v="388"/>
    <x v="391"/>
    <x v="440"/>
    <x v="0"/>
    <x v="0"/>
    <x v="0"/>
    <x v="0"/>
    <x v="0"/>
    <x v="0"/>
    <x v="0"/>
    <x v="0"/>
    <x v="0"/>
    <x v="0"/>
    <x v="0"/>
    <x v="0"/>
    <x v="0"/>
    <x v="0"/>
    <x v="0"/>
    <x v="140"/>
    <x v="165"/>
    <x v="4"/>
    <x v="143"/>
    <x v="1"/>
    <x v="1"/>
    <x v="0"/>
    <x v="0"/>
    <x v="26"/>
    <x v="9"/>
    <x v="186"/>
    <x v="4"/>
    <x v="71"/>
    <x v="252"/>
    <x v="3"/>
    <x v="0"/>
    <x v="332"/>
    <x v="387"/>
    <x v="11"/>
    <x v="604"/>
    <x v="2"/>
    <x v="2"/>
    <x v="0"/>
    <x v="0"/>
    <x v="39"/>
    <x v="6"/>
    <x v="416"/>
    <x v="3"/>
    <x v="13"/>
    <x v="419"/>
    <x v="498"/>
    <x v="0"/>
    <x v="0"/>
    <x v="0"/>
    <x v="23"/>
    <x v="23"/>
    <x v="1"/>
    <x v="1"/>
    <x v="27"/>
    <x v="27"/>
  </r>
  <r>
    <x v="0"/>
    <x v="0"/>
    <x v="0"/>
    <x v="26"/>
    <x v="26"/>
    <x v="13"/>
    <x v="108"/>
    <x v="423"/>
    <x v="421"/>
    <x v="42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46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6"/>
    <x v="26"/>
    <x v="3"/>
    <x v="0"/>
    <x v="410"/>
    <x v="408"/>
    <x v="41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85"/>
    <x v="106"/>
    <x v="0"/>
    <x v="0"/>
    <x v="0"/>
    <x v="0"/>
    <x v="337"/>
    <x v="94"/>
    <x v="395"/>
    <x v="389"/>
    <x v="392"/>
    <x v="441"/>
    <x v="2"/>
    <x v="6"/>
    <x v="0"/>
    <x v="0"/>
    <x v="0"/>
    <x v="0"/>
    <x v="0"/>
    <x v="0"/>
    <x v="0"/>
    <x v="0"/>
    <x v="0"/>
    <x v="0"/>
    <x v="0"/>
    <x v="0"/>
    <x v="0"/>
    <x v="0"/>
    <x v="0"/>
    <x v="42"/>
    <x v="144"/>
    <x v="9"/>
    <x v="129"/>
    <x v="0"/>
    <x v="0"/>
    <x v="7"/>
    <x v="4"/>
    <x v="10"/>
    <x v="1"/>
    <x v="9"/>
    <x v="10"/>
    <x v="1"/>
    <x v="1"/>
    <x v="333"/>
    <x v="388"/>
    <x v="76"/>
    <x v="605"/>
    <x v="15"/>
    <x v="219"/>
    <x v="0"/>
    <x v="0"/>
    <x v="13"/>
    <x v="3"/>
    <x v="60"/>
    <x v="1"/>
    <x v="2"/>
    <x v="420"/>
    <x v="499"/>
    <x v="0"/>
    <x v="0"/>
    <x v="0"/>
    <x v="0"/>
    <x v="0"/>
    <x v="0"/>
    <x v="0"/>
    <x v="0"/>
    <x v="0"/>
  </r>
  <r>
    <x v="0"/>
    <x v="0"/>
    <x v="0"/>
    <x v="26"/>
    <x v="26"/>
    <x v="37"/>
    <x v="0"/>
    <x v="424"/>
    <x v="422"/>
    <x v="42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6"/>
    <x v="185"/>
    <x v="0"/>
    <x v="0"/>
    <x v="154"/>
    <x v="0"/>
    <x v="338"/>
    <x v="164"/>
    <x v="396"/>
    <x v="390"/>
    <x v="393"/>
    <x v="442"/>
    <x v="0"/>
    <x v="0"/>
    <x v="0"/>
    <x v="0"/>
    <x v="0"/>
    <x v="0"/>
    <x v="0"/>
    <x v="0"/>
    <x v="0"/>
    <x v="0"/>
    <x v="0"/>
    <x v="0"/>
    <x v="0"/>
    <x v="0"/>
    <x v="0"/>
    <x v="141"/>
    <x v="166"/>
    <x v="0"/>
    <x v="0"/>
    <x v="1"/>
    <x v="1"/>
    <x v="0"/>
    <x v="0"/>
    <x v="27"/>
    <x v="2"/>
    <x v="82"/>
    <x v="0"/>
    <x v="0"/>
    <x v="253"/>
    <x v="3"/>
    <x v="11"/>
    <x v="334"/>
    <x v="389"/>
    <x v="23"/>
    <x v="606"/>
    <x v="2"/>
    <x v="2"/>
    <x v="0"/>
    <x v="0"/>
    <x v="59"/>
    <x v="8"/>
    <x v="417"/>
    <x v="3"/>
    <x v="31"/>
    <x v="421"/>
    <x v="500"/>
    <x v="0"/>
    <x v="0"/>
    <x v="0"/>
    <x v="70"/>
    <x v="70"/>
    <x v="1"/>
    <x v="1"/>
    <x v="27"/>
    <x v="27"/>
  </r>
  <r>
    <x v="0"/>
    <x v="0"/>
    <x v="0"/>
    <x v="26"/>
    <x v="26"/>
    <x v="37"/>
    <x v="0"/>
    <x v="424"/>
    <x v="422"/>
    <x v="42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6"/>
    <x v="0"/>
    <x v="0"/>
    <x v="0"/>
    <x v="0"/>
    <x v="10"/>
    <x v="14"/>
    <x v="397"/>
    <x v="391"/>
    <x v="394"/>
    <x v="443"/>
    <x v="0"/>
    <x v="0"/>
    <x v="0"/>
    <x v="0"/>
    <x v="0"/>
    <x v="0"/>
    <x v="0"/>
    <x v="0"/>
    <x v="0"/>
    <x v="0"/>
    <x v="0"/>
    <x v="0"/>
    <x v="0"/>
    <x v="0"/>
    <x v="0"/>
    <x v="0"/>
    <x v="167"/>
    <x v="2"/>
    <x v="80"/>
    <x v="1"/>
    <x v="1"/>
    <x v="0"/>
    <x v="0"/>
    <x v="7"/>
    <x v="4"/>
    <x v="2"/>
    <x v="1"/>
    <x v="2"/>
    <x v="9"/>
    <x v="1"/>
    <x v="1"/>
    <x v="1"/>
    <x v="390"/>
    <x v="6"/>
    <x v="290"/>
    <x v="2"/>
    <x v="2"/>
    <x v="0"/>
    <x v="0"/>
    <x v="2"/>
    <x v="1"/>
    <x v="83"/>
    <x v="4"/>
    <x v="5"/>
    <x v="5"/>
    <x v="501"/>
    <x v="0"/>
    <x v="0"/>
    <x v="0"/>
    <x v="23"/>
    <x v="23"/>
    <x v="1"/>
    <x v="1"/>
    <x v="27"/>
    <x v="27"/>
  </r>
  <r>
    <x v="0"/>
    <x v="0"/>
    <x v="0"/>
    <x v="26"/>
    <x v="26"/>
    <x v="37"/>
    <x v="0"/>
    <x v="424"/>
    <x v="422"/>
    <x v="42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57"/>
    <x v="5"/>
    <x v="0"/>
    <x v="0"/>
    <x v="0"/>
    <x v="0"/>
    <x v="301"/>
    <x v="4"/>
    <x v="398"/>
    <x v="392"/>
    <x v="395"/>
    <x v="444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51"/>
    <x v="1"/>
    <x v="1"/>
    <x v="0"/>
    <x v="0"/>
    <x v="8"/>
    <x v="4"/>
    <x v="9"/>
    <x v="1"/>
    <x v="1"/>
    <x v="66"/>
    <x v="1"/>
    <x v="1"/>
    <x v="1"/>
    <x v="391"/>
    <x v="6"/>
    <x v="156"/>
    <x v="2"/>
    <x v="2"/>
    <x v="0"/>
    <x v="0"/>
    <x v="13"/>
    <x v="1"/>
    <x v="92"/>
    <x v="4"/>
    <x v="5"/>
    <x v="5"/>
    <x v="502"/>
    <x v="0"/>
    <x v="0"/>
    <x v="0"/>
    <x v="70"/>
    <x v="70"/>
    <x v="1"/>
    <x v="1"/>
    <x v="27"/>
    <x v="27"/>
  </r>
  <r>
    <x v="0"/>
    <x v="0"/>
    <x v="0"/>
    <x v="26"/>
    <x v="26"/>
    <x v="144"/>
    <x v="0"/>
    <x v="386"/>
    <x v="384"/>
    <x v="38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6"/>
    <x v="26"/>
    <x v="37"/>
    <x v="147"/>
    <x v="425"/>
    <x v="423"/>
    <x v="4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7"/>
    <x v="125"/>
    <x v="0"/>
    <x v="0"/>
    <x v="155"/>
    <x v="0"/>
    <x v="339"/>
    <x v="132"/>
    <x v="399"/>
    <x v="393"/>
    <x v="396"/>
    <x v="445"/>
    <x v="0"/>
    <x v="0"/>
    <x v="0"/>
    <x v="0"/>
    <x v="0"/>
    <x v="0"/>
    <x v="0"/>
    <x v="0"/>
    <x v="0"/>
    <x v="0"/>
    <x v="0"/>
    <x v="0"/>
    <x v="0"/>
    <x v="0"/>
    <x v="0"/>
    <x v="142"/>
    <x v="168"/>
    <x v="0"/>
    <x v="0"/>
    <x v="1"/>
    <x v="1"/>
    <x v="0"/>
    <x v="0"/>
    <x v="8"/>
    <x v="4"/>
    <x v="8"/>
    <x v="0"/>
    <x v="0"/>
    <x v="10"/>
    <x v="1"/>
    <x v="0"/>
    <x v="335"/>
    <x v="392"/>
    <x v="6"/>
    <x v="243"/>
    <x v="2"/>
    <x v="2"/>
    <x v="0"/>
    <x v="0"/>
    <x v="1"/>
    <x v="1"/>
    <x v="28"/>
    <x v="4"/>
    <x v="7"/>
    <x v="422"/>
    <x v="503"/>
    <x v="0"/>
    <x v="0"/>
    <x v="0"/>
    <x v="0"/>
    <x v="0"/>
    <x v="0"/>
    <x v="0"/>
    <x v="0"/>
    <x v="0"/>
  </r>
  <r>
    <x v="0"/>
    <x v="0"/>
    <x v="0"/>
    <x v="26"/>
    <x v="26"/>
    <x v="1"/>
    <x v="147"/>
    <x v="415"/>
    <x v="413"/>
    <x v="41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607"/>
    <x v="2"/>
    <x v="2"/>
    <x v="0"/>
    <x v="0"/>
    <x v="43"/>
    <x v="1"/>
    <x v="418"/>
    <x v="1"/>
    <x v="7"/>
    <x v="423"/>
    <x v="504"/>
    <x v="0"/>
    <x v="0"/>
    <x v="0"/>
    <x v="0"/>
    <x v="0"/>
    <x v="0"/>
    <x v="0"/>
    <x v="0"/>
    <x v="0"/>
  </r>
  <r>
    <x v="0"/>
    <x v="0"/>
    <x v="0"/>
    <x v="26"/>
    <x v="26"/>
    <x v="145"/>
    <x v="150"/>
    <x v="203"/>
    <x v="203"/>
    <x v="20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1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6"/>
    <x v="26"/>
    <x v="143"/>
    <x v="0"/>
    <x v="132"/>
    <x v="132"/>
    <x v="132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0"/>
    <x v="0"/>
    <x v="400"/>
    <x v="394"/>
    <x v="397"/>
    <x v="446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45"/>
    <x v="1"/>
    <x v="1"/>
    <x v="0"/>
    <x v="0"/>
    <x v="0"/>
    <x v="0"/>
    <x v="0"/>
    <x v="0"/>
    <x v="0"/>
    <x v="0"/>
    <x v="0"/>
    <x v="16"/>
    <x v="336"/>
    <x v="393"/>
    <x v="1"/>
    <x v="29"/>
    <x v="2"/>
    <x v="2"/>
    <x v="0"/>
    <x v="0"/>
    <x v="6"/>
    <x v="1"/>
    <x v="214"/>
    <x v="1"/>
    <x v="14"/>
    <x v="424"/>
    <x v="505"/>
    <x v="0"/>
    <x v="0"/>
    <x v="0"/>
    <x v="0"/>
    <x v="0"/>
    <x v="0"/>
    <x v="0"/>
    <x v="0"/>
    <x v="0"/>
  </r>
  <r>
    <x v="0"/>
    <x v="0"/>
    <x v="0"/>
    <x v="27"/>
    <x v="27"/>
    <x v="106"/>
    <x v="112"/>
    <x v="405"/>
    <x v="403"/>
    <x v="40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4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60"/>
    <x v="2"/>
    <x v="2"/>
    <x v="1"/>
    <x v="144"/>
    <x v="2"/>
    <x v="1"/>
    <x v="84"/>
    <x v="1"/>
    <x v="2"/>
    <x v="200"/>
    <x v="506"/>
    <x v="0"/>
    <x v="0"/>
    <x v="0"/>
    <x v="0"/>
    <x v="0"/>
    <x v="0"/>
    <x v="0"/>
    <x v="0"/>
    <x v="0"/>
  </r>
  <r>
    <x v="0"/>
    <x v="0"/>
    <x v="0"/>
    <x v="27"/>
    <x v="27"/>
    <x v="1"/>
    <x v="27"/>
    <x v="426"/>
    <x v="424"/>
    <x v="4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8"/>
    <x v="229"/>
    <x v="0"/>
    <x v="0"/>
    <x v="156"/>
    <x v="0"/>
    <x v="341"/>
    <x v="203"/>
    <x v="401"/>
    <x v="395"/>
    <x v="398"/>
    <x v="448"/>
    <x v="0"/>
    <x v="0"/>
    <x v="0"/>
    <x v="0"/>
    <x v="0"/>
    <x v="0"/>
    <x v="0"/>
    <x v="0"/>
    <x v="0"/>
    <x v="0"/>
    <x v="0"/>
    <x v="0"/>
    <x v="0"/>
    <x v="0"/>
    <x v="1"/>
    <x v="143"/>
    <x v="169"/>
    <x v="0"/>
    <x v="0"/>
    <x v="5"/>
    <x v="130"/>
    <x v="0"/>
    <x v="0"/>
    <x v="63"/>
    <x v="13"/>
    <x v="187"/>
    <x v="0"/>
    <x v="0"/>
    <x v="254"/>
    <x v="13"/>
    <x v="39"/>
    <x v="337"/>
    <x v="394"/>
    <x v="32"/>
    <x v="608"/>
    <x v="15"/>
    <x v="220"/>
    <x v="1"/>
    <x v="1"/>
    <x v="140"/>
    <x v="21"/>
    <x v="419"/>
    <x v="12"/>
    <x v="135"/>
    <x v="425"/>
    <x v="507"/>
    <x v="22"/>
    <x v="21"/>
    <x v="4"/>
    <x v="0"/>
    <x v="0"/>
    <x v="0"/>
    <x v="0"/>
    <x v="0"/>
    <x v="0"/>
  </r>
  <r>
    <x v="0"/>
    <x v="0"/>
    <x v="0"/>
    <x v="27"/>
    <x v="27"/>
    <x v="1"/>
    <x v="0"/>
    <x v="427"/>
    <x v="425"/>
    <x v="4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13"/>
    <x v="1"/>
    <x v="83"/>
    <x v="1"/>
    <x v="13"/>
    <x v="79"/>
    <x v="508"/>
    <x v="0"/>
    <x v="0"/>
    <x v="0"/>
    <x v="0"/>
    <x v="0"/>
    <x v="0"/>
    <x v="0"/>
    <x v="0"/>
    <x v="0"/>
  </r>
  <r>
    <x v="0"/>
    <x v="0"/>
    <x v="0"/>
    <x v="27"/>
    <x v="27"/>
    <x v="1"/>
    <x v="0"/>
    <x v="428"/>
    <x v="426"/>
    <x v="4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9"/>
    <x v="230"/>
    <x v="0"/>
    <x v="0"/>
    <x v="0"/>
    <x v="0"/>
    <x v="342"/>
    <x v="204"/>
    <x v="402"/>
    <x v="396"/>
    <x v="399"/>
    <x v="4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9"/>
    <x v="1"/>
    <x v="0"/>
    <x v="338"/>
    <x v="395"/>
    <x v="6"/>
    <x v="15"/>
    <x v="2"/>
    <x v="2"/>
    <x v="0"/>
    <x v="0"/>
    <x v="38"/>
    <x v="1"/>
    <x v="420"/>
    <x v="4"/>
    <x v="1"/>
    <x v="426"/>
    <x v="509"/>
    <x v="0"/>
    <x v="0"/>
    <x v="0"/>
    <x v="0"/>
    <x v="0"/>
    <x v="0"/>
    <x v="0"/>
    <x v="0"/>
    <x v="0"/>
  </r>
  <r>
    <x v="0"/>
    <x v="0"/>
    <x v="0"/>
    <x v="27"/>
    <x v="27"/>
    <x v="1"/>
    <x v="59"/>
    <x v="429"/>
    <x v="427"/>
    <x v="4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09"/>
    <x v="2"/>
    <x v="2"/>
    <x v="1"/>
    <x v="66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"/>
    <x v="11"/>
    <x v="147"/>
    <x v="147"/>
    <x v="14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5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610"/>
    <x v="1"/>
    <x v="221"/>
    <x v="0"/>
    <x v="0"/>
    <x v="35"/>
    <x v="1"/>
    <x v="98"/>
    <x v="1"/>
    <x v="33"/>
    <x v="92"/>
    <x v="510"/>
    <x v="0"/>
    <x v="0"/>
    <x v="0"/>
    <x v="0"/>
    <x v="0"/>
    <x v="0"/>
    <x v="0"/>
    <x v="0"/>
    <x v="0"/>
  </r>
  <r>
    <x v="0"/>
    <x v="0"/>
    <x v="0"/>
    <x v="27"/>
    <x v="27"/>
    <x v="47"/>
    <x v="86"/>
    <x v="318"/>
    <x v="317"/>
    <x v="3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8"/>
    <x v="61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46"/>
    <x v="151"/>
    <x v="430"/>
    <x v="428"/>
    <x v="43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84"/>
    <x v="83"/>
    <x v="431"/>
    <x v="429"/>
    <x v="4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4"/>
    <x v="612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47"/>
    <x v="0"/>
    <x v="432"/>
    <x v="430"/>
    <x v="4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  <x v="43"/>
    <x v="290"/>
    <x v="231"/>
    <x v="40"/>
    <x v="0"/>
    <x v="157"/>
    <x v="0"/>
    <x v="343"/>
    <x v="205"/>
    <x v="403"/>
    <x v="397"/>
    <x v="400"/>
    <x v="451"/>
    <x v="0"/>
    <x v="0"/>
    <x v="0"/>
    <x v="0"/>
    <x v="0"/>
    <x v="0"/>
    <x v="0"/>
    <x v="0"/>
    <x v="0"/>
    <x v="0"/>
    <x v="0"/>
    <x v="0"/>
    <x v="0"/>
    <x v="0"/>
    <x v="0"/>
    <x v="144"/>
    <x v="170"/>
    <x v="0"/>
    <x v="0"/>
    <x v="1"/>
    <x v="1"/>
    <x v="0"/>
    <x v="0"/>
    <x v="33"/>
    <x v="5"/>
    <x v="188"/>
    <x v="0"/>
    <x v="0"/>
    <x v="255"/>
    <x v="1"/>
    <x v="13"/>
    <x v="339"/>
    <x v="396"/>
    <x v="11"/>
    <x v="613"/>
    <x v="1"/>
    <x v="134"/>
    <x v="0"/>
    <x v="0"/>
    <x v="51"/>
    <x v="0"/>
    <x v="421"/>
    <x v="3"/>
    <x v="75"/>
    <x v="427"/>
    <x v="511"/>
    <x v="0"/>
    <x v="0"/>
    <x v="0"/>
    <x v="0"/>
    <x v="0"/>
    <x v="0"/>
    <x v="0"/>
    <x v="0"/>
    <x v="0"/>
  </r>
  <r>
    <x v="0"/>
    <x v="0"/>
    <x v="0"/>
    <x v="27"/>
    <x v="27"/>
    <x v="147"/>
    <x v="0"/>
    <x v="432"/>
    <x v="430"/>
    <x v="43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91"/>
    <x v="150"/>
    <x v="0"/>
    <x v="0"/>
    <x v="158"/>
    <x v="0"/>
    <x v="344"/>
    <x v="206"/>
    <x v="404"/>
    <x v="398"/>
    <x v="401"/>
    <x v="452"/>
    <x v="0"/>
    <x v="0"/>
    <x v="0"/>
    <x v="0"/>
    <x v="0"/>
    <x v="0"/>
    <x v="0"/>
    <x v="0"/>
    <x v="0"/>
    <x v="0"/>
    <x v="0"/>
    <x v="0"/>
    <x v="0"/>
    <x v="0"/>
    <x v="0"/>
    <x v="145"/>
    <x v="171"/>
    <x v="2"/>
    <x v="146"/>
    <x v="1"/>
    <x v="1"/>
    <x v="0"/>
    <x v="0"/>
    <x v="7"/>
    <x v="4"/>
    <x v="73"/>
    <x v="1"/>
    <x v="31"/>
    <x v="132"/>
    <x v="1"/>
    <x v="1"/>
    <x v="340"/>
    <x v="397"/>
    <x v="6"/>
    <x v="77"/>
    <x v="2"/>
    <x v="2"/>
    <x v="0"/>
    <x v="0"/>
    <x v="2"/>
    <x v="1"/>
    <x v="278"/>
    <x v="4"/>
    <x v="5"/>
    <x v="428"/>
    <x v="512"/>
    <x v="0"/>
    <x v="0"/>
    <x v="0"/>
    <x v="0"/>
    <x v="0"/>
    <x v="0"/>
    <x v="0"/>
    <x v="0"/>
    <x v="0"/>
  </r>
  <r>
    <x v="0"/>
    <x v="0"/>
    <x v="0"/>
    <x v="27"/>
    <x v="27"/>
    <x v="106"/>
    <x v="152"/>
    <x v="45"/>
    <x v="45"/>
    <x v="4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2"/>
    <x v="232"/>
    <x v="0"/>
    <x v="0"/>
    <x v="0"/>
    <x v="0"/>
    <x v="345"/>
    <x v="207"/>
    <x v="405"/>
    <x v="399"/>
    <x v="402"/>
    <x v="4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1"/>
    <x v="2"/>
    <x v="189"/>
    <x v="0"/>
    <x v="0"/>
    <x v="256"/>
    <x v="1"/>
    <x v="40"/>
    <x v="341"/>
    <x v="398"/>
    <x v="23"/>
    <x v="614"/>
    <x v="5"/>
    <x v="222"/>
    <x v="0"/>
    <x v="0"/>
    <x v="75"/>
    <x v="8"/>
    <x v="422"/>
    <x v="4"/>
    <x v="61"/>
    <x v="429"/>
    <x v="513"/>
    <x v="0"/>
    <x v="0"/>
    <x v="0"/>
    <x v="0"/>
    <x v="0"/>
    <x v="0"/>
    <x v="0"/>
    <x v="0"/>
    <x v="0"/>
  </r>
  <r>
    <x v="0"/>
    <x v="0"/>
    <x v="0"/>
    <x v="27"/>
    <x v="27"/>
    <x v="1"/>
    <x v="153"/>
    <x v="433"/>
    <x v="431"/>
    <x v="43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6"/>
    <x v="0"/>
    <x v="406"/>
    <x v="400"/>
    <x v="403"/>
    <x v="4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342"/>
    <x v="399"/>
    <x v="4"/>
    <x v="615"/>
    <x v="2"/>
    <x v="2"/>
    <x v="4"/>
    <x v="145"/>
    <x v="38"/>
    <x v="3"/>
    <x v="201"/>
    <x v="3"/>
    <x v="35"/>
    <x v="193"/>
    <x v="514"/>
    <x v="0"/>
    <x v="0"/>
    <x v="0"/>
    <x v="0"/>
    <x v="0"/>
    <x v="0"/>
    <x v="0"/>
    <x v="0"/>
    <x v="0"/>
  </r>
  <r>
    <x v="0"/>
    <x v="0"/>
    <x v="0"/>
    <x v="27"/>
    <x v="27"/>
    <x v="1"/>
    <x v="27"/>
    <x v="426"/>
    <x v="424"/>
    <x v="426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16"/>
    <x v="0"/>
    <x v="0"/>
    <x v="0"/>
    <x v="0"/>
    <x v="1"/>
    <x v="14"/>
    <x v="407"/>
    <x v="401"/>
    <x v="404"/>
    <x v="4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123"/>
    <x v="0"/>
    <x v="0"/>
    <x v="257"/>
    <x v="1"/>
    <x v="1"/>
    <x v="343"/>
    <x v="400"/>
    <x v="6"/>
    <x v="10"/>
    <x v="2"/>
    <x v="2"/>
    <x v="0"/>
    <x v="0"/>
    <x v="8"/>
    <x v="1"/>
    <x v="423"/>
    <x v="4"/>
    <x v="5"/>
    <x v="430"/>
    <x v="515"/>
    <x v="0"/>
    <x v="0"/>
    <x v="0"/>
    <x v="71"/>
    <x v="71"/>
    <x v="1"/>
    <x v="1"/>
    <x v="28"/>
    <x v="28"/>
  </r>
  <r>
    <x v="0"/>
    <x v="0"/>
    <x v="0"/>
    <x v="27"/>
    <x v="27"/>
    <x v="1"/>
    <x v="154"/>
    <x v="434"/>
    <x v="432"/>
    <x v="43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6"/>
    <x v="616"/>
    <x v="2"/>
    <x v="2"/>
    <x v="4"/>
    <x v="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"/>
    <x v="148"/>
    <x v="418"/>
    <x v="416"/>
    <x v="4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6"/>
    <x v="617"/>
    <x v="2"/>
    <x v="2"/>
    <x v="0"/>
    <x v="0"/>
    <x v="13"/>
    <x v="1"/>
    <x v="250"/>
    <x v="1"/>
    <x v="13"/>
    <x v="247"/>
    <x v="516"/>
    <x v="0"/>
    <x v="0"/>
    <x v="0"/>
    <x v="0"/>
    <x v="0"/>
    <x v="0"/>
    <x v="0"/>
    <x v="0"/>
    <x v="0"/>
  </r>
  <r>
    <x v="0"/>
    <x v="0"/>
    <x v="0"/>
    <x v="27"/>
    <x v="27"/>
    <x v="22"/>
    <x v="0"/>
    <x v="418"/>
    <x v="416"/>
    <x v="4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3"/>
    <x v="233"/>
    <x v="0"/>
    <x v="0"/>
    <x v="0"/>
    <x v="0"/>
    <x v="347"/>
    <x v="0"/>
    <x v="408"/>
    <x v="402"/>
    <x v="405"/>
    <x v="4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90"/>
    <x v="0"/>
    <x v="0"/>
    <x v="258"/>
    <x v="3"/>
    <x v="5"/>
    <x v="344"/>
    <x v="401"/>
    <x v="4"/>
    <x v="618"/>
    <x v="2"/>
    <x v="2"/>
    <x v="0"/>
    <x v="0"/>
    <x v="17"/>
    <x v="8"/>
    <x v="424"/>
    <x v="3"/>
    <x v="83"/>
    <x v="431"/>
    <x v="517"/>
    <x v="0"/>
    <x v="0"/>
    <x v="0"/>
    <x v="0"/>
    <x v="0"/>
    <x v="0"/>
    <x v="0"/>
    <x v="0"/>
    <x v="0"/>
  </r>
  <r>
    <x v="0"/>
    <x v="0"/>
    <x v="0"/>
    <x v="27"/>
    <x v="27"/>
    <x v="148"/>
    <x v="155"/>
    <x v="67"/>
    <x v="67"/>
    <x v="6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6"/>
    <x v="44"/>
    <x v="294"/>
    <x v="234"/>
    <x v="41"/>
    <x v="0"/>
    <x v="159"/>
    <x v="0"/>
    <x v="348"/>
    <x v="208"/>
    <x v="409"/>
    <x v="403"/>
    <x v="406"/>
    <x v="458"/>
    <x v="0"/>
    <x v="0"/>
    <x v="0"/>
    <x v="0"/>
    <x v="0"/>
    <x v="0"/>
    <x v="0"/>
    <x v="0"/>
    <x v="0"/>
    <x v="0"/>
    <x v="0"/>
    <x v="0"/>
    <x v="0"/>
    <x v="0"/>
    <x v="0"/>
    <x v="146"/>
    <x v="172"/>
    <x v="0"/>
    <x v="0"/>
    <x v="0"/>
    <x v="131"/>
    <x v="0"/>
    <x v="0"/>
    <x v="63"/>
    <x v="5"/>
    <x v="191"/>
    <x v="1"/>
    <x v="1"/>
    <x v="259"/>
    <x v="0"/>
    <x v="12"/>
    <x v="345"/>
    <x v="402"/>
    <x v="59"/>
    <x v="619"/>
    <x v="15"/>
    <x v="223"/>
    <x v="0"/>
    <x v="0"/>
    <x v="141"/>
    <x v="25"/>
    <x v="425"/>
    <x v="18"/>
    <x v="130"/>
    <x v="432"/>
    <x v="518"/>
    <x v="0"/>
    <x v="0"/>
    <x v="0"/>
    <x v="0"/>
    <x v="0"/>
    <x v="0"/>
    <x v="0"/>
    <x v="0"/>
    <x v="0"/>
  </r>
  <r>
    <x v="0"/>
    <x v="0"/>
    <x v="0"/>
    <x v="27"/>
    <x v="27"/>
    <x v="1"/>
    <x v="27"/>
    <x v="8"/>
    <x v="8"/>
    <x v="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5"/>
    <x v="235"/>
    <x v="0"/>
    <x v="0"/>
    <x v="160"/>
    <x v="52"/>
    <x v="349"/>
    <x v="209"/>
    <x v="410"/>
    <x v="404"/>
    <x v="407"/>
    <x v="459"/>
    <x v="0"/>
    <x v="0"/>
    <x v="1"/>
    <x v="8"/>
    <x v="0"/>
    <x v="0"/>
    <x v="3"/>
    <x v="3"/>
    <x v="0"/>
    <x v="0"/>
    <x v="0"/>
    <x v="0"/>
    <x v="3"/>
    <x v="0"/>
    <x v="0"/>
    <x v="147"/>
    <x v="173"/>
    <x v="0"/>
    <x v="0"/>
    <x v="10"/>
    <x v="132"/>
    <x v="0"/>
    <x v="0"/>
    <x v="64"/>
    <x v="24"/>
    <x v="192"/>
    <x v="0"/>
    <x v="0"/>
    <x v="260"/>
    <x v="14"/>
    <x v="29"/>
    <x v="346"/>
    <x v="403"/>
    <x v="120"/>
    <x v="620"/>
    <x v="19"/>
    <x v="224"/>
    <x v="18"/>
    <x v="146"/>
    <x v="142"/>
    <x v="53"/>
    <x v="426"/>
    <x v="21"/>
    <x v="136"/>
    <x v="433"/>
    <x v="519"/>
    <x v="0"/>
    <x v="0"/>
    <x v="0"/>
    <x v="0"/>
    <x v="0"/>
    <x v="0"/>
    <x v="0"/>
    <x v="0"/>
    <x v="0"/>
  </r>
  <r>
    <x v="0"/>
    <x v="0"/>
    <x v="0"/>
    <x v="27"/>
    <x v="27"/>
    <x v="1"/>
    <x v="27"/>
    <x v="8"/>
    <x v="8"/>
    <x v="8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0"/>
    <x v="0"/>
    <x v="411"/>
    <x v="405"/>
    <x v="408"/>
    <x v="46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3"/>
    <x v="8"/>
    <x v="347"/>
    <x v="404"/>
    <x v="4"/>
    <x v="621"/>
    <x v="5"/>
    <x v="225"/>
    <x v="0"/>
    <x v="0"/>
    <x v="4"/>
    <x v="15"/>
    <x v="427"/>
    <x v="6"/>
    <x v="4"/>
    <x v="434"/>
    <x v="520"/>
    <x v="0"/>
    <x v="0"/>
    <x v="0"/>
    <x v="1"/>
    <x v="1"/>
    <x v="1"/>
    <x v="1"/>
    <x v="28"/>
    <x v="28"/>
  </r>
  <r>
    <x v="0"/>
    <x v="0"/>
    <x v="0"/>
    <x v="27"/>
    <x v="27"/>
    <x v="1"/>
    <x v="0"/>
    <x v="435"/>
    <x v="433"/>
    <x v="43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  <x v="296"/>
    <x v="236"/>
    <x v="0"/>
    <x v="0"/>
    <x v="0"/>
    <x v="0"/>
    <x v="351"/>
    <x v="210"/>
    <x v="412"/>
    <x v="406"/>
    <x v="409"/>
    <x v="461"/>
    <x v="0"/>
    <x v="0"/>
    <x v="0"/>
    <x v="0"/>
    <x v="0"/>
    <x v="0"/>
    <x v="0"/>
    <x v="0"/>
    <x v="0"/>
    <x v="0"/>
    <x v="0"/>
    <x v="0"/>
    <x v="0"/>
    <x v="0"/>
    <x v="0"/>
    <x v="0"/>
    <x v="174"/>
    <x v="0"/>
    <x v="0"/>
    <x v="3"/>
    <x v="133"/>
    <x v="0"/>
    <x v="0"/>
    <x v="11"/>
    <x v="10"/>
    <x v="193"/>
    <x v="0"/>
    <x v="0"/>
    <x v="261"/>
    <x v="6"/>
    <x v="27"/>
    <x v="348"/>
    <x v="405"/>
    <x v="26"/>
    <x v="622"/>
    <x v="15"/>
    <x v="226"/>
    <x v="6"/>
    <x v="147"/>
    <x v="92"/>
    <x v="19"/>
    <x v="428"/>
    <x v="18"/>
    <x v="129"/>
    <x v="435"/>
    <x v="521"/>
    <x v="0"/>
    <x v="0"/>
    <x v="0"/>
    <x v="0"/>
    <x v="0"/>
    <x v="0"/>
    <x v="0"/>
    <x v="0"/>
    <x v="0"/>
  </r>
  <r>
    <x v="0"/>
    <x v="0"/>
    <x v="0"/>
    <x v="27"/>
    <x v="27"/>
    <x v="1"/>
    <x v="0"/>
    <x v="435"/>
    <x v="433"/>
    <x v="43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97"/>
    <x v="75"/>
    <x v="0"/>
    <x v="0"/>
    <x v="0"/>
    <x v="0"/>
    <x v="291"/>
    <x v="69"/>
    <x v="413"/>
    <x v="407"/>
    <x v="410"/>
    <x v="46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47"/>
    <x v="1"/>
    <x v="1"/>
    <x v="0"/>
    <x v="0"/>
    <x v="8"/>
    <x v="4"/>
    <x v="9"/>
    <x v="1"/>
    <x v="1"/>
    <x v="139"/>
    <x v="1"/>
    <x v="1"/>
    <x v="1"/>
    <x v="406"/>
    <x v="6"/>
    <x v="143"/>
    <x v="2"/>
    <x v="2"/>
    <x v="0"/>
    <x v="0"/>
    <x v="13"/>
    <x v="1"/>
    <x v="67"/>
    <x v="4"/>
    <x v="5"/>
    <x v="5"/>
    <x v="522"/>
    <x v="0"/>
    <x v="0"/>
    <x v="0"/>
    <x v="0"/>
    <x v="0"/>
    <x v="0"/>
    <x v="0"/>
    <x v="0"/>
    <x v="0"/>
  </r>
  <r>
    <x v="0"/>
    <x v="0"/>
    <x v="0"/>
    <x v="27"/>
    <x v="27"/>
    <x v="1"/>
    <x v="156"/>
    <x v="436"/>
    <x v="434"/>
    <x v="43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8"/>
    <x v="237"/>
    <x v="0"/>
    <x v="0"/>
    <x v="0"/>
    <x v="0"/>
    <x v="352"/>
    <x v="46"/>
    <x v="414"/>
    <x v="408"/>
    <x v="411"/>
    <x v="4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2"/>
    <x v="194"/>
    <x v="0"/>
    <x v="0"/>
    <x v="262"/>
    <x v="0"/>
    <x v="5"/>
    <x v="349"/>
    <x v="407"/>
    <x v="30"/>
    <x v="623"/>
    <x v="2"/>
    <x v="2"/>
    <x v="1"/>
    <x v="1"/>
    <x v="11"/>
    <x v="8"/>
    <x v="429"/>
    <x v="1"/>
    <x v="35"/>
    <x v="436"/>
    <x v="523"/>
    <x v="0"/>
    <x v="0"/>
    <x v="0"/>
    <x v="0"/>
    <x v="0"/>
    <x v="0"/>
    <x v="0"/>
    <x v="0"/>
    <x v="0"/>
  </r>
  <r>
    <x v="0"/>
    <x v="0"/>
    <x v="0"/>
    <x v="27"/>
    <x v="27"/>
    <x v="1"/>
    <x v="0"/>
    <x v="437"/>
    <x v="435"/>
    <x v="43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9"/>
    <x v="133"/>
    <x v="0"/>
    <x v="0"/>
    <x v="0"/>
    <x v="0"/>
    <x v="353"/>
    <x v="211"/>
    <x v="415"/>
    <x v="409"/>
    <x v="412"/>
    <x v="4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0"/>
    <x v="0"/>
    <x v="0"/>
    <x v="129"/>
    <x v="1"/>
    <x v="16"/>
    <x v="350"/>
    <x v="408"/>
    <x v="52"/>
    <x v="624"/>
    <x v="1"/>
    <x v="227"/>
    <x v="33"/>
    <x v="148"/>
    <x v="70"/>
    <x v="39"/>
    <x v="430"/>
    <x v="18"/>
    <x v="69"/>
    <x v="437"/>
    <x v="524"/>
    <x v="0"/>
    <x v="0"/>
    <x v="0"/>
    <x v="0"/>
    <x v="0"/>
    <x v="0"/>
    <x v="0"/>
    <x v="0"/>
    <x v="0"/>
  </r>
  <r>
    <x v="0"/>
    <x v="0"/>
    <x v="0"/>
    <x v="27"/>
    <x v="27"/>
    <x v="1"/>
    <x v="0"/>
    <x v="438"/>
    <x v="436"/>
    <x v="4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2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"/>
    <x v="17"/>
    <x v="439"/>
    <x v="437"/>
    <x v="43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626"/>
    <x v="2"/>
    <x v="2"/>
    <x v="1"/>
    <x v="1"/>
    <x v="6"/>
    <x v="1"/>
    <x v="431"/>
    <x v="1"/>
    <x v="14"/>
    <x v="438"/>
    <x v="525"/>
    <x v="0"/>
    <x v="0"/>
    <x v="0"/>
    <x v="0"/>
    <x v="0"/>
    <x v="0"/>
    <x v="0"/>
    <x v="0"/>
    <x v="0"/>
  </r>
  <r>
    <x v="0"/>
    <x v="0"/>
    <x v="0"/>
    <x v="27"/>
    <x v="27"/>
    <x v="1"/>
    <x v="87"/>
    <x v="440"/>
    <x v="438"/>
    <x v="44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1"/>
    <x v="15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41"/>
    <x v="56"/>
    <x v="419"/>
    <x v="417"/>
    <x v="4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627"/>
    <x v="2"/>
    <x v="2"/>
    <x v="9"/>
    <x v="10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0"/>
    <x v="0"/>
    <x v="441"/>
    <x v="439"/>
    <x v="44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62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3"/>
    <x v="157"/>
    <x v="442"/>
    <x v="440"/>
    <x v="4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4"/>
    <x v="0"/>
    <x v="416"/>
    <x v="410"/>
    <x v="413"/>
    <x v="4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0"/>
    <x v="0"/>
    <x v="0"/>
    <x v="0"/>
    <x v="0"/>
    <x v="0"/>
    <x v="0"/>
    <x v="0"/>
    <x v="0"/>
    <x v="3"/>
    <x v="8"/>
    <x v="351"/>
    <x v="409"/>
    <x v="14"/>
    <x v="629"/>
    <x v="1"/>
    <x v="179"/>
    <x v="1"/>
    <x v="65"/>
    <x v="18"/>
    <x v="10"/>
    <x v="432"/>
    <x v="13"/>
    <x v="83"/>
    <x v="439"/>
    <x v="526"/>
    <x v="0"/>
    <x v="0"/>
    <x v="0"/>
    <x v="0"/>
    <x v="0"/>
    <x v="0"/>
    <x v="0"/>
    <x v="0"/>
    <x v="0"/>
  </r>
  <r>
    <x v="0"/>
    <x v="0"/>
    <x v="0"/>
    <x v="27"/>
    <x v="27"/>
    <x v="29"/>
    <x v="158"/>
    <x v="442"/>
    <x v="440"/>
    <x v="4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0"/>
    <x v="81"/>
    <x v="0"/>
    <x v="0"/>
    <x v="161"/>
    <x v="0"/>
    <x v="355"/>
    <x v="75"/>
    <x v="417"/>
    <x v="411"/>
    <x v="414"/>
    <x v="467"/>
    <x v="0"/>
    <x v="0"/>
    <x v="0"/>
    <x v="0"/>
    <x v="0"/>
    <x v="0"/>
    <x v="0"/>
    <x v="0"/>
    <x v="0"/>
    <x v="0"/>
    <x v="0"/>
    <x v="0"/>
    <x v="0"/>
    <x v="0"/>
    <x v="0"/>
    <x v="148"/>
    <x v="175"/>
    <x v="0"/>
    <x v="0"/>
    <x v="1"/>
    <x v="1"/>
    <x v="0"/>
    <x v="0"/>
    <x v="14"/>
    <x v="10"/>
    <x v="168"/>
    <x v="1"/>
    <x v="72"/>
    <x v="263"/>
    <x v="6"/>
    <x v="4"/>
    <x v="352"/>
    <x v="410"/>
    <x v="121"/>
    <x v="252"/>
    <x v="7"/>
    <x v="228"/>
    <x v="0"/>
    <x v="0"/>
    <x v="52"/>
    <x v="16"/>
    <x v="433"/>
    <x v="15"/>
    <x v="23"/>
    <x v="440"/>
    <x v="527"/>
    <x v="0"/>
    <x v="0"/>
    <x v="0"/>
    <x v="0"/>
    <x v="0"/>
    <x v="0"/>
    <x v="0"/>
    <x v="0"/>
    <x v="0"/>
  </r>
  <r>
    <x v="0"/>
    <x v="0"/>
    <x v="0"/>
    <x v="27"/>
    <x v="27"/>
    <x v="29"/>
    <x v="158"/>
    <x v="442"/>
    <x v="440"/>
    <x v="44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6"/>
    <x v="0"/>
    <x v="418"/>
    <x v="412"/>
    <x v="415"/>
    <x v="4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353"/>
    <x v="411"/>
    <x v="6"/>
    <x v="10"/>
    <x v="2"/>
    <x v="2"/>
    <x v="0"/>
    <x v="0"/>
    <x v="13"/>
    <x v="1"/>
    <x v="34"/>
    <x v="1"/>
    <x v="13"/>
    <x v="152"/>
    <x v="528"/>
    <x v="0"/>
    <x v="0"/>
    <x v="0"/>
    <x v="72"/>
    <x v="72"/>
    <x v="1"/>
    <x v="1"/>
    <x v="28"/>
    <x v="28"/>
  </r>
  <r>
    <x v="0"/>
    <x v="0"/>
    <x v="0"/>
    <x v="27"/>
    <x v="27"/>
    <x v="114"/>
    <x v="159"/>
    <x v="23"/>
    <x v="23"/>
    <x v="2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63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3"/>
    <x v="0"/>
    <x v="100"/>
    <x v="100"/>
    <x v="10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01"/>
    <x v="25"/>
    <x v="0"/>
    <x v="0"/>
    <x v="0"/>
    <x v="0"/>
    <x v="357"/>
    <x v="71"/>
    <x v="419"/>
    <x v="413"/>
    <x v="416"/>
    <x v="469"/>
    <x v="0"/>
    <x v="0"/>
    <x v="0"/>
    <x v="0"/>
    <x v="0"/>
    <x v="0"/>
    <x v="0"/>
    <x v="0"/>
    <x v="0"/>
    <x v="0"/>
    <x v="0"/>
    <x v="0"/>
    <x v="0"/>
    <x v="0"/>
    <x v="0"/>
    <x v="0"/>
    <x v="0"/>
    <x v="16"/>
    <x v="148"/>
    <x v="1"/>
    <x v="1"/>
    <x v="0"/>
    <x v="0"/>
    <x v="8"/>
    <x v="2"/>
    <x v="195"/>
    <x v="2"/>
    <x v="73"/>
    <x v="264"/>
    <x v="0"/>
    <x v="16"/>
    <x v="354"/>
    <x v="412"/>
    <x v="17"/>
    <x v="631"/>
    <x v="2"/>
    <x v="2"/>
    <x v="0"/>
    <x v="0"/>
    <x v="13"/>
    <x v="3"/>
    <x v="434"/>
    <x v="1"/>
    <x v="2"/>
    <x v="441"/>
    <x v="529"/>
    <x v="0"/>
    <x v="0"/>
    <x v="0"/>
    <x v="0"/>
    <x v="0"/>
    <x v="0"/>
    <x v="0"/>
    <x v="0"/>
    <x v="0"/>
  </r>
  <r>
    <x v="0"/>
    <x v="0"/>
    <x v="0"/>
    <x v="27"/>
    <x v="27"/>
    <x v="149"/>
    <x v="0"/>
    <x v="425"/>
    <x v="423"/>
    <x v="425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5"/>
    <x v="2"/>
    <x v="2"/>
    <x v="0"/>
    <x v="0"/>
    <x v="5"/>
    <x v="4"/>
    <x v="5"/>
    <x v="4"/>
    <x v="5"/>
    <x v="5"/>
    <x v="5"/>
    <x v="0"/>
    <x v="0"/>
    <x v="1"/>
    <x v="73"/>
    <x v="73"/>
    <x v="1"/>
    <x v="1"/>
    <x v="28"/>
    <x v="28"/>
  </r>
  <r>
    <x v="0"/>
    <x v="0"/>
    <x v="0"/>
    <x v="27"/>
    <x v="27"/>
    <x v="149"/>
    <x v="0"/>
    <x v="425"/>
    <x v="423"/>
    <x v="42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02"/>
    <x v="238"/>
    <x v="0"/>
    <x v="0"/>
    <x v="0"/>
    <x v="0"/>
    <x v="358"/>
    <x v="212"/>
    <x v="420"/>
    <x v="414"/>
    <x v="417"/>
    <x v="47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49"/>
    <x v="1"/>
    <x v="1"/>
    <x v="0"/>
    <x v="0"/>
    <x v="27"/>
    <x v="10"/>
    <x v="163"/>
    <x v="3"/>
    <x v="24"/>
    <x v="158"/>
    <x v="0"/>
    <x v="16"/>
    <x v="355"/>
    <x v="413"/>
    <x v="23"/>
    <x v="632"/>
    <x v="2"/>
    <x v="2"/>
    <x v="0"/>
    <x v="0"/>
    <x v="8"/>
    <x v="8"/>
    <x v="16"/>
    <x v="1"/>
    <x v="2"/>
    <x v="442"/>
    <x v="530"/>
    <x v="0"/>
    <x v="0"/>
    <x v="0"/>
    <x v="73"/>
    <x v="73"/>
    <x v="1"/>
    <x v="1"/>
    <x v="28"/>
    <x v="28"/>
  </r>
  <r>
    <x v="0"/>
    <x v="0"/>
    <x v="0"/>
    <x v="27"/>
    <x v="27"/>
    <x v="150"/>
    <x v="65"/>
    <x v="443"/>
    <x v="441"/>
    <x v="44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4"/>
    <x v="0"/>
    <x v="0"/>
    <x v="0"/>
    <x v="0"/>
    <x v="0"/>
    <x v="0"/>
    <x v="0"/>
    <x v="0"/>
    <x v="1"/>
    <x v="1"/>
    <x v="1"/>
    <x v="1"/>
    <x v="95"/>
    <x v="633"/>
    <x v="5"/>
    <x v="229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50"/>
    <x v="65"/>
    <x v="443"/>
    <x v="441"/>
    <x v="44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2"/>
    <x v="150"/>
    <x v="0"/>
    <x v="0"/>
    <x v="0"/>
    <x v="0"/>
    <x v="0"/>
    <x v="0"/>
    <x v="0"/>
    <x v="0"/>
    <x v="0"/>
    <x v="0"/>
    <x v="1"/>
    <x v="1"/>
    <x v="1"/>
    <x v="1"/>
    <x v="64"/>
    <x v="634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50"/>
    <x v="65"/>
    <x v="443"/>
    <x v="441"/>
    <x v="44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16"/>
    <x v="0"/>
    <x v="0"/>
    <x v="0"/>
    <x v="0"/>
    <x v="29"/>
    <x v="14"/>
    <x v="421"/>
    <x v="415"/>
    <x v="418"/>
    <x v="47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6"/>
    <x v="3"/>
    <x v="135"/>
    <x v="0"/>
    <x v="0"/>
    <x v="4"/>
    <x v="4"/>
    <x v="2"/>
    <x v="1"/>
    <x v="2"/>
    <x v="26"/>
    <x v="1"/>
    <x v="1"/>
    <x v="1"/>
    <x v="414"/>
    <x v="1"/>
    <x v="304"/>
    <x v="5"/>
    <x v="225"/>
    <x v="0"/>
    <x v="0"/>
    <x v="6"/>
    <x v="1"/>
    <x v="34"/>
    <x v="4"/>
    <x v="5"/>
    <x v="5"/>
    <x v="531"/>
    <x v="0"/>
    <x v="0"/>
    <x v="0"/>
    <x v="74"/>
    <x v="74"/>
    <x v="1"/>
    <x v="1"/>
    <x v="28"/>
    <x v="28"/>
  </r>
  <r>
    <x v="0"/>
    <x v="0"/>
    <x v="0"/>
    <x v="27"/>
    <x v="27"/>
    <x v="151"/>
    <x v="0"/>
    <x v="444"/>
    <x v="442"/>
    <x v="4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3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52"/>
    <x v="0"/>
    <x v="445"/>
    <x v="443"/>
    <x v="44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37"/>
    <x v="46"/>
    <x v="74"/>
    <x v="16"/>
    <x v="42"/>
    <x v="0"/>
    <x v="0"/>
    <x v="0"/>
    <x v="85"/>
    <x v="14"/>
    <x v="422"/>
    <x v="416"/>
    <x v="419"/>
    <x v="472"/>
    <x v="4"/>
    <x v="19"/>
    <x v="0"/>
    <x v="0"/>
    <x v="0"/>
    <x v="0"/>
    <x v="3"/>
    <x v="3"/>
    <x v="0"/>
    <x v="0"/>
    <x v="0"/>
    <x v="0"/>
    <x v="36"/>
    <x v="0"/>
    <x v="1"/>
    <x v="149"/>
    <x v="176"/>
    <x v="28"/>
    <x v="151"/>
    <x v="1"/>
    <x v="1"/>
    <x v="0"/>
    <x v="0"/>
    <x v="8"/>
    <x v="4"/>
    <x v="9"/>
    <x v="1"/>
    <x v="1"/>
    <x v="4"/>
    <x v="1"/>
    <x v="16"/>
    <x v="356"/>
    <x v="415"/>
    <x v="5"/>
    <x v="636"/>
    <x v="2"/>
    <x v="2"/>
    <x v="0"/>
    <x v="0"/>
    <x v="13"/>
    <x v="1"/>
    <x v="214"/>
    <x v="4"/>
    <x v="2"/>
    <x v="64"/>
    <x v="532"/>
    <x v="0"/>
    <x v="0"/>
    <x v="0"/>
    <x v="75"/>
    <x v="75"/>
    <x v="1"/>
    <x v="1"/>
    <x v="28"/>
    <x v="28"/>
  </r>
  <r>
    <x v="0"/>
    <x v="0"/>
    <x v="0"/>
    <x v="27"/>
    <x v="27"/>
    <x v="68"/>
    <x v="0"/>
    <x v="446"/>
    <x v="444"/>
    <x v="44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52"/>
    <x v="1"/>
    <x v="1"/>
    <x v="0"/>
    <x v="0"/>
    <x v="0"/>
    <x v="0"/>
    <x v="0"/>
    <x v="0"/>
    <x v="0"/>
    <x v="0"/>
    <x v="1"/>
    <x v="1"/>
    <x v="1"/>
    <x v="1"/>
    <x v="6"/>
    <x v="63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"/>
    <x v="27"/>
    <x v="8"/>
    <x v="8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3"/>
    <x v="239"/>
    <x v="0"/>
    <x v="0"/>
    <x v="162"/>
    <x v="0"/>
    <x v="359"/>
    <x v="3"/>
    <x v="423"/>
    <x v="417"/>
    <x v="420"/>
    <x v="473"/>
    <x v="0"/>
    <x v="0"/>
    <x v="0"/>
    <x v="0"/>
    <x v="0"/>
    <x v="0"/>
    <x v="0"/>
    <x v="0"/>
    <x v="0"/>
    <x v="0"/>
    <x v="0"/>
    <x v="0"/>
    <x v="0"/>
    <x v="0"/>
    <x v="0"/>
    <x v="150"/>
    <x v="177"/>
    <x v="0"/>
    <x v="0"/>
    <x v="1"/>
    <x v="1"/>
    <x v="0"/>
    <x v="0"/>
    <x v="8"/>
    <x v="4"/>
    <x v="9"/>
    <x v="0"/>
    <x v="0"/>
    <x v="9"/>
    <x v="1"/>
    <x v="1"/>
    <x v="357"/>
    <x v="416"/>
    <x v="4"/>
    <x v="638"/>
    <x v="1"/>
    <x v="57"/>
    <x v="0"/>
    <x v="0"/>
    <x v="11"/>
    <x v="8"/>
    <x v="435"/>
    <x v="4"/>
    <x v="1"/>
    <x v="443"/>
    <x v="533"/>
    <x v="0"/>
    <x v="0"/>
    <x v="0"/>
    <x v="0"/>
    <x v="0"/>
    <x v="0"/>
    <x v="0"/>
    <x v="0"/>
    <x v="0"/>
  </r>
  <r>
    <x v="0"/>
    <x v="0"/>
    <x v="0"/>
    <x v="27"/>
    <x v="27"/>
    <x v="29"/>
    <x v="158"/>
    <x v="442"/>
    <x v="440"/>
    <x v="44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4"/>
    <x v="240"/>
    <x v="0"/>
    <x v="0"/>
    <x v="0"/>
    <x v="0"/>
    <x v="360"/>
    <x v="213"/>
    <x v="424"/>
    <x v="418"/>
    <x v="421"/>
    <x v="4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73"/>
    <x v="0"/>
    <x v="0"/>
    <x v="132"/>
    <x v="1"/>
    <x v="5"/>
    <x v="358"/>
    <x v="417"/>
    <x v="1"/>
    <x v="639"/>
    <x v="2"/>
    <x v="2"/>
    <x v="0"/>
    <x v="0"/>
    <x v="4"/>
    <x v="3"/>
    <x v="436"/>
    <x v="1"/>
    <x v="35"/>
    <x v="444"/>
    <x v="534"/>
    <x v="0"/>
    <x v="0"/>
    <x v="0"/>
    <x v="0"/>
    <x v="0"/>
    <x v="0"/>
    <x v="0"/>
    <x v="0"/>
    <x v="0"/>
  </r>
  <r>
    <x v="0"/>
    <x v="0"/>
    <x v="0"/>
    <x v="27"/>
    <x v="27"/>
    <x v="114"/>
    <x v="159"/>
    <x v="23"/>
    <x v="23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37"/>
    <x v="1"/>
    <x v="215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50"/>
    <x v="65"/>
    <x v="443"/>
    <x v="441"/>
    <x v="443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05"/>
    <x v="29"/>
    <x v="0"/>
    <x v="0"/>
    <x v="0"/>
    <x v="0"/>
    <x v="361"/>
    <x v="26"/>
    <x v="425"/>
    <x v="419"/>
    <x v="422"/>
    <x v="475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53"/>
    <x v="1"/>
    <x v="1"/>
    <x v="0"/>
    <x v="0"/>
    <x v="7"/>
    <x v="4"/>
    <x v="9"/>
    <x v="1"/>
    <x v="1"/>
    <x v="23"/>
    <x v="1"/>
    <x v="1"/>
    <x v="359"/>
    <x v="418"/>
    <x v="6"/>
    <x v="640"/>
    <x v="2"/>
    <x v="2"/>
    <x v="0"/>
    <x v="0"/>
    <x v="2"/>
    <x v="1"/>
    <x v="28"/>
    <x v="4"/>
    <x v="5"/>
    <x v="445"/>
    <x v="535"/>
    <x v="0"/>
    <x v="0"/>
    <x v="0"/>
    <x v="0"/>
    <x v="0"/>
    <x v="0"/>
    <x v="0"/>
    <x v="0"/>
    <x v="0"/>
  </r>
  <r>
    <x v="0"/>
    <x v="0"/>
    <x v="0"/>
    <x v="27"/>
    <x v="27"/>
    <x v="1"/>
    <x v="0"/>
    <x v="447"/>
    <x v="445"/>
    <x v="44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"/>
    <x v="0"/>
    <x v="427"/>
    <x v="425"/>
    <x v="42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73"/>
    <x v="0"/>
    <x v="0"/>
    <x v="26"/>
    <x v="0"/>
    <x v="95"/>
    <x v="67"/>
    <x v="426"/>
    <x v="420"/>
    <x v="423"/>
    <x v="476"/>
    <x v="0"/>
    <x v="0"/>
    <x v="0"/>
    <x v="0"/>
    <x v="0"/>
    <x v="0"/>
    <x v="0"/>
    <x v="0"/>
    <x v="0"/>
    <x v="0"/>
    <x v="0"/>
    <x v="0"/>
    <x v="0"/>
    <x v="0"/>
    <x v="1"/>
    <x v="22"/>
    <x v="178"/>
    <x v="0"/>
    <x v="0"/>
    <x v="1"/>
    <x v="1"/>
    <x v="0"/>
    <x v="0"/>
    <x v="8"/>
    <x v="4"/>
    <x v="9"/>
    <x v="0"/>
    <x v="0"/>
    <x v="9"/>
    <x v="1"/>
    <x v="5"/>
    <x v="151"/>
    <x v="419"/>
    <x v="6"/>
    <x v="641"/>
    <x v="2"/>
    <x v="2"/>
    <x v="0"/>
    <x v="0"/>
    <x v="19"/>
    <x v="1"/>
    <x v="437"/>
    <x v="4"/>
    <x v="51"/>
    <x v="446"/>
    <x v="536"/>
    <x v="0"/>
    <x v="0"/>
    <x v="0"/>
    <x v="0"/>
    <x v="0"/>
    <x v="0"/>
    <x v="0"/>
    <x v="0"/>
    <x v="0"/>
  </r>
  <r>
    <x v="0"/>
    <x v="0"/>
    <x v="0"/>
    <x v="27"/>
    <x v="27"/>
    <x v="1"/>
    <x v="0"/>
    <x v="428"/>
    <x v="426"/>
    <x v="42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4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"/>
    <x v="0"/>
    <x v="428"/>
    <x v="426"/>
    <x v="428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06"/>
    <x v="241"/>
    <x v="0"/>
    <x v="0"/>
    <x v="0"/>
    <x v="0"/>
    <x v="362"/>
    <x v="214"/>
    <x v="427"/>
    <x v="421"/>
    <x v="424"/>
    <x v="477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54"/>
    <x v="1"/>
    <x v="1"/>
    <x v="0"/>
    <x v="0"/>
    <x v="27"/>
    <x v="4"/>
    <x v="25"/>
    <x v="0"/>
    <x v="0"/>
    <x v="265"/>
    <x v="1"/>
    <x v="48"/>
    <x v="360"/>
    <x v="420"/>
    <x v="6"/>
    <x v="642"/>
    <x v="2"/>
    <x v="2"/>
    <x v="0"/>
    <x v="0"/>
    <x v="143"/>
    <x v="1"/>
    <x v="438"/>
    <x v="4"/>
    <x v="75"/>
    <x v="447"/>
    <x v="537"/>
    <x v="0"/>
    <x v="0"/>
    <x v="0"/>
    <x v="0"/>
    <x v="0"/>
    <x v="0"/>
    <x v="0"/>
    <x v="0"/>
    <x v="0"/>
  </r>
  <r>
    <x v="0"/>
    <x v="0"/>
    <x v="0"/>
    <x v="27"/>
    <x v="27"/>
    <x v="20"/>
    <x v="160"/>
    <x v="448"/>
    <x v="446"/>
    <x v="44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3"/>
    <x v="0"/>
    <x v="428"/>
    <x v="422"/>
    <x v="425"/>
    <x v="4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4"/>
    <x v="0"/>
    <x v="0"/>
    <x v="0"/>
    <x v="0"/>
    <x v="0"/>
    <x v="0"/>
    <x v="0"/>
    <x v="0"/>
    <x v="0"/>
    <x v="0"/>
    <x v="361"/>
    <x v="421"/>
    <x v="23"/>
    <x v="643"/>
    <x v="1"/>
    <x v="230"/>
    <x v="0"/>
    <x v="0"/>
    <x v="12"/>
    <x v="3"/>
    <x v="439"/>
    <x v="3"/>
    <x v="20"/>
    <x v="448"/>
    <x v="538"/>
    <x v="0"/>
    <x v="0"/>
    <x v="0"/>
    <x v="0"/>
    <x v="0"/>
    <x v="0"/>
    <x v="0"/>
    <x v="0"/>
    <x v="0"/>
  </r>
  <r>
    <x v="0"/>
    <x v="0"/>
    <x v="0"/>
    <x v="27"/>
    <x v="27"/>
    <x v="13"/>
    <x v="0"/>
    <x v="449"/>
    <x v="447"/>
    <x v="44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44"/>
    <x v="1"/>
    <x v="231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3"/>
    <x v="0"/>
    <x v="449"/>
    <x v="447"/>
    <x v="449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55"/>
    <x v="1"/>
    <x v="1"/>
    <x v="0"/>
    <x v="0"/>
    <x v="0"/>
    <x v="0"/>
    <x v="0"/>
    <x v="0"/>
    <x v="0"/>
    <x v="0"/>
    <x v="1"/>
    <x v="1"/>
    <x v="1"/>
    <x v="1"/>
    <x v="6"/>
    <x v="64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47"/>
    <x v="0"/>
    <x v="432"/>
    <x v="430"/>
    <x v="43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9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47"/>
    <x v="0"/>
    <x v="432"/>
    <x v="430"/>
    <x v="432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1"/>
    <x v="9"/>
    <x v="0"/>
    <x v="0"/>
    <x v="0"/>
    <x v="0"/>
    <x v="0"/>
    <x v="0"/>
    <x v="0"/>
    <x v="0"/>
    <x v="0"/>
    <x v="0"/>
    <x v="0"/>
    <x v="0"/>
    <x v="0"/>
    <x v="19"/>
    <x v="43"/>
    <x v="0"/>
    <x v="136"/>
    <x v="0"/>
    <x v="0"/>
    <x v="0"/>
    <x v="0"/>
    <x v="0"/>
    <x v="0"/>
    <x v="0"/>
    <x v="0"/>
    <x v="1"/>
    <x v="1"/>
    <x v="1"/>
    <x v="1"/>
    <x v="23"/>
    <x v="140"/>
    <x v="1"/>
    <x v="23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"/>
    <x v="64"/>
    <x v="450"/>
    <x v="448"/>
    <x v="45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7"/>
    <x v="242"/>
    <x v="0"/>
    <x v="0"/>
    <x v="163"/>
    <x v="0"/>
    <x v="364"/>
    <x v="215"/>
    <x v="429"/>
    <x v="423"/>
    <x v="426"/>
    <x v="479"/>
    <x v="0"/>
    <x v="0"/>
    <x v="0"/>
    <x v="0"/>
    <x v="0"/>
    <x v="0"/>
    <x v="0"/>
    <x v="0"/>
    <x v="0"/>
    <x v="0"/>
    <x v="0"/>
    <x v="0"/>
    <x v="0"/>
    <x v="0"/>
    <x v="0"/>
    <x v="151"/>
    <x v="179"/>
    <x v="0"/>
    <x v="0"/>
    <x v="0"/>
    <x v="0"/>
    <x v="0"/>
    <x v="0"/>
    <x v="65"/>
    <x v="9"/>
    <x v="196"/>
    <x v="2"/>
    <x v="74"/>
    <x v="266"/>
    <x v="13"/>
    <x v="48"/>
    <x v="362"/>
    <x v="422"/>
    <x v="122"/>
    <x v="646"/>
    <x v="9"/>
    <x v="233"/>
    <x v="17"/>
    <x v="149"/>
    <x v="96"/>
    <x v="47"/>
    <x v="440"/>
    <x v="37"/>
    <x v="137"/>
    <x v="449"/>
    <x v="539"/>
    <x v="0"/>
    <x v="0"/>
    <x v="0"/>
    <x v="0"/>
    <x v="0"/>
    <x v="0"/>
    <x v="0"/>
    <x v="0"/>
    <x v="0"/>
  </r>
  <r>
    <x v="0"/>
    <x v="0"/>
    <x v="0"/>
    <x v="28"/>
    <x v="28"/>
    <x v="1"/>
    <x v="0"/>
    <x v="451"/>
    <x v="449"/>
    <x v="45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  <x v="47"/>
    <x v="308"/>
    <x v="243"/>
    <x v="43"/>
    <x v="0"/>
    <x v="164"/>
    <x v="0"/>
    <x v="365"/>
    <x v="216"/>
    <x v="430"/>
    <x v="424"/>
    <x v="427"/>
    <x v="480"/>
    <x v="0"/>
    <x v="0"/>
    <x v="0"/>
    <x v="0"/>
    <x v="0"/>
    <x v="0"/>
    <x v="0"/>
    <x v="0"/>
    <x v="0"/>
    <x v="0"/>
    <x v="0"/>
    <x v="0"/>
    <x v="0"/>
    <x v="0"/>
    <x v="0"/>
    <x v="152"/>
    <x v="180"/>
    <x v="0"/>
    <x v="0"/>
    <x v="6"/>
    <x v="137"/>
    <x v="0"/>
    <x v="0"/>
    <x v="26"/>
    <x v="9"/>
    <x v="197"/>
    <x v="3"/>
    <x v="75"/>
    <x v="267"/>
    <x v="3"/>
    <x v="40"/>
    <x v="363"/>
    <x v="423"/>
    <x v="74"/>
    <x v="647"/>
    <x v="13"/>
    <x v="234"/>
    <x v="26"/>
    <x v="150"/>
    <x v="144"/>
    <x v="19"/>
    <x v="441"/>
    <x v="19"/>
    <x v="138"/>
    <x v="450"/>
    <x v="540"/>
    <x v="0"/>
    <x v="0"/>
    <x v="0"/>
    <x v="0"/>
    <x v="0"/>
    <x v="0"/>
    <x v="0"/>
    <x v="0"/>
    <x v="0"/>
  </r>
  <r>
    <x v="0"/>
    <x v="0"/>
    <x v="0"/>
    <x v="28"/>
    <x v="28"/>
    <x v="1"/>
    <x v="161"/>
    <x v="73"/>
    <x v="73"/>
    <x v="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6"/>
    <x v="648"/>
    <x v="1"/>
    <x v="4"/>
    <x v="3"/>
    <x v="151"/>
    <x v="19"/>
    <x v="8"/>
    <x v="420"/>
    <x v="3"/>
    <x v="65"/>
    <x v="451"/>
    <x v="541"/>
    <x v="0"/>
    <x v="0"/>
    <x v="0"/>
    <x v="0"/>
    <x v="0"/>
    <x v="0"/>
    <x v="0"/>
    <x v="0"/>
    <x v="0"/>
  </r>
  <r>
    <x v="0"/>
    <x v="0"/>
    <x v="0"/>
    <x v="28"/>
    <x v="28"/>
    <x v="1"/>
    <x v="0"/>
    <x v="452"/>
    <x v="450"/>
    <x v="4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649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51"/>
    <x v="36"/>
    <x v="144"/>
    <x v="144"/>
    <x v="1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5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3"/>
    <x v="56"/>
    <x v="94"/>
    <x v="94"/>
    <x v="9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651"/>
    <x v="2"/>
    <x v="2"/>
    <x v="7"/>
    <x v="152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53"/>
    <x v="162"/>
    <x v="2"/>
    <x v="2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9"/>
    <x v="244"/>
    <x v="0"/>
    <x v="0"/>
    <x v="165"/>
    <x v="0"/>
    <x v="366"/>
    <x v="217"/>
    <x v="431"/>
    <x v="425"/>
    <x v="428"/>
    <x v="481"/>
    <x v="0"/>
    <x v="0"/>
    <x v="0"/>
    <x v="0"/>
    <x v="0"/>
    <x v="0"/>
    <x v="0"/>
    <x v="0"/>
    <x v="0"/>
    <x v="0"/>
    <x v="0"/>
    <x v="0"/>
    <x v="0"/>
    <x v="0"/>
    <x v="0"/>
    <x v="153"/>
    <x v="181"/>
    <x v="0"/>
    <x v="0"/>
    <x v="1"/>
    <x v="1"/>
    <x v="0"/>
    <x v="0"/>
    <x v="40"/>
    <x v="5"/>
    <x v="198"/>
    <x v="0"/>
    <x v="0"/>
    <x v="268"/>
    <x v="0"/>
    <x v="42"/>
    <x v="364"/>
    <x v="424"/>
    <x v="52"/>
    <x v="652"/>
    <x v="5"/>
    <x v="235"/>
    <x v="0"/>
    <x v="0"/>
    <x v="145"/>
    <x v="13"/>
    <x v="442"/>
    <x v="3"/>
    <x v="25"/>
    <x v="452"/>
    <x v="542"/>
    <x v="0"/>
    <x v="0"/>
    <x v="0"/>
    <x v="0"/>
    <x v="0"/>
    <x v="0"/>
    <x v="0"/>
    <x v="0"/>
    <x v="0"/>
  </r>
  <r>
    <x v="0"/>
    <x v="0"/>
    <x v="0"/>
    <x v="28"/>
    <x v="28"/>
    <x v="154"/>
    <x v="0"/>
    <x v="434"/>
    <x v="432"/>
    <x v="43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0"/>
    <x v="245"/>
    <x v="0"/>
    <x v="0"/>
    <x v="166"/>
    <x v="0"/>
    <x v="367"/>
    <x v="0"/>
    <x v="432"/>
    <x v="426"/>
    <x v="429"/>
    <x v="482"/>
    <x v="0"/>
    <x v="0"/>
    <x v="0"/>
    <x v="0"/>
    <x v="0"/>
    <x v="0"/>
    <x v="0"/>
    <x v="0"/>
    <x v="0"/>
    <x v="0"/>
    <x v="0"/>
    <x v="0"/>
    <x v="0"/>
    <x v="0"/>
    <x v="0"/>
    <x v="154"/>
    <x v="182"/>
    <x v="0"/>
    <x v="0"/>
    <x v="0"/>
    <x v="110"/>
    <x v="0"/>
    <x v="0"/>
    <x v="0"/>
    <x v="0"/>
    <x v="0"/>
    <x v="0"/>
    <x v="0"/>
    <x v="0"/>
    <x v="1"/>
    <x v="1"/>
    <x v="365"/>
    <x v="425"/>
    <x v="92"/>
    <x v="653"/>
    <x v="1"/>
    <x v="179"/>
    <x v="1"/>
    <x v="1"/>
    <x v="8"/>
    <x v="8"/>
    <x v="361"/>
    <x v="1"/>
    <x v="14"/>
    <x v="453"/>
    <x v="543"/>
    <x v="0"/>
    <x v="0"/>
    <x v="0"/>
    <x v="0"/>
    <x v="0"/>
    <x v="0"/>
    <x v="0"/>
    <x v="0"/>
    <x v="0"/>
  </r>
  <r>
    <x v="0"/>
    <x v="0"/>
    <x v="0"/>
    <x v="28"/>
    <x v="28"/>
    <x v="11"/>
    <x v="27"/>
    <x v="10"/>
    <x v="10"/>
    <x v="10"/>
    <x v="0"/>
    <x v="1"/>
    <x v="0"/>
    <x v="0"/>
    <x v="0"/>
    <x v="0"/>
    <x v="0"/>
    <x v="0"/>
    <x v="0"/>
    <x v="0"/>
    <x v="2"/>
    <x v="2"/>
    <x v="0"/>
    <x v="0"/>
    <x v="0"/>
    <x v="0"/>
    <x v="11"/>
    <x v="0"/>
    <x v="0"/>
    <x v="0"/>
    <x v="0"/>
    <x v="311"/>
    <x v="246"/>
    <x v="44"/>
    <x v="14"/>
    <x v="167"/>
    <x v="10"/>
    <x v="368"/>
    <x v="14"/>
    <x v="433"/>
    <x v="427"/>
    <x v="430"/>
    <x v="483"/>
    <x v="0"/>
    <x v="0"/>
    <x v="0"/>
    <x v="0"/>
    <x v="0"/>
    <x v="0"/>
    <x v="3"/>
    <x v="3"/>
    <x v="0"/>
    <x v="0"/>
    <x v="0"/>
    <x v="0"/>
    <x v="37"/>
    <x v="0"/>
    <x v="0"/>
    <x v="155"/>
    <x v="183"/>
    <x v="0"/>
    <x v="0"/>
    <x v="1"/>
    <x v="1"/>
    <x v="0"/>
    <x v="0"/>
    <x v="32"/>
    <x v="3"/>
    <x v="199"/>
    <x v="2"/>
    <x v="76"/>
    <x v="269"/>
    <x v="13"/>
    <x v="40"/>
    <x v="366"/>
    <x v="426"/>
    <x v="35"/>
    <x v="654"/>
    <x v="10"/>
    <x v="236"/>
    <x v="0"/>
    <x v="0"/>
    <x v="27"/>
    <x v="16"/>
    <x v="443"/>
    <x v="0"/>
    <x v="114"/>
    <x v="454"/>
    <x v="544"/>
    <x v="0"/>
    <x v="0"/>
    <x v="0"/>
    <x v="0"/>
    <x v="0"/>
    <x v="0"/>
    <x v="0"/>
    <x v="0"/>
    <x v="0"/>
  </r>
  <r>
    <x v="0"/>
    <x v="0"/>
    <x v="0"/>
    <x v="28"/>
    <x v="28"/>
    <x v="11"/>
    <x v="27"/>
    <x v="10"/>
    <x v="10"/>
    <x v="1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2"/>
    <x v="247"/>
    <x v="0"/>
    <x v="0"/>
    <x v="168"/>
    <x v="53"/>
    <x v="369"/>
    <x v="218"/>
    <x v="434"/>
    <x v="428"/>
    <x v="431"/>
    <x v="484"/>
    <x v="0"/>
    <x v="0"/>
    <x v="0"/>
    <x v="0"/>
    <x v="0"/>
    <x v="0"/>
    <x v="1"/>
    <x v="1"/>
    <x v="0"/>
    <x v="0"/>
    <x v="0"/>
    <x v="0"/>
    <x v="38"/>
    <x v="0"/>
    <x v="1"/>
    <x v="156"/>
    <x v="184"/>
    <x v="0"/>
    <x v="0"/>
    <x v="1"/>
    <x v="1"/>
    <x v="0"/>
    <x v="0"/>
    <x v="66"/>
    <x v="5"/>
    <x v="200"/>
    <x v="1"/>
    <x v="2"/>
    <x v="270"/>
    <x v="0"/>
    <x v="48"/>
    <x v="367"/>
    <x v="427"/>
    <x v="22"/>
    <x v="655"/>
    <x v="1"/>
    <x v="28"/>
    <x v="0"/>
    <x v="0"/>
    <x v="109"/>
    <x v="11"/>
    <x v="444"/>
    <x v="6"/>
    <x v="85"/>
    <x v="455"/>
    <x v="545"/>
    <x v="0"/>
    <x v="0"/>
    <x v="0"/>
    <x v="11"/>
    <x v="11"/>
    <x v="1"/>
    <x v="1"/>
    <x v="29"/>
    <x v="29"/>
  </r>
  <r>
    <x v="0"/>
    <x v="0"/>
    <x v="0"/>
    <x v="28"/>
    <x v="28"/>
    <x v="11"/>
    <x v="27"/>
    <x v="10"/>
    <x v="10"/>
    <x v="1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35"/>
    <x v="429"/>
    <x v="432"/>
    <x v="485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6"/>
    <x v="1"/>
    <x v="1"/>
    <x v="0"/>
    <x v="0"/>
    <x v="12"/>
    <x v="2"/>
    <x v="2"/>
    <x v="2"/>
    <x v="2"/>
    <x v="205"/>
    <x v="3"/>
    <x v="8"/>
    <x v="368"/>
    <x v="428"/>
    <x v="1"/>
    <x v="304"/>
    <x v="1"/>
    <x v="28"/>
    <x v="0"/>
    <x v="0"/>
    <x v="43"/>
    <x v="3"/>
    <x v="321"/>
    <x v="3"/>
    <x v="7"/>
    <x v="456"/>
    <x v="546"/>
    <x v="0"/>
    <x v="0"/>
    <x v="0"/>
    <x v="11"/>
    <x v="11"/>
    <x v="1"/>
    <x v="1"/>
    <x v="29"/>
    <x v="29"/>
  </r>
  <r>
    <x v="0"/>
    <x v="0"/>
    <x v="0"/>
    <x v="28"/>
    <x v="28"/>
    <x v="61"/>
    <x v="0"/>
    <x v="453"/>
    <x v="451"/>
    <x v="4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65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61"/>
    <x v="0"/>
    <x v="453"/>
    <x v="451"/>
    <x v="45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43"/>
    <x v="156"/>
    <x v="0"/>
    <x v="0"/>
    <x v="0"/>
    <x v="0"/>
    <x v="0"/>
    <x v="0"/>
    <x v="0"/>
    <x v="0"/>
    <x v="0"/>
    <x v="0"/>
    <x v="1"/>
    <x v="1"/>
    <x v="1"/>
    <x v="1"/>
    <x v="86"/>
    <x v="657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"/>
    <x v="11"/>
    <x v="454"/>
    <x v="452"/>
    <x v="45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8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658"/>
    <x v="1"/>
    <x v="4"/>
    <x v="9"/>
    <x v="107"/>
    <x v="12"/>
    <x v="3"/>
    <x v="445"/>
    <x v="3"/>
    <x v="20"/>
    <x v="457"/>
    <x v="547"/>
    <x v="0"/>
    <x v="0"/>
    <x v="0"/>
    <x v="0"/>
    <x v="0"/>
    <x v="0"/>
    <x v="0"/>
    <x v="0"/>
    <x v="0"/>
  </r>
  <r>
    <x v="0"/>
    <x v="0"/>
    <x v="0"/>
    <x v="28"/>
    <x v="28"/>
    <x v="1"/>
    <x v="0"/>
    <x v="455"/>
    <x v="453"/>
    <x v="4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3"/>
    <x v="248"/>
    <x v="0"/>
    <x v="0"/>
    <x v="169"/>
    <x v="54"/>
    <x v="370"/>
    <x v="219"/>
    <x v="436"/>
    <x v="430"/>
    <x v="433"/>
    <x v="487"/>
    <x v="0"/>
    <x v="0"/>
    <x v="0"/>
    <x v="0"/>
    <x v="0"/>
    <x v="0"/>
    <x v="3"/>
    <x v="3"/>
    <x v="0"/>
    <x v="0"/>
    <x v="0"/>
    <x v="0"/>
    <x v="33"/>
    <x v="0"/>
    <x v="1"/>
    <x v="157"/>
    <x v="185"/>
    <x v="0"/>
    <x v="0"/>
    <x v="0"/>
    <x v="138"/>
    <x v="0"/>
    <x v="0"/>
    <x v="67"/>
    <x v="13"/>
    <x v="201"/>
    <x v="1"/>
    <x v="3"/>
    <x v="271"/>
    <x v="6"/>
    <x v="52"/>
    <x v="369"/>
    <x v="429"/>
    <x v="123"/>
    <x v="659"/>
    <x v="13"/>
    <x v="237"/>
    <x v="34"/>
    <x v="153"/>
    <x v="146"/>
    <x v="48"/>
    <x v="446"/>
    <x v="41"/>
    <x v="139"/>
    <x v="458"/>
    <x v="548"/>
    <x v="0"/>
    <x v="0"/>
    <x v="0"/>
    <x v="0"/>
    <x v="0"/>
    <x v="0"/>
    <x v="0"/>
    <x v="0"/>
    <x v="0"/>
  </r>
  <r>
    <x v="0"/>
    <x v="0"/>
    <x v="0"/>
    <x v="28"/>
    <x v="28"/>
    <x v="1"/>
    <x v="0"/>
    <x v="455"/>
    <x v="453"/>
    <x v="45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57"/>
    <x v="1"/>
    <x v="1"/>
    <x v="0"/>
    <x v="0"/>
    <x v="0"/>
    <x v="0"/>
    <x v="0"/>
    <x v="0"/>
    <x v="0"/>
    <x v="0"/>
    <x v="1"/>
    <x v="1"/>
    <x v="1"/>
    <x v="1"/>
    <x v="23"/>
    <x v="66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"/>
    <x v="110"/>
    <x v="456"/>
    <x v="454"/>
    <x v="45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661"/>
    <x v="2"/>
    <x v="2"/>
    <x v="0"/>
    <x v="0"/>
    <x v="43"/>
    <x v="1"/>
    <x v="447"/>
    <x v="1"/>
    <x v="7"/>
    <x v="459"/>
    <x v="549"/>
    <x v="0"/>
    <x v="0"/>
    <x v="0"/>
    <x v="0"/>
    <x v="0"/>
    <x v="0"/>
    <x v="0"/>
    <x v="0"/>
    <x v="0"/>
  </r>
  <r>
    <x v="0"/>
    <x v="0"/>
    <x v="0"/>
    <x v="28"/>
    <x v="28"/>
    <x v="1"/>
    <x v="163"/>
    <x v="457"/>
    <x v="455"/>
    <x v="45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1"/>
    <x v="662"/>
    <x v="2"/>
    <x v="2"/>
    <x v="1"/>
    <x v="1"/>
    <x v="2"/>
    <x v="1"/>
    <x v="448"/>
    <x v="1"/>
    <x v="2"/>
    <x v="460"/>
    <x v="550"/>
    <x v="0"/>
    <x v="0"/>
    <x v="0"/>
    <x v="0"/>
    <x v="0"/>
    <x v="0"/>
    <x v="0"/>
    <x v="0"/>
    <x v="0"/>
  </r>
  <r>
    <x v="0"/>
    <x v="0"/>
    <x v="0"/>
    <x v="28"/>
    <x v="28"/>
    <x v="1"/>
    <x v="0"/>
    <x v="458"/>
    <x v="456"/>
    <x v="45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4"/>
    <x v="166"/>
    <x v="0"/>
    <x v="0"/>
    <x v="170"/>
    <x v="0"/>
    <x v="371"/>
    <x v="0"/>
    <x v="437"/>
    <x v="431"/>
    <x v="434"/>
    <x v="488"/>
    <x v="0"/>
    <x v="0"/>
    <x v="0"/>
    <x v="0"/>
    <x v="0"/>
    <x v="0"/>
    <x v="0"/>
    <x v="0"/>
    <x v="0"/>
    <x v="0"/>
    <x v="0"/>
    <x v="0"/>
    <x v="0"/>
    <x v="0"/>
    <x v="0"/>
    <x v="158"/>
    <x v="186"/>
    <x v="0"/>
    <x v="0"/>
    <x v="0"/>
    <x v="139"/>
    <x v="0"/>
    <x v="0"/>
    <x v="0"/>
    <x v="0"/>
    <x v="0"/>
    <x v="0"/>
    <x v="0"/>
    <x v="0"/>
    <x v="0"/>
    <x v="0"/>
    <x v="370"/>
    <x v="430"/>
    <x v="69"/>
    <x v="663"/>
    <x v="5"/>
    <x v="238"/>
    <x v="6"/>
    <x v="147"/>
    <x v="70"/>
    <x v="15"/>
    <x v="449"/>
    <x v="10"/>
    <x v="6"/>
    <x v="461"/>
    <x v="551"/>
    <x v="0"/>
    <x v="0"/>
    <x v="0"/>
    <x v="0"/>
    <x v="0"/>
    <x v="0"/>
    <x v="0"/>
    <x v="0"/>
    <x v="0"/>
  </r>
  <r>
    <x v="0"/>
    <x v="0"/>
    <x v="0"/>
    <x v="28"/>
    <x v="28"/>
    <x v="1"/>
    <x v="0"/>
    <x v="459"/>
    <x v="457"/>
    <x v="45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66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"/>
    <x v="0"/>
    <x v="460"/>
    <x v="458"/>
    <x v="46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665"/>
    <x v="2"/>
    <x v="2"/>
    <x v="1"/>
    <x v="1"/>
    <x v="2"/>
    <x v="1"/>
    <x v="2"/>
    <x v="1"/>
    <x v="2"/>
    <x v="2"/>
    <x v="44"/>
    <x v="0"/>
    <x v="0"/>
    <x v="0"/>
    <x v="0"/>
    <x v="0"/>
    <x v="0"/>
    <x v="0"/>
    <x v="0"/>
    <x v="0"/>
  </r>
  <r>
    <x v="0"/>
    <x v="0"/>
    <x v="0"/>
    <x v="28"/>
    <x v="28"/>
    <x v="1"/>
    <x v="87"/>
    <x v="11"/>
    <x v="11"/>
    <x v="1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5"/>
    <x v="249"/>
    <x v="0"/>
    <x v="0"/>
    <x v="0"/>
    <x v="0"/>
    <x v="372"/>
    <x v="220"/>
    <x v="438"/>
    <x v="432"/>
    <x v="435"/>
    <x v="4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43"/>
    <x v="0"/>
    <x v="0"/>
    <x v="265"/>
    <x v="1"/>
    <x v="1"/>
    <x v="371"/>
    <x v="431"/>
    <x v="5"/>
    <x v="666"/>
    <x v="2"/>
    <x v="2"/>
    <x v="1"/>
    <x v="45"/>
    <x v="27"/>
    <x v="8"/>
    <x v="450"/>
    <x v="1"/>
    <x v="37"/>
    <x v="462"/>
    <x v="552"/>
    <x v="0"/>
    <x v="0"/>
    <x v="0"/>
    <x v="0"/>
    <x v="0"/>
    <x v="0"/>
    <x v="0"/>
    <x v="0"/>
    <x v="0"/>
  </r>
  <r>
    <x v="0"/>
    <x v="0"/>
    <x v="0"/>
    <x v="28"/>
    <x v="28"/>
    <x v="1"/>
    <x v="164"/>
    <x v="461"/>
    <x v="459"/>
    <x v="46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6"/>
    <x v="250"/>
    <x v="0"/>
    <x v="0"/>
    <x v="171"/>
    <x v="0"/>
    <x v="373"/>
    <x v="221"/>
    <x v="439"/>
    <x v="433"/>
    <x v="436"/>
    <x v="490"/>
    <x v="0"/>
    <x v="0"/>
    <x v="0"/>
    <x v="0"/>
    <x v="0"/>
    <x v="0"/>
    <x v="0"/>
    <x v="0"/>
    <x v="0"/>
    <x v="0"/>
    <x v="0"/>
    <x v="0"/>
    <x v="0"/>
    <x v="0"/>
    <x v="0"/>
    <x v="159"/>
    <x v="187"/>
    <x v="0"/>
    <x v="0"/>
    <x v="0"/>
    <x v="140"/>
    <x v="0"/>
    <x v="0"/>
    <x v="7"/>
    <x v="4"/>
    <x v="202"/>
    <x v="0"/>
    <x v="0"/>
    <x v="272"/>
    <x v="1"/>
    <x v="1"/>
    <x v="372"/>
    <x v="432"/>
    <x v="124"/>
    <x v="667"/>
    <x v="5"/>
    <x v="239"/>
    <x v="4"/>
    <x v="154"/>
    <x v="147"/>
    <x v="5"/>
    <x v="451"/>
    <x v="11"/>
    <x v="140"/>
    <x v="463"/>
    <x v="553"/>
    <x v="0"/>
    <x v="0"/>
    <x v="0"/>
    <x v="0"/>
    <x v="0"/>
    <x v="0"/>
    <x v="0"/>
    <x v="0"/>
    <x v="0"/>
  </r>
  <r>
    <x v="0"/>
    <x v="0"/>
    <x v="0"/>
    <x v="28"/>
    <x v="28"/>
    <x v="1"/>
    <x v="165"/>
    <x v="12"/>
    <x v="12"/>
    <x v="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7"/>
    <x v="106"/>
    <x v="0"/>
    <x v="0"/>
    <x v="172"/>
    <x v="0"/>
    <x v="374"/>
    <x v="94"/>
    <x v="440"/>
    <x v="434"/>
    <x v="437"/>
    <x v="491"/>
    <x v="0"/>
    <x v="0"/>
    <x v="0"/>
    <x v="0"/>
    <x v="0"/>
    <x v="0"/>
    <x v="0"/>
    <x v="0"/>
    <x v="0"/>
    <x v="0"/>
    <x v="0"/>
    <x v="0"/>
    <x v="0"/>
    <x v="0"/>
    <x v="0"/>
    <x v="160"/>
    <x v="188"/>
    <x v="0"/>
    <x v="0"/>
    <x v="1"/>
    <x v="1"/>
    <x v="0"/>
    <x v="0"/>
    <x v="7"/>
    <x v="4"/>
    <x v="203"/>
    <x v="0"/>
    <x v="0"/>
    <x v="273"/>
    <x v="1"/>
    <x v="16"/>
    <x v="373"/>
    <x v="433"/>
    <x v="71"/>
    <x v="668"/>
    <x v="2"/>
    <x v="2"/>
    <x v="5"/>
    <x v="155"/>
    <x v="38"/>
    <x v="10"/>
    <x v="452"/>
    <x v="6"/>
    <x v="20"/>
    <x v="464"/>
    <x v="554"/>
    <x v="0"/>
    <x v="0"/>
    <x v="0"/>
    <x v="0"/>
    <x v="0"/>
    <x v="0"/>
    <x v="0"/>
    <x v="0"/>
    <x v="0"/>
  </r>
  <r>
    <x v="0"/>
    <x v="0"/>
    <x v="0"/>
    <x v="28"/>
    <x v="28"/>
    <x v="5"/>
    <x v="22"/>
    <x v="462"/>
    <x v="460"/>
    <x v="46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13"/>
    <x v="1"/>
    <x v="113"/>
    <x v="1"/>
    <x v="13"/>
    <x v="226"/>
    <x v="555"/>
    <x v="0"/>
    <x v="0"/>
    <x v="0"/>
    <x v="0"/>
    <x v="0"/>
    <x v="0"/>
    <x v="0"/>
    <x v="0"/>
    <x v="0"/>
  </r>
  <r>
    <x v="0"/>
    <x v="0"/>
    <x v="0"/>
    <x v="28"/>
    <x v="28"/>
    <x v="9"/>
    <x v="166"/>
    <x v="463"/>
    <x v="461"/>
    <x v="46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5"/>
    <x v="0"/>
    <x v="441"/>
    <x v="435"/>
    <x v="438"/>
    <x v="49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1"/>
    <x v="0"/>
    <x v="0"/>
    <x v="0"/>
    <x v="0"/>
    <x v="0"/>
    <x v="0"/>
    <x v="0"/>
    <x v="0"/>
    <x v="6"/>
    <x v="8"/>
    <x v="374"/>
    <x v="434"/>
    <x v="60"/>
    <x v="669"/>
    <x v="1"/>
    <x v="240"/>
    <x v="4"/>
    <x v="156"/>
    <x v="148"/>
    <x v="0"/>
    <x v="453"/>
    <x v="0"/>
    <x v="141"/>
    <x v="465"/>
    <x v="556"/>
    <x v="0"/>
    <x v="0"/>
    <x v="0"/>
    <x v="0"/>
    <x v="0"/>
    <x v="0"/>
    <x v="0"/>
    <x v="0"/>
    <x v="0"/>
  </r>
  <r>
    <x v="0"/>
    <x v="0"/>
    <x v="0"/>
    <x v="28"/>
    <x v="28"/>
    <x v="155"/>
    <x v="167"/>
    <x v="464"/>
    <x v="462"/>
    <x v="46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7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50"/>
    <x v="88"/>
    <x v="465"/>
    <x v="463"/>
    <x v="46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7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56"/>
    <x v="168"/>
    <x v="76"/>
    <x v="76"/>
    <x v="7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67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57"/>
    <x v="48"/>
    <x v="396"/>
    <x v="394"/>
    <x v="3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8"/>
    <x v="251"/>
    <x v="0"/>
    <x v="0"/>
    <x v="0"/>
    <x v="0"/>
    <x v="376"/>
    <x v="222"/>
    <x v="442"/>
    <x v="436"/>
    <x v="439"/>
    <x v="49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2"/>
    <x v="0"/>
    <x v="0"/>
    <x v="14"/>
    <x v="2"/>
    <x v="72"/>
    <x v="0"/>
    <x v="0"/>
    <x v="274"/>
    <x v="3"/>
    <x v="13"/>
    <x v="375"/>
    <x v="435"/>
    <x v="124"/>
    <x v="673"/>
    <x v="10"/>
    <x v="241"/>
    <x v="0"/>
    <x v="0"/>
    <x v="61"/>
    <x v="11"/>
    <x v="454"/>
    <x v="0"/>
    <x v="52"/>
    <x v="466"/>
    <x v="557"/>
    <x v="0"/>
    <x v="0"/>
    <x v="0"/>
    <x v="0"/>
    <x v="0"/>
    <x v="0"/>
    <x v="0"/>
    <x v="0"/>
    <x v="0"/>
  </r>
  <r>
    <x v="0"/>
    <x v="0"/>
    <x v="0"/>
    <x v="28"/>
    <x v="28"/>
    <x v="0"/>
    <x v="57"/>
    <x v="466"/>
    <x v="464"/>
    <x v="46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674"/>
    <x v="2"/>
    <x v="2"/>
    <x v="1"/>
    <x v="157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37"/>
    <x v="0"/>
    <x v="467"/>
    <x v="465"/>
    <x v="46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"/>
    <x v="0"/>
    <x v="343"/>
    <x v="437"/>
    <x v="440"/>
    <x v="4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22"/>
    <x v="406"/>
    <x v="35"/>
    <x v="675"/>
    <x v="5"/>
    <x v="242"/>
    <x v="0"/>
    <x v="0"/>
    <x v="2"/>
    <x v="1"/>
    <x v="28"/>
    <x v="1"/>
    <x v="2"/>
    <x v="26"/>
    <x v="522"/>
    <x v="0"/>
    <x v="0"/>
    <x v="0"/>
    <x v="0"/>
    <x v="0"/>
    <x v="0"/>
    <x v="0"/>
    <x v="0"/>
    <x v="0"/>
  </r>
  <r>
    <x v="0"/>
    <x v="0"/>
    <x v="0"/>
    <x v="28"/>
    <x v="28"/>
    <x v="37"/>
    <x v="0"/>
    <x v="467"/>
    <x v="465"/>
    <x v="46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158"/>
    <x v="0"/>
    <x v="143"/>
    <x v="0"/>
    <x v="0"/>
    <x v="0"/>
    <x v="0"/>
    <x v="0"/>
    <x v="0"/>
    <x v="0"/>
    <x v="0"/>
    <x v="1"/>
    <x v="1"/>
    <x v="1"/>
    <x v="1"/>
    <x v="52"/>
    <x v="676"/>
    <x v="1"/>
    <x v="243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37"/>
    <x v="0"/>
    <x v="468"/>
    <x v="466"/>
    <x v="46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7"/>
    <x v="0"/>
    <x v="443"/>
    <x v="438"/>
    <x v="441"/>
    <x v="4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4"/>
    <x v="0"/>
    <x v="0"/>
    <x v="0"/>
    <x v="0"/>
    <x v="0"/>
    <x v="0"/>
    <x v="0"/>
    <x v="0"/>
    <x v="1"/>
    <x v="16"/>
    <x v="376"/>
    <x v="436"/>
    <x v="40"/>
    <x v="677"/>
    <x v="1"/>
    <x v="57"/>
    <x v="0"/>
    <x v="0"/>
    <x v="2"/>
    <x v="1"/>
    <x v="455"/>
    <x v="4"/>
    <x v="2"/>
    <x v="467"/>
    <x v="558"/>
    <x v="0"/>
    <x v="0"/>
    <x v="0"/>
    <x v="0"/>
    <x v="0"/>
    <x v="0"/>
    <x v="0"/>
    <x v="0"/>
    <x v="0"/>
  </r>
  <r>
    <x v="0"/>
    <x v="0"/>
    <x v="0"/>
    <x v="28"/>
    <x v="28"/>
    <x v="37"/>
    <x v="0"/>
    <x v="468"/>
    <x v="466"/>
    <x v="46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5"/>
    <x v="0"/>
    <x v="0"/>
    <x v="0"/>
    <x v="0"/>
    <x v="53"/>
    <x v="4"/>
    <x v="444"/>
    <x v="439"/>
    <x v="442"/>
    <x v="497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14"/>
    <x v="1"/>
    <x v="1"/>
    <x v="0"/>
    <x v="0"/>
    <x v="18"/>
    <x v="4"/>
    <x v="9"/>
    <x v="1"/>
    <x v="1"/>
    <x v="42"/>
    <x v="1"/>
    <x v="1"/>
    <x v="1"/>
    <x v="437"/>
    <x v="6"/>
    <x v="458"/>
    <x v="2"/>
    <x v="2"/>
    <x v="0"/>
    <x v="0"/>
    <x v="23"/>
    <x v="1"/>
    <x v="63"/>
    <x v="4"/>
    <x v="5"/>
    <x v="5"/>
    <x v="559"/>
    <x v="0"/>
    <x v="0"/>
    <x v="0"/>
    <x v="76"/>
    <x v="76"/>
    <x v="5"/>
    <x v="5"/>
    <x v="30"/>
    <x v="30"/>
  </r>
  <r>
    <x v="0"/>
    <x v="0"/>
    <x v="0"/>
    <x v="28"/>
    <x v="28"/>
    <x v="61"/>
    <x v="0"/>
    <x v="469"/>
    <x v="467"/>
    <x v="46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1"/>
    <x v="1"/>
    <x v="1"/>
    <x v="1"/>
    <x v="3"/>
    <x v="4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61"/>
    <x v="0"/>
    <x v="469"/>
    <x v="467"/>
    <x v="469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77"/>
    <x v="77"/>
    <x v="1"/>
    <x v="1"/>
    <x v="29"/>
    <x v="29"/>
  </r>
  <r>
    <x v="0"/>
    <x v="0"/>
    <x v="0"/>
    <x v="28"/>
    <x v="28"/>
    <x v="158"/>
    <x v="0"/>
    <x v="470"/>
    <x v="468"/>
    <x v="47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83"/>
    <x v="0"/>
    <x v="471"/>
    <x v="469"/>
    <x v="47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26"/>
    <x v="0"/>
    <x v="0"/>
    <x v="0"/>
    <x v="0"/>
    <x v="11"/>
    <x v="23"/>
    <x v="445"/>
    <x v="440"/>
    <x v="443"/>
    <x v="498"/>
    <x v="0"/>
    <x v="0"/>
    <x v="0"/>
    <x v="0"/>
    <x v="0"/>
    <x v="0"/>
    <x v="0"/>
    <x v="0"/>
    <x v="0"/>
    <x v="0"/>
    <x v="0"/>
    <x v="0"/>
    <x v="0"/>
    <x v="0"/>
    <x v="0"/>
    <x v="0"/>
    <x v="0"/>
    <x v="13"/>
    <x v="159"/>
    <x v="0"/>
    <x v="0"/>
    <x v="0"/>
    <x v="0"/>
    <x v="7"/>
    <x v="4"/>
    <x v="10"/>
    <x v="1"/>
    <x v="9"/>
    <x v="10"/>
    <x v="1"/>
    <x v="1"/>
    <x v="1"/>
    <x v="1"/>
    <x v="24"/>
    <x v="678"/>
    <x v="1"/>
    <x v="4"/>
    <x v="0"/>
    <x v="0"/>
    <x v="2"/>
    <x v="1"/>
    <x v="84"/>
    <x v="4"/>
    <x v="5"/>
    <x v="5"/>
    <x v="5"/>
    <x v="0"/>
    <x v="0"/>
    <x v="0"/>
    <x v="0"/>
    <x v="0"/>
    <x v="0"/>
    <x v="0"/>
    <x v="0"/>
    <x v="0"/>
  </r>
  <r>
    <x v="0"/>
    <x v="0"/>
    <x v="0"/>
    <x v="28"/>
    <x v="28"/>
    <x v="1"/>
    <x v="0"/>
    <x v="472"/>
    <x v="470"/>
    <x v="47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41"/>
    <x v="2"/>
    <x v="2"/>
    <x v="0"/>
    <x v="0"/>
    <x v="13"/>
    <x v="3"/>
    <x v="456"/>
    <x v="3"/>
    <x v="13"/>
    <x v="468"/>
    <x v="560"/>
    <x v="0"/>
    <x v="0"/>
    <x v="0"/>
    <x v="0"/>
    <x v="0"/>
    <x v="0"/>
    <x v="0"/>
    <x v="0"/>
    <x v="0"/>
  </r>
  <r>
    <x v="0"/>
    <x v="0"/>
    <x v="0"/>
    <x v="28"/>
    <x v="28"/>
    <x v="116"/>
    <x v="0"/>
    <x v="456"/>
    <x v="454"/>
    <x v="45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679"/>
    <x v="1"/>
    <x v="119"/>
    <x v="0"/>
    <x v="0"/>
    <x v="11"/>
    <x v="8"/>
    <x v="457"/>
    <x v="10"/>
    <x v="39"/>
    <x v="469"/>
    <x v="561"/>
    <x v="0"/>
    <x v="0"/>
    <x v="0"/>
    <x v="0"/>
    <x v="0"/>
    <x v="0"/>
    <x v="0"/>
    <x v="0"/>
    <x v="0"/>
  </r>
  <r>
    <x v="0"/>
    <x v="0"/>
    <x v="0"/>
    <x v="28"/>
    <x v="28"/>
    <x v="1"/>
    <x v="161"/>
    <x v="73"/>
    <x v="73"/>
    <x v="7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680"/>
    <x v="7"/>
    <x v="244"/>
    <x v="0"/>
    <x v="0"/>
    <x v="38"/>
    <x v="3"/>
    <x v="363"/>
    <x v="1"/>
    <x v="35"/>
    <x v="52"/>
    <x v="562"/>
    <x v="0"/>
    <x v="0"/>
    <x v="0"/>
    <x v="0"/>
    <x v="0"/>
    <x v="0"/>
    <x v="0"/>
    <x v="0"/>
    <x v="0"/>
  </r>
  <r>
    <x v="0"/>
    <x v="0"/>
    <x v="0"/>
    <x v="28"/>
    <x v="28"/>
    <x v="1"/>
    <x v="0"/>
    <x v="452"/>
    <x v="450"/>
    <x v="45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681"/>
    <x v="1"/>
    <x v="245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51"/>
    <x v="36"/>
    <x v="144"/>
    <x v="144"/>
    <x v="14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682"/>
    <x v="2"/>
    <x v="2"/>
    <x v="0"/>
    <x v="0"/>
    <x v="35"/>
    <x v="8"/>
    <x v="458"/>
    <x v="10"/>
    <x v="33"/>
    <x v="470"/>
    <x v="563"/>
    <x v="0"/>
    <x v="0"/>
    <x v="0"/>
    <x v="0"/>
    <x v="0"/>
    <x v="0"/>
    <x v="0"/>
    <x v="0"/>
    <x v="0"/>
  </r>
  <r>
    <x v="0"/>
    <x v="0"/>
    <x v="0"/>
    <x v="28"/>
    <x v="28"/>
    <x v="159"/>
    <x v="169"/>
    <x v="473"/>
    <x v="471"/>
    <x v="47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8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9"/>
    <x v="29"/>
    <x v="25"/>
    <x v="48"/>
    <x v="474"/>
    <x v="472"/>
    <x v="4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46"/>
    <x v="441"/>
    <x v="444"/>
    <x v="5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2"/>
    <x v="2"/>
    <x v="1"/>
    <x v="1"/>
    <x v="158"/>
    <x v="3"/>
    <x v="14"/>
    <x v="377"/>
    <x v="438"/>
    <x v="44"/>
    <x v="684"/>
    <x v="2"/>
    <x v="2"/>
    <x v="0"/>
    <x v="0"/>
    <x v="32"/>
    <x v="8"/>
    <x v="459"/>
    <x v="10"/>
    <x v="37"/>
    <x v="471"/>
    <x v="564"/>
    <x v="0"/>
    <x v="0"/>
    <x v="0"/>
    <x v="0"/>
    <x v="0"/>
    <x v="0"/>
    <x v="0"/>
    <x v="0"/>
    <x v="0"/>
  </r>
  <r>
    <x v="0"/>
    <x v="0"/>
    <x v="0"/>
    <x v="29"/>
    <x v="29"/>
    <x v="3"/>
    <x v="0"/>
    <x v="475"/>
    <x v="473"/>
    <x v="47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09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9"/>
    <x v="29"/>
    <x v="1"/>
    <x v="20"/>
    <x v="476"/>
    <x v="474"/>
    <x v="47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685"/>
    <x v="2"/>
    <x v="2"/>
    <x v="1"/>
    <x v="101"/>
    <x v="2"/>
    <x v="1"/>
    <x v="460"/>
    <x v="1"/>
    <x v="2"/>
    <x v="472"/>
    <x v="565"/>
    <x v="0"/>
    <x v="0"/>
    <x v="0"/>
    <x v="0"/>
    <x v="0"/>
    <x v="0"/>
    <x v="0"/>
    <x v="0"/>
    <x v="0"/>
  </r>
  <r>
    <x v="0"/>
    <x v="0"/>
    <x v="0"/>
    <x v="29"/>
    <x v="29"/>
    <x v="1"/>
    <x v="37"/>
    <x v="448"/>
    <x v="446"/>
    <x v="44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5"/>
    <x v="686"/>
    <x v="2"/>
    <x v="2"/>
    <x v="4"/>
    <x v="158"/>
    <x v="4"/>
    <x v="1"/>
    <x v="461"/>
    <x v="1"/>
    <x v="4"/>
    <x v="473"/>
    <x v="566"/>
    <x v="0"/>
    <x v="0"/>
    <x v="0"/>
    <x v="0"/>
    <x v="0"/>
    <x v="0"/>
    <x v="0"/>
    <x v="0"/>
    <x v="0"/>
  </r>
  <r>
    <x v="0"/>
    <x v="0"/>
    <x v="0"/>
    <x v="29"/>
    <x v="29"/>
    <x v="1"/>
    <x v="0"/>
    <x v="477"/>
    <x v="475"/>
    <x v="477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39"/>
    <x v="48"/>
    <x v="319"/>
    <x v="252"/>
    <x v="45"/>
    <x v="0"/>
    <x v="173"/>
    <x v="0"/>
    <x v="378"/>
    <x v="0"/>
    <x v="447"/>
    <x v="442"/>
    <x v="445"/>
    <x v="502"/>
    <x v="0"/>
    <x v="0"/>
    <x v="0"/>
    <x v="0"/>
    <x v="0"/>
    <x v="0"/>
    <x v="0"/>
    <x v="0"/>
    <x v="0"/>
    <x v="0"/>
    <x v="0"/>
    <x v="0"/>
    <x v="0"/>
    <x v="2"/>
    <x v="1"/>
    <x v="161"/>
    <x v="189"/>
    <x v="0"/>
    <x v="0"/>
    <x v="1"/>
    <x v="1"/>
    <x v="0"/>
    <x v="0"/>
    <x v="20"/>
    <x v="2"/>
    <x v="204"/>
    <x v="0"/>
    <x v="0"/>
    <x v="275"/>
    <x v="13"/>
    <x v="32"/>
    <x v="378"/>
    <x v="439"/>
    <x v="125"/>
    <x v="687"/>
    <x v="7"/>
    <x v="246"/>
    <x v="8"/>
    <x v="159"/>
    <x v="149"/>
    <x v="46"/>
    <x v="462"/>
    <x v="38"/>
    <x v="142"/>
    <x v="474"/>
    <x v="567"/>
    <x v="0"/>
    <x v="0"/>
    <x v="0"/>
    <x v="0"/>
    <x v="0"/>
    <x v="0"/>
    <x v="0"/>
    <x v="0"/>
    <x v="0"/>
  </r>
  <r>
    <x v="0"/>
    <x v="0"/>
    <x v="0"/>
    <x v="29"/>
    <x v="29"/>
    <x v="1"/>
    <x v="0"/>
    <x v="477"/>
    <x v="475"/>
    <x v="47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97"/>
    <x v="253"/>
    <x v="0"/>
    <x v="0"/>
    <x v="0"/>
    <x v="0"/>
    <x v="291"/>
    <x v="223"/>
    <x v="448"/>
    <x v="443"/>
    <x v="446"/>
    <x v="503"/>
    <x v="4"/>
    <x v="14"/>
    <x v="0"/>
    <x v="0"/>
    <x v="0"/>
    <x v="0"/>
    <x v="0"/>
    <x v="0"/>
    <x v="0"/>
    <x v="0"/>
    <x v="0"/>
    <x v="0"/>
    <x v="0"/>
    <x v="0"/>
    <x v="0"/>
    <x v="0"/>
    <x v="0"/>
    <x v="13"/>
    <x v="160"/>
    <x v="3"/>
    <x v="52"/>
    <x v="0"/>
    <x v="0"/>
    <x v="8"/>
    <x v="2"/>
    <x v="12"/>
    <x v="2"/>
    <x v="5"/>
    <x v="139"/>
    <x v="1"/>
    <x v="1"/>
    <x v="1"/>
    <x v="440"/>
    <x v="24"/>
    <x v="688"/>
    <x v="5"/>
    <x v="19"/>
    <x v="0"/>
    <x v="0"/>
    <x v="13"/>
    <x v="3"/>
    <x v="67"/>
    <x v="4"/>
    <x v="5"/>
    <x v="5"/>
    <x v="568"/>
    <x v="0"/>
    <x v="0"/>
    <x v="0"/>
    <x v="0"/>
    <x v="0"/>
    <x v="0"/>
    <x v="0"/>
    <x v="0"/>
    <x v="0"/>
  </r>
  <r>
    <x v="0"/>
    <x v="0"/>
    <x v="0"/>
    <x v="29"/>
    <x v="29"/>
    <x v="1"/>
    <x v="0"/>
    <x v="477"/>
    <x v="475"/>
    <x v="47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78"/>
    <x v="78"/>
    <x v="1"/>
    <x v="1"/>
    <x v="31"/>
    <x v="31"/>
  </r>
  <r>
    <x v="0"/>
    <x v="0"/>
    <x v="0"/>
    <x v="29"/>
    <x v="29"/>
    <x v="1"/>
    <x v="100"/>
    <x v="478"/>
    <x v="476"/>
    <x v="4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6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9"/>
    <x v="29"/>
    <x v="119"/>
    <x v="170"/>
    <x v="479"/>
    <x v="477"/>
    <x v="4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8"/>
    <x v="1"/>
    <x v="342"/>
    <x v="1"/>
    <x v="10"/>
    <x v="340"/>
    <x v="569"/>
    <x v="0"/>
    <x v="0"/>
    <x v="0"/>
    <x v="0"/>
    <x v="0"/>
    <x v="0"/>
    <x v="0"/>
    <x v="0"/>
    <x v="0"/>
  </r>
  <r>
    <x v="0"/>
    <x v="0"/>
    <x v="0"/>
    <x v="29"/>
    <x v="29"/>
    <x v="160"/>
    <x v="0"/>
    <x v="422"/>
    <x v="420"/>
    <x v="42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18"/>
    <x v="26"/>
    <x v="0"/>
    <x v="0"/>
    <x v="0"/>
    <x v="0"/>
    <x v="134"/>
    <x v="23"/>
    <x v="449"/>
    <x v="444"/>
    <x v="447"/>
    <x v="505"/>
    <x v="3"/>
    <x v="20"/>
    <x v="0"/>
    <x v="0"/>
    <x v="0"/>
    <x v="0"/>
    <x v="0"/>
    <x v="0"/>
    <x v="0"/>
    <x v="0"/>
    <x v="0"/>
    <x v="0"/>
    <x v="0"/>
    <x v="0"/>
    <x v="0"/>
    <x v="0"/>
    <x v="0"/>
    <x v="32"/>
    <x v="161"/>
    <x v="3"/>
    <x v="52"/>
    <x v="0"/>
    <x v="0"/>
    <x v="4"/>
    <x v="2"/>
    <x v="205"/>
    <x v="2"/>
    <x v="77"/>
    <x v="276"/>
    <x v="1"/>
    <x v="0"/>
    <x v="0"/>
    <x v="441"/>
    <x v="64"/>
    <x v="689"/>
    <x v="5"/>
    <x v="19"/>
    <x v="0"/>
    <x v="0"/>
    <x v="6"/>
    <x v="3"/>
    <x v="463"/>
    <x v="4"/>
    <x v="13"/>
    <x v="79"/>
    <x v="570"/>
    <x v="0"/>
    <x v="0"/>
    <x v="0"/>
    <x v="0"/>
    <x v="0"/>
    <x v="0"/>
    <x v="0"/>
    <x v="0"/>
    <x v="0"/>
  </r>
  <r>
    <x v="0"/>
    <x v="0"/>
    <x v="0"/>
    <x v="29"/>
    <x v="29"/>
    <x v="161"/>
    <x v="0"/>
    <x v="480"/>
    <x v="478"/>
    <x v="48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8"/>
    <x v="0"/>
    <x v="0"/>
    <x v="0"/>
    <x v="0"/>
    <x v="0"/>
    <x v="0"/>
    <x v="0"/>
    <x v="0"/>
    <x v="1"/>
    <x v="1"/>
    <x v="1"/>
    <x v="1"/>
    <x v="6"/>
    <x v="690"/>
    <x v="1"/>
    <x v="218"/>
    <x v="0"/>
    <x v="0"/>
    <x v="2"/>
    <x v="1"/>
    <x v="113"/>
    <x v="1"/>
    <x v="2"/>
    <x v="226"/>
    <x v="571"/>
    <x v="0"/>
    <x v="0"/>
    <x v="0"/>
    <x v="0"/>
    <x v="0"/>
    <x v="0"/>
    <x v="0"/>
    <x v="0"/>
    <x v="0"/>
  </r>
  <r>
    <x v="0"/>
    <x v="0"/>
    <x v="0"/>
    <x v="29"/>
    <x v="29"/>
    <x v="82"/>
    <x v="48"/>
    <x v="481"/>
    <x v="479"/>
    <x v="4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691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9"/>
    <x v="29"/>
    <x v="61"/>
    <x v="0"/>
    <x v="149"/>
    <x v="149"/>
    <x v="149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25"/>
    <x v="1"/>
    <x v="1"/>
    <x v="0"/>
    <x v="0"/>
    <x v="0"/>
    <x v="0"/>
    <x v="0"/>
    <x v="0"/>
    <x v="0"/>
    <x v="0"/>
    <x v="1"/>
    <x v="1"/>
    <x v="1"/>
    <x v="1"/>
    <x v="23"/>
    <x v="521"/>
    <x v="2"/>
    <x v="2"/>
    <x v="0"/>
    <x v="0"/>
    <x v="5"/>
    <x v="4"/>
    <x v="5"/>
    <x v="4"/>
    <x v="5"/>
    <x v="5"/>
    <x v="5"/>
    <x v="0"/>
    <x v="0"/>
    <x v="1"/>
    <x v="40"/>
    <x v="40"/>
    <x v="1"/>
    <x v="1"/>
    <x v="31"/>
    <x v="31"/>
  </r>
  <r>
    <x v="0"/>
    <x v="0"/>
    <x v="0"/>
    <x v="29"/>
    <x v="29"/>
    <x v="162"/>
    <x v="171"/>
    <x v="482"/>
    <x v="480"/>
    <x v="48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0"/>
    <x v="141"/>
    <x v="0"/>
    <x v="0"/>
    <x v="0"/>
    <x v="0"/>
    <x v="379"/>
    <x v="0"/>
    <x v="450"/>
    <x v="445"/>
    <x v="448"/>
    <x v="50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379"/>
    <x v="442"/>
    <x v="23"/>
    <x v="140"/>
    <x v="1"/>
    <x v="4"/>
    <x v="0"/>
    <x v="0"/>
    <x v="43"/>
    <x v="1"/>
    <x v="464"/>
    <x v="4"/>
    <x v="14"/>
    <x v="475"/>
    <x v="572"/>
    <x v="0"/>
    <x v="0"/>
    <x v="0"/>
    <x v="0"/>
    <x v="0"/>
    <x v="0"/>
    <x v="0"/>
    <x v="0"/>
    <x v="0"/>
  </r>
  <r>
    <x v="0"/>
    <x v="0"/>
    <x v="0"/>
    <x v="29"/>
    <x v="29"/>
    <x v="162"/>
    <x v="171"/>
    <x v="482"/>
    <x v="480"/>
    <x v="48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9"/>
    <x v="29"/>
    <x v="163"/>
    <x v="172"/>
    <x v="241"/>
    <x v="240"/>
    <x v="24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9"/>
    <x v="29"/>
    <x v="37"/>
    <x v="0"/>
    <x v="483"/>
    <x v="481"/>
    <x v="48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0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0"/>
    <x v="692"/>
    <x v="1"/>
    <x v="215"/>
    <x v="0"/>
    <x v="0"/>
    <x v="13"/>
    <x v="3"/>
    <x v="465"/>
    <x v="3"/>
    <x v="13"/>
    <x v="476"/>
    <x v="573"/>
    <x v="0"/>
    <x v="0"/>
    <x v="0"/>
    <x v="0"/>
    <x v="0"/>
    <x v="0"/>
    <x v="0"/>
    <x v="0"/>
    <x v="0"/>
  </r>
  <r>
    <x v="0"/>
    <x v="0"/>
    <x v="0"/>
    <x v="29"/>
    <x v="29"/>
    <x v="37"/>
    <x v="0"/>
    <x v="483"/>
    <x v="481"/>
    <x v="483"/>
    <x v="0"/>
    <x v="1"/>
    <x v="0"/>
    <x v="1"/>
    <x v="2"/>
    <x v="2"/>
    <x v="0"/>
    <x v="0"/>
    <x v="0"/>
    <x v="0"/>
    <x v="0"/>
    <x v="0"/>
    <x v="0"/>
    <x v="0"/>
    <x v="0"/>
    <x v="0"/>
    <x v="0"/>
    <x v="0"/>
    <x v="0"/>
    <x v="0"/>
    <x v="0"/>
    <x v="321"/>
    <x v="254"/>
    <x v="0"/>
    <x v="0"/>
    <x v="0"/>
    <x v="0"/>
    <x v="380"/>
    <x v="224"/>
    <x v="451"/>
    <x v="446"/>
    <x v="449"/>
    <x v="508"/>
    <x v="2"/>
    <x v="6"/>
    <x v="0"/>
    <x v="0"/>
    <x v="0"/>
    <x v="0"/>
    <x v="0"/>
    <x v="0"/>
    <x v="0"/>
    <x v="0"/>
    <x v="0"/>
    <x v="0"/>
    <x v="0"/>
    <x v="0"/>
    <x v="0"/>
    <x v="0"/>
    <x v="190"/>
    <x v="45"/>
    <x v="162"/>
    <x v="0"/>
    <x v="0"/>
    <x v="0"/>
    <x v="0"/>
    <x v="39"/>
    <x v="10"/>
    <x v="206"/>
    <x v="3"/>
    <x v="78"/>
    <x v="277"/>
    <x v="1"/>
    <x v="40"/>
    <x v="380"/>
    <x v="443"/>
    <x v="44"/>
    <x v="693"/>
    <x v="1"/>
    <x v="4"/>
    <x v="0"/>
    <x v="0"/>
    <x v="58"/>
    <x v="8"/>
    <x v="466"/>
    <x v="4"/>
    <x v="16"/>
    <x v="477"/>
    <x v="574"/>
    <x v="0"/>
    <x v="0"/>
    <x v="0"/>
    <x v="0"/>
    <x v="0"/>
    <x v="0"/>
    <x v="0"/>
    <x v="0"/>
    <x v="0"/>
  </r>
  <r>
    <x v="0"/>
    <x v="0"/>
    <x v="0"/>
    <x v="29"/>
    <x v="29"/>
    <x v="37"/>
    <x v="0"/>
    <x v="483"/>
    <x v="481"/>
    <x v="48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2"/>
    <x v="16"/>
    <x v="0"/>
    <x v="0"/>
    <x v="0"/>
    <x v="0"/>
    <x v="381"/>
    <x v="14"/>
    <x v="452"/>
    <x v="447"/>
    <x v="450"/>
    <x v="50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207"/>
    <x v="0"/>
    <x v="0"/>
    <x v="278"/>
    <x v="1"/>
    <x v="1"/>
    <x v="381"/>
    <x v="444"/>
    <x v="6"/>
    <x v="10"/>
    <x v="2"/>
    <x v="2"/>
    <x v="0"/>
    <x v="0"/>
    <x v="11"/>
    <x v="1"/>
    <x v="467"/>
    <x v="4"/>
    <x v="5"/>
    <x v="478"/>
    <x v="575"/>
    <x v="0"/>
    <x v="0"/>
    <x v="0"/>
    <x v="79"/>
    <x v="79"/>
    <x v="1"/>
    <x v="1"/>
    <x v="31"/>
    <x v="31"/>
  </r>
  <r>
    <x v="0"/>
    <x v="0"/>
    <x v="0"/>
    <x v="29"/>
    <x v="29"/>
    <x v="25"/>
    <x v="48"/>
    <x v="474"/>
    <x v="472"/>
    <x v="47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3"/>
    <x v="255"/>
    <x v="0"/>
    <x v="0"/>
    <x v="0"/>
    <x v="0"/>
    <x v="382"/>
    <x v="0"/>
    <x v="453"/>
    <x v="448"/>
    <x v="451"/>
    <x v="5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6"/>
    <x v="382"/>
    <x v="445"/>
    <x v="23"/>
    <x v="694"/>
    <x v="2"/>
    <x v="2"/>
    <x v="0"/>
    <x v="0"/>
    <x v="11"/>
    <x v="8"/>
    <x v="87"/>
    <x v="3"/>
    <x v="35"/>
    <x v="479"/>
    <x v="576"/>
    <x v="0"/>
    <x v="0"/>
    <x v="0"/>
    <x v="0"/>
    <x v="0"/>
    <x v="0"/>
    <x v="0"/>
    <x v="0"/>
    <x v="0"/>
  </r>
  <r>
    <x v="0"/>
    <x v="0"/>
    <x v="0"/>
    <x v="30"/>
    <x v="30"/>
    <x v="1"/>
    <x v="6"/>
    <x v="484"/>
    <x v="482"/>
    <x v="4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4"/>
    <x v="256"/>
    <x v="0"/>
    <x v="0"/>
    <x v="0"/>
    <x v="0"/>
    <x v="383"/>
    <x v="225"/>
    <x v="454"/>
    <x v="449"/>
    <x v="452"/>
    <x v="5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123"/>
    <x v="1"/>
    <x v="79"/>
    <x v="279"/>
    <x v="1"/>
    <x v="0"/>
    <x v="383"/>
    <x v="446"/>
    <x v="21"/>
    <x v="695"/>
    <x v="2"/>
    <x v="2"/>
    <x v="29"/>
    <x v="122"/>
    <x v="58"/>
    <x v="10"/>
    <x v="468"/>
    <x v="10"/>
    <x v="16"/>
    <x v="480"/>
    <x v="577"/>
    <x v="0"/>
    <x v="0"/>
    <x v="0"/>
    <x v="0"/>
    <x v="0"/>
    <x v="0"/>
    <x v="0"/>
    <x v="0"/>
    <x v="0"/>
  </r>
  <r>
    <x v="0"/>
    <x v="0"/>
    <x v="0"/>
    <x v="30"/>
    <x v="30"/>
    <x v="1"/>
    <x v="48"/>
    <x v="129"/>
    <x v="129"/>
    <x v="1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5"/>
    <x v="257"/>
    <x v="0"/>
    <x v="0"/>
    <x v="174"/>
    <x v="0"/>
    <x v="384"/>
    <x v="226"/>
    <x v="455"/>
    <x v="450"/>
    <x v="453"/>
    <x v="512"/>
    <x v="0"/>
    <x v="0"/>
    <x v="0"/>
    <x v="0"/>
    <x v="0"/>
    <x v="0"/>
    <x v="0"/>
    <x v="0"/>
    <x v="0"/>
    <x v="0"/>
    <x v="0"/>
    <x v="0"/>
    <x v="0"/>
    <x v="0"/>
    <x v="0"/>
    <x v="162"/>
    <x v="191"/>
    <x v="0"/>
    <x v="0"/>
    <x v="3"/>
    <x v="145"/>
    <x v="0"/>
    <x v="0"/>
    <x v="68"/>
    <x v="14"/>
    <x v="208"/>
    <x v="1"/>
    <x v="3"/>
    <x v="280"/>
    <x v="9"/>
    <x v="59"/>
    <x v="384"/>
    <x v="447"/>
    <x v="126"/>
    <x v="696"/>
    <x v="13"/>
    <x v="247"/>
    <x v="33"/>
    <x v="160"/>
    <x v="96"/>
    <x v="31"/>
    <x v="469"/>
    <x v="9"/>
    <x v="143"/>
    <x v="481"/>
    <x v="578"/>
    <x v="0"/>
    <x v="0"/>
    <x v="0"/>
    <x v="0"/>
    <x v="0"/>
    <x v="0"/>
    <x v="0"/>
    <x v="0"/>
    <x v="0"/>
  </r>
  <r>
    <x v="0"/>
    <x v="0"/>
    <x v="0"/>
    <x v="30"/>
    <x v="30"/>
    <x v="13"/>
    <x v="173"/>
    <x v="485"/>
    <x v="483"/>
    <x v="48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697"/>
    <x v="2"/>
    <x v="2"/>
    <x v="4"/>
    <x v="161"/>
    <x v="13"/>
    <x v="1"/>
    <x v="470"/>
    <x v="1"/>
    <x v="13"/>
    <x v="482"/>
    <x v="579"/>
    <x v="0"/>
    <x v="0"/>
    <x v="0"/>
    <x v="0"/>
    <x v="0"/>
    <x v="0"/>
    <x v="0"/>
    <x v="0"/>
    <x v="0"/>
  </r>
  <r>
    <x v="0"/>
    <x v="0"/>
    <x v="0"/>
    <x v="30"/>
    <x v="30"/>
    <x v="48"/>
    <x v="102"/>
    <x v="422"/>
    <x v="420"/>
    <x v="42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"/>
    <x v="2"/>
    <x v="2"/>
    <x v="0"/>
    <x v="0"/>
    <x v="2"/>
    <x v="1"/>
    <x v="471"/>
    <x v="1"/>
    <x v="2"/>
    <x v="483"/>
    <x v="580"/>
    <x v="0"/>
    <x v="0"/>
    <x v="0"/>
    <x v="0"/>
    <x v="0"/>
    <x v="0"/>
    <x v="0"/>
    <x v="0"/>
    <x v="0"/>
  </r>
  <r>
    <x v="0"/>
    <x v="0"/>
    <x v="0"/>
    <x v="30"/>
    <x v="30"/>
    <x v="1"/>
    <x v="4"/>
    <x v="486"/>
    <x v="484"/>
    <x v="48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2"/>
    <x v="698"/>
    <x v="2"/>
    <x v="2"/>
    <x v="12"/>
    <x v="162"/>
    <x v="7"/>
    <x v="0"/>
    <x v="472"/>
    <x v="0"/>
    <x v="80"/>
    <x v="484"/>
    <x v="581"/>
    <x v="0"/>
    <x v="0"/>
    <x v="0"/>
    <x v="0"/>
    <x v="0"/>
    <x v="0"/>
    <x v="0"/>
    <x v="0"/>
    <x v="0"/>
  </r>
  <r>
    <x v="0"/>
    <x v="0"/>
    <x v="0"/>
    <x v="30"/>
    <x v="30"/>
    <x v="1"/>
    <x v="24"/>
    <x v="487"/>
    <x v="485"/>
    <x v="48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6"/>
    <x v="258"/>
    <x v="0"/>
    <x v="0"/>
    <x v="175"/>
    <x v="0"/>
    <x v="385"/>
    <x v="227"/>
    <x v="456"/>
    <x v="451"/>
    <x v="454"/>
    <x v="515"/>
    <x v="0"/>
    <x v="0"/>
    <x v="0"/>
    <x v="0"/>
    <x v="0"/>
    <x v="0"/>
    <x v="0"/>
    <x v="0"/>
    <x v="0"/>
    <x v="0"/>
    <x v="0"/>
    <x v="0"/>
    <x v="0"/>
    <x v="0"/>
    <x v="1"/>
    <x v="163"/>
    <x v="192"/>
    <x v="0"/>
    <x v="0"/>
    <x v="1"/>
    <x v="1"/>
    <x v="0"/>
    <x v="0"/>
    <x v="8"/>
    <x v="2"/>
    <x v="25"/>
    <x v="1"/>
    <x v="32"/>
    <x v="281"/>
    <x v="0"/>
    <x v="5"/>
    <x v="385"/>
    <x v="448"/>
    <x v="7"/>
    <x v="699"/>
    <x v="2"/>
    <x v="2"/>
    <x v="25"/>
    <x v="163"/>
    <x v="150"/>
    <x v="0"/>
    <x v="473"/>
    <x v="6"/>
    <x v="144"/>
    <x v="485"/>
    <x v="582"/>
    <x v="0"/>
    <x v="0"/>
    <x v="0"/>
    <x v="0"/>
    <x v="0"/>
    <x v="0"/>
    <x v="0"/>
    <x v="0"/>
    <x v="0"/>
  </r>
  <r>
    <x v="0"/>
    <x v="0"/>
    <x v="0"/>
    <x v="30"/>
    <x v="30"/>
    <x v="1"/>
    <x v="56"/>
    <x v="488"/>
    <x v="486"/>
    <x v="48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6"/>
    <x v="0"/>
    <x v="0"/>
    <x v="0"/>
    <x v="0"/>
    <x v="0"/>
    <x v="0"/>
    <x v="0"/>
    <x v="0"/>
    <x v="1"/>
    <x v="1"/>
    <x v="1"/>
    <x v="1"/>
    <x v="8"/>
    <x v="700"/>
    <x v="1"/>
    <x v="248"/>
    <x v="3"/>
    <x v="164"/>
    <x v="12"/>
    <x v="13"/>
    <x v="474"/>
    <x v="19"/>
    <x v="20"/>
    <x v="486"/>
    <x v="583"/>
    <x v="0"/>
    <x v="0"/>
    <x v="0"/>
    <x v="0"/>
    <x v="0"/>
    <x v="0"/>
    <x v="0"/>
    <x v="0"/>
    <x v="0"/>
  </r>
  <r>
    <x v="0"/>
    <x v="0"/>
    <x v="0"/>
    <x v="30"/>
    <x v="30"/>
    <x v="1"/>
    <x v="90"/>
    <x v="378"/>
    <x v="376"/>
    <x v="3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3"/>
    <x v="701"/>
    <x v="2"/>
    <x v="2"/>
    <x v="6"/>
    <x v="165"/>
    <x v="17"/>
    <x v="25"/>
    <x v="475"/>
    <x v="5"/>
    <x v="51"/>
    <x v="487"/>
    <x v="584"/>
    <x v="0"/>
    <x v="0"/>
    <x v="0"/>
    <x v="0"/>
    <x v="0"/>
    <x v="0"/>
    <x v="0"/>
    <x v="0"/>
    <x v="0"/>
  </r>
  <r>
    <x v="0"/>
    <x v="0"/>
    <x v="0"/>
    <x v="30"/>
    <x v="30"/>
    <x v="61"/>
    <x v="0"/>
    <x v="489"/>
    <x v="487"/>
    <x v="48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21"/>
    <x v="0"/>
    <x v="0"/>
    <x v="0"/>
    <x v="0"/>
    <x v="0"/>
    <x v="0"/>
    <x v="0"/>
    <x v="0"/>
    <x v="0"/>
    <x v="0"/>
    <x v="0"/>
    <x v="0"/>
    <x v="0"/>
    <x v="0"/>
    <x v="0"/>
    <x v="24"/>
    <x v="163"/>
    <x v="1"/>
    <x v="1"/>
    <x v="0"/>
    <x v="0"/>
    <x v="0"/>
    <x v="0"/>
    <x v="0"/>
    <x v="0"/>
    <x v="0"/>
    <x v="0"/>
    <x v="1"/>
    <x v="1"/>
    <x v="1"/>
    <x v="1"/>
    <x v="30"/>
    <x v="70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0"/>
    <x v="30"/>
    <x v="61"/>
    <x v="0"/>
    <x v="489"/>
    <x v="487"/>
    <x v="489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8"/>
    <x v="22"/>
    <x v="1"/>
    <x v="10"/>
    <x v="0"/>
    <x v="0"/>
    <x v="0"/>
    <x v="0"/>
    <x v="0"/>
    <x v="0"/>
    <x v="0"/>
    <x v="0"/>
    <x v="0"/>
    <x v="0"/>
    <x v="0"/>
    <x v="0"/>
    <x v="0"/>
    <x v="19"/>
    <x v="125"/>
    <x v="0"/>
    <x v="24"/>
    <x v="0"/>
    <x v="0"/>
    <x v="0"/>
    <x v="0"/>
    <x v="0"/>
    <x v="0"/>
    <x v="0"/>
    <x v="0"/>
    <x v="1"/>
    <x v="1"/>
    <x v="1"/>
    <x v="1"/>
    <x v="23"/>
    <x v="521"/>
    <x v="1"/>
    <x v="28"/>
    <x v="0"/>
    <x v="0"/>
    <x v="5"/>
    <x v="4"/>
    <x v="5"/>
    <x v="4"/>
    <x v="5"/>
    <x v="5"/>
    <x v="5"/>
    <x v="0"/>
    <x v="0"/>
    <x v="1"/>
    <x v="80"/>
    <x v="80"/>
    <x v="1"/>
    <x v="1"/>
    <x v="32"/>
    <x v="32"/>
  </r>
  <r>
    <x v="0"/>
    <x v="0"/>
    <x v="0"/>
    <x v="30"/>
    <x v="30"/>
    <x v="0"/>
    <x v="16"/>
    <x v="490"/>
    <x v="488"/>
    <x v="49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70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0"/>
    <x v="30"/>
    <x v="48"/>
    <x v="174"/>
    <x v="490"/>
    <x v="488"/>
    <x v="49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70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0"/>
    <x v="30"/>
    <x v="164"/>
    <x v="3"/>
    <x v="16"/>
    <x v="16"/>
    <x v="1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0"/>
    <x v="49"/>
    <x v="327"/>
    <x v="259"/>
    <x v="46"/>
    <x v="0"/>
    <x v="176"/>
    <x v="55"/>
    <x v="386"/>
    <x v="228"/>
    <x v="457"/>
    <x v="452"/>
    <x v="455"/>
    <x v="517"/>
    <x v="0"/>
    <x v="0"/>
    <x v="0"/>
    <x v="0"/>
    <x v="0"/>
    <x v="0"/>
    <x v="1"/>
    <x v="3"/>
    <x v="0"/>
    <x v="0"/>
    <x v="0"/>
    <x v="0"/>
    <x v="17"/>
    <x v="2"/>
    <x v="1"/>
    <x v="164"/>
    <x v="193"/>
    <x v="0"/>
    <x v="0"/>
    <x v="6"/>
    <x v="147"/>
    <x v="0"/>
    <x v="0"/>
    <x v="69"/>
    <x v="28"/>
    <x v="209"/>
    <x v="2"/>
    <x v="80"/>
    <x v="282"/>
    <x v="23"/>
    <x v="50"/>
    <x v="386"/>
    <x v="449"/>
    <x v="127"/>
    <x v="705"/>
    <x v="25"/>
    <x v="249"/>
    <x v="0"/>
    <x v="0"/>
    <x v="151"/>
    <x v="54"/>
    <x v="476"/>
    <x v="21"/>
    <x v="145"/>
    <x v="488"/>
    <x v="585"/>
    <x v="23"/>
    <x v="22"/>
    <x v="5"/>
    <x v="0"/>
    <x v="0"/>
    <x v="0"/>
    <x v="0"/>
    <x v="0"/>
    <x v="0"/>
  </r>
  <r>
    <x v="0"/>
    <x v="0"/>
    <x v="0"/>
    <x v="30"/>
    <x v="30"/>
    <x v="164"/>
    <x v="3"/>
    <x v="16"/>
    <x v="16"/>
    <x v="16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8"/>
    <x v="260"/>
    <x v="0"/>
    <x v="0"/>
    <x v="0"/>
    <x v="0"/>
    <x v="1"/>
    <x v="0"/>
    <x v="458"/>
    <x v="1"/>
    <x v="1"/>
    <x v="5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450"/>
    <x v="6"/>
    <x v="706"/>
    <x v="2"/>
    <x v="2"/>
    <x v="0"/>
    <x v="0"/>
    <x v="2"/>
    <x v="1"/>
    <x v="35"/>
    <x v="4"/>
    <x v="5"/>
    <x v="489"/>
    <x v="586"/>
    <x v="0"/>
    <x v="0"/>
    <x v="0"/>
    <x v="4"/>
    <x v="4"/>
    <x v="1"/>
    <x v="1"/>
    <x v="1"/>
    <x v="1"/>
  </r>
  <r>
    <x v="0"/>
    <x v="0"/>
    <x v="0"/>
    <x v="30"/>
    <x v="30"/>
    <x v="164"/>
    <x v="3"/>
    <x v="16"/>
    <x v="16"/>
    <x v="16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4"/>
    <x v="4"/>
    <x v="1"/>
    <x v="1"/>
    <x v="32"/>
    <x v="32"/>
  </r>
  <r>
    <x v="0"/>
    <x v="0"/>
    <x v="0"/>
    <x v="30"/>
    <x v="30"/>
    <x v="165"/>
    <x v="175"/>
    <x v="20"/>
    <x v="20"/>
    <x v="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707"/>
    <x v="1"/>
    <x v="250"/>
    <x v="0"/>
    <x v="0"/>
    <x v="13"/>
    <x v="1"/>
    <x v="83"/>
    <x v="4"/>
    <x v="5"/>
    <x v="5"/>
    <x v="587"/>
    <x v="0"/>
    <x v="0"/>
    <x v="1"/>
    <x v="0"/>
    <x v="0"/>
    <x v="0"/>
    <x v="0"/>
    <x v="0"/>
    <x v="0"/>
  </r>
  <r>
    <x v="0"/>
    <x v="0"/>
    <x v="0"/>
    <x v="30"/>
    <x v="30"/>
    <x v="164"/>
    <x v="3"/>
    <x v="16"/>
    <x v="16"/>
    <x v="16"/>
    <x v="1"/>
    <x v="0"/>
    <x v="0"/>
    <x v="0"/>
    <x v="0"/>
    <x v="0"/>
    <x v="0"/>
    <x v="0"/>
    <x v="0"/>
    <x v="0"/>
    <x v="2"/>
    <x v="2"/>
    <x v="0"/>
    <x v="0"/>
    <x v="0"/>
    <x v="0"/>
    <x v="12"/>
    <x v="0"/>
    <x v="0"/>
    <x v="0"/>
    <x v="0"/>
    <x v="329"/>
    <x v="261"/>
    <x v="47"/>
    <x v="15"/>
    <x v="177"/>
    <x v="56"/>
    <x v="387"/>
    <x v="192"/>
    <x v="459"/>
    <x v="453"/>
    <x v="456"/>
    <x v="519"/>
    <x v="0"/>
    <x v="0"/>
    <x v="0"/>
    <x v="0"/>
    <x v="0"/>
    <x v="0"/>
    <x v="9"/>
    <x v="3"/>
    <x v="0"/>
    <x v="0"/>
    <x v="0"/>
    <x v="0"/>
    <x v="39"/>
    <x v="0"/>
    <x v="10"/>
    <x v="165"/>
    <x v="194"/>
    <x v="0"/>
    <x v="0"/>
    <x v="0"/>
    <x v="148"/>
    <x v="0"/>
    <x v="0"/>
    <x v="70"/>
    <x v="2"/>
    <x v="31"/>
    <x v="0"/>
    <x v="0"/>
    <x v="283"/>
    <x v="0"/>
    <x v="61"/>
    <x v="387"/>
    <x v="451"/>
    <x v="30"/>
    <x v="226"/>
    <x v="15"/>
    <x v="251"/>
    <x v="0"/>
    <x v="0"/>
    <x v="136"/>
    <x v="10"/>
    <x v="477"/>
    <x v="10"/>
    <x v="146"/>
    <x v="490"/>
    <x v="588"/>
    <x v="24"/>
    <x v="23"/>
    <x v="4"/>
    <x v="0"/>
    <x v="0"/>
    <x v="0"/>
    <x v="0"/>
    <x v="0"/>
    <x v="0"/>
  </r>
  <r>
    <x v="0"/>
    <x v="0"/>
    <x v="0"/>
    <x v="30"/>
    <x v="30"/>
    <x v="79"/>
    <x v="48"/>
    <x v="453"/>
    <x v="451"/>
    <x v="45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0"/>
    <x v="262"/>
    <x v="0"/>
    <x v="0"/>
    <x v="0"/>
    <x v="0"/>
    <x v="388"/>
    <x v="229"/>
    <x v="460"/>
    <x v="454"/>
    <x v="457"/>
    <x v="5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"/>
    <x v="4"/>
    <x v="10"/>
    <x v="0"/>
    <x v="0"/>
    <x v="284"/>
    <x v="1"/>
    <x v="0"/>
    <x v="388"/>
    <x v="452"/>
    <x v="1"/>
    <x v="120"/>
    <x v="5"/>
    <x v="252"/>
    <x v="0"/>
    <x v="0"/>
    <x v="20"/>
    <x v="3"/>
    <x v="478"/>
    <x v="1"/>
    <x v="4"/>
    <x v="491"/>
    <x v="589"/>
    <x v="0"/>
    <x v="0"/>
    <x v="0"/>
    <x v="0"/>
    <x v="0"/>
    <x v="0"/>
    <x v="0"/>
    <x v="0"/>
    <x v="0"/>
  </r>
  <r>
    <x v="0"/>
    <x v="0"/>
    <x v="0"/>
    <x v="31"/>
    <x v="31"/>
    <x v="32"/>
    <x v="0"/>
    <x v="56"/>
    <x v="56"/>
    <x v="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9"/>
    <x v="0"/>
    <x v="461"/>
    <x v="455"/>
    <x v="458"/>
    <x v="5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330"/>
    <x v="453"/>
    <x v="6"/>
    <x v="272"/>
    <x v="2"/>
    <x v="2"/>
    <x v="0"/>
    <x v="0"/>
    <x v="6"/>
    <x v="1"/>
    <x v="479"/>
    <x v="1"/>
    <x v="14"/>
    <x v="492"/>
    <x v="590"/>
    <x v="0"/>
    <x v="0"/>
    <x v="0"/>
    <x v="0"/>
    <x v="0"/>
    <x v="0"/>
    <x v="0"/>
    <x v="0"/>
    <x v="0"/>
  </r>
  <r>
    <x v="0"/>
    <x v="0"/>
    <x v="0"/>
    <x v="31"/>
    <x v="31"/>
    <x v="1"/>
    <x v="27"/>
    <x v="491"/>
    <x v="489"/>
    <x v="4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1"/>
    <x v="50"/>
    <x v="331"/>
    <x v="263"/>
    <x v="48"/>
    <x v="0"/>
    <x v="178"/>
    <x v="57"/>
    <x v="390"/>
    <x v="230"/>
    <x v="462"/>
    <x v="456"/>
    <x v="459"/>
    <x v="522"/>
    <x v="0"/>
    <x v="0"/>
    <x v="0"/>
    <x v="0"/>
    <x v="0"/>
    <x v="0"/>
    <x v="3"/>
    <x v="3"/>
    <x v="0"/>
    <x v="0"/>
    <x v="0"/>
    <x v="0"/>
    <x v="33"/>
    <x v="0"/>
    <x v="3"/>
    <x v="166"/>
    <x v="195"/>
    <x v="0"/>
    <x v="0"/>
    <x v="6"/>
    <x v="149"/>
    <x v="0"/>
    <x v="0"/>
    <x v="71"/>
    <x v="19"/>
    <x v="210"/>
    <x v="1"/>
    <x v="37"/>
    <x v="285"/>
    <x v="6"/>
    <x v="15"/>
    <x v="389"/>
    <x v="454"/>
    <x v="128"/>
    <x v="708"/>
    <x v="0"/>
    <x v="253"/>
    <x v="21"/>
    <x v="166"/>
    <x v="152"/>
    <x v="31"/>
    <x v="480"/>
    <x v="42"/>
    <x v="147"/>
    <x v="493"/>
    <x v="591"/>
    <x v="0"/>
    <x v="0"/>
    <x v="0"/>
    <x v="0"/>
    <x v="0"/>
    <x v="0"/>
    <x v="0"/>
    <x v="0"/>
    <x v="0"/>
  </r>
  <r>
    <x v="0"/>
    <x v="0"/>
    <x v="0"/>
    <x v="31"/>
    <x v="31"/>
    <x v="166"/>
    <x v="176"/>
    <x v="492"/>
    <x v="490"/>
    <x v="4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0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"/>
    <x v="4"/>
    <x v="10"/>
    <x v="1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2"/>
    <x v="264"/>
    <x v="0"/>
    <x v="0"/>
    <x v="0"/>
    <x v="0"/>
    <x v="391"/>
    <x v="231"/>
    <x v="463"/>
    <x v="457"/>
    <x v="460"/>
    <x v="523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0"/>
    <x v="3"/>
    <x v="150"/>
    <x v="0"/>
    <x v="0"/>
    <x v="12"/>
    <x v="2"/>
    <x v="146"/>
    <x v="1"/>
    <x v="57"/>
    <x v="286"/>
    <x v="0"/>
    <x v="1"/>
    <x v="390"/>
    <x v="455"/>
    <x v="76"/>
    <x v="710"/>
    <x v="7"/>
    <x v="254"/>
    <x v="20"/>
    <x v="167"/>
    <x v="101"/>
    <x v="16"/>
    <x v="481"/>
    <x v="12"/>
    <x v="60"/>
    <x v="494"/>
    <x v="592"/>
    <x v="0"/>
    <x v="0"/>
    <x v="0"/>
    <x v="0"/>
    <x v="0"/>
    <x v="0"/>
    <x v="0"/>
    <x v="0"/>
    <x v="0"/>
  </r>
  <r>
    <x v="0"/>
    <x v="0"/>
    <x v="0"/>
    <x v="31"/>
    <x v="31"/>
    <x v="167"/>
    <x v="131"/>
    <x v="490"/>
    <x v="488"/>
    <x v="49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3"/>
    <x v="265"/>
    <x v="0"/>
    <x v="0"/>
    <x v="179"/>
    <x v="0"/>
    <x v="392"/>
    <x v="232"/>
    <x v="464"/>
    <x v="458"/>
    <x v="461"/>
    <x v="524"/>
    <x v="0"/>
    <x v="0"/>
    <x v="0"/>
    <x v="0"/>
    <x v="0"/>
    <x v="0"/>
    <x v="0"/>
    <x v="0"/>
    <x v="0"/>
    <x v="0"/>
    <x v="0"/>
    <x v="0"/>
    <x v="0"/>
    <x v="0"/>
    <x v="0"/>
    <x v="167"/>
    <x v="196"/>
    <x v="0"/>
    <x v="0"/>
    <x v="0"/>
    <x v="0"/>
    <x v="0"/>
    <x v="0"/>
    <x v="4"/>
    <x v="4"/>
    <x v="23"/>
    <x v="0"/>
    <x v="0"/>
    <x v="287"/>
    <x v="1"/>
    <x v="16"/>
    <x v="391"/>
    <x v="456"/>
    <x v="30"/>
    <x v="711"/>
    <x v="1"/>
    <x v="4"/>
    <x v="9"/>
    <x v="168"/>
    <x v="153"/>
    <x v="3"/>
    <x v="482"/>
    <x v="1"/>
    <x v="76"/>
    <x v="495"/>
    <x v="593"/>
    <x v="0"/>
    <x v="0"/>
    <x v="0"/>
    <x v="0"/>
    <x v="0"/>
    <x v="0"/>
    <x v="0"/>
    <x v="0"/>
    <x v="0"/>
  </r>
  <r>
    <x v="0"/>
    <x v="0"/>
    <x v="0"/>
    <x v="31"/>
    <x v="31"/>
    <x v="22"/>
    <x v="177"/>
    <x v="21"/>
    <x v="21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3"/>
    <x v="0"/>
    <x v="465"/>
    <x v="459"/>
    <x v="462"/>
    <x v="5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392"/>
    <x v="457"/>
    <x v="1"/>
    <x v="712"/>
    <x v="2"/>
    <x v="2"/>
    <x v="1"/>
    <x v="1"/>
    <x v="1"/>
    <x v="1"/>
    <x v="483"/>
    <x v="1"/>
    <x v="1"/>
    <x v="496"/>
    <x v="594"/>
    <x v="0"/>
    <x v="0"/>
    <x v="0"/>
    <x v="0"/>
    <x v="0"/>
    <x v="0"/>
    <x v="0"/>
    <x v="0"/>
    <x v="0"/>
  </r>
  <r>
    <x v="0"/>
    <x v="0"/>
    <x v="0"/>
    <x v="31"/>
    <x v="31"/>
    <x v="3"/>
    <x v="178"/>
    <x v="136"/>
    <x v="136"/>
    <x v="13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164"/>
    <x v="1"/>
    <x v="1"/>
    <x v="0"/>
    <x v="0"/>
    <x v="0"/>
    <x v="0"/>
    <x v="0"/>
    <x v="0"/>
    <x v="0"/>
    <x v="0"/>
    <x v="1"/>
    <x v="1"/>
    <x v="1"/>
    <x v="1"/>
    <x v="60"/>
    <x v="71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06"/>
    <x v="0"/>
    <x v="110"/>
    <x v="110"/>
    <x v="11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1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25"/>
    <x v="27"/>
    <x v="493"/>
    <x v="491"/>
    <x v="49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8"/>
    <x v="0"/>
    <x v="9"/>
    <x v="9"/>
    <x v="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4"/>
    <x v="266"/>
    <x v="0"/>
    <x v="0"/>
    <x v="180"/>
    <x v="0"/>
    <x v="394"/>
    <x v="233"/>
    <x v="466"/>
    <x v="460"/>
    <x v="463"/>
    <x v="526"/>
    <x v="0"/>
    <x v="0"/>
    <x v="0"/>
    <x v="0"/>
    <x v="0"/>
    <x v="0"/>
    <x v="0"/>
    <x v="0"/>
    <x v="0"/>
    <x v="0"/>
    <x v="0"/>
    <x v="0"/>
    <x v="0"/>
    <x v="0"/>
    <x v="0"/>
    <x v="168"/>
    <x v="197"/>
    <x v="0"/>
    <x v="0"/>
    <x v="3"/>
    <x v="21"/>
    <x v="0"/>
    <x v="0"/>
    <x v="49"/>
    <x v="19"/>
    <x v="211"/>
    <x v="0"/>
    <x v="0"/>
    <x v="288"/>
    <x v="19"/>
    <x v="43"/>
    <x v="393"/>
    <x v="458"/>
    <x v="50"/>
    <x v="715"/>
    <x v="0"/>
    <x v="255"/>
    <x v="4"/>
    <x v="169"/>
    <x v="154"/>
    <x v="5"/>
    <x v="484"/>
    <x v="20"/>
    <x v="25"/>
    <x v="497"/>
    <x v="595"/>
    <x v="0"/>
    <x v="0"/>
    <x v="0"/>
    <x v="0"/>
    <x v="0"/>
    <x v="0"/>
    <x v="0"/>
    <x v="0"/>
    <x v="0"/>
  </r>
  <r>
    <x v="0"/>
    <x v="0"/>
    <x v="0"/>
    <x v="31"/>
    <x v="31"/>
    <x v="8"/>
    <x v="0"/>
    <x v="9"/>
    <x v="9"/>
    <x v="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35"/>
    <x v="233"/>
    <x v="0"/>
    <x v="0"/>
    <x v="0"/>
    <x v="0"/>
    <x v="395"/>
    <x v="234"/>
    <x v="467"/>
    <x v="461"/>
    <x v="464"/>
    <x v="527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65"/>
    <x v="1"/>
    <x v="1"/>
    <x v="0"/>
    <x v="0"/>
    <x v="7"/>
    <x v="4"/>
    <x v="174"/>
    <x v="1"/>
    <x v="50"/>
    <x v="289"/>
    <x v="1"/>
    <x v="1"/>
    <x v="1"/>
    <x v="459"/>
    <x v="6"/>
    <x v="716"/>
    <x v="2"/>
    <x v="2"/>
    <x v="0"/>
    <x v="0"/>
    <x v="2"/>
    <x v="1"/>
    <x v="227"/>
    <x v="4"/>
    <x v="5"/>
    <x v="5"/>
    <x v="596"/>
    <x v="0"/>
    <x v="0"/>
    <x v="0"/>
    <x v="0"/>
    <x v="0"/>
    <x v="0"/>
    <x v="0"/>
    <x v="0"/>
    <x v="0"/>
  </r>
  <r>
    <x v="0"/>
    <x v="0"/>
    <x v="0"/>
    <x v="31"/>
    <x v="31"/>
    <x v="79"/>
    <x v="86"/>
    <x v="421"/>
    <x v="419"/>
    <x v="4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  <x v="336"/>
    <x v="267"/>
    <x v="0"/>
    <x v="0"/>
    <x v="181"/>
    <x v="0"/>
    <x v="396"/>
    <x v="235"/>
    <x v="468"/>
    <x v="462"/>
    <x v="465"/>
    <x v="528"/>
    <x v="0"/>
    <x v="0"/>
    <x v="0"/>
    <x v="0"/>
    <x v="0"/>
    <x v="0"/>
    <x v="0"/>
    <x v="0"/>
    <x v="0"/>
    <x v="0"/>
    <x v="0"/>
    <x v="0"/>
    <x v="0"/>
    <x v="0"/>
    <x v="0"/>
    <x v="169"/>
    <x v="198"/>
    <x v="0"/>
    <x v="0"/>
    <x v="1"/>
    <x v="1"/>
    <x v="0"/>
    <x v="0"/>
    <x v="2"/>
    <x v="3"/>
    <x v="212"/>
    <x v="0"/>
    <x v="0"/>
    <x v="290"/>
    <x v="3"/>
    <x v="11"/>
    <x v="394"/>
    <x v="460"/>
    <x v="40"/>
    <x v="717"/>
    <x v="13"/>
    <x v="256"/>
    <x v="0"/>
    <x v="0"/>
    <x v="22"/>
    <x v="39"/>
    <x v="485"/>
    <x v="0"/>
    <x v="126"/>
    <x v="498"/>
    <x v="597"/>
    <x v="0"/>
    <x v="0"/>
    <x v="0"/>
    <x v="0"/>
    <x v="0"/>
    <x v="0"/>
    <x v="0"/>
    <x v="0"/>
    <x v="0"/>
  </r>
  <r>
    <x v="0"/>
    <x v="0"/>
    <x v="0"/>
    <x v="31"/>
    <x v="31"/>
    <x v="79"/>
    <x v="86"/>
    <x v="421"/>
    <x v="419"/>
    <x v="42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7"/>
    <x v="260"/>
    <x v="0"/>
    <x v="0"/>
    <x v="0"/>
    <x v="0"/>
    <x v="397"/>
    <x v="236"/>
    <x v="469"/>
    <x v="463"/>
    <x v="466"/>
    <x v="5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174"/>
    <x v="0"/>
    <x v="0"/>
    <x v="291"/>
    <x v="1"/>
    <x v="8"/>
    <x v="395"/>
    <x v="461"/>
    <x v="6"/>
    <x v="10"/>
    <x v="2"/>
    <x v="2"/>
    <x v="0"/>
    <x v="0"/>
    <x v="39"/>
    <x v="1"/>
    <x v="486"/>
    <x v="4"/>
    <x v="1"/>
    <x v="499"/>
    <x v="598"/>
    <x v="0"/>
    <x v="0"/>
    <x v="0"/>
    <x v="81"/>
    <x v="81"/>
    <x v="1"/>
    <x v="1"/>
    <x v="24"/>
    <x v="24"/>
  </r>
  <r>
    <x v="0"/>
    <x v="0"/>
    <x v="0"/>
    <x v="31"/>
    <x v="31"/>
    <x v="1"/>
    <x v="96"/>
    <x v="324"/>
    <x v="323"/>
    <x v="32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3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4"/>
    <x v="718"/>
    <x v="2"/>
    <x v="2"/>
    <x v="25"/>
    <x v="170"/>
    <x v="88"/>
    <x v="14"/>
    <x v="487"/>
    <x v="15"/>
    <x v="73"/>
    <x v="500"/>
    <x v="599"/>
    <x v="0"/>
    <x v="0"/>
    <x v="0"/>
    <x v="0"/>
    <x v="0"/>
    <x v="0"/>
    <x v="0"/>
    <x v="0"/>
    <x v="0"/>
  </r>
  <r>
    <x v="0"/>
    <x v="0"/>
    <x v="0"/>
    <x v="31"/>
    <x v="31"/>
    <x v="1"/>
    <x v="6"/>
    <x v="68"/>
    <x v="68"/>
    <x v="6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8"/>
    <x v="268"/>
    <x v="0"/>
    <x v="0"/>
    <x v="0"/>
    <x v="0"/>
    <x v="398"/>
    <x v="237"/>
    <x v="470"/>
    <x v="464"/>
    <x v="467"/>
    <x v="5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6"/>
    <x v="2"/>
    <x v="213"/>
    <x v="0"/>
    <x v="0"/>
    <x v="292"/>
    <x v="6"/>
    <x v="3"/>
    <x v="396"/>
    <x v="462"/>
    <x v="33"/>
    <x v="719"/>
    <x v="5"/>
    <x v="257"/>
    <x v="5"/>
    <x v="171"/>
    <x v="155"/>
    <x v="22"/>
    <x v="488"/>
    <x v="5"/>
    <x v="148"/>
    <x v="501"/>
    <x v="600"/>
    <x v="0"/>
    <x v="0"/>
    <x v="0"/>
    <x v="0"/>
    <x v="0"/>
    <x v="0"/>
    <x v="0"/>
    <x v="0"/>
    <x v="0"/>
  </r>
  <r>
    <x v="0"/>
    <x v="0"/>
    <x v="0"/>
    <x v="31"/>
    <x v="31"/>
    <x v="1"/>
    <x v="0"/>
    <x v="494"/>
    <x v="492"/>
    <x v="49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9"/>
    <x v="269"/>
    <x v="0"/>
    <x v="0"/>
    <x v="0"/>
    <x v="0"/>
    <x v="399"/>
    <x v="0"/>
    <x v="471"/>
    <x v="465"/>
    <x v="468"/>
    <x v="5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2"/>
    <x v="214"/>
    <x v="1"/>
    <x v="9"/>
    <x v="293"/>
    <x v="3"/>
    <x v="0"/>
    <x v="397"/>
    <x v="463"/>
    <x v="72"/>
    <x v="720"/>
    <x v="5"/>
    <x v="258"/>
    <x v="11"/>
    <x v="172"/>
    <x v="156"/>
    <x v="55"/>
    <x v="489"/>
    <x v="43"/>
    <x v="149"/>
    <x v="502"/>
    <x v="601"/>
    <x v="25"/>
    <x v="24"/>
    <x v="4"/>
    <x v="0"/>
    <x v="0"/>
    <x v="0"/>
    <x v="0"/>
    <x v="0"/>
    <x v="0"/>
  </r>
  <r>
    <x v="0"/>
    <x v="0"/>
    <x v="0"/>
    <x v="31"/>
    <x v="31"/>
    <x v="1"/>
    <x v="56"/>
    <x v="69"/>
    <x v="69"/>
    <x v="6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2"/>
    <x v="52"/>
    <x v="340"/>
    <x v="270"/>
    <x v="49"/>
    <x v="0"/>
    <x v="182"/>
    <x v="0"/>
    <x v="400"/>
    <x v="238"/>
    <x v="472"/>
    <x v="466"/>
    <x v="469"/>
    <x v="533"/>
    <x v="0"/>
    <x v="0"/>
    <x v="0"/>
    <x v="0"/>
    <x v="0"/>
    <x v="0"/>
    <x v="0"/>
    <x v="0"/>
    <x v="0"/>
    <x v="0"/>
    <x v="0"/>
    <x v="0"/>
    <x v="0"/>
    <x v="0"/>
    <x v="0"/>
    <x v="170"/>
    <x v="199"/>
    <x v="0"/>
    <x v="0"/>
    <x v="1"/>
    <x v="1"/>
    <x v="0"/>
    <x v="0"/>
    <x v="20"/>
    <x v="10"/>
    <x v="39"/>
    <x v="2"/>
    <x v="9"/>
    <x v="294"/>
    <x v="1"/>
    <x v="8"/>
    <x v="398"/>
    <x v="464"/>
    <x v="109"/>
    <x v="721"/>
    <x v="2"/>
    <x v="2"/>
    <x v="7"/>
    <x v="173"/>
    <x v="41"/>
    <x v="14"/>
    <x v="490"/>
    <x v="0"/>
    <x v="150"/>
    <x v="503"/>
    <x v="602"/>
    <x v="0"/>
    <x v="0"/>
    <x v="0"/>
    <x v="0"/>
    <x v="0"/>
    <x v="0"/>
    <x v="0"/>
    <x v="0"/>
    <x v="0"/>
  </r>
  <r>
    <x v="0"/>
    <x v="0"/>
    <x v="0"/>
    <x v="31"/>
    <x v="31"/>
    <x v="1"/>
    <x v="170"/>
    <x v="492"/>
    <x v="490"/>
    <x v="49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1"/>
    <x v="0"/>
    <x v="473"/>
    <x v="467"/>
    <x v="470"/>
    <x v="53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2"/>
    <x v="9"/>
    <x v="0"/>
    <x v="0"/>
    <x v="23"/>
    <x v="8"/>
    <x v="43"/>
    <x v="399"/>
    <x v="465"/>
    <x v="78"/>
    <x v="722"/>
    <x v="2"/>
    <x v="2"/>
    <x v="20"/>
    <x v="174"/>
    <x v="157"/>
    <x v="33"/>
    <x v="491"/>
    <x v="31"/>
    <x v="135"/>
    <x v="504"/>
    <x v="603"/>
    <x v="0"/>
    <x v="0"/>
    <x v="0"/>
    <x v="0"/>
    <x v="0"/>
    <x v="0"/>
    <x v="0"/>
    <x v="0"/>
    <x v="0"/>
  </r>
  <r>
    <x v="0"/>
    <x v="0"/>
    <x v="0"/>
    <x v="31"/>
    <x v="31"/>
    <x v="1"/>
    <x v="0"/>
    <x v="495"/>
    <x v="493"/>
    <x v="49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"/>
    <x v="0"/>
    <x v="496"/>
    <x v="494"/>
    <x v="4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2"/>
    <x v="0"/>
    <x v="474"/>
    <x v="468"/>
    <x v="471"/>
    <x v="53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3"/>
    <x v="400"/>
    <x v="466"/>
    <x v="19"/>
    <x v="723"/>
    <x v="1"/>
    <x v="259"/>
    <x v="0"/>
    <x v="0"/>
    <x v="114"/>
    <x v="8"/>
    <x v="492"/>
    <x v="10"/>
    <x v="106"/>
    <x v="505"/>
    <x v="604"/>
    <x v="0"/>
    <x v="0"/>
    <x v="0"/>
    <x v="0"/>
    <x v="0"/>
    <x v="0"/>
    <x v="0"/>
    <x v="0"/>
    <x v="0"/>
  </r>
  <r>
    <x v="0"/>
    <x v="0"/>
    <x v="0"/>
    <x v="31"/>
    <x v="31"/>
    <x v="1"/>
    <x v="0"/>
    <x v="497"/>
    <x v="495"/>
    <x v="49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3"/>
    <x v="53"/>
    <x v="341"/>
    <x v="271"/>
    <x v="50"/>
    <x v="0"/>
    <x v="183"/>
    <x v="0"/>
    <x v="403"/>
    <x v="239"/>
    <x v="475"/>
    <x v="469"/>
    <x v="472"/>
    <x v="536"/>
    <x v="0"/>
    <x v="0"/>
    <x v="0"/>
    <x v="0"/>
    <x v="0"/>
    <x v="0"/>
    <x v="0"/>
    <x v="0"/>
    <x v="0"/>
    <x v="0"/>
    <x v="0"/>
    <x v="0"/>
    <x v="0"/>
    <x v="0"/>
    <x v="0"/>
    <x v="171"/>
    <x v="200"/>
    <x v="0"/>
    <x v="0"/>
    <x v="1"/>
    <x v="1"/>
    <x v="0"/>
    <x v="0"/>
    <x v="3"/>
    <x v="10"/>
    <x v="215"/>
    <x v="1"/>
    <x v="32"/>
    <x v="295"/>
    <x v="0"/>
    <x v="14"/>
    <x v="401"/>
    <x v="467"/>
    <x v="102"/>
    <x v="724"/>
    <x v="1"/>
    <x v="260"/>
    <x v="12"/>
    <x v="175"/>
    <x v="33"/>
    <x v="6"/>
    <x v="493"/>
    <x v="19"/>
    <x v="0"/>
    <x v="506"/>
    <x v="605"/>
    <x v="0"/>
    <x v="0"/>
    <x v="0"/>
    <x v="0"/>
    <x v="0"/>
    <x v="0"/>
    <x v="0"/>
    <x v="0"/>
    <x v="0"/>
  </r>
  <r>
    <x v="0"/>
    <x v="0"/>
    <x v="0"/>
    <x v="31"/>
    <x v="31"/>
    <x v="1"/>
    <x v="0"/>
    <x v="498"/>
    <x v="496"/>
    <x v="498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5"/>
    <x v="0"/>
    <x v="0"/>
    <x v="0"/>
    <x v="0"/>
    <x v="95"/>
    <x v="0"/>
    <x v="476"/>
    <x v="470"/>
    <x v="473"/>
    <x v="5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22"/>
    <x v="468"/>
    <x v="6"/>
    <x v="541"/>
    <x v="2"/>
    <x v="2"/>
    <x v="0"/>
    <x v="0"/>
    <x v="13"/>
    <x v="1"/>
    <x v="63"/>
    <x v="4"/>
    <x v="5"/>
    <x v="26"/>
    <x v="606"/>
    <x v="0"/>
    <x v="0"/>
    <x v="0"/>
    <x v="82"/>
    <x v="82"/>
    <x v="1"/>
    <x v="1"/>
    <x v="24"/>
    <x v="24"/>
  </r>
  <r>
    <x v="0"/>
    <x v="0"/>
    <x v="0"/>
    <x v="31"/>
    <x v="31"/>
    <x v="1"/>
    <x v="0"/>
    <x v="499"/>
    <x v="497"/>
    <x v="49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2"/>
    <x v="272"/>
    <x v="0"/>
    <x v="0"/>
    <x v="184"/>
    <x v="0"/>
    <x v="404"/>
    <x v="240"/>
    <x v="477"/>
    <x v="471"/>
    <x v="474"/>
    <x v="538"/>
    <x v="0"/>
    <x v="0"/>
    <x v="0"/>
    <x v="0"/>
    <x v="0"/>
    <x v="0"/>
    <x v="0"/>
    <x v="0"/>
    <x v="0"/>
    <x v="0"/>
    <x v="0"/>
    <x v="0"/>
    <x v="0"/>
    <x v="0"/>
    <x v="0"/>
    <x v="172"/>
    <x v="201"/>
    <x v="0"/>
    <x v="0"/>
    <x v="1"/>
    <x v="1"/>
    <x v="0"/>
    <x v="0"/>
    <x v="16"/>
    <x v="3"/>
    <x v="216"/>
    <x v="2"/>
    <x v="81"/>
    <x v="296"/>
    <x v="6"/>
    <x v="21"/>
    <x v="402"/>
    <x v="469"/>
    <x v="129"/>
    <x v="725"/>
    <x v="9"/>
    <x v="261"/>
    <x v="28"/>
    <x v="176"/>
    <x v="158"/>
    <x v="29"/>
    <x v="494"/>
    <x v="41"/>
    <x v="151"/>
    <x v="507"/>
    <x v="607"/>
    <x v="26"/>
    <x v="25"/>
    <x v="4"/>
    <x v="0"/>
    <x v="0"/>
    <x v="0"/>
    <x v="0"/>
    <x v="0"/>
    <x v="0"/>
  </r>
  <r>
    <x v="0"/>
    <x v="0"/>
    <x v="0"/>
    <x v="31"/>
    <x v="31"/>
    <x v="1"/>
    <x v="173"/>
    <x v="500"/>
    <x v="498"/>
    <x v="50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3"/>
    <x v="273"/>
    <x v="0"/>
    <x v="0"/>
    <x v="0"/>
    <x v="0"/>
    <x v="405"/>
    <x v="241"/>
    <x v="478"/>
    <x v="472"/>
    <x v="475"/>
    <x v="5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"/>
    <x v="2"/>
    <x v="217"/>
    <x v="0"/>
    <x v="0"/>
    <x v="297"/>
    <x v="0"/>
    <x v="16"/>
    <x v="403"/>
    <x v="470"/>
    <x v="14"/>
    <x v="726"/>
    <x v="1"/>
    <x v="4"/>
    <x v="22"/>
    <x v="177"/>
    <x v="88"/>
    <x v="0"/>
    <x v="495"/>
    <x v="13"/>
    <x v="33"/>
    <x v="508"/>
    <x v="608"/>
    <x v="0"/>
    <x v="0"/>
    <x v="0"/>
    <x v="0"/>
    <x v="0"/>
    <x v="0"/>
    <x v="0"/>
    <x v="0"/>
    <x v="0"/>
  </r>
  <r>
    <x v="0"/>
    <x v="0"/>
    <x v="0"/>
    <x v="31"/>
    <x v="31"/>
    <x v="165"/>
    <x v="179"/>
    <x v="500"/>
    <x v="498"/>
    <x v="50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79"/>
    <x v="473"/>
    <x v="476"/>
    <x v="5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9"/>
    <x v="0"/>
    <x v="0"/>
    <x v="0"/>
    <x v="471"/>
    <x v="3"/>
    <x v="727"/>
    <x v="2"/>
    <x v="2"/>
    <x v="0"/>
    <x v="0"/>
    <x v="6"/>
    <x v="1"/>
    <x v="322"/>
    <x v="1"/>
    <x v="14"/>
    <x v="509"/>
    <x v="609"/>
    <x v="0"/>
    <x v="0"/>
    <x v="0"/>
    <x v="0"/>
    <x v="0"/>
    <x v="0"/>
    <x v="0"/>
    <x v="0"/>
    <x v="0"/>
  </r>
  <r>
    <x v="0"/>
    <x v="0"/>
    <x v="0"/>
    <x v="31"/>
    <x v="31"/>
    <x v="1"/>
    <x v="90"/>
    <x v="453"/>
    <x v="451"/>
    <x v="4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80"/>
    <x v="474"/>
    <x v="477"/>
    <x v="5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51"/>
    <x v="0"/>
    <x v="0"/>
    <x v="4"/>
    <x v="4"/>
    <x v="23"/>
    <x v="1"/>
    <x v="14"/>
    <x v="298"/>
    <x v="0"/>
    <x v="5"/>
    <x v="404"/>
    <x v="472"/>
    <x v="62"/>
    <x v="728"/>
    <x v="5"/>
    <x v="262"/>
    <x v="8"/>
    <x v="178"/>
    <x v="18"/>
    <x v="19"/>
    <x v="496"/>
    <x v="14"/>
    <x v="83"/>
    <x v="510"/>
    <x v="610"/>
    <x v="0"/>
    <x v="0"/>
    <x v="0"/>
    <x v="0"/>
    <x v="0"/>
    <x v="0"/>
    <x v="0"/>
    <x v="0"/>
    <x v="0"/>
  </r>
  <r>
    <x v="0"/>
    <x v="0"/>
    <x v="0"/>
    <x v="31"/>
    <x v="31"/>
    <x v="168"/>
    <x v="90"/>
    <x v="119"/>
    <x v="119"/>
    <x v="1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4"/>
    <x v="729"/>
    <x v="1"/>
    <x v="4"/>
    <x v="2"/>
    <x v="179"/>
    <x v="99"/>
    <x v="3"/>
    <x v="497"/>
    <x v="3"/>
    <x v="152"/>
    <x v="511"/>
    <x v="611"/>
    <x v="0"/>
    <x v="0"/>
    <x v="0"/>
    <x v="0"/>
    <x v="0"/>
    <x v="0"/>
    <x v="0"/>
    <x v="0"/>
    <x v="0"/>
  </r>
  <r>
    <x v="0"/>
    <x v="0"/>
    <x v="0"/>
    <x v="31"/>
    <x v="31"/>
    <x v="50"/>
    <x v="0"/>
    <x v="501"/>
    <x v="499"/>
    <x v="50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4"/>
    <x v="274"/>
    <x v="0"/>
    <x v="0"/>
    <x v="185"/>
    <x v="58"/>
    <x v="406"/>
    <x v="242"/>
    <x v="481"/>
    <x v="475"/>
    <x v="478"/>
    <x v="543"/>
    <x v="0"/>
    <x v="0"/>
    <x v="0"/>
    <x v="0"/>
    <x v="0"/>
    <x v="0"/>
    <x v="1"/>
    <x v="1"/>
    <x v="1"/>
    <x v="13"/>
    <x v="0"/>
    <x v="0"/>
    <x v="11"/>
    <x v="0"/>
    <x v="5"/>
    <x v="173"/>
    <x v="202"/>
    <x v="0"/>
    <x v="0"/>
    <x v="1"/>
    <x v="1"/>
    <x v="0"/>
    <x v="0"/>
    <x v="3"/>
    <x v="10"/>
    <x v="118"/>
    <x v="0"/>
    <x v="0"/>
    <x v="80"/>
    <x v="0"/>
    <x v="11"/>
    <x v="405"/>
    <x v="473"/>
    <x v="30"/>
    <x v="730"/>
    <x v="2"/>
    <x v="2"/>
    <x v="0"/>
    <x v="0"/>
    <x v="55"/>
    <x v="0"/>
    <x v="498"/>
    <x v="6"/>
    <x v="51"/>
    <x v="512"/>
    <x v="612"/>
    <x v="0"/>
    <x v="0"/>
    <x v="0"/>
    <x v="0"/>
    <x v="0"/>
    <x v="0"/>
    <x v="0"/>
    <x v="0"/>
    <x v="0"/>
  </r>
  <r>
    <x v="0"/>
    <x v="0"/>
    <x v="0"/>
    <x v="31"/>
    <x v="31"/>
    <x v="117"/>
    <x v="180"/>
    <x v="502"/>
    <x v="500"/>
    <x v="50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5"/>
    <x v="275"/>
    <x v="0"/>
    <x v="0"/>
    <x v="0"/>
    <x v="0"/>
    <x v="407"/>
    <x v="243"/>
    <x v="482"/>
    <x v="476"/>
    <x v="479"/>
    <x v="5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11"/>
    <x v="0"/>
    <x v="0"/>
    <x v="132"/>
    <x v="1"/>
    <x v="1"/>
    <x v="406"/>
    <x v="474"/>
    <x v="22"/>
    <x v="731"/>
    <x v="5"/>
    <x v="263"/>
    <x v="7"/>
    <x v="180"/>
    <x v="74"/>
    <x v="8"/>
    <x v="499"/>
    <x v="3"/>
    <x v="141"/>
    <x v="513"/>
    <x v="613"/>
    <x v="0"/>
    <x v="0"/>
    <x v="0"/>
    <x v="0"/>
    <x v="0"/>
    <x v="0"/>
    <x v="0"/>
    <x v="0"/>
    <x v="0"/>
  </r>
  <r>
    <x v="0"/>
    <x v="0"/>
    <x v="0"/>
    <x v="31"/>
    <x v="31"/>
    <x v="11"/>
    <x v="27"/>
    <x v="74"/>
    <x v="74"/>
    <x v="7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6"/>
    <x v="276"/>
    <x v="0"/>
    <x v="0"/>
    <x v="0"/>
    <x v="0"/>
    <x v="408"/>
    <x v="244"/>
    <x v="483"/>
    <x v="477"/>
    <x v="480"/>
    <x v="54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  <x v="0"/>
    <x v="0"/>
    <x v="12"/>
    <x v="10"/>
    <x v="218"/>
    <x v="1"/>
    <x v="1"/>
    <x v="299"/>
    <x v="6"/>
    <x v="21"/>
    <x v="407"/>
    <x v="475"/>
    <x v="71"/>
    <x v="732"/>
    <x v="13"/>
    <x v="264"/>
    <x v="0"/>
    <x v="0"/>
    <x v="40"/>
    <x v="14"/>
    <x v="500"/>
    <x v="13"/>
    <x v="51"/>
    <x v="514"/>
    <x v="614"/>
    <x v="0"/>
    <x v="0"/>
    <x v="0"/>
    <x v="0"/>
    <x v="0"/>
    <x v="0"/>
    <x v="0"/>
    <x v="0"/>
    <x v="0"/>
  </r>
  <r>
    <x v="0"/>
    <x v="0"/>
    <x v="0"/>
    <x v="31"/>
    <x v="31"/>
    <x v="0"/>
    <x v="181"/>
    <x v="489"/>
    <x v="487"/>
    <x v="48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7"/>
    <x v="277"/>
    <x v="0"/>
    <x v="0"/>
    <x v="0"/>
    <x v="0"/>
    <x v="409"/>
    <x v="245"/>
    <x v="484"/>
    <x v="478"/>
    <x v="481"/>
    <x v="5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2"/>
    <x v="134"/>
    <x v="0"/>
    <x v="0"/>
    <x v="64"/>
    <x v="0"/>
    <x v="18"/>
    <x v="408"/>
    <x v="476"/>
    <x v="130"/>
    <x v="733"/>
    <x v="2"/>
    <x v="2"/>
    <x v="8"/>
    <x v="181"/>
    <x v="128"/>
    <x v="15"/>
    <x v="501"/>
    <x v="3"/>
    <x v="80"/>
    <x v="515"/>
    <x v="615"/>
    <x v="0"/>
    <x v="0"/>
    <x v="0"/>
    <x v="0"/>
    <x v="0"/>
    <x v="0"/>
    <x v="0"/>
    <x v="0"/>
    <x v="0"/>
  </r>
  <r>
    <x v="0"/>
    <x v="0"/>
    <x v="0"/>
    <x v="31"/>
    <x v="31"/>
    <x v="28"/>
    <x v="122"/>
    <x v="319"/>
    <x v="318"/>
    <x v="3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8"/>
    <x v="278"/>
    <x v="0"/>
    <x v="0"/>
    <x v="186"/>
    <x v="0"/>
    <x v="410"/>
    <x v="0"/>
    <x v="485"/>
    <x v="479"/>
    <x v="482"/>
    <x v="547"/>
    <x v="0"/>
    <x v="0"/>
    <x v="0"/>
    <x v="0"/>
    <x v="0"/>
    <x v="0"/>
    <x v="0"/>
    <x v="0"/>
    <x v="0"/>
    <x v="0"/>
    <x v="0"/>
    <x v="0"/>
    <x v="0"/>
    <x v="0"/>
    <x v="0"/>
    <x v="174"/>
    <x v="203"/>
    <x v="0"/>
    <x v="0"/>
    <x v="5"/>
    <x v="19"/>
    <x v="0"/>
    <x v="0"/>
    <x v="16"/>
    <x v="5"/>
    <x v="219"/>
    <x v="0"/>
    <x v="0"/>
    <x v="300"/>
    <x v="13"/>
    <x v="62"/>
    <x v="409"/>
    <x v="477"/>
    <x v="131"/>
    <x v="734"/>
    <x v="15"/>
    <x v="265"/>
    <x v="10"/>
    <x v="182"/>
    <x v="159"/>
    <x v="33"/>
    <x v="502"/>
    <x v="20"/>
    <x v="153"/>
    <x v="516"/>
    <x v="616"/>
    <x v="0"/>
    <x v="0"/>
    <x v="0"/>
    <x v="0"/>
    <x v="0"/>
    <x v="0"/>
    <x v="0"/>
    <x v="0"/>
    <x v="0"/>
  </r>
  <r>
    <x v="0"/>
    <x v="0"/>
    <x v="0"/>
    <x v="31"/>
    <x v="31"/>
    <x v="13"/>
    <x v="131"/>
    <x v="503"/>
    <x v="501"/>
    <x v="50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73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84"/>
    <x v="83"/>
    <x v="504"/>
    <x v="502"/>
    <x v="50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9"/>
    <x v="279"/>
    <x v="0"/>
    <x v="0"/>
    <x v="0"/>
    <x v="0"/>
    <x v="411"/>
    <x v="246"/>
    <x v="486"/>
    <x v="480"/>
    <x v="483"/>
    <x v="5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63"/>
    <x v="4"/>
    <x v="123"/>
    <x v="0"/>
    <x v="0"/>
    <x v="301"/>
    <x v="1"/>
    <x v="8"/>
    <x v="410"/>
    <x v="478"/>
    <x v="44"/>
    <x v="584"/>
    <x v="2"/>
    <x v="2"/>
    <x v="0"/>
    <x v="0"/>
    <x v="36"/>
    <x v="8"/>
    <x v="503"/>
    <x v="3"/>
    <x v="51"/>
    <x v="517"/>
    <x v="617"/>
    <x v="0"/>
    <x v="0"/>
    <x v="0"/>
    <x v="0"/>
    <x v="0"/>
    <x v="0"/>
    <x v="0"/>
    <x v="0"/>
    <x v="0"/>
  </r>
  <r>
    <x v="0"/>
    <x v="0"/>
    <x v="0"/>
    <x v="31"/>
    <x v="31"/>
    <x v="93"/>
    <x v="182"/>
    <x v="505"/>
    <x v="503"/>
    <x v="50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0"/>
    <x v="487"/>
    <x v="481"/>
    <x v="484"/>
    <x v="5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8"/>
    <x v="0"/>
    <x v="0"/>
    <x v="8"/>
    <x v="0"/>
    <x v="0"/>
    <x v="191"/>
    <x v="479"/>
    <x v="3"/>
    <x v="736"/>
    <x v="2"/>
    <x v="2"/>
    <x v="0"/>
    <x v="0"/>
    <x v="6"/>
    <x v="1"/>
    <x v="341"/>
    <x v="1"/>
    <x v="14"/>
    <x v="518"/>
    <x v="618"/>
    <x v="0"/>
    <x v="0"/>
    <x v="0"/>
    <x v="0"/>
    <x v="0"/>
    <x v="0"/>
    <x v="0"/>
    <x v="0"/>
    <x v="0"/>
  </r>
  <r>
    <x v="0"/>
    <x v="0"/>
    <x v="0"/>
    <x v="31"/>
    <x v="31"/>
    <x v="169"/>
    <x v="0"/>
    <x v="506"/>
    <x v="504"/>
    <x v="50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70"/>
    <x v="0"/>
    <x v="507"/>
    <x v="505"/>
    <x v="50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0"/>
    <x v="280"/>
    <x v="0"/>
    <x v="0"/>
    <x v="187"/>
    <x v="0"/>
    <x v="412"/>
    <x v="247"/>
    <x v="488"/>
    <x v="482"/>
    <x v="485"/>
    <x v="550"/>
    <x v="0"/>
    <x v="0"/>
    <x v="0"/>
    <x v="0"/>
    <x v="0"/>
    <x v="0"/>
    <x v="0"/>
    <x v="0"/>
    <x v="0"/>
    <x v="0"/>
    <x v="0"/>
    <x v="0"/>
    <x v="0"/>
    <x v="0"/>
    <x v="0"/>
    <x v="175"/>
    <x v="204"/>
    <x v="0"/>
    <x v="0"/>
    <x v="0"/>
    <x v="0"/>
    <x v="0"/>
    <x v="0"/>
    <x v="66"/>
    <x v="21"/>
    <x v="220"/>
    <x v="0"/>
    <x v="0"/>
    <x v="302"/>
    <x v="3"/>
    <x v="63"/>
    <x v="411"/>
    <x v="480"/>
    <x v="28"/>
    <x v="737"/>
    <x v="15"/>
    <x v="266"/>
    <x v="0"/>
    <x v="0"/>
    <x v="160"/>
    <x v="46"/>
    <x v="504"/>
    <x v="14"/>
    <x v="151"/>
    <x v="519"/>
    <x v="619"/>
    <x v="0"/>
    <x v="0"/>
    <x v="0"/>
    <x v="0"/>
    <x v="0"/>
    <x v="0"/>
    <x v="0"/>
    <x v="0"/>
    <x v="0"/>
  </r>
  <r>
    <x v="0"/>
    <x v="0"/>
    <x v="0"/>
    <x v="31"/>
    <x v="31"/>
    <x v="170"/>
    <x v="0"/>
    <x v="507"/>
    <x v="505"/>
    <x v="50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1"/>
    <x v="260"/>
    <x v="0"/>
    <x v="0"/>
    <x v="0"/>
    <x v="0"/>
    <x v="413"/>
    <x v="236"/>
    <x v="489"/>
    <x v="483"/>
    <x v="486"/>
    <x v="551"/>
    <x v="0"/>
    <x v="0"/>
    <x v="0"/>
    <x v="0"/>
    <x v="0"/>
    <x v="0"/>
    <x v="0"/>
    <x v="0"/>
    <x v="0"/>
    <x v="0"/>
    <x v="0"/>
    <x v="0"/>
    <x v="0"/>
    <x v="0"/>
    <x v="0"/>
    <x v="0"/>
    <x v="205"/>
    <x v="0"/>
    <x v="0"/>
    <x v="1"/>
    <x v="1"/>
    <x v="0"/>
    <x v="0"/>
    <x v="8"/>
    <x v="4"/>
    <x v="25"/>
    <x v="0"/>
    <x v="0"/>
    <x v="303"/>
    <x v="1"/>
    <x v="0"/>
    <x v="127"/>
    <x v="481"/>
    <x v="6"/>
    <x v="10"/>
    <x v="2"/>
    <x v="2"/>
    <x v="0"/>
    <x v="0"/>
    <x v="43"/>
    <x v="1"/>
    <x v="505"/>
    <x v="4"/>
    <x v="13"/>
    <x v="520"/>
    <x v="620"/>
    <x v="0"/>
    <x v="0"/>
    <x v="0"/>
    <x v="83"/>
    <x v="83"/>
    <x v="1"/>
    <x v="1"/>
    <x v="24"/>
    <x v="24"/>
  </r>
  <r>
    <x v="0"/>
    <x v="0"/>
    <x v="0"/>
    <x v="31"/>
    <x v="31"/>
    <x v="171"/>
    <x v="43"/>
    <x v="508"/>
    <x v="506"/>
    <x v="50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3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66"/>
    <x v="0"/>
    <x v="509"/>
    <x v="507"/>
    <x v="50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66"/>
    <x v="1"/>
    <x v="1"/>
    <x v="0"/>
    <x v="0"/>
    <x v="0"/>
    <x v="0"/>
    <x v="0"/>
    <x v="0"/>
    <x v="0"/>
    <x v="0"/>
    <x v="1"/>
    <x v="1"/>
    <x v="1"/>
    <x v="1"/>
    <x v="23"/>
    <x v="73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66"/>
    <x v="0"/>
    <x v="509"/>
    <x v="507"/>
    <x v="509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67"/>
    <x v="1"/>
    <x v="1"/>
    <x v="0"/>
    <x v="0"/>
    <x v="0"/>
    <x v="0"/>
    <x v="0"/>
    <x v="0"/>
    <x v="0"/>
    <x v="0"/>
    <x v="1"/>
    <x v="1"/>
    <x v="1"/>
    <x v="1"/>
    <x v="23"/>
    <x v="740"/>
    <x v="2"/>
    <x v="2"/>
    <x v="0"/>
    <x v="0"/>
    <x v="5"/>
    <x v="4"/>
    <x v="5"/>
    <x v="4"/>
    <x v="5"/>
    <x v="5"/>
    <x v="5"/>
    <x v="0"/>
    <x v="0"/>
    <x v="1"/>
    <x v="84"/>
    <x v="84"/>
    <x v="1"/>
    <x v="1"/>
    <x v="24"/>
    <x v="24"/>
  </r>
  <r>
    <x v="0"/>
    <x v="0"/>
    <x v="0"/>
    <x v="31"/>
    <x v="31"/>
    <x v="8"/>
    <x v="0"/>
    <x v="9"/>
    <x v="9"/>
    <x v="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2"/>
    <x v="133"/>
    <x v="0"/>
    <x v="0"/>
    <x v="188"/>
    <x v="0"/>
    <x v="414"/>
    <x v="0"/>
    <x v="490"/>
    <x v="484"/>
    <x v="487"/>
    <x v="552"/>
    <x v="0"/>
    <x v="0"/>
    <x v="0"/>
    <x v="0"/>
    <x v="0"/>
    <x v="0"/>
    <x v="0"/>
    <x v="0"/>
    <x v="0"/>
    <x v="0"/>
    <x v="0"/>
    <x v="0"/>
    <x v="0"/>
    <x v="0"/>
    <x v="0"/>
    <x v="176"/>
    <x v="206"/>
    <x v="0"/>
    <x v="0"/>
    <x v="1"/>
    <x v="1"/>
    <x v="0"/>
    <x v="0"/>
    <x v="0"/>
    <x v="0"/>
    <x v="0"/>
    <x v="0"/>
    <x v="0"/>
    <x v="0"/>
    <x v="1"/>
    <x v="1"/>
    <x v="412"/>
    <x v="482"/>
    <x v="1"/>
    <x v="741"/>
    <x v="1"/>
    <x v="267"/>
    <x v="0"/>
    <x v="0"/>
    <x v="4"/>
    <x v="1"/>
    <x v="506"/>
    <x v="4"/>
    <x v="1"/>
    <x v="521"/>
    <x v="621"/>
    <x v="0"/>
    <x v="0"/>
    <x v="0"/>
    <x v="0"/>
    <x v="0"/>
    <x v="0"/>
    <x v="0"/>
    <x v="0"/>
    <x v="0"/>
  </r>
  <r>
    <x v="0"/>
    <x v="0"/>
    <x v="0"/>
    <x v="31"/>
    <x v="31"/>
    <x v="1"/>
    <x v="6"/>
    <x v="68"/>
    <x v="68"/>
    <x v="6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3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86"/>
    <x v="4"/>
    <x v="71"/>
    <x v="71"/>
    <x v="7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3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32"/>
    <x v="0"/>
    <x v="56"/>
    <x v="56"/>
    <x v="5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3"/>
    <x v="81"/>
    <x v="0"/>
    <x v="0"/>
    <x v="0"/>
    <x v="0"/>
    <x v="415"/>
    <x v="75"/>
    <x v="491"/>
    <x v="485"/>
    <x v="488"/>
    <x v="5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5"/>
    <x v="0"/>
    <x v="0"/>
    <x v="304"/>
    <x v="1"/>
    <x v="0"/>
    <x v="413"/>
    <x v="483"/>
    <x v="3"/>
    <x v="742"/>
    <x v="2"/>
    <x v="2"/>
    <x v="0"/>
    <x v="0"/>
    <x v="4"/>
    <x v="3"/>
    <x v="507"/>
    <x v="4"/>
    <x v="20"/>
    <x v="522"/>
    <x v="622"/>
    <x v="0"/>
    <x v="0"/>
    <x v="0"/>
    <x v="0"/>
    <x v="0"/>
    <x v="0"/>
    <x v="0"/>
    <x v="0"/>
    <x v="0"/>
  </r>
  <r>
    <x v="0"/>
    <x v="0"/>
    <x v="0"/>
    <x v="31"/>
    <x v="31"/>
    <x v="1"/>
    <x v="27"/>
    <x v="491"/>
    <x v="489"/>
    <x v="49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4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"/>
    <x v="0"/>
    <x v="510"/>
    <x v="508"/>
    <x v="51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"/>
    <x v="4"/>
    <x v="10"/>
    <x v="10"/>
    <x v="1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744"/>
    <x v="2"/>
    <x v="2"/>
    <x v="0"/>
    <x v="0"/>
    <x v="23"/>
    <x v="3"/>
    <x v="508"/>
    <x v="3"/>
    <x v="16"/>
    <x v="523"/>
    <x v="623"/>
    <x v="0"/>
    <x v="0"/>
    <x v="0"/>
    <x v="0"/>
    <x v="0"/>
    <x v="0"/>
    <x v="0"/>
    <x v="0"/>
    <x v="0"/>
  </r>
  <r>
    <x v="0"/>
    <x v="0"/>
    <x v="0"/>
    <x v="31"/>
    <x v="31"/>
    <x v="1"/>
    <x v="0"/>
    <x v="498"/>
    <x v="496"/>
    <x v="49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2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8"/>
    <x v="173"/>
    <x v="486"/>
    <x v="484"/>
    <x v="48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2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61"/>
    <x v="0"/>
    <x v="487"/>
    <x v="485"/>
    <x v="487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54"/>
    <x v="81"/>
    <x v="0"/>
    <x v="0"/>
    <x v="0"/>
    <x v="0"/>
    <x v="416"/>
    <x v="75"/>
    <x v="492"/>
    <x v="486"/>
    <x v="489"/>
    <x v="555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65"/>
    <x v="1"/>
    <x v="1"/>
    <x v="0"/>
    <x v="0"/>
    <x v="7"/>
    <x v="4"/>
    <x v="10"/>
    <x v="0"/>
    <x v="0"/>
    <x v="10"/>
    <x v="1"/>
    <x v="0"/>
    <x v="414"/>
    <x v="484"/>
    <x v="6"/>
    <x v="229"/>
    <x v="2"/>
    <x v="2"/>
    <x v="0"/>
    <x v="0"/>
    <x v="4"/>
    <x v="1"/>
    <x v="509"/>
    <x v="4"/>
    <x v="35"/>
    <x v="524"/>
    <x v="624"/>
    <x v="0"/>
    <x v="0"/>
    <x v="0"/>
    <x v="0"/>
    <x v="0"/>
    <x v="0"/>
    <x v="0"/>
    <x v="0"/>
    <x v="0"/>
  </r>
  <r>
    <x v="0"/>
    <x v="0"/>
    <x v="0"/>
    <x v="31"/>
    <x v="31"/>
    <x v="172"/>
    <x v="0"/>
    <x v="511"/>
    <x v="509"/>
    <x v="51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4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2"/>
    <x v="32"/>
    <x v="25"/>
    <x v="48"/>
    <x v="147"/>
    <x v="147"/>
    <x v="14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46"/>
    <x v="2"/>
    <x v="2"/>
    <x v="0"/>
    <x v="0"/>
    <x v="2"/>
    <x v="1"/>
    <x v="171"/>
    <x v="1"/>
    <x v="2"/>
    <x v="352"/>
    <x v="625"/>
    <x v="0"/>
    <x v="0"/>
    <x v="0"/>
    <x v="0"/>
    <x v="0"/>
    <x v="0"/>
    <x v="0"/>
    <x v="0"/>
    <x v="0"/>
  </r>
  <r>
    <x v="0"/>
    <x v="0"/>
    <x v="0"/>
    <x v="32"/>
    <x v="32"/>
    <x v="1"/>
    <x v="183"/>
    <x v="480"/>
    <x v="478"/>
    <x v="48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3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2"/>
    <x v="32"/>
    <x v="1"/>
    <x v="165"/>
    <x v="463"/>
    <x v="461"/>
    <x v="46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5"/>
    <x v="281"/>
    <x v="0"/>
    <x v="0"/>
    <x v="189"/>
    <x v="0"/>
    <x v="417"/>
    <x v="248"/>
    <x v="493"/>
    <x v="487"/>
    <x v="490"/>
    <x v="557"/>
    <x v="0"/>
    <x v="0"/>
    <x v="0"/>
    <x v="0"/>
    <x v="0"/>
    <x v="0"/>
    <x v="0"/>
    <x v="0"/>
    <x v="0"/>
    <x v="0"/>
    <x v="0"/>
    <x v="0"/>
    <x v="0"/>
    <x v="0"/>
    <x v="0"/>
    <x v="177"/>
    <x v="207"/>
    <x v="0"/>
    <x v="0"/>
    <x v="1"/>
    <x v="1"/>
    <x v="0"/>
    <x v="0"/>
    <x v="26"/>
    <x v="2"/>
    <x v="217"/>
    <x v="0"/>
    <x v="0"/>
    <x v="71"/>
    <x v="1"/>
    <x v="18"/>
    <x v="415"/>
    <x v="485"/>
    <x v="54"/>
    <x v="747"/>
    <x v="2"/>
    <x v="2"/>
    <x v="25"/>
    <x v="183"/>
    <x v="84"/>
    <x v="11"/>
    <x v="510"/>
    <x v="0"/>
    <x v="131"/>
    <x v="525"/>
    <x v="626"/>
    <x v="0"/>
    <x v="0"/>
    <x v="0"/>
    <x v="0"/>
    <x v="0"/>
    <x v="0"/>
    <x v="0"/>
    <x v="0"/>
    <x v="0"/>
  </r>
  <r>
    <x v="0"/>
    <x v="0"/>
    <x v="0"/>
    <x v="32"/>
    <x v="32"/>
    <x v="1"/>
    <x v="110"/>
    <x v="512"/>
    <x v="510"/>
    <x v="5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5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24"/>
    <x v="748"/>
    <x v="15"/>
    <x v="268"/>
    <x v="28"/>
    <x v="184"/>
    <x v="145"/>
    <x v="0"/>
    <x v="511"/>
    <x v="19"/>
    <x v="154"/>
    <x v="526"/>
    <x v="627"/>
    <x v="0"/>
    <x v="0"/>
    <x v="0"/>
    <x v="0"/>
    <x v="0"/>
    <x v="0"/>
    <x v="0"/>
    <x v="0"/>
    <x v="0"/>
  </r>
  <r>
    <x v="0"/>
    <x v="0"/>
    <x v="0"/>
    <x v="32"/>
    <x v="32"/>
    <x v="1"/>
    <x v="184"/>
    <x v="513"/>
    <x v="511"/>
    <x v="51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6"/>
    <x v="282"/>
    <x v="0"/>
    <x v="0"/>
    <x v="0"/>
    <x v="0"/>
    <x v="418"/>
    <x v="249"/>
    <x v="494"/>
    <x v="488"/>
    <x v="491"/>
    <x v="55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50"/>
    <x v="0"/>
    <x v="0"/>
    <x v="305"/>
    <x v="0"/>
    <x v="14"/>
    <x v="416"/>
    <x v="486"/>
    <x v="76"/>
    <x v="749"/>
    <x v="2"/>
    <x v="2"/>
    <x v="9"/>
    <x v="185"/>
    <x v="161"/>
    <x v="6"/>
    <x v="512"/>
    <x v="0"/>
    <x v="103"/>
    <x v="527"/>
    <x v="628"/>
    <x v="0"/>
    <x v="0"/>
    <x v="0"/>
    <x v="0"/>
    <x v="0"/>
    <x v="0"/>
    <x v="0"/>
    <x v="0"/>
    <x v="0"/>
  </r>
  <r>
    <x v="0"/>
    <x v="0"/>
    <x v="0"/>
    <x v="32"/>
    <x v="32"/>
    <x v="1"/>
    <x v="185"/>
    <x v="514"/>
    <x v="512"/>
    <x v="51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54"/>
    <x v="357"/>
    <x v="283"/>
    <x v="51"/>
    <x v="0"/>
    <x v="190"/>
    <x v="59"/>
    <x v="419"/>
    <x v="250"/>
    <x v="495"/>
    <x v="489"/>
    <x v="492"/>
    <x v="560"/>
    <x v="0"/>
    <x v="0"/>
    <x v="0"/>
    <x v="0"/>
    <x v="0"/>
    <x v="0"/>
    <x v="3"/>
    <x v="3"/>
    <x v="1"/>
    <x v="12"/>
    <x v="0"/>
    <x v="0"/>
    <x v="14"/>
    <x v="0"/>
    <x v="0"/>
    <x v="178"/>
    <x v="208"/>
    <x v="0"/>
    <x v="0"/>
    <x v="6"/>
    <x v="152"/>
    <x v="0"/>
    <x v="0"/>
    <x v="70"/>
    <x v="8"/>
    <x v="221"/>
    <x v="0"/>
    <x v="0"/>
    <x v="306"/>
    <x v="22"/>
    <x v="64"/>
    <x v="417"/>
    <x v="487"/>
    <x v="132"/>
    <x v="750"/>
    <x v="10"/>
    <x v="269"/>
    <x v="33"/>
    <x v="186"/>
    <x v="68"/>
    <x v="56"/>
    <x v="513"/>
    <x v="44"/>
    <x v="155"/>
    <x v="528"/>
    <x v="629"/>
    <x v="0"/>
    <x v="0"/>
    <x v="0"/>
    <x v="0"/>
    <x v="0"/>
    <x v="0"/>
    <x v="0"/>
    <x v="0"/>
    <x v="0"/>
  </r>
  <r>
    <x v="0"/>
    <x v="0"/>
    <x v="0"/>
    <x v="32"/>
    <x v="32"/>
    <x v="1"/>
    <x v="11"/>
    <x v="515"/>
    <x v="513"/>
    <x v="5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8"/>
    <x v="30"/>
    <x v="0"/>
    <x v="0"/>
    <x v="191"/>
    <x v="0"/>
    <x v="420"/>
    <x v="27"/>
    <x v="496"/>
    <x v="490"/>
    <x v="493"/>
    <x v="561"/>
    <x v="0"/>
    <x v="0"/>
    <x v="0"/>
    <x v="0"/>
    <x v="0"/>
    <x v="0"/>
    <x v="0"/>
    <x v="0"/>
    <x v="0"/>
    <x v="0"/>
    <x v="0"/>
    <x v="0"/>
    <x v="0"/>
    <x v="0"/>
    <x v="0"/>
    <x v="179"/>
    <x v="209"/>
    <x v="0"/>
    <x v="0"/>
    <x v="1"/>
    <x v="1"/>
    <x v="0"/>
    <x v="0"/>
    <x v="3"/>
    <x v="4"/>
    <x v="50"/>
    <x v="0"/>
    <x v="0"/>
    <x v="152"/>
    <x v="1"/>
    <x v="0"/>
    <x v="418"/>
    <x v="488"/>
    <x v="15"/>
    <x v="751"/>
    <x v="2"/>
    <x v="2"/>
    <x v="0"/>
    <x v="0"/>
    <x v="20"/>
    <x v="8"/>
    <x v="514"/>
    <x v="3"/>
    <x v="35"/>
    <x v="529"/>
    <x v="630"/>
    <x v="0"/>
    <x v="0"/>
    <x v="0"/>
    <x v="0"/>
    <x v="0"/>
    <x v="0"/>
    <x v="0"/>
    <x v="0"/>
    <x v="0"/>
  </r>
  <r>
    <x v="0"/>
    <x v="0"/>
    <x v="0"/>
    <x v="32"/>
    <x v="32"/>
    <x v="61"/>
    <x v="0"/>
    <x v="352"/>
    <x v="350"/>
    <x v="35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02"/>
    <x v="0"/>
    <x v="0"/>
    <x v="0"/>
    <x v="0"/>
    <x v="10"/>
    <x v="41"/>
    <x v="497"/>
    <x v="491"/>
    <x v="494"/>
    <x v="562"/>
    <x v="0"/>
    <x v="0"/>
    <x v="0"/>
    <x v="0"/>
    <x v="0"/>
    <x v="0"/>
    <x v="0"/>
    <x v="0"/>
    <x v="0"/>
    <x v="0"/>
    <x v="0"/>
    <x v="0"/>
    <x v="0"/>
    <x v="0"/>
    <x v="0"/>
    <x v="0"/>
    <x v="0"/>
    <x v="46"/>
    <x v="168"/>
    <x v="1"/>
    <x v="1"/>
    <x v="0"/>
    <x v="0"/>
    <x v="27"/>
    <x v="2"/>
    <x v="222"/>
    <x v="2"/>
    <x v="82"/>
    <x v="307"/>
    <x v="0"/>
    <x v="5"/>
    <x v="419"/>
    <x v="489"/>
    <x v="133"/>
    <x v="752"/>
    <x v="2"/>
    <x v="2"/>
    <x v="0"/>
    <x v="0"/>
    <x v="8"/>
    <x v="3"/>
    <x v="515"/>
    <x v="1"/>
    <x v="14"/>
    <x v="530"/>
    <x v="631"/>
    <x v="0"/>
    <x v="0"/>
    <x v="0"/>
    <x v="0"/>
    <x v="0"/>
    <x v="0"/>
    <x v="0"/>
    <x v="0"/>
    <x v="0"/>
  </r>
  <r>
    <x v="0"/>
    <x v="0"/>
    <x v="0"/>
    <x v="32"/>
    <x v="32"/>
    <x v="173"/>
    <x v="186"/>
    <x v="506"/>
    <x v="504"/>
    <x v="50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4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2"/>
    <x v="32"/>
    <x v="174"/>
    <x v="187"/>
    <x v="516"/>
    <x v="514"/>
    <x v="51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13"/>
    <x v="1"/>
    <x v="83"/>
    <x v="1"/>
    <x v="13"/>
    <x v="79"/>
    <x v="632"/>
    <x v="0"/>
    <x v="0"/>
    <x v="0"/>
    <x v="0"/>
    <x v="0"/>
    <x v="0"/>
    <x v="0"/>
    <x v="0"/>
    <x v="0"/>
  </r>
  <r>
    <x v="0"/>
    <x v="0"/>
    <x v="0"/>
    <x v="32"/>
    <x v="32"/>
    <x v="134"/>
    <x v="0"/>
    <x v="517"/>
    <x v="515"/>
    <x v="5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92"/>
    <x v="75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2"/>
    <x v="32"/>
    <x v="134"/>
    <x v="0"/>
    <x v="517"/>
    <x v="515"/>
    <x v="51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69"/>
    <x v="1"/>
    <x v="1"/>
    <x v="0"/>
    <x v="0"/>
    <x v="0"/>
    <x v="0"/>
    <x v="0"/>
    <x v="0"/>
    <x v="0"/>
    <x v="0"/>
    <x v="1"/>
    <x v="1"/>
    <x v="1"/>
    <x v="1"/>
    <x v="1"/>
    <x v="75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2"/>
    <x v="32"/>
    <x v="134"/>
    <x v="0"/>
    <x v="517"/>
    <x v="515"/>
    <x v="51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42"/>
    <x v="2"/>
    <x v="2"/>
    <x v="0"/>
    <x v="0"/>
    <x v="2"/>
    <x v="1"/>
    <x v="63"/>
    <x v="1"/>
    <x v="2"/>
    <x v="116"/>
    <x v="633"/>
    <x v="0"/>
    <x v="0"/>
    <x v="0"/>
    <x v="85"/>
    <x v="85"/>
    <x v="1"/>
    <x v="1"/>
    <x v="33"/>
    <x v="33"/>
  </r>
  <r>
    <x v="0"/>
    <x v="0"/>
    <x v="0"/>
    <x v="32"/>
    <x v="32"/>
    <x v="175"/>
    <x v="0"/>
    <x v="518"/>
    <x v="516"/>
    <x v="51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70"/>
    <x v="1"/>
    <x v="1"/>
    <x v="0"/>
    <x v="0"/>
    <x v="0"/>
    <x v="0"/>
    <x v="0"/>
    <x v="0"/>
    <x v="0"/>
    <x v="0"/>
    <x v="1"/>
    <x v="1"/>
    <x v="1"/>
    <x v="1"/>
    <x v="6"/>
    <x v="75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2"/>
    <x v="32"/>
    <x v="175"/>
    <x v="0"/>
    <x v="518"/>
    <x v="516"/>
    <x v="51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59"/>
    <x v="81"/>
    <x v="0"/>
    <x v="0"/>
    <x v="0"/>
    <x v="0"/>
    <x v="421"/>
    <x v="75"/>
    <x v="498"/>
    <x v="492"/>
    <x v="495"/>
    <x v="565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71"/>
    <x v="1"/>
    <x v="1"/>
    <x v="0"/>
    <x v="0"/>
    <x v="4"/>
    <x v="4"/>
    <x v="2"/>
    <x v="1"/>
    <x v="2"/>
    <x v="108"/>
    <x v="1"/>
    <x v="1"/>
    <x v="420"/>
    <x v="490"/>
    <x v="1"/>
    <x v="454"/>
    <x v="2"/>
    <x v="2"/>
    <x v="0"/>
    <x v="0"/>
    <x v="6"/>
    <x v="1"/>
    <x v="516"/>
    <x v="4"/>
    <x v="5"/>
    <x v="531"/>
    <x v="634"/>
    <x v="0"/>
    <x v="0"/>
    <x v="0"/>
    <x v="86"/>
    <x v="86"/>
    <x v="1"/>
    <x v="1"/>
    <x v="33"/>
    <x v="33"/>
  </r>
  <r>
    <x v="0"/>
    <x v="0"/>
    <x v="0"/>
    <x v="33"/>
    <x v="33"/>
    <x v="1"/>
    <x v="0"/>
    <x v="519"/>
    <x v="517"/>
    <x v="5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0"/>
    <x v="284"/>
    <x v="0"/>
    <x v="0"/>
    <x v="192"/>
    <x v="0"/>
    <x v="422"/>
    <x v="251"/>
    <x v="499"/>
    <x v="493"/>
    <x v="496"/>
    <x v="566"/>
    <x v="0"/>
    <x v="0"/>
    <x v="0"/>
    <x v="0"/>
    <x v="0"/>
    <x v="0"/>
    <x v="0"/>
    <x v="0"/>
    <x v="0"/>
    <x v="0"/>
    <x v="0"/>
    <x v="0"/>
    <x v="0"/>
    <x v="0"/>
    <x v="0"/>
    <x v="180"/>
    <x v="210"/>
    <x v="0"/>
    <x v="0"/>
    <x v="3"/>
    <x v="153"/>
    <x v="0"/>
    <x v="0"/>
    <x v="46"/>
    <x v="11"/>
    <x v="223"/>
    <x v="2"/>
    <x v="83"/>
    <x v="308"/>
    <x v="3"/>
    <x v="48"/>
    <x v="421"/>
    <x v="491"/>
    <x v="134"/>
    <x v="756"/>
    <x v="5"/>
    <x v="270"/>
    <x v="22"/>
    <x v="187"/>
    <x v="156"/>
    <x v="27"/>
    <x v="517"/>
    <x v="12"/>
    <x v="156"/>
    <x v="532"/>
    <x v="635"/>
    <x v="0"/>
    <x v="0"/>
    <x v="0"/>
    <x v="0"/>
    <x v="0"/>
    <x v="0"/>
    <x v="0"/>
    <x v="0"/>
    <x v="0"/>
  </r>
  <r>
    <x v="0"/>
    <x v="0"/>
    <x v="0"/>
    <x v="33"/>
    <x v="33"/>
    <x v="1"/>
    <x v="0"/>
    <x v="519"/>
    <x v="517"/>
    <x v="51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61"/>
    <x v="285"/>
    <x v="0"/>
    <x v="0"/>
    <x v="193"/>
    <x v="0"/>
    <x v="423"/>
    <x v="252"/>
    <x v="500"/>
    <x v="494"/>
    <x v="497"/>
    <x v="567"/>
    <x v="2"/>
    <x v="6"/>
    <x v="0"/>
    <x v="0"/>
    <x v="0"/>
    <x v="0"/>
    <x v="0"/>
    <x v="0"/>
    <x v="0"/>
    <x v="0"/>
    <x v="0"/>
    <x v="0"/>
    <x v="0"/>
    <x v="0"/>
    <x v="0"/>
    <x v="181"/>
    <x v="211"/>
    <x v="47"/>
    <x v="172"/>
    <x v="3"/>
    <x v="52"/>
    <x v="0"/>
    <x v="0"/>
    <x v="32"/>
    <x v="14"/>
    <x v="224"/>
    <x v="14"/>
    <x v="84"/>
    <x v="309"/>
    <x v="8"/>
    <x v="37"/>
    <x v="422"/>
    <x v="492"/>
    <x v="130"/>
    <x v="757"/>
    <x v="7"/>
    <x v="228"/>
    <x v="0"/>
    <x v="0"/>
    <x v="17"/>
    <x v="0"/>
    <x v="518"/>
    <x v="13"/>
    <x v="15"/>
    <x v="533"/>
    <x v="636"/>
    <x v="0"/>
    <x v="0"/>
    <x v="0"/>
    <x v="0"/>
    <x v="0"/>
    <x v="0"/>
    <x v="0"/>
    <x v="0"/>
    <x v="0"/>
  </r>
  <r>
    <x v="0"/>
    <x v="0"/>
    <x v="0"/>
    <x v="33"/>
    <x v="33"/>
    <x v="101"/>
    <x v="27"/>
    <x v="220"/>
    <x v="220"/>
    <x v="2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3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3"/>
    <x v="33"/>
    <x v="1"/>
    <x v="188"/>
    <x v="520"/>
    <x v="518"/>
    <x v="5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4"/>
    <x v="0"/>
    <x v="501"/>
    <x v="495"/>
    <x v="498"/>
    <x v="568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0"/>
    <x v="0"/>
    <x v="154"/>
    <x v="0"/>
    <x v="0"/>
    <x v="0"/>
    <x v="0"/>
    <x v="0"/>
    <x v="0"/>
    <x v="0"/>
    <x v="0"/>
    <x v="3"/>
    <x v="13"/>
    <x v="423"/>
    <x v="493"/>
    <x v="44"/>
    <x v="758"/>
    <x v="5"/>
    <x v="271"/>
    <x v="3"/>
    <x v="188"/>
    <x v="162"/>
    <x v="25"/>
    <x v="519"/>
    <x v="20"/>
    <x v="124"/>
    <x v="534"/>
    <x v="637"/>
    <x v="0"/>
    <x v="0"/>
    <x v="0"/>
    <x v="0"/>
    <x v="0"/>
    <x v="0"/>
    <x v="0"/>
    <x v="0"/>
    <x v="0"/>
  </r>
  <r>
    <x v="0"/>
    <x v="0"/>
    <x v="0"/>
    <x v="33"/>
    <x v="33"/>
    <x v="1"/>
    <x v="0"/>
    <x v="519"/>
    <x v="517"/>
    <x v="519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73"/>
    <x v="1"/>
    <x v="1"/>
    <x v="0"/>
    <x v="0"/>
    <x v="0"/>
    <x v="0"/>
    <x v="0"/>
    <x v="0"/>
    <x v="0"/>
    <x v="0"/>
    <x v="1"/>
    <x v="1"/>
    <x v="1"/>
    <x v="1"/>
    <x v="23"/>
    <x v="759"/>
    <x v="2"/>
    <x v="2"/>
    <x v="0"/>
    <x v="0"/>
    <x v="5"/>
    <x v="4"/>
    <x v="5"/>
    <x v="4"/>
    <x v="5"/>
    <x v="5"/>
    <x v="5"/>
    <x v="0"/>
    <x v="0"/>
    <x v="1"/>
    <x v="87"/>
    <x v="87"/>
    <x v="1"/>
    <x v="1"/>
    <x v="34"/>
    <x v="34"/>
  </r>
  <r>
    <x v="0"/>
    <x v="0"/>
    <x v="0"/>
    <x v="33"/>
    <x v="33"/>
    <x v="1"/>
    <x v="52"/>
    <x v="521"/>
    <x v="519"/>
    <x v="5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1"/>
    <x v="760"/>
    <x v="2"/>
    <x v="2"/>
    <x v="4"/>
    <x v="47"/>
    <x v="1"/>
    <x v="13"/>
    <x v="520"/>
    <x v="19"/>
    <x v="1"/>
    <x v="535"/>
    <x v="638"/>
    <x v="0"/>
    <x v="0"/>
    <x v="0"/>
    <x v="0"/>
    <x v="0"/>
    <x v="0"/>
    <x v="0"/>
    <x v="0"/>
    <x v="0"/>
  </r>
  <r>
    <x v="0"/>
    <x v="0"/>
    <x v="0"/>
    <x v="33"/>
    <x v="33"/>
    <x v="1"/>
    <x v="189"/>
    <x v="522"/>
    <x v="520"/>
    <x v="52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761"/>
    <x v="1"/>
    <x v="27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3"/>
    <x v="33"/>
    <x v="50"/>
    <x v="140"/>
    <x v="394"/>
    <x v="392"/>
    <x v="39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6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762"/>
    <x v="2"/>
    <x v="2"/>
    <x v="0"/>
    <x v="0"/>
    <x v="6"/>
    <x v="3"/>
    <x v="521"/>
    <x v="3"/>
    <x v="14"/>
    <x v="536"/>
    <x v="639"/>
    <x v="0"/>
    <x v="0"/>
    <x v="0"/>
    <x v="0"/>
    <x v="0"/>
    <x v="0"/>
    <x v="0"/>
    <x v="0"/>
    <x v="0"/>
  </r>
  <r>
    <x v="0"/>
    <x v="0"/>
    <x v="0"/>
    <x v="33"/>
    <x v="33"/>
    <x v="0"/>
    <x v="4"/>
    <x v="278"/>
    <x v="277"/>
    <x v="2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5"/>
    <x v="0"/>
    <x v="502"/>
    <x v="496"/>
    <x v="499"/>
    <x v="57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4"/>
    <x v="424"/>
    <x v="494"/>
    <x v="46"/>
    <x v="763"/>
    <x v="2"/>
    <x v="2"/>
    <x v="7"/>
    <x v="15"/>
    <x v="16"/>
    <x v="1"/>
    <x v="522"/>
    <x v="1"/>
    <x v="45"/>
    <x v="537"/>
    <x v="640"/>
    <x v="0"/>
    <x v="0"/>
    <x v="0"/>
    <x v="0"/>
    <x v="0"/>
    <x v="0"/>
    <x v="0"/>
    <x v="0"/>
    <x v="0"/>
  </r>
  <r>
    <x v="0"/>
    <x v="0"/>
    <x v="0"/>
    <x v="33"/>
    <x v="33"/>
    <x v="4"/>
    <x v="20"/>
    <x v="523"/>
    <x v="521"/>
    <x v="52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6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3"/>
    <x v="33"/>
    <x v="176"/>
    <x v="0"/>
    <x v="524"/>
    <x v="522"/>
    <x v="52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16"/>
    <x v="0"/>
    <x v="0"/>
    <x v="0"/>
    <x v="0"/>
    <x v="85"/>
    <x v="14"/>
    <x v="503"/>
    <x v="497"/>
    <x v="500"/>
    <x v="57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1"/>
    <x v="1"/>
    <x v="1"/>
    <x v="495"/>
    <x v="22"/>
    <x v="765"/>
    <x v="2"/>
    <x v="2"/>
    <x v="0"/>
    <x v="0"/>
    <x v="43"/>
    <x v="3"/>
    <x v="523"/>
    <x v="1"/>
    <x v="14"/>
    <x v="538"/>
    <x v="641"/>
    <x v="0"/>
    <x v="0"/>
    <x v="0"/>
    <x v="0"/>
    <x v="0"/>
    <x v="0"/>
    <x v="0"/>
    <x v="0"/>
    <x v="0"/>
  </r>
  <r>
    <x v="0"/>
    <x v="0"/>
    <x v="0"/>
    <x v="33"/>
    <x v="33"/>
    <x v="176"/>
    <x v="0"/>
    <x v="524"/>
    <x v="522"/>
    <x v="52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74"/>
    <x v="1"/>
    <x v="1"/>
    <x v="0"/>
    <x v="0"/>
    <x v="0"/>
    <x v="0"/>
    <x v="0"/>
    <x v="0"/>
    <x v="0"/>
    <x v="0"/>
    <x v="1"/>
    <x v="1"/>
    <x v="1"/>
    <x v="1"/>
    <x v="6"/>
    <x v="76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4"/>
    <x v="34"/>
    <x v="177"/>
    <x v="24"/>
    <x v="347"/>
    <x v="346"/>
    <x v="3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76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4"/>
    <x v="34"/>
    <x v="178"/>
    <x v="0"/>
    <x v="390"/>
    <x v="388"/>
    <x v="39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88"/>
    <x v="88"/>
    <x v="1"/>
    <x v="1"/>
    <x v="35"/>
    <x v="35"/>
  </r>
  <r>
    <x v="0"/>
    <x v="0"/>
    <x v="0"/>
    <x v="34"/>
    <x v="34"/>
    <x v="1"/>
    <x v="0"/>
    <x v="525"/>
    <x v="523"/>
    <x v="5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2"/>
    <x v="110"/>
    <x v="0"/>
    <x v="0"/>
    <x v="194"/>
    <x v="0"/>
    <x v="426"/>
    <x v="46"/>
    <x v="504"/>
    <x v="498"/>
    <x v="501"/>
    <x v="572"/>
    <x v="0"/>
    <x v="0"/>
    <x v="0"/>
    <x v="0"/>
    <x v="0"/>
    <x v="0"/>
    <x v="0"/>
    <x v="0"/>
    <x v="0"/>
    <x v="0"/>
    <x v="0"/>
    <x v="0"/>
    <x v="0"/>
    <x v="0"/>
    <x v="0"/>
    <x v="182"/>
    <x v="212"/>
    <x v="0"/>
    <x v="0"/>
    <x v="0"/>
    <x v="0"/>
    <x v="0"/>
    <x v="0"/>
    <x v="4"/>
    <x v="2"/>
    <x v="103"/>
    <x v="0"/>
    <x v="0"/>
    <x v="213"/>
    <x v="0"/>
    <x v="0"/>
    <x v="425"/>
    <x v="496"/>
    <x v="105"/>
    <x v="768"/>
    <x v="1"/>
    <x v="4"/>
    <x v="5"/>
    <x v="189"/>
    <x v="53"/>
    <x v="14"/>
    <x v="524"/>
    <x v="12"/>
    <x v="110"/>
    <x v="539"/>
    <x v="642"/>
    <x v="0"/>
    <x v="0"/>
    <x v="0"/>
    <x v="0"/>
    <x v="0"/>
    <x v="0"/>
    <x v="0"/>
    <x v="0"/>
    <x v="0"/>
  </r>
  <r>
    <x v="0"/>
    <x v="0"/>
    <x v="0"/>
    <x v="34"/>
    <x v="34"/>
    <x v="1"/>
    <x v="0"/>
    <x v="525"/>
    <x v="523"/>
    <x v="52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4"/>
    <x v="34"/>
    <x v="1"/>
    <x v="0"/>
    <x v="525"/>
    <x v="523"/>
    <x v="52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5"/>
    <x v="0"/>
    <x v="0"/>
    <x v="0"/>
    <x v="0"/>
    <x v="10"/>
    <x v="4"/>
    <x v="505"/>
    <x v="499"/>
    <x v="502"/>
    <x v="573"/>
    <x v="0"/>
    <x v="0"/>
    <x v="0"/>
    <x v="0"/>
    <x v="0"/>
    <x v="0"/>
    <x v="0"/>
    <x v="0"/>
    <x v="0"/>
    <x v="0"/>
    <x v="0"/>
    <x v="0"/>
    <x v="0"/>
    <x v="0"/>
    <x v="0"/>
    <x v="0"/>
    <x v="213"/>
    <x v="2"/>
    <x v="3"/>
    <x v="1"/>
    <x v="1"/>
    <x v="0"/>
    <x v="0"/>
    <x v="7"/>
    <x v="4"/>
    <x v="2"/>
    <x v="1"/>
    <x v="2"/>
    <x v="9"/>
    <x v="1"/>
    <x v="1"/>
    <x v="1"/>
    <x v="497"/>
    <x v="6"/>
    <x v="10"/>
    <x v="2"/>
    <x v="2"/>
    <x v="0"/>
    <x v="0"/>
    <x v="2"/>
    <x v="1"/>
    <x v="83"/>
    <x v="4"/>
    <x v="5"/>
    <x v="5"/>
    <x v="643"/>
    <x v="0"/>
    <x v="0"/>
    <x v="0"/>
    <x v="88"/>
    <x v="88"/>
    <x v="1"/>
    <x v="1"/>
    <x v="35"/>
    <x v="35"/>
  </r>
  <r>
    <x v="0"/>
    <x v="0"/>
    <x v="0"/>
    <x v="34"/>
    <x v="34"/>
    <x v="1"/>
    <x v="51"/>
    <x v="526"/>
    <x v="524"/>
    <x v="52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3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4"/>
    <x v="34"/>
    <x v="1"/>
    <x v="189"/>
    <x v="527"/>
    <x v="525"/>
    <x v="52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7"/>
    <x v="0"/>
    <x v="506"/>
    <x v="500"/>
    <x v="503"/>
    <x v="5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426"/>
    <x v="498"/>
    <x v="55"/>
    <x v="769"/>
    <x v="2"/>
    <x v="2"/>
    <x v="4"/>
    <x v="190"/>
    <x v="12"/>
    <x v="3"/>
    <x v="191"/>
    <x v="3"/>
    <x v="20"/>
    <x v="540"/>
    <x v="644"/>
    <x v="0"/>
    <x v="0"/>
    <x v="0"/>
    <x v="0"/>
    <x v="0"/>
    <x v="0"/>
    <x v="0"/>
    <x v="0"/>
    <x v="0"/>
  </r>
  <r>
    <x v="0"/>
    <x v="0"/>
    <x v="0"/>
    <x v="34"/>
    <x v="34"/>
    <x v="129"/>
    <x v="0"/>
    <x v="362"/>
    <x v="360"/>
    <x v="36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6"/>
    <x v="175"/>
    <x v="1"/>
    <x v="1"/>
    <x v="0"/>
    <x v="0"/>
    <x v="0"/>
    <x v="0"/>
    <x v="0"/>
    <x v="0"/>
    <x v="0"/>
    <x v="0"/>
    <x v="1"/>
    <x v="1"/>
    <x v="1"/>
    <x v="1"/>
    <x v="17"/>
    <x v="77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4"/>
    <x v="34"/>
    <x v="13"/>
    <x v="182"/>
    <x v="528"/>
    <x v="526"/>
    <x v="52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7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4"/>
    <x v="34"/>
    <x v="179"/>
    <x v="190"/>
    <x v="411"/>
    <x v="409"/>
    <x v="41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3"/>
    <x v="71"/>
    <x v="0"/>
    <x v="0"/>
    <x v="195"/>
    <x v="0"/>
    <x v="428"/>
    <x v="0"/>
    <x v="507"/>
    <x v="501"/>
    <x v="504"/>
    <x v="575"/>
    <x v="0"/>
    <x v="0"/>
    <x v="0"/>
    <x v="0"/>
    <x v="0"/>
    <x v="0"/>
    <x v="0"/>
    <x v="0"/>
    <x v="0"/>
    <x v="0"/>
    <x v="0"/>
    <x v="0"/>
    <x v="0"/>
    <x v="0"/>
    <x v="0"/>
    <x v="183"/>
    <x v="214"/>
    <x v="0"/>
    <x v="0"/>
    <x v="1"/>
    <x v="1"/>
    <x v="0"/>
    <x v="0"/>
    <x v="0"/>
    <x v="0"/>
    <x v="0"/>
    <x v="0"/>
    <x v="0"/>
    <x v="0"/>
    <x v="1"/>
    <x v="1"/>
    <x v="427"/>
    <x v="499"/>
    <x v="1"/>
    <x v="16"/>
    <x v="2"/>
    <x v="2"/>
    <x v="0"/>
    <x v="0"/>
    <x v="13"/>
    <x v="1"/>
    <x v="188"/>
    <x v="4"/>
    <x v="2"/>
    <x v="541"/>
    <x v="645"/>
    <x v="0"/>
    <x v="0"/>
    <x v="0"/>
    <x v="0"/>
    <x v="0"/>
    <x v="0"/>
    <x v="0"/>
    <x v="0"/>
    <x v="0"/>
  </r>
  <r>
    <x v="0"/>
    <x v="0"/>
    <x v="0"/>
    <x v="34"/>
    <x v="34"/>
    <x v="176"/>
    <x v="191"/>
    <x v="529"/>
    <x v="527"/>
    <x v="52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1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4"/>
    <x v="34"/>
    <x v="180"/>
    <x v="0"/>
    <x v="530"/>
    <x v="528"/>
    <x v="530"/>
    <x v="0"/>
    <x v="1"/>
    <x v="0"/>
    <x v="0"/>
    <x v="0"/>
    <x v="0"/>
    <x v="0"/>
    <x v="0"/>
    <x v="0"/>
    <x v="0"/>
    <x v="2"/>
    <x v="2"/>
    <x v="0"/>
    <x v="0"/>
    <x v="0"/>
    <x v="0"/>
    <x v="13"/>
    <x v="0"/>
    <x v="0"/>
    <x v="45"/>
    <x v="55"/>
    <x v="364"/>
    <x v="286"/>
    <x v="52"/>
    <x v="16"/>
    <x v="196"/>
    <x v="60"/>
    <x v="429"/>
    <x v="253"/>
    <x v="508"/>
    <x v="502"/>
    <x v="505"/>
    <x v="576"/>
    <x v="0"/>
    <x v="0"/>
    <x v="0"/>
    <x v="0"/>
    <x v="0"/>
    <x v="0"/>
    <x v="6"/>
    <x v="3"/>
    <x v="0"/>
    <x v="0"/>
    <x v="0"/>
    <x v="0"/>
    <x v="23"/>
    <x v="0"/>
    <x v="1"/>
    <x v="184"/>
    <x v="215"/>
    <x v="0"/>
    <x v="0"/>
    <x v="0"/>
    <x v="155"/>
    <x v="0"/>
    <x v="0"/>
    <x v="33"/>
    <x v="2"/>
    <x v="11"/>
    <x v="1"/>
    <x v="14"/>
    <x v="310"/>
    <x v="0"/>
    <x v="14"/>
    <x v="428"/>
    <x v="500"/>
    <x v="39"/>
    <x v="771"/>
    <x v="1"/>
    <x v="273"/>
    <x v="0"/>
    <x v="0"/>
    <x v="35"/>
    <x v="3"/>
    <x v="525"/>
    <x v="1"/>
    <x v="10"/>
    <x v="542"/>
    <x v="646"/>
    <x v="0"/>
    <x v="0"/>
    <x v="0"/>
    <x v="0"/>
    <x v="0"/>
    <x v="0"/>
    <x v="0"/>
    <x v="0"/>
    <x v="0"/>
  </r>
  <r>
    <x v="0"/>
    <x v="0"/>
    <x v="0"/>
    <x v="34"/>
    <x v="34"/>
    <x v="180"/>
    <x v="0"/>
    <x v="530"/>
    <x v="528"/>
    <x v="53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23"/>
    <x v="0"/>
    <x v="0"/>
    <x v="0"/>
    <x v="0"/>
    <x v="0"/>
    <x v="0"/>
    <x v="0"/>
    <x v="0"/>
    <x v="0"/>
    <x v="0"/>
    <x v="0"/>
    <x v="0"/>
    <x v="0"/>
    <x v="0"/>
    <x v="0"/>
    <x v="44"/>
    <x v="176"/>
    <x v="0"/>
    <x v="156"/>
    <x v="0"/>
    <x v="0"/>
    <x v="0"/>
    <x v="0"/>
    <x v="0"/>
    <x v="0"/>
    <x v="0"/>
    <x v="0"/>
    <x v="1"/>
    <x v="1"/>
    <x v="1"/>
    <x v="1"/>
    <x v="52"/>
    <x v="772"/>
    <x v="1"/>
    <x v="27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4"/>
    <x v="34"/>
    <x v="180"/>
    <x v="0"/>
    <x v="530"/>
    <x v="528"/>
    <x v="53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77"/>
    <x v="1"/>
    <x v="1"/>
    <x v="0"/>
    <x v="0"/>
    <x v="0"/>
    <x v="0"/>
    <x v="0"/>
    <x v="0"/>
    <x v="0"/>
    <x v="0"/>
    <x v="1"/>
    <x v="1"/>
    <x v="1"/>
    <x v="1"/>
    <x v="6"/>
    <x v="683"/>
    <x v="2"/>
    <x v="2"/>
    <x v="0"/>
    <x v="0"/>
    <x v="5"/>
    <x v="4"/>
    <x v="5"/>
    <x v="4"/>
    <x v="5"/>
    <x v="5"/>
    <x v="5"/>
    <x v="0"/>
    <x v="0"/>
    <x v="1"/>
    <x v="89"/>
    <x v="89"/>
    <x v="1"/>
    <x v="1"/>
    <x v="35"/>
    <x v="35"/>
  </r>
  <r>
    <x v="0"/>
    <x v="0"/>
    <x v="0"/>
    <x v="35"/>
    <x v="35"/>
    <x v="181"/>
    <x v="131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5"/>
    <x v="287"/>
    <x v="0"/>
    <x v="0"/>
    <x v="0"/>
    <x v="0"/>
    <x v="430"/>
    <x v="0"/>
    <x v="509"/>
    <x v="503"/>
    <x v="506"/>
    <x v="5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1"/>
    <x v="1"/>
    <x v="9"/>
    <x v="0"/>
    <x v="0"/>
    <x v="429"/>
    <x v="501"/>
    <x v="11"/>
    <x v="773"/>
    <x v="2"/>
    <x v="2"/>
    <x v="12"/>
    <x v="39"/>
    <x v="43"/>
    <x v="3"/>
    <x v="234"/>
    <x v="1"/>
    <x v="14"/>
    <x v="543"/>
    <x v="647"/>
    <x v="0"/>
    <x v="0"/>
    <x v="0"/>
    <x v="0"/>
    <x v="0"/>
    <x v="0"/>
    <x v="0"/>
    <x v="0"/>
    <x v="0"/>
  </r>
  <r>
    <x v="0"/>
    <x v="0"/>
    <x v="0"/>
    <x v="35"/>
    <x v="35"/>
    <x v="61"/>
    <x v="26"/>
    <x v="127"/>
    <x v="127"/>
    <x v="127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66"/>
    <x v="185"/>
    <x v="0"/>
    <x v="0"/>
    <x v="0"/>
    <x v="0"/>
    <x v="431"/>
    <x v="164"/>
    <x v="510"/>
    <x v="504"/>
    <x v="507"/>
    <x v="578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14"/>
    <x v="1"/>
    <x v="1"/>
    <x v="0"/>
    <x v="0"/>
    <x v="8"/>
    <x v="4"/>
    <x v="225"/>
    <x v="1"/>
    <x v="85"/>
    <x v="311"/>
    <x v="1"/>
    <x v="1"/>
    <x v="430"/>
    <x v="502"/>
    <x v="6"/>
    <x v="458"/>
    <x v="2"/>
    <x v="2"/>
    <x v="0"/>
    <x v="0"/>
    <x v="13"/>
    <x v="1"/>
    <x v="526"/>
    <x v="4"/>
    <x v="5"/>
    <x v="544"/>
    <x v="648"/>
    <x v="0"/>
    <x v="0"/>
    <x v="0"/>
    <x v="6"/>
    <x v="6"/>
    <x v="1"/>
    <x v="1"/>
    <x v="1"/>
    <x v="1"/>
  </r>
  <r>
    <x v="0"/>
    <x v="0"/>
    <x v="0"/>
    <x v="35"/>
    <x v="35"/>
    <x v="182"/>
    <x v="0"/>
    <x v="531"/>
    <x v="529"/>
    <x v="53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24"/>
    <x v="0"/>
    <x v="0"/>
    <x v="0"/>
    <x v="0"/>
    <x v="0"/>
    <x v="0"/>
    <x v="0"/>
    <x v="0"/>
    <x v="1"/>
    <x v="1"/>
    <x v="1"/>
    <x v="1"/>
    <x v="6"/>
    <x v="10"/>
    <x v="1"/>
    <x v="28"/>
    <x v="0"/>
    <x v="0"/>
    <x v="5"/>
    <x v="4"/>
    <x v="5"/>
    <x v="4"/>
    <x v="5"/>
    <x v="5"/>
    <x v="5"/>
    <x v="0"/>
    <x v="0"/>
    <x v="1"/>
    <x v="90"/>
    <x v="90"/>
    <x v="1"/>
    <x v="1"/>
    <x v="18"/>
    <x v="18"/>
  </r>
  <r>
    <x v="0"/>
    <x v="0"/>
    <x v="0"/>
    <x v="35"/>
    <x v="35"/>
    <x v="52"/>
    <x v="0"/>
    <x v="512"/>
    <x v="510"/>
    <x v="51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67"/>
    <x v="75"/>
    <x v="0"/>
    <x v="0"/>
    <x v="0"/>
    <x v="0"/>
    <x v="432"/>
    <x v="69"/>
    <x v="511"/>
    <x v="505"/>
    <x v="508"/>
    <x v="579"/>
    <x v="0"/>
    <x v="0"/>
    <x v="0"/>
    <x v="0"/>
    <x v="0"/>
    <x v="0"/>
    <x v="0"/>
    <x v="0"/>
    <x v="0"/>
    <x v="0"/>
    <x v="0"/>
    <x v="0"/>
    <x v="0"/>
    <x v="0"/>
    <x v="0"/>
    <x v="0"/>
    <x v="0"/>
    <x v="48"/>
    <x v="178"/>
    <x v="0"/>
    <x v="0"/>
    <x v="0"/>
    <x v="0"/>
    <x v="7"/>
    <x v="4"/>
    <x v="71"/>
    <x v="1"/>
    <x v="86"/>
    <x v="312"/>
    <x v="1"/>
    <x v="1"/>
    <x v="431"/>
    <x v="503"/>
    <x v="116"/>
    <x v="774"/>
    <x v="1"/>
    <x v="4"/>
    <x v="0"/>
    <x v="0"/>
    <x v="2"/>
    <x v="1"/>
    <x v="471"/>
    <x v="4"/>
    <x v="5"/>
    <x v="545"/>
    <x v="649"/>
    <x v="0"/>
    <x v="0"/>
    <x v="0"/>
    <x v="0"/>
    <x v="0"/>
    <x v="0"/>
    <x v="0"/>
    <x v="0"/>
    <x v="0"/>
  </r>
  <r>
    <x v="0"/>
    <x v="0"/>
    <x v="0"/>
    <x v="35"/>
    <x v="35"/>
    <x v="61"/>
    <x v="26"/>
    <x v="127"/>
    <x v="127"/>
    <x v="12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5"/>
    <x v="0"/>
    <x v="0"/>
    <x v="0"/>
    <x v="0"/>
    <x v="29"/>
    <x v="4"/>
    <x v="512"/>
    <x v="506"/>
    <x v="509"/>
    <x v="58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12"/>
    <x v="4"/>
    <x v="2"/>
    <x v="1"/>
    <x v="2"/>
    <x v="26"/>
    <x v="1"/>
    <x v="1"/>
    <x v="1"/>
    <x v="504"/>
    <x v="6"/>
    <x v="10"/>
    <x v="2"/>
    <x v="2"/>
    <x v="0"/>
    <x v="0"/>
    <x v="43"/>
    <x v="1"/>
    <x v="34"/>
    <x v="4"/>
    <x v="5"/>
    <x v="5"/>
    <x v="650"/>
    <x v="0"/>
    <x v="0"/>
    <x v="0"/>
    <x v="91"/>
    <x v="91"/>
    <x v="1"/>
    <x v="1"/>
    <x v="36"/>
    <x v="36"/>
  </r>
  <r>
    <x v="0"/>
    <x v="0"/>
    <x v="0"/>
    <x v="35"/>
    <x v="35"/>
    <x v="1"/>
    <x v="4"/>
    <x v="475"/>
    <x v="473"/>
    <x v="47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8"/>
    <x v="288"/>
    <x v="0"/>
    <x v="0"/>
    <x v="197"/>
    <x v="61"/>
    <x v="433"/>
    <x v="31"/>
    <x v="513"/>
    <x v="507"/>
    <x v="510"/>
    <x v="581"/>
    <x v="0"/>
    <x v="0"/>
    <x v="0"/>
    <x v="0"/>
    <x v="0"/>
    <x v="0"/>
    <x v="3"/>
    <x v="3"/>
    <x v="1"/>
    <x v="14"/>
    <x v="0"/>
    <x v="0"/>
    <x v="40"/>
    <x v="0"/>
    <x v="0"/>
    <x v="0"/>
    <x v="0"/>
    <x v="0"/>
    <x v="0"/>
    <x v="1"/>
    <x v="1"/>
    <x v="0"/>
    <x v="0"/>
    <x v="7"/>
    <x v="4"/>
    <x v="226"/>
    <x v="0"/>
    <x v="0"/>
    <x v="313"/>
    <x v="1"/>
    <x v="16"/>
    <x v="432"/>
    <x v="505"/>
    <x v="22"/>
    <x v="775"/>
    <x v="2"/>
    <x v="2"/>
    <x v="7"/>
    <x v="191"/>
    <x v="13"/>
    <x v="1"/>
    <x v="527"/>
    <x v="4"/>
    <x v="2"/>
    <x v="546"/>
    <x v="651"/>
    <x v="0"/>
    <x v="0"/>
    <x v="0"/>
    <x v="0"/>
    <x v="0"/>
    <x v="0"/>
    <x v="0"/>
    <x v="0"/>
    <x v="0"/>
  </r>
  <r>
    <x v="0"/>
    <x v="0"/>
    <x v="0"/>
    <x v="35"/>
    <x v="35"/>
    <x v="149"/>
    <x v="43"/>
    <x v="415"/>
    <x v="413"/>
    <x v="4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7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5"/>
    <x v="35"/>
    <x v="52"/>
    <x v="0"/>
    <x v="415"/>
    <x v="413"/>
    <x v="41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69"/>
    <x v="289"/>
    <x v="0"/>
    <x v="0"/>
    <x v="88"/>
    <x v="0"/>
    <x v="434"/>
    <x v="254"/>
    <x v="514"/>
    <x v="508"/>
    <x v="511"/>
    <x v="582"/>
    <x v="0"/>
    <x v="0"/>
    <x v="0"/>
    <x v="0"/>
    <x v="0"/>
    <x v="0"/>
    <x v="0"/>
    <x v="0"/>
    <x v="0"/>
    <x v="0"/>
    <x v="0"/>
    <x v="0"/>
    <x v="0"/>
    <x v="0"/>
    <x v="0"/>
    <x v="79"/>
    <x v="216"/>
    <x v="3"/>
    <x v="179"/>
    <x v="1"/>
    <x v="1"/>
    <x v="0"/>
    <x v="0"/>
    <x v="4"/>
    <x v="2"/>
    <x v="82"/>
    <x v="2"/>
    <x v="87"/>
    <x v="202"/>
    <x v="0"/>
    <x v="0"/>
    <x v="433"/>
    <x v="506"/>
    <x v="1"/>
    <x v="777"/>
    <x v="2"/>
    <x v="2"/>
    <x v="0"/>
    <x v="0"/>
    <x v="6"/>
    <x v="3"/>
    <x v="528"/>
    <x v="1"/>
    <x v="13"/>
    <x v="547"/>
    <x v="652"/>
    <x v="0"/>
    <x v="0"/>
    <x v="0"/>
    <x v="92"/>
    <x v="92"/>
    <x v="1"/>
    <x v="1"/>
    <x v="36"/>
    <x v="36"/>
  </r>
  <r>
    <x v="0"/>
    <x v="0"/>
    <x v="0"/>
    <x v="35"/>
    <x v="35"/>
    <x v="31"/>
    <x v="43"/>
    <x v="512"/>
    <x v="510"/>
    <x v="5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0"/>
    <x v="290"/>
    <x v="0"/>
    <x v="0"/>
    <x v="32"/>
    <x v="10"/>
    <x v="435"/>
    <x v="255"/>
    <x v="515"/>
    <x v="509"/>
    <x v="512"/>
    <x v="583"/>
    <x v="0"/>
    <x v="0"/>
    <x v="0"/>
    <x v="0"/>
    <x v="0"/>
    <x v="0"/>
    <x v="3"/>
    <x v="3"/>
    <x v="0"/>
    <x v="0"/>
    <x v="0"/>
    <x v="0"/>
    <x v="15"/>
    <x v="0"/>
    <x v="0"/>
    <x v="0"/>
    <x v="0"/>
    <x v="0"/>
    <x v="0"/>
    <x v="5"/>
    <x v="157"/>
    <x v="0"/>
    <x v="0"/>
    <x v="33"/>
    <x v="5"/>
    <x v="227"/>
    <x v="1"/>
    <x v="14"/>
    <x v="314"/>
    <x v="0"/>
    <x v="26"/>
    <x v="434"/>
    <x v="507"/>
    <x v="71"/>
    <x v="778"/>
    <x v="9"/>
    <x v="275"/>
    <x v="1"/>
    <x v="1"/>
    <x v="132"/>
    <x v="6"/>
    <x v="529"/>
    <x v="13"/>
    <x v="47"/>
    <x v="548"/>
    <x v="653"/>
    <x v="0"/>
    <x v="0"/>
    <x v="0"/>
    <x v="0"/>
    <x v="0"/>
    <x v="0"/>
    <x v="0"/>
    <x v="0"/>
    <x v="0"/>
  </r>
  <r>
    <x v="0"/>
    <x v="0"/>
    <x v="0"/>
    <x v="35"/>
    <x v="35"/>
    <x v="74"/>
    <x v="56"/>
    <x v="532"/>
    <x v="530"/>
    <x v="53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5"/>
    <x v="35"/>
    <x v="164"/>
    <x v="0"/>
    <x v="533"/>
    <x v="531"/>
    <x v="53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77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5"/>
    <x v="35"/>
    <x v="24"/>
    <x v="43"/>
    <x v="534"/>
    <x v="532"/>
    <x v="53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780"/>
    <x v="2"/>
    <x v="2"/>
    <x v="0"/>
    <x v="0"/>
    <x v="2"/>
    <x v="1"/>
    <x v="171"/>
    <x v="1"/>
    <x v="2"/>
    <x v="352"/>
    <x v="654"/>
    <x v="0"/>
    <x v="0"/>
    <x v="0"/>
    <x v="0"/>
    <x v="0"/>
    <x v="0"/>
    <x v="0"/>
    <x v="0"/>
    <x v="0"/>
  </r>
  <r>
    <x v="0"/>
    <x v="0"/>
    <x v="0"/>
    <x v="36"/>
    <x v="36"/>
    <x v="1"/>
    <x v="192"/>
    <x v="535"/>
    <x v="533"/>
    <x v="53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8"/>
    <x v="0"/>
    <x v="1"/>
    <x v="0"/>
    <x v="516"/>
    <x v="510"/>
    <x v="513"/>
    <x v="585"/>
    <x v="0"/>
    <x v="0"/>
    <x v="0"/>
    <x v="0"/>
    <x v="0"/>
    <x v="0"/>
    <x v="3"/>
    <x v="3"/>
    <x v="0"/>
    <x v="0"/>
    <x v="0"/>
    <x v="0"/>
    <x v="14"/>
    <x v="2"/>
    <x v="6"/>
    <x v="185"/>
    <x v="217"/>
    <x v="0"/>
    <x v="0"/>
    <x v="0"/>
    <x v="158"/>
    <x v="0"/>
    <x v="0"/>
    <x v="11"/>
    <x v="4"/>
    <x v="117"/>
    <x v="0"/>
    <x v="0"/>
    <x v="315"/>
    <x v="0"/>
    <x v="27"/>
    <x v="435"/>
    <x v="508"/>
    <x v="7"/>
    <x v="781"/>
    <x v="5"/>
    <x v="276"/>
    <x v="25"/>
    <x v="192"/>
    <x v="75"/>
    <x v="11"/>
    <x v="530"/>
    <x v="12"/>
    <x v="120"/>
    <x v="549"/>
    <x v="655"/>
    <x v="0"/>
    <x v="0"/>
    <x v="0"/>
    <x v="0"/>
    <x v="0"/>
    <x v="0"/>
    <x v="0"/>
    <x v="0"/>
    <x v="0"/>
  </r>
  <r>
    <x v="0"/>
    <x v="0"/>
    <x v="0"/>
    <x v="36"/>
    <x v="36"/>
    <x v="117"/>
    <x v="8"/>
    <x v="224"/>
    <x v="223"/>
    <x v="22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78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7"/>
    <x v="37"/>
    <x v="1"/>
    <x v="92"/>
    <x v="536"/>
    <x v="534"/>
    <x v="5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1"/>
    <x v="291"/>
    <x v="0"/>
    <x v="0"/>
    <x v="0"/>
    <x v="0"/>
    <x v="436"/>
    <x v="256"/>
    <x v="517"/>
    <x v="511"/>
    <x v="514"/>
    <x v="58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6"/>
    <x v="4"/>
    <x v="23"/>
    <x v="0"/>
    <x v="0"/>
    <x v="316"/>
    <x v="1"/>
    <x v="37"/>
    <x v="436"/>
    <x v="509"/>
    <x v="15"/>
    <x v="783"/>
    <x v="2"/>
    <x v="2"/>
    <x v="7"/>
    <x v="15"/>
    <x v="112"/>
    <x v="8"/>
    <x v="531"/>
    <x v="3"/>
    <x v="68"/>
    <x v="550"/>
    <x v="656"/>
    <x v="0"/>
    <x v="0"/>
    <x v="0"/>
    <x v="0"/>
    <x v="0"/>
    <x v="0"/>
    <x v="0"/>
    <x v="0"/>
    <x v="0"/>
  </r>
  <r>
    <x v="0"/>
    <x v="0"/>
    <x v="0"/>
    <x v="37"/>
    <x v="37"/>
    <x v="1"/>
    <x v="193"/>
    <x v="537"/>
    <x v="535"/>
    <x v="5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784"/>
    <x v="2"/>
    <x v="2"/>
    <x v="12"/>
    <x v="193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7"/>
    <x v="37"/>
    <x v="183"/>
    <x v="194"/>
    <x v="535"/>
    <x v="533"/>
    <x v="53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2"/>
    <x v="26"/>
    <x v="0"/>
    <x v="0"/>
    <x v="0"/>
    <x v="0"/>
    <x v="437"/>
    <x v="23"/>
    <x v="518"/>
    <x v="512"/>
    <x v="515"/>
    <x v="58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4"/>
    <x v="9"/>
    <x v="0"/>
    <x v="0"/>
    <x v="214"/>
    <x v="1"/>
    <x v="5"/>
    <x v="437"/>
    <x v="510"/>
    <x v="6"/>
    <x v="785"/>
    <x v="2"/>
    <x v="2"/>
    <x v="0"/>
    <x v="0"/>
    <x v="16"/>
    <x v="1"/>
    <x v="532"/>
    <x v="4"/>
    <x v="10"/>
    <x v="551"/>
    <x v="657"/>
    <x v="27"/>
    <x v="26"/>
    <x v="4"/>
    <x v="0"/>
    <x v="0"/>
    <x v="0"/>
    <x v="0"/>
    <x v="0"/>
    <x v="0"/>
  </r>
  <r>
    <x v="0"/>
    <x v="0"/>
    <x v="0"/>
    <x v="37"/>
    <x v="37"/>
    <x v="22"/>
    <x v="48"/>
    <x v="484"/>
    <x v="482"/>
    <x v="4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786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7"/>
    <x v="37"/>
    <x v="122"/>
    <x v="86"/>
    <x v="538"/>
    <x v="536"/>
    <x v="5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3"/>
    <x v="150"/>
    <x v="0"/>
    <x v="0"/>
    <x v="0"/>
    <x v="0"/>
    <x v="438"/>
    <x v="206"/>
    <x v="519"/>
    <x v="513"/>
    <x v="516"/>
    <x v="5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59"/>
    <x v="1"/>
    <x v="88"/>
    <x v="317"/>
    <x v="1"/>
    <x v="1"/>
    <x v="438"/>
    <x v="511"/>
    <x v="103"/>
    <x v="787"/>
    <x v="2"/>
    <x v="2"/>
    <x v="22"/>
    <x v="194"/>
    <x v="2"/>
    <x v="1"/>
    <x v="533"/>
    <x v="4"/>
    <x v="5"/>
    <x v="552"/>
    <x v="658"/>
    <x v="0"/>
    <x v="0"/>
    <x v="0"/>
    <x v="0"/>
    <x v="0"/>
    <x v="0"/>
    <x v="0"/>
    <x v="0"/>
    <x v="0"/>
  </r>
  <r>
    <x v="0"/>
    <x v="0"/>
    <x v="0"/>
    <x v="37"/>
    <x v="37"/>
    <x v="13"/>
    <x v="83"/>
    <x v="539"/>
    <x v="537"/>
    <x v="5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4"/>
    <x v="133"/>
    <x v="0"/>
    <x v="0"/>
    <x v="0"/>
    <x v="0"/>
    <x v="439"/>
    <x v="211"/>
    <x v="520"/>
    <x v="514"/>
    <x v="517"/>
    <x v="5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10"/>
    <x v="0"/>
    <x v="0"/>
    <x v="23"/>
    <x v="1"/>
    <x v="16"/>
    <x v="439"/>
    <x v="512"/>
    <x v="11"/>
    <x v="788"/>
    <x v="2"/>
    <x v="2"/>
    <x v="1"/>
    <x v="1"/>
    <x v="1"/>
    <x v="1"/>
    <x v="534"/>
    <x v="4"/>
    <x v="14"/>
    <x v="553"/>
    <x v="659"/>
    <x v="0"/>
    <x v="0"/>
    <x v="0"/>
    <x v="0"/>
    <x v="0"/>
    <x v="0"/>
    <x v="0"/>
    <x v="0"/>
    <x v="0"/>
  </r>
  <r>
    <x v="0"/>
    <x v="0"/>
    <x v="0"/>
    <x v="37"/>
    <x v="37"/>
    <x v="118"/>
    <x v="0"/>
    <x v="421"/>
    <x v="419"/>
    <x v="42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5"/>
    <x v="185"/>
    <x v="0"/>
    <x v="0"/>
    <x v="199"/>
    <x v="0"/>
    <x v="440"/>
    <x v="164"/>
    <x v="521"/>
    <x v="515"/>
    <x v="518"/>
    <x v="590"/>
    <x v="0"/>
    <x v="0"/>
    <x v="0"/>
    <x v="0"/>
    <x v="0"/>
    <x v="0"/>
    <x v="0"/>
    <x v="0"/>
    <x v="0"/>
    <x v="0"/>
    <x v="0"/>
    <x v="0"/>
    <x v="0"/>
    <x v="0"/>
    <x v="0"/>
    <x v="186"/>
    <x v="218"/>
    <x v="0"/>
    <x v="0"/>
    <x v="1"/>
    <x v="1"/>
    <x v="0"/>
    <x v="0"/>
    <x v="4"/>
    <x v="4"/>
    <x v="2"/>
    <x v="0"/>
    <x v="0"/>
    <x v="197"/>
    <x v="1"/>
    <x v="16"/>
    <x v="440"/>
    <x v="513"/>
    <x v="6"/>
    <x v="10"/>
    <x v="2"/>
    <x v="2"/>
    <x v="0"/>
    <x v="0"/>
    <x v="43"/>
    <x v="1"/>
    <x v="535"/>
    <x v="4"/>
    <x v="2"/>
    <x v="554"/>
    <x v="660"/>
    <x v="0"/>
    <x v="0"/>
    <x v="0"/>
    <x v="81"/>
    <x v="81"/>
    <x v="1"/>
    <x v="1"/>
    <x v="37"/>
    <x v="37"/>
  </r>
  <r>
    <x v="0"/>
    <x v="0"/>
    <x v="0"/>
    <x v="37"/>
    <x v="37"/>
    <x v="168"/>
    <x v="122"/>
    <x v="479"/>
    <x v="477"/>
    <x v="4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6"/>
    <x v="292"/>
    <x v="0"/>
    <x v="0"/>
    <x v="200"/>
    <x v="62"/>
    <x v="441"/>
    <x v="257"/>
    <x v="522"/>
    <x v="516"/>
    <x v="519"/>
    <x v="591"/>
    <x v="0"/>
    <x v="0"/>
    <x v="0"/>
    <x v="0"/>
    <x v="0"/>
    <x v="0"/>
    <x v="3"/>
    <x v="3"/>
    <x v="0"/>
    <x v="0"/>
    <x v="0"/>
    <x v="0"/>
    <x v="41"/>
    <x v="0"/>
    <x v="1"/>
    <x v="187"/>
    <x v="219"/>
    <x v="0"/>
    <x v="0"/>
    <x v="1"/>
    <x v="1"/>
    <x v="0"/>
    <x v="0"/>
    <x v="34"/>
    <x v="5"/>
    <x v="228"/>
    <x v="0"/>
    <x v="0"/>
    <x v="318"/>
    <x v="0"/>
    <x v="65"/>
    <x v="441"/>
    <x v="514"/>
    <x v="102"/>
    <x v="789"/>
    <x v="1"/>
    <x v="4"/>
    <x v="23"/>
    <x v="195"/>
    <x v="122"/>
    <x v="0"/>
    <x v="536"/>
    <x v="10"/>
    <x v="157"/>
    <x v="555"/>
    <x v="661"/>
    <x v="0"/>
    <x v="0"/>
    <x v="0"/>
    <x v="0"/>
    <x v="0"/>
    <x v="0"/>
    <x v="0"/>
    <x v="0"/>
    <x v="0"/>
  </r>
  <r>
    <x v="0"/>
    <x v="0"/>
    <x v="0"/>
    <x v="37"/>
    <x v="37"/>
    <x v="1"/>
    <x v="20"/>
    <x v="540"/>
    <x v="538"/>
    <x v="54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7"/>
    <x v="291"/>
    <x v="0"/>
    <x v="0"/>
    <x v="201"/>
    <x v="0"/>
    <x v="442"/>
    <x v="0"/>
    <x v="523"/>
    <x v="517"/>
    <x v="520"/>
    <x v="592"/>
    <x v="0"/>
    <x v="0"/>
    <x v="0"/>
    <x v="0"/>
    <x v="0"/>
    <x v="0"/>
    <x v="0"/>
    <x v="0"/>
    <x v="0"/>
    <x v="0"/>
    <x v="0"/>
    <x v="0"/>
    <x v="0"/>
    <x v="2"/>
    <x v="1"/>
    <x v="188"/>
    <x v="220"/>
    <x v="0"/>
    <x v="0"/>
    <x v="0"/>
    <x v="159"/>
    <x v="0"/>
    <x v="0"/>
    <x v="7"/>
    <x v="4"/>
    <x v="10"/>
    <x v="0"/>
    <x v="0"/>
    <x v="10"/>
    <x v="0"/>
    <x v="0"/>
    <x v="442"/>
    <x v="515"/>
    <x v="29"/>
    <x v="790"/>
    <x v="5"/>
    <x v="277"/>
    <x v="3"/>
    <x v="196"/>
    <x v="57"/>
    <x v="0"/>
    <x v="537"/>
    <x v="19"/>
    <x v="65"/>
    <x v="556"/>
    <x v="662"/>
    <x v="0"/>
    <x v="0"/>
    <x v="0"/>
    <x v="0"/>
    <x v="0"/>
    <x v="0"/>
    <x v="0"/>
    <x v="0"/>
    <x v="0"/>
  </r>
  <r>
    <x v="0"/>
    <x v="0"/>
    <x v="0"/>
    <x v="37"/>
    <x v="37"/>
    <x v="1"/>
    <x v="131"/>
    <x v="422"/>
    <x v="420"/>
    <x v="42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8"/>
    <x v="293"/>
    <x v="0"/>
    <x v="0"/>
    <x v="0"/>
    <x v="0"/>
    <x v="443"/>
    <x v="0"/>
    <x v="524"/>
    <x v="518"/>
    <x v="521"/>
    <x v="59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5"/>
    <x v="443"/>
    <x v="516"/>
    <x v="31"/>
    <x v="791"/>
    <x v="2"/>
    <x v="2"/>
    <x v="4"/>
    <x v="15"/>
    <x v="163"/>
    <x v="3"/>
    <x v="538"/>
    <x v="1"/>
    <x v="158"/>
    <x v="557"/>
    <x v="663"/>
    <x v="0"/>
    <x v="0"/>
    <x v="0"/>
    <x v="0"/>
    <x v="0"/>
    <x v="0"/>
    <x v="0"/>
    <x v="0"/>
    <x v="0"/>
  </r>
  <r>
    <x v="0"/>
    <x v="0"/>
    <x v="0"/>
    <x v="37"/>
    <x v="37"/>
    <x v="1"/>
    <x v="0"/>
    <x v="541"/>
    <x v="539"/>
    <x v="54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9"/>
    <x v="294"/>
    <x v="0"/>
    <x v="0"/>
    <x v="0"/>
    <x v="0"/>
    <x v="444"/>
    <x v="258"/>
    <x v="525"/>
    <x v="519"/>
    <x v="522"/>
    <x v="59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229"/>
    <x v="0"/>
    <x v="0"/>
    <x v="319"/>
    <x v="1"/>
    <x v="0"/>
    <x v="444"/>
    <x v="517"/>
    <x v="68"/>
    <x v="792"/>
    <x v="2"/>
    <x v="2"/>
    <x v="12"/>
    <x v="39"/>
    <x v="88"/>
    <x v="13"/>
    <x v="539"/>
    <x v="13"/>
    <x v="65"/>
    <x v="558"/>
    <x v="664"/>
    <x v="0"/>
    <x v="0"/>
    <x v="0"/>
    <x v="0"/>
    <x v="0"/>
    <x v="0"/>
    <x v="0"/>
    <x v="0"/>
    <x v="0"/>
  </r>
  <r>
    <x v="0"/>
    <x v="0"/>
    <x v="0"/>
    <x v="37"/>
    <x v="37"/>
    <x v="1"/>
    <x v="195"/>
    <x v="542"/>
    <x v="540"/>
    <x v="5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0"/>
    <x v="295"/>
    <x v="0"/>
    <x v="0"/>
    <x v="0"/>
    <x v="0"/>
    <x v="445"/>
    <x v="259"/>
    <x v="526"/>
    <x v="520"/>
    <x v="523"/>
    <x v="5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8"/>
    <x v="4"/>
    <x v="173"/>
    <x v="0"/>
    <x v="0"/>
    <x v="320"/>
    <x v="1"/>
    <x v="14"/>
    <x v="445"/>
    <x v="518"/>
    <x v="18"/>
    <x v="793"/>
    <x v="2"/>
    <x v="2"/>
    <x v="12"/>
    <x v="197"/>
    <x v="128"/>
    <x v="13"/>
    <x v="540"/>
    <x v="13"/>
    <x v="24"/>
    <x v="559"/>
    <x v="665"/>
    <x v="0"/>
    <x v="0"/>
    <x v="0"/>
    <x v="0"/>
    <x v="0"/>
    <x v="0"/>
    <x v="0"/>
    <x v="0"/>
    <x v="0"/>
  </r>
  <r>
    <x v="0"/>
    <x v="0"/>
    <x v="0"/>
    <x v="37"/>
    <x v="37"/>
    <x v="103"/>
    <x v="0"/>
    <x v="542"/>
    <x v="540"/>
    <x v="5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794"/>
    <x v="1"/>
    <x v="4"/>
    <x v="4"/>
    <x v="198"/>
    <x v="43"/>
    <x v="3"/>
    <x v="541"/>
    <x v="3"/>
    <x v="7"/>
    <x v="560"/>
    <x v="666"/>
    <x v="0"/>
    <x v="0"/>
    <x v="0"/>
    <x v="0"/>
    <x v="0"/>
    <x v="0"/>
    <x v="0"/>
    <x v="0"/>
    <x v="0"/>
  </r>
  <r>
    <x v="0"/>
    <x v="0"/>
    <x v="0"/>
    <x v="37"/>
    <x v="37"/>
    <x v="168"/>
    <x v="196"/>
    <x v="543"/>
    <x v="541"/>
    <x v="54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27"/>
    <x v="521"/>
    <x v="524"/>
    <x v="5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1"/>
    <x v="1"/>
    <x v="9"/>
    <x v="0"/>
    <x v="0"/>
    <x v="0"/>
    <x v="519"/>
    <x v="11"/>
    <x v="795"/>
    <x v="2"/>
    <x v="2"/>
    <x v="9"/>
    <x v="199"/>
    <x v="13"/>
    <x v="1"/>
    <x v="83"/>
    <x v="1"/>
    <x v="13"/>
    <x v="79"/>
    <x v="667"/>
    <x v="0"/>
    <x v="0"/>
    <x v="0"/>
    <x v="0"/>
    <x v="0"/>
    <x v="0"/>
    <x v="0"/>
    <x v="0"/>
    <x v="0"/>
  </r>
  <r>
    <x v="0"/>
    <x v="0"/>
    <x v="0"/>
    <x v="37"/>
    <x v="37"/>
    <x v="91"/>
    <x v="56"/>
    <x v="92"/>
    <x v="92"/>
    <x v="9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1"/>
    <x v="178"/>
    <x v="0"/>
    <x v="0"/>
    <x v="202"/>
    <x v="0"/>
    <x v="446"/>
    <x v="0"/>
    <x v="528"/>
    <x v="522"/>
    <x v="525"/>
    <x v="597"/>
    <x v="0"/>
    <x v="0"/>
    <x v="0"/>
    <x v="0"/>
    <x v="0"/>
    <x v="0"/>
    <x v="0"/>
    <x v="0"/>
    <x v="0"/>
    <x v="0"/>
    <x v="0"/>
    <x v="0"/>
    <x v="0"/>
    <x v="0"/>
    <x v="0"/>
    <x v="189"/>
    <x v="221"/>
    <x v="0"/>
    <x v="0"/>
    <x v="1"/>
    <x v="1"/>
    <x v="0"/>
    <x v="0"/>
    <x v="0"/>
    <x v="0"/>
    <x v="0"/>
    <x v="0"/>
    <x v="0"/>
    <x v="0"/>
    <x v="1"/>
    <x v="16"/>
    <x v="446"/>
    <x v="520"/>
    <x v="30"/>
    <x v="796"/>
    <x v="2"/>
    <x v="2"/>
    <x v="7"/>
    <x v="15"/>
    <x v="12"/>
    <x v="1"/>
    <x v="35"/>
    <x v="4"/>
    <x v="10"/>
    <x v="561"/>
    <x v="668"/>
    <x v="0"/>
    <x v="0"/>
    <x v="0"/>
    <x v="0"/>
    <x v="0"/>
    <x v="0"/>
    <x v="0"/>
    <x v="0"/>
    <x v="0"/>
  </r>
  <r>
    <x v="0"/>
    <x v="0"/>
    <x v="0"/>
    <x v="37"/>
    <x v="37"/>
    <x v="184"/>
    <x v="0"/>
    <x v="442"/>
    <x v="440"/>
    <x v="4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2"/>
    <x v="296"/>
    <x v="0"/>
    <x v="0"/>
    <x v="203"/>
    <x v="0"/>
    <x v="447"/>
    <x v="260"/>
    <x v="529"/>
    <x v="523"/>
    <x v="526"/>
    <x v="598"/>
    <x v="0"/>
    <x v="0"/>
    <x v="0"/>
    <x v="0"/>
    <x v="0"/>
    <x v="0"/>
    <x v="0"/>
    <x v="0"/>
    <x v="0"/>
    <x v="0"/>
    <x v="0"/>
    <x v="0"/>
    <x v="0"/>
    <x v="0"/>
    <x v="1"/>
    <x v="190"/>
    <x v="222"/>
    <x v="0"/>
    <x v="0"/>
    <x v="0"/>
    <x v="134"/>
    <x v="0"/>
    <x v="0"/>
    <x v="3"/>
    <x v="10"/>
    <x v="204"/>
    <x v="0"/>
    <x v="0"/>
    <x v="299"/>
    <x v="1"/>
    <x v="14"/>
    <x v="447"/>
    <x v="521"/>
    <x v="19"/>
    <x v="797"/>
    <x v="5"/>
    <x v="278"/>
    <x v="0"/>
    <x v="0"/>
    <x v="18"/>
    <x v="13"/>
    <x v="542"/>
    <x v="10"/>
    <x v="39"/>
    <x v="562"/>
    <x v="669"/>
    <x v="0"/>
    <x v="0"/>
    <x v="0"/>
    <x v="0"/>
    <x v="0"/>
    <x v="0"/>
    <x v="0"/>
    <x v="0"/>
    <x v="0"/>
  </r>
  <r>
    <x v="0"/>
    <x v="0"/>
    <x v="0"/>
    <x v="37"/>
    <x v="37"/>
    <x v="184"/>
    <x v="0"/>
    <x v="442"/>
    <x v="440"/>
    <x v="44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49"/>
    <x v="180"/>
    <x v="1"/>
    <x v="1"/>
    <x v="0"/>
    <x v="0"/>
    <x v="0"/>
    <x v="0"/>
    <x v="0"/>
    <x v="0"/>
    <x v="0"/>
    <x v="0"/>
    <x v="1"/>
    <x v="1"/>
    <x v="1"/>
    <x v="1"/>
    <x v="55"/>
    <x v="79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7"/>
    <x v="37"/>
    <x v="184"/>
    <x v="0"/>
    <x v="442"/>
    <x v="440"/>
    <x v="44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6"/>
    <x v="0"/>
    <x v="0"/>
    <x v="0"/>
    <x v="0"/>
    <x v="0"/>
    <x v="14"/>
    <x v="530"/>
    <x v="524"/>
    <x v="527"/>
    <x v="5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2"/>
    <x v="0"/>
    <x v="0"/>
    <x v="9"/>
    <x v="0"/>
    <x v="5"/>
    <x v="324"/>
    <x v="522"/>
    <x v="1"/>
    <x v="304"/>
    <x v="2"/>
    <x v="2"/>
    <x v="0"/>
    <x v="0"/>
    <x v="8"/>
    <x v="3"/>
    <x v="420"/>
    <x v="1"/>
    <x v="7"/>
    <x v="52"/>
    <x v="670"/>
    <x v="0"/>
    <x v="0"/>
    <x v="0"/>
    <x v="72"/>
    <x v="72"/>
    <x v="1"/>
    <x v="1"/>
    <x v="37"/>
    <x v="37"/>
  </r>
  <r>
    <x v="0"/>
    <x v="0"/>
    <x v="0"/>
    <x v="37"/>
    <x v="37"/>
    <x v="184"/>
    <x v="0"/>
    <x v="442"/>
    <x v="440"/>
    <x v="44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289"/>
    <x v="0"/>
    <x v="0"/>
    <x v="0"/>
    <x v="0"/>
    <x v="53"/>
    <x v="254"/>
    <x v="531"/>
    <x v="525"/>
    <x v="528"/>
    <x v="60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6"/>
    <x v="1"/>
    <x v="1"/>
    <x v="0"/>
    <x v="0"/>
    <x v="16"/>
    <x v="2"/>
    <x v="154"/>
    <x v="2"/>
    <x v="21"/>
    <x v="321"/>
    <x v="0"/>
    <x v="21"/>
    <x v="448"/>
    <x v="523"/>
    <x v="1"/>
    <x v="304"/>
    <x v="2"/>
    <x v="2"/>
    <x v="0"/>
    <x v="0"/>
    <x v="38"/>
    <x v="3"/>
    <x v="543"/>
    <x v="1"/>
    <x v="1"/>
    <x v="563"/>
    <x v="671"/>
    <x v="0"/>
    <x v="0"/>
    <x v="0"/>
    <x v="72"/>
    <x v="72"/>
    <x v="1"/>
    <x v="1"/>
    <x v="37"/>
    <x v="37"/>
  </r>
  <r>
    <x v="0"/>
    <x v="0"/>
    <x v="0"/>
    <x v="37"/>
    <x v="37"/>
    <x v="37"/>
    <x v="0"/>
    <x v="544"/>
    <x v="542"/>
    <x v="54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93"/>
    <x v="93"/>
    <x v="1"/>
    <x v="1"/>
    <x v="37"/>
    <x v="37"/>
  </r>
  <r>
    <x v="0"/>
    <x v="0"/>
    <x v="0"/>
    <x v="37"/>
    <x v="37"/>
    <x v="37"/>
    <x v="197"/>
    <x v="508"/>
    <x v="506"/>
    <x v="50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3"/>
    <x v="297"/>
    <x v="0"/>
    <x v="0"/>
    <x v="0"/>
    <x v="0"/>
    <x v="95"/>
    <x v="261"/>
    <x v="532"/>
    <x v="526"/>
    <x v="529"/>
    <x v="6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230"/>
    <x v="0"/>
    <x v="0"/>
    <x v="322"/>
    <x v="1"/>
    <x v="0"/>
    <x v="449"/>
    <x v="524"/>
    <x v="1"/>
    <x v="799"/>
    <x v="2"/>
    <x v="2"/>
    <x v="0"/>
    <x v="0"/>
    <x v="6"/>
    <x v="1"/>
    <x v="544"/>
    <x v="4"/>
    <x v="13"/>
    <x v="564"/>
    <x v="672"/>
    <x v="0"/>
    <x v="0"/>
    <x v="0"/>
    <x v="0"/>
    <x v="0"/>
    <x v="0"/>
    <x v="0"/>
    <x v="0"/>
    <x v="0"/>
  </r>
  <r>
    <x v="0"/>
    <x v="0"/>
    <x v="0"/>
    <x v="37"/>
    <x v="37"/>
    <x v="53"/>
    <x v="0"/>
    <x v="545"/>
    <x v="543"/>
    <x v="54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84"/>
    <x v="10"/>
    <x v="0"/>
    <x v="0"/>
    <x v="12"/>
    <x v="63"/>
    <x v="448"/>
    <x v="8"/>
    <x v="533"/>
    <x v="527"/>
    <x v="530"/>
    <x v="602"/>
    <x v="3"/>
    <x v="24"/>
    <x v="0"/>
    <x v="0"/>
    <x v="0"/>
    <x v="0"/>
    <x v="3"/>
    <x v="3"/>
    <x v="0"/>
    <x v="0"/>
    <x v="0"/>
    <x v="0"/>
    <x v="7"/>
    <x v="0"/>
    <x v="0"/>
    <x v="0"/>
    <x v="0"/>
    <x v="28"/>
    <x v="181"/>
    <x v="1"/>
    <x v="1"/>
    <x v="0"/>
    <x v="0"/>
    <x v="4"/>
    <x v="2"/>
    <x v="98"/>
    <x v="2"/>
    <x v="89"/>
    <x v="323"/>
    <x v="0"/>
    <x v="16"/>
    <x v="450"/>
    <x v="525"/>
    <x v="5"/>
    <x v="800"/>
    <x v="2"/>
    <x v="2"/>
    <x v="0"/>
    <x v="0"/>
    <x v="6"/>
    <x v="3"/>
    <x v="545"/>
    <x v="1"/>
    <x v="2"/>
    <x v="565"/>
    <x v="673"/>
    <x v="0"/>
    <x v="0"/>
    <x v="0"/>
    <x v="0"/>
    <x v="0"/>
    <x v="0"/>
    <x v="0"/>
    <x v="0"/>
    <x v="0"/>
  </r>
  <r>
    <x v="0"/>
    <x v="0"/>
    <x v="0"/>
    <x v="37"/>
    <x v="37"/>
    <x v="53"/>
    <x v="0"/>
    <x v="545"/>
    <x v="543"/>
    <x v="54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4"/>
    <x v="25"/>
    <x v="0"/>
    <x v="0"/>
    <x v="0"/>
    <x v="0"/>
    <x v="0"/>
    <x v="0"/>
    <x v="0"/>
    <x v="0"/>
    <x v="0"/>
    <x v="0"/>
    <x v="0"/>
    <x v="0"/>
    <x v="0"/>
    <x v="0"/>
    <x v="0"/>
    <x v="3"/>
    <x v="182"/>
    <x v="1"/>
    <x v="1"/>
    <x v="0"/>
    <x v="0"/>
    <x v="0"/>
    <x v="0"/>
    <x v="0"/>
    <x v="0"/>
    <x v="0"/>
    <x v="0"/>
    <x v="1"/>
    <x v="1"/>
    <x v="1"/>
    <x v="1"/>
    <x v="1"/>
    <x v="801"/>
    <x v="2"/>
    <x v="2"/>
    <x v="0"/>
    <x v="0"/>
    <x v="5"/>
    <x v="4"/>
    <x v="5"/>
    <x v="4"/>
    <x v="5"/>
    <x v="5"/>
    <x v="5"/>
    <x v="0"/>
    <x v="0"/>
    <x v="1"/>
    <x v="94"/>
    <x v="94"/>
    <x v="1"/>
    <x v="1"/>
    <x v="37"/>
    <x v="37"/>
  </r>
  <r>
    <x v="0"/>
    <x v="0"/>
    <x v="0"/>
    <x v="37"/>
    <x v="37"/>
    <x v="122"/>
    <x v="86"/>
    <x v="538"/>
    <x v="536"/>
    <x v="53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5"/>
    <x v="5"/>
    <x v="0"/>
    <x v="0"/>
    <x v="204"/>
    <x v="0"/>
    <x v="449"/>
    <x v="0"/>
    <x v="534"/>
    <x v="528"/>
    <x v="531"/>
    <x v="603"/>
    <x v="0"/>
    <x v="0"/>
    <x v="0"/>
    <x v="0"/>
    <x v="0"/>
    <x v="0"/>
    <x v="0"/>
    <x v="0"/>
    <x v="0"/>
    <x v="0"/>
    <x v="0"/>
    <x v="0"/>
    <x v="0"/>
    <x v="0"/>
    <x v="0"/>
    <x v="191"/>
    <x v="223"/>
    <x v="0"/>
    <x v="0"/>
    <x v="1"/>
    <x v="1"/>
    <x v="0"/>
    <x v="0"/>
    <x v="7"/>
    <x v="4"/>
    <x v="10"/>
    <x v="0"/>
    <x v="0"/>
    <x v="10"/>
    <x v="0"/>
    <x v="0"/>
    <x v="451"/>
    <x v="526"/>
    <x v="1"/>
    <x v="802"/>
    <x v="1"/>
    <x v="279"/>
    <x v="0"/>
    <x v="0"/>
    <x v="8"/>
    <x v="3"/>
    <x v="546"/>
    <x v="1"/>
    <x v="7"/>
    <x v="566"/>
    <x v="674"/>
    <x v="0"/>
    <x v="0"/>
    <x v="0"/>
    <x v="0"/>
    <x v="0"/>
    <x v="0"/>
    <x v="0"/>
    <x v="0"/>
    <x v="0"/>
  </r>
  <r>
    <x v="0"/>
    <x v="0"/>
    <x v="0"/>
    <x v="38"/>
    <x v="38"/>
    <x v="1"/>
    <x v="36"/>
    <x v="546"/>
    <x v="544"/>
    <x v="5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803"/>
    <x v="2"/>
    <x v="2"/>
    <x v="2"/>
    <x v="200"/>
    <x v="23"/>
    <x v="15"/>
    <x v="547"/>
    <x v="6"/>
    <x v="16"/>
    <x v="567"/>
    <x v="675"/>
    <x v="0"/>
    <x v="0"/>
    <x v="0"/>
    <x v="0"/>
    <x v="0"/>
    <x v="0"/>
    <x v="0"/>
    <x v="0"/>
    <x v="0"/>
  </r>
  <r>
    <x v="0"/>
    <x v="0"/>
    <x v="0"/>
    <x v="38"/>
    <x v="38"/>
    <x v="1"/>
    <x v="198"/>
    <x v="547"/>
    <x v="545"/>
    <x v="5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804"/>
    <x v="2"/>
    <x v="2"/>
    <x v="9"/>
    <x v="201"/>
    <x v="132"/>
    <x v="0"/>
    <x v="548"/>
    <x v="19"/>
    <x v="6"/>
    <x v="568"/>
    <x v="676"/>
    <x v="0"/>
    <x v="0"/>
    <x v="0"/>
    <x v="0"/>
    <x v="0"/>
    <x v="0"/>
    <x v="0"/>
    <x v="0"/>
    <x v="0"/>
  </r>
  <r>
    <x v="0"/>
    <x v="0"/>
    <x v="0"/>
    <x v="38"/>
    <x v="38"/>
    <x v="117"/>
    <x v="68"/>
    <x v="173"/>
    <x v="173"/>
    <x v="173"/>
    <x v="0"/>
    <x v="1"/>
    <x v="0"/>
    <x v="0"/>
    <x v="0"/>
    <x v="0"/>
    <x v="0"/>
    <x v="0"/>
    <x v="0"/>
    <x v="0"/>
    <x v="2"/>
    <x v="2"/>
    <x v="0"/>
    <x v="0"/>
    <x v="0"/>
    <x v="0"/>
    <x v="14"/>
    <x v="0"/>
    <x v="0"/>
    <x v="0"/>
    <x v="0"/>
    <x v="386"/>
    <x v="298"/>
    <x v="53"/>
    <x v="17"/>
    <x v="205"/>
    <x v="17"/>
    <x v="450"/>
    <x v="262"/>
    <x v="535"/>
    <x v="529"/>
    <x v="532"/>
    <x v="605"/>
    <x v="0"/>
    <x v="0"/>
    <x v="0"/>
    <x v="0"/>
    <x v="0"/>
    <x v="0"/>
    <x v="3"/>
    <x v="3"/>
    <x v="0"/>
    <x v="0"/>
    <x v="0"/>
    <x v="0"/>
    <x v="42"/>
    <x v="0"/>
    <x v="0"/>
    <x v="192"/>
    <x v="224"/>
    <x v="0"/>
    <x v="0"/>
    <x v="3"/>
    <x v="160"/>
    <x v="0"/>
    <x v="0"/>
    <x v="13"/>
    <x v="3"/>
    <x v="231"/>
    <x v="1"/>
    <x v="90"/>
    <x v="324"/>
    <x v="0"/>
    <x v="54"/>
    <x v="452"/>
    <x v="527"/>
    <x v="135"/>
    <x v="805"/>
    <x v="15"/>
    <x v="280"/>
    <x v="22"/>
    <x v="202"/>
    <x v="164"/>
    <x v="20"/>
    <x v="549"/>
    <x v="6"/>
    <x v="159"/>
    <x v="569"/>
    <x v="677"/>
    <x v="0"/>
    <x v="0"/>
    <x v="0"/>
    <x v="0"/>
    <x v="0"/>
    <x v="0"/>
    <x v="0"/>
    <x v="0"/>
    <x v="0"/>
  </r>
  <r>
    <x v="0"/>
    <x v="0"/>
    <x v="0"/>
    <x v="38"/>
    <x v="38"/>
    <x v="1"/>
    <x v="199"/>
    <x v="548"/>
    <x v="546"/>
    <x v="54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1"/>
    <x v="0"/>
    <x v="536"/>
    <x v="530"/>
    <x v="533"/>
    <x v="60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61"/>
    <x v="0"/>
    <x v="0"/>
    <x v="7"/>
    <x v="4"/>
    <x v="232"/>
    <x v="1"/>
    <x v="72"/>
    <x v="325"/>
    <x v="3"/>
    <x v="0"/>
    <x v="453"/>
    <x v="528"/>
    <x v="26"/>
    <x v="806"/>
    <x v="5"/>
    <x v="281"/>
    <x v="3"/>
    <x v="203"/>
    <x v="23"/>
    <x v="10"/>
    <x v="550"/>
    <x v="13"/>
    <x v="16"/>
    <x v="570"/>
    <x v="678"/>
    <x v="0"/>
    <x v="0"/>
    <x v="0"/>
    <x v="0"/>
    <x v="0"/>
    <x v="0"/>
    <x v="0"/>
    <x v="0"/>
    <x v="0"/>
  </r>
  <r>
    <x v="0"/>
    <x v="0"/>
    <x v="0"/>
    <x v="38"/>
    <x v="38"/>
    <x v="1"/>
    <x v="89"/>
    <x v="549"/>
    <x v="547"/>
    <x v="54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0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4"/>
    <x v="807"/>
    <x v="2"/>
    <x v="2"/>
    <x v="9"/>
    <x v="204"/>
    <x v="32"/>
    <x v="8"/>
    <x v="551"/>
    <x v="10"/>
    <x v="37"/>
    <x v="571"/>
    <x v="679"/>
    <x v="0"/>
    <x v="0"/>
    <x v="0"/>
    <x v="0"/>
    <x v="0"/>
    <x v="0"/>
    <x v="0"/>
    <x v="0"/>
    <x v="0"/>
  </r>
  <r>
    <x v="0"/>
    <x v="0"/>
    <x v="0"/>
    <x v="38"/>
    <x v="38"/>
    <x v="69"/>
    <x v="0"/>
    <x v="546"/>
    <x v="544"/>
    <x v="54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"/>
    <x v="0"/>
    <x v="217"/>
    <x v="215"/>
    <x v="217"/>
    <x v="60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22"/>
    <x v="529"/>
    <x v="1"/>
    <x v="108"/>
    <x v="2"/>
    <x v="2"/>
    <x v="0"/>
    <x v="0"/>
    <x v="2"/>
    <x v="1"/>
    <x v="28"/>
    <x v="1"/>
    <x v="2"/>
    <x v="26"/>
    <x v="264"/>
    <x v="0"/>
    <x v="0"/>
    <x v="0"/>
    <x v="0"/>
    <x v="0"/>
    <x v="0"/>
    <x v="0"/>
    <x v="0"/>
    <x v="0"/>
  </r>
  <r>
    <x v="0"/>
    <x v="0"/>
    <x v="0"/>
    <x v="38"/>
    <x v="38"/>
    <x v="69"/>
    <x v="0"/>
    <x v="546"/>
    <x v="544"/>
    <x v="54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183"/>
    <x v="0"/>
    <x v="134"/>
    <x v="0"/>
    <x v="0"/>
    <x v="0"/>
    <x v="0"/>
    <x v="0"/>
    <x v="0"/>
    <x v="0"/>
    <x v="0"/>
    <x v="1"/>
    <x v="1"/>
    <x v="1"/>
    <x v="1"/>
    <x v="5"/>
    <x v="808"/>
    <x v="1"/>
    <x v="230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8"/>
    <x v="38"/>
    <x v="1"/>
    <x v="56"/>
    <x v="550"/>
    <x v="548"/>
    <x v="55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4"/>
    <x v="809"/>
    <x v="2"/>
    <x v="2"/>
    <x v="12"/>
    <x v="205"/>
    <x v="6"/>
    <x v="3"/>
    <x v="552"/>
    <x v="3"/>
    <x v="14"/>
    <x v="572"/>
    <x v="680"/>
    <x v="0"/>
    <x v="0"/>
    <x v="0"/>
    <x v="0"/>
    <x v="0"/>
    <x v="0"/>
    <x v="0"/>
    <x v="0"/>
    <x v="0"/>
  </r>
  <r>
    <x v="0"/>
    <x v="0"/>
    <x v="0"/>
    <x v="38"/>
    <x v="38"/>
    <x v="175"/>
    <x v="0"/>
    <x v="217"/>
    <x v="217"/>
    <x v="21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7"/>
    <x v="531"/>
    <x v="534"/>
    <x v="609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5"/>
    <x v="1"/>
    <x v="1"/>
    <x v="0"/>
    <x v="0"/>
    <x v="0"/>
    <x v="0"/>
    <x v="0"/>
    <x v="0"/>
    <x v="0"/>
    <x v="0"/>
    <x v="0"/>
    <x v="0"/>
    <x v="0"/>
    <x v="530"/>
    <x v="1"/>
    <x v="16"/>
    <x v="2"/>
    <x v="2"/>
    <x v="0"/>
    <x v="0"/>
    <x v="13"/>
    <x v="1"/>
    <x v="83"/>
    <x v="1"/>
    <x v="13"/>
    <x v="79"/>
    <x v="681"/>
    <x v="0"/>
    <x v="0"/>
    <x v="0"/>
    <x v="0"/>
    <x v="0"/>
    <x v="0"/>
    <x v="0"/>
    <x v="0"/>
    <x v="0"/>
  </r>
  <r>
    <x v="0"/>
    <x v="0"/>
    <x v="0"/>
    <x v="38"/>
    <x v="38"/>
    <x v="175"/>
    <x v="0"/>
    <x v="217"/>
    <x v="217"/>
    <x v="21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57"/>
    <x v="5"/>
    <x v="0"/>
    <x v="0"/>
    <x v="0"/>
    <x v="0"/>
    <x v="301"/>
    <x v="4"/>
    <x v="538"/>
    <x v="532"/>
    <x v="535"/>
    <x v="61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6"/>
    <x v="1"/>
    <x v="1"/>
    <x v="0"/>
    <x v="0"/>
    <x v="8"/>
    <x v="4"/>
    <x v="2"/>
    <x v="1"/>
    <x v="2"/>
    <x v="66"/>
    <x v="1"/>
    <x v="1"/>
    <x v="1"/>
    <x v="1"/>
    <x v="1"/>
    <x v="304"/>
    <x v="2"/>
    <x v="2"/>
    <x v="0"/>
    <x v="0"/>
    <x v="13"/>
    <x v="1"/>
    <x v="92"/>
    <x v="4"/>
    <x v="5"/>
    <x v="5"/>
    <x v="5"/>
    <x v="0"/>
    <x v="0"/>
    <x v="0"/>
    <x v="95"/>
    <x v="95"/>
    <x v="1"/>
    <x v="1"/>
    <x v="38"/>
    <x v="38"/>
  </r>
  <r>
    <x v="0"/>
    <x v="0"/>
    <x v="0"/>
    <x v="38"/>
    <x v="38"/>
    <x v="13"/>
    <x v="57"/>
    <x v="551"/>
    <x v="549"/>
    <x v="55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81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8"/>
    <x v="38"/>
    <x v="11"/>
    <x v="27"/>
    <x v="464"/>
    <x v="462"/>
    <x v="46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1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8"/>
    <x v="38"/>
    <x v="62"/>
    <x v="99"/>
    <x v="374"/>
    <x v="372"/>
    <x v="37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2"/>
    <x v="0"/>
    <x v="539"/>
    <x v="533"/>
    <x v="536"/>
    <x v="6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454"/>
    <x v="531"/>
    <x v="6"/>
    <x v="81"/>
    <x v="2"/>
    <x v="2"/>
    <x v="0"/>
    <x v="0"/>
    <x v="2"/>
    <x v="1"/>
    <x v="553"/>
    <x v="1"/>
    <x v="2"/>
    <x v="573"/>
    <x v="682"/>
    <x v="0"/>
    <x v="0"/>
    <x v="0"/>
    <x v="0"/>
    <x v="0"/>
    <x v="0"/>
    <x v="0"/>
    <x v="0"/>
    <x v="0"/>
  </r>
  <r>
    <x v="0"/>
    <x v="0"/>
    <x v="0"/>
    <x v="39"/>
    <x v="39"/>
    <x v="1"/>
    <x v="43"/>
    <x v="552"/>
    <x v="550"/>
    <x v="5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11"/>
    <x v="2"/>
    <x v="2"/>
    <x v="0"/>
    <x v="0"/>
    <x v="2"/>
    <x v="1"/>
    <x v="554"/>
    <x v="1"/>
    <x v="2"/>
    <x v="574"/>
    <x v="683"/>
    <x v="0"/>
    <x v="0"/>
    <x v="0"/>
    <x v="0"/>
    <x v="0"/>
    <x v="0"/>
    <x v="0"/>
    <x v="0"/>
    <x v="0"/>
  </r>
  <r>
    <x v="0"/>
    <x v="0"/>
    <x v="0"/>
    <x v="39"/>
    <x v="39"/>
    <x v="58"/>
    <x v="68"/>
    <x v="546"/>
    <x v="544"/>
    <x v="5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7"/>
    <x v="299"/>
    <x v="0"/>
    <x v="0"/>
    <x v="0"/>
    <x v="0"/>
    <x v="453"/>
    <x v="263"/>
    <x v="540"/>
    <x v="534"/>
    <x v="537"/>
    <x v="6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233"/>
    <x v="0"/>
    <x v="0"/>
    <x v="326"/>
    <x v="3"/>
    <x v="14"/>
    <x v="455"/>
    <x v="532"/>
    <x v="30"/>
    <x v="812"/>
    <x v="15"/>
    <x v="282"/>
    <x v="1"/>
    <x v="1"/>
    <x v="148"/>
    <x v="0"/>
    <x v="555"/>
    <x v="13"/>
    <x v="75"/>
    <x v="575"/>
    <x v="684"/>
    <x v="0"/>
    <x v="0"/>
    <x v="0"/>
    <x v="0"/>
    <x v="0"/>
    <x v="0"/>
    <x v="0"/>
    <x v="0"/>
    <x v="0"/>
  </r>
  <r>
    <x v="0"/>
    <x v="0"/>
    <x v="0"/>
    <x v="39"/>
    <x v="39"/>
    <x v="52"/>
    <x v="0"/>
    <x v="528"/>
    <x v="526"/>
    <x v="528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65"/>
    <x v="1"/>
    <x v="1"/>
    <x v="0"/>
    <x v="0"/>
    <x v="0"/>
    <x v="0"/>
    <x v="0"/>
    <x v="0"/>
    <x v="0"/>
    <x v="0"/>
    <x v="1"/>
    <x v="1"/>
    <x v="1"/>
    <x v="1"/>
    <x v="6"/>
    <x v="2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9"/>
    <x v="39"/>
    <x v="1"/>
    <x v="200"/>
    <x v="553"/>
    <x v="551"/>
    <x v="5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4"/>
    <x v="813"/>
    <x v="2"/>
    <x v="2"/>
    <x v="4"/>
    <x v="64"/>
    <x v="12"/>
    <x v="1"/>
    <x v="556"/>
    <x v="1"/>
    <x v="20"/>
    <x v="576"/>
    <x v="685"/>
    <x v="0"/>
    <x v="0"/>
    <x v="0"/>
    <x v="0"/>
    <x v="0"/>
    <x v="0"/>
    <x v="0"/>
    <x v="0"/>
    <x v="0"/>
  </r>
  <r>
    <x v="0"/>
    <x v="0"/>
    <x v="0"/>
    <x v="39"/>
    <x v="39"/>
    <x v="1"/>
    <x v="201"/>
    <x v="554"/>
    <x v="552"/>
    <x v="55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8"/>
    <x v="125"/>
    <x v="0"/>
    <x v="0"/>
    <x v="206"/>
    <x v="0"/>
    <x v="454"/>
    <x v="132"/>
    <x v="541"/>
    <x v="535"/>
    <x v="538"/>
    <x v="614"/>
    <x v="0"/>
    <x v="0"/>
    <x v="0"/>
    <x v="0"/>
    <x v="0"/>
    <x v="0"/>
    <x v="0"/>
    <x v="0"/>
    <x v="0"/>
    <x v="0"/>
    <x v="0"/>
    <x v="0"/>
    <x v="0"/>
    <x v="0"/>
    <x v="0"/>
    <x v="193"/>
    <x v="225"/>
    <x v="0"/>
    <x v="0"/>
    <x v="1"/>
    <x v="1"/>
    <x v="0"/>
    <x v="0"/>
    <x v="3"/>
    <x v="4"/>
    <x v="234"/>
    <x v="0"/>
    <x v="0"/>
    <x v="327"/>
    <x v="1"/>
    <x v="26"/>
    <x v="456"/>
    <x v="533"/>
    <x v="31"/>
    <x v="814"/>
    <x v="2"/>
    <x v="2"/>
    <x v="4"/>
    <x v="4"/>
    <x v="74"/>
    <x v="1"/>
    <x v="557"/>
    <x v="4"/>
    <x v="68"/>
    <x v="577"/>
    <x v="686"/>
    <x v="0"/>
    <x v="0"/>
    <x v="0"/>
    <x v="0"/>
    <x v="0"/>
    <x v="0"/>
    <x v="0"/>
    <x v="0"/>
    <x v="0"/>
  </r>
  <r>
    <x v="0"/>
    <x v="0"/>
    <x v="0"/>
    <x v="39"/>
    <x v="39"/>
    <x v="52"/>
    <x v="0"/>
    <x v="552"/>
    <x v="550"/>
    <x v="55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45"/>
    <x v="26"/>
    <x v="0"/>
    <x v="0"/>
    <x v="0"/>
    <x v="0"/>
    <x v="455"/>
    <x v="23"/>
    <x v="542"/>
    <x v="536"/>
    <x v="539"/>
    <x v="615"/>
    <x v="2"/>
    <x v="26"/>
    <x v="0"/>
    <x v="0"/>
    <x v="0"/>
    <x v="0"/>
    <x v="0"/>
    <x v="0"/>
    <x v="0"/>
    <x v="0"/>
    <x v="0"/>
    <x v="0"/>
    <x v="0"/>
    <x v="0"/>
    <x v="0"/>
    <x v="0"/>
    <x v="0"/>
    <x v="14"/>
    <x v="184"/>
    <x v="0"/>
    <x v="0"/>
    <x v="0"/>
    <x v="0"/>
    <x v="7"/>
    <x v="4"/>
    <x v="23"/>
    <x v="1"/>
    <x v="14"/>
    <x v="112"/>
    <x v="1"/>
    <x v="1"/>
    <x v="1"/>
    <x v="534"/>
    <x v="4"/>
    <x v="815"/>
    <x v="1"/>
    <x v="4"/>
    <x v="1"/>
    <x v="1"/>
    <x v="2"/>
    <x v="1"/>
    <x v="171"/>
    <x v="4"/>
    <x v="5"/>
    <x v="5"/>
    <x v="687"/>
    <x v="0"/>
    <x v="0"/>
    <x v="0"/>
    <x v="0"/>
    <x v="0"/>
    <x v="0"/>
    <x v="0"/>
    <x v="0"/>
    <x v="0"/>
  </r>
  <r>
    <x v="0"/>
    <x v="0"/>
    <x v="0"/>
    <x v="39"/>
    <x v="39"/>
    <x v="1"/>
    <x v="188"/>
    <x v="464"/>
    <x v="462"/>
    <x v="46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81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9"/>
    <x v="39"/>
    <x v="69"/>
    <x v="43"/>
    <x v="515"/>
    <x v="513"/>
    <x v="5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9"/>
    <x v="300"/>
    <x v="0"/>
    <x v="0"/>
    <x v="0"/>
    <x v="0"/>
    <x v="456"/>
    <x v="264"/>
    <x v="543"/>
    <x v="537"/>
    <x v="540"/>
    <x v="6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10"/>
    <x v="235"/>
    <x v="0"/>
    <x v="0"/>
    <x v="328"/>
    <x v="0"/>
    <x v="14"/>
    <x v="457"/>
    <x v="535"/>
    <x v="4"/>
    <x v="817"/>
    <x v="15"/>
    <x v="283"/>
    <x v="0"/>
    <x v="0"/>
    <x v="58"/>
    <x v="15"/>
    <x v="558"/>
    <x v="1"/>
    <x v="4"/>
    <x v="578"/>
    <x v="688"/>
    <x v="0"/>
    <x v="0"/>
    <x v="0"/>
    <x v="0"/>
    <x v="0"/>
    <x v="0"/>
    <x v="0"/>
    <x v="0"/>
    <x v="0"/>
  </r>
  <r>
    <x v="0"/>
    <x v="0"/>
    <x v="0"/>
    <x v="39"/>
    <x v="39"/>
    <x v="185"/>
    <x v="43"/>
    <x v="528"/>
    <x v="526"/>
    <x v="52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4"/>
    <x v="818"/>
    <x v="2"/>
    <x v="2"/>
    <x v="0"/>
    <x v="0"/>
    <x v="2"/>
    <x v="1"/>
    <x v="84"/>
    <x v="1"/>
    <x v="2"/>
    <x v="200"/>
    <x v="689"/>
    <x v="0"/>
    <x v="0"/>
    <x v="0"/>
    <x v="0"/>
    <x v="0"/>
    <x v="0"/>
    <x v="0"/>
    <x v="0"/>
    <x v="0"/>
  </r>
  <r>
    <x v="0"/>
    <x v="0"/>
    <x v="0"/>
    <x v="39"/>
    <x v="39"/>
    <x v="185"/>
    <x v="43"/>
    <x v="528"/>
    <x v="526"/>
    <x v="528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0"/>
    <x v="16"/>
    <x v="0"/>
    <x v="0"/>
    <x v="0"/>
    <x v="0"/>
    <x v="457"/>
    <x v="14"/>
    <x v="544"/>
    <x v="538"/>
    <x v="541"/>
    <x v="6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5"/>
    <x v="0"/>
    <x v="0"/>
    <x v="329"/>
    <x v="1"/>
    <x v="5"/>
    <x v="458"/>
    <x v="536"/>
    <x v="6"/>
    <x v="10"/>
    <x v="2"/>
    <x v="2"/>
    <x v="0"/>
    <x v="0"/>
    <x v="12"/>
    <x v="1"/>
    <x v="559"/>
    <x v="4"/>
    <x v="1"/>
    <x v="263"/>
    <x v="690"/>
    <x v="0"/>
    <x v="0"/>
    <x v="0"/>
    <x v="96"/>
    <x v="96"/>
    <x v="1"/>
    <x v="1"/>
    <x v="39"/>
    <x v="39"/>
  </r>
  <r>
    <x v="0"/>
    <x v="0"/>
    <x v="0"/>
    <x v="39"/>
    <x v="39"/>
    <x v="13"/>
    <x v="98"/>
    <x v="555"/>
    <x v="553"/>
    <x v="5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9"/>
    <x v="39"/>
    <x v="186"/>
    <x v="0"/>
    <x v="556"/>
    <x v="554"/>
    <x v="55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9"/>
    <x v="39"/>
    <x v="37"/>
    <x v="0"/>
    <x v="557"/>
    <x v="555"/>
    <x v="55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1"/>
    <x v="233"/>
    <x v="0"/>
    <x v="0"/>
    <x v="0"/>
    <x v="0"/>
    <x v="458"/>
    <x v="234"/>
    <x v="545"/>
    <x v="539"/>
    <x v="542"/>
    <x v="6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30"/>
    <x v="1"/>
    <x v="91"/>
    <x v="330"/>
    <x v="1"/>
    <x v="1"/>
    <x v="459"/>
    <x v="537"/>
    <x v="10"/>
    <x v="577"/>
    <x v="2"/>
    <x v="2"/>
    <x v="0"/>
    <x v="0"/>
    <x v="43"/>
    <x v="8"/>
    <x v="560"/>
    <x v="3"/>
    <x v="14"/>
    <x v="579"/>
    <x v="691"/>
    <x v="0"/>
    <x v="0"/>
    <x v="0"/>
    <x v="0"/>
    <x v="0"/>
    <x v="0"/>
    <x v="0"/>
    <x v="0"/>
    <x v="0"/>
  </r>
  <r>
    <x v="0"/>
    <x v="0"/>
    <x v="0"/>
    <x v="39"/>
    <x v="39"/>
    <x v="152"/>
    <x v="46"/>
    <x v="558"/>
    <x v="556"/>
    <x v="55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97"/>
    <x v="97"/>
    <x v="1"/>
    <x v="1"/>
    <x v="39"/>
    <x v="39"/>
  </r>
  <r>
    <x v="0"/>
    <x v="0"/>
    <x v="0"/>
    <x v="39"/>
    <x v="39"/>
    <x v="58"/>
    <x v="68"/>
    <x v="546"/>
    <x v="544"/>
    <x v="54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2"/>
    <x v="301"/>
    <x v="0"/>
    <x v="0"/>
    <x v="207"/>
    <x v="0"/>
    <x v="459"/>
    <x v="265"/>
    <x v="546"/>
    <x v="540"/>
    <x v="543"/>
    <x v="620"/>
    <x v="0"/>
    <x v="0"/>
    <x v="0"/>
    <x v="0"/>
    <x v="0"/>
    <x v="0"/>
    <x v="0"/>
    <x v="0"/>
    <x v="0"/>
    <x v="0"/>
    <x v="0"/>
    <x v="0"/>
    <x v="0"/>
    <x v="0"/>
    <x v="0"/>
    <x v="194"/>
    <x v="226"/>
    <x v="0"/>
    <x v="0"/>
    <x v="1"/>
    <x v="1"/>
    <x v="0"/>
    <x v="0"/>
    <x v="2"/>
    <x v="4"/>
    <x v="236"/>
    <x v="0"/>
    <x v="0"/>
    <x v="331"/>
    <x v="1"/>
    <x v="4"/>
    <x v="460"/>
    <x v="538"/>
    <x v="1"/>
    <x v="819"/>
    <x v="2"/>
    <x v="2"/>
    <x v="0"/>
    <x v="0"/>
    <x v="16"/>
    <x v="1"/>
    <x v="561"/>
    <x v="4"/>
    <x v="20"/>
    <x v="580"/>
    <x v="692"/>
    <x v="0"/>
    <x v="0"/>
    <x v="0"/>
    <x v="0"/>
    <x v="0"/>
    <x v="0"/>
    <x v="0"/>
    <x v="0"/>
    <x v="0"/>
  </r>
  <r>
    <x v="0"/>
    <x v="0"/>
    <x v="0"/>
    <x v="40"/>
    <x v="40"/>
    <x v="12"/>
    <x v="0"/>
    <x v="559"/>
    <x v="557"/>
    <x v="55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4"/>
    <x v="820"/>
    <x v="1"/>
    <x v="4"/>
    <x v="1"/>
    <x v="1"/>
    <x v="12"/>
    <x v="15"/>
    <x v="562"/>
    <x v="6"/>
    <x v="20"/>
    <x v="581"/>
    <x v="693"/>
    <x v="0"/>
    <x v="0"/>
    <x v="0"/>
    <x v="0"/>
    <x v="0"/>
    <x v="0"/>
    <x v="0"/>
    <x v="0"/>
    <x v="0"/>
  </r>
  <r>
    <x v="0"/>
    <x v="0"/>
    <x v="0"/>
    <x v="40"/>
    <x v="40"/>
    <x v="187"/>
    <x v="79"/>
    <x v="155"/>
    <x v="155"/>
    <x v="1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3"/>
    <x v="233"/>
    <x v="0"/>
    <x v="0"/>
    <x v="0"/>
    <x v="0"/>
    <x v="460"/>
    <x v="234"/>
    <x v="547"/>
    <x v="541"/>
    <x v="544"/>
    <x v="6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23"/>
    <x v="0"/>
    <x v="0"/>
    <x v="112"/>
    <x v="0"/>
    <x v="16"/>
    <x v="461"/>
    <x v="539"/>
    <x v="4"/>
    <x v="821"/>
    <x v="2"/>
    <x v="2"/>
    <x v="0"/>
    <x v="0"/>
    <x v="43"/>
    <x v="3"/>
    <x v="213"/>
    <x v="1"/>
    <x v="14"/>
    <x v="582"/>
    <x v="694"/>
    <x v="0"/>
    <x v="0"/>
    <x v="0"/>
    <x v="0"/>
    <x v="0"/>
    <x v="0"/>
    <x v="0"/>
    <x v="0"/>
    <x v="0"/>
  </r>
  <r>
    <x v="0"/>
    <x v="0"/>
    <x v="0"/>
    <x v="40"/>
    <x v="40"/>
    <x v="3"/>
    <x v="39"/>
    <x v="287"/>
    <x v="286"/>
    <x v="28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50"/>
    <x v="185"/>
    <x v="1"/>
    <x v="1"/>
    <x v="0"/>
    <x v="0"/>
    <x v="0"/>
    <x v="0"/>
    <x v="0"/>
    <x v="0"/>
    <x v="0"/>
    <x v="0"/>
    <x v="1"/>
    <x v="1"/>
    <x v="1"/>
    <x v="1"/>
    <x v="90"/>
    <x v="82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0"/>
    <x v="40"/>
    <x v="188"/>
    <x v="202"/>
    <x v="76"/>
    <x v="76"/>
    <x v="7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1"/>
    <x v="823"/>
    <x v="1"/>
    <x v="4"/>
    <x v="12"/>
    <x v="206"/>
    <x v="11"/>
    <x v="10"/>
    <x v="563"/>
    <x v="13"/>
    <x v="39"/>
    <x v="583"/>
    <x v="695"/>
    <x v="0"/>
    <x v="0"/>
    <x v="0"/>
    <x v="0"/>
    <x v="0"/>
    <x v="0"/>
    <x v="0"/>
    <x v="0"/>
    <x v="0"/>
  </r>
  <r>
    <x v="0"/>
    <x v="0"/>
    <x v="0"/>
    <x v="40"/>
    <x v="40"/>
    <x v="1"/>
    <x v="0"/>
    <x v="560"/>
    <x v="558"/>
    <x v="56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82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0"/>
    <x v="40"/>
    <x v="1"/>
    <x v="52"/>
    <x v="82"/>
    <x v="82"/>
    <x v="8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825"/>
    <x v="1"/>
    <x v="284"/>
    <x v="1"/>
    <x v="207"/>
    <x v="8"/>
    <x v="8"/>
    <x v="564"/>
    <x v="3"/>
    <x v="7"/>
    <x v="584"/>
    <x v="696"/>
    <x v="0"/>
    <x v="0"/>
    <x v="0"/>
    <x v="0"/>
    <x v="0"/>
    <x v="0"/>
    <x v="0"/>
    <x v="0"/>
    <x v="0"/>
  </r>
  <r>
    <x v="0"/>
    <x v="0"/>
    <x v="0"/>
    <x v="40"/>
    <x v="40"/>
    <x v="165"/>
    <x v="203"/>
    <x v="416"/>
    <x v="414"/>
    <x v="41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82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0"/>
    <x v="40"/>
    <x v="189"/>
    <x v="182"/>
    <x v="561"/>
    <x v="559"/>
    <x v="56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827"/>
    <x v="2"/>
    <x v="2"/>
    <x v="0"/>
    <x v="0"/>
    <x v="38"/>
    <x v="1"/>
    <x v="565"/>
    <x v="1"/>
    <x v="35"/>
    <x v="585"/>
    <x v="697"/>
    <x v="0"/>
    <x v="0"/>
    <x v="0"/>
    <x v="0"/>
    <x v="0"/>
    <x v="0"/>
    <x v="0"/>
    <x v="0"/>
    <x v="0"/>
  </r>
  <r>
    <x v="0"/>
    <x v="0"/>
    <x v="0"/>
    <x v="40"/>
    <x v="40"/>
    <x v="187"/>
    <x v="79"/>
    <x v="155"/>
    <x v="155"/>
    <x v="155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42"/>
    <x v="0"/>
    <x v="0"/>
    <x v="0"/>
    <x v="0"/>
    <x v="256"/>
    <x v="0"/>
    <x v="548"/>
    <x v="542"/>
    <x v="545"/>
    <x v="625"/>
    <x v="0"/>
    <x v="0"/>
    <x v="0"/>
    <x v="0"/>
    <x v="0"/>
    <x v="0"/>
    <x v="0"/>
    <x v="0"/>
    <x v="0"/>
    <x v="0"/>
    <x v="0"/>
    <x v="0"/>
    <x v="0"/>
    <x v="0"/>
    <x v="0"/>
    <x v="0"/>
    <x v="227"/>
    <x v="0"/>
    <x v="0"/>
    <x v="1"/>
    <x v="1"/>
    <x v="0"/>
    <x v="0"/>
    <x v="0"/>
    <x v="0"/>
    <x v="0"/>
    <x v="0"/>
    <x v="0"/>
    <x v="0"/>
    <x v="1"/>
    <x v="16"/>
    <x v="462"/>
    <x v="540"/>
    <x v="6"/>
    <x v="10"/>
    <x v="2"/>
    <x v="2"/>
    <x v="0"/>
    <x v="0"/>
    <x v="13"/>
    <x v="1"/>
    <x v="34"/>
    <x v="4"/>
    <x v="2"/>
    <x v="586"/>
    <x v="698"/>
    <x v="0"/>
    <x v="0"/>
    <x v="0"/>
    <x v="98"/>
    <x v="98"/>
    <x v="1"/>
    <x v="1"/>
    <x v="40"/>
    <x v="40"/>
  </r>
  <r>
    <x v="0"/>
    <x v="0"/>
    <x v="0"/>
    <x v="40"/>
    <x v="40"/>
    <x v="187"/>
    <x v="79"/>
    <x v="155"/>
    <x v="155"/>
    <x v="15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49"/>
    <x v="543"/>
    <x v="546"/>
    <x v="626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86"/>
    <x v="1"/>
    <x v="1"/>
    <x v="0"/>
    <x v="0"/>
    <x v="12"/>
    <x v="10"/>
    <x v="237"/>
    <x v="3"/>
    <x v="92"/>
    <x v="332"/>
    <x v="6"/>
    <x v="8"/>
    <x v="463"/>
    <x v="541"/>
    <x v="23"/>
    <x v="828"/>
    <x v="2"/>
    <x v="2"/>
    <x v="0"/>
    <x v="0"/>
    <x v="43"/>
    <x v="8"/>
    <x v="566"/>
    <x v="10"/>
    <x v="7"/>
    <x v="587"/>
    <x v="699"/>
    <x v="0"/>
    <x v="0"/>
    <x v="0"/>
    <x v="98"/>
    <x v="98"/>
    <x v="1"/>
    <x v="1"/>
    <x v="40"/>
    <x v="40"/>
  </r>
  <r>
    <x v="0"/>
    <x v="0"/>
    <x v="0"/>
    <x v="40"/>
    <x v="40"/>
    <x v="190"/>
    <x v="0"/>
    <x v="562"/>
    <x v="560"/>
    <x v="56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42"/>
    <x v="0"/>
    <x v="0"/>
    <x v="0"/>
    <x v="0"/>
    <x v="12"/>
    <x v="39"/>
    <x v="550"/>
    <x v="544"/>
    <x v="547"/>
    <x v="6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3"/>
    <x v="10"/>
    <x v="238"/>
    <x v="1"/>
    <x v="14"/>
    <x v="50"/>
    <x v="6"/>
    <x v="11"/>
    <x v="464"/>
    <x v="542"/>
    <x v="15"/>
    <x v="829"/>
    <x v="1"/>
    <x v="4"/>
    <x v="0"/>
    <x v="0"/>
    <x v="17"/>
    <x v="13"/>
    <x v="567"/>
    <x v="13"/>
    <x v="19"/>
    <x v="588"/>
    <x v="700"/>
    <x v="0"/>
    <x v="0"/>
    <x v="0"/>
    <x v="0"/>
    <x v="0"/>
    <x v="0"/>
    <x v="0"/>
    <x v="0"/>
    <x v="0"/>
  </r>
  <r>
    <x v="0"/>
    <x v="0"/>
    <x v="0"/>
    <x v="40"/>
    <x v="40"/>
    <x v="190"/>
    <x v="0"/>
    <x v="562"/>
    <x v="560"/>
    <x v="56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51"/>
    <x v="545"/>
    <x v="548"/>
    <x v="628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148"/>
    <x v="0"/>
    <x v="162"/>
    <x v="0"/>
    <x v="0"/>
    <x v="16"/>
    <x v="10"/>
    <x v="64"/>
    <x v="3"/>
    <x v="12"/>
    <x v="194"/>
    <x v="6"/>
    <x v="13"/>
    <x v="244"/>
    <x v="543"/>
    <x v="15"/>
    <x v="631"/>
    <x v="1"/>
    <x v="285"/>
    <x v="1"/>
    <x v="1"/>
    <x v="38"/>
    <x v="8"/>
    <x v="420"/>
    <x v="10"/>
    <x v="35"/>
    <x v="451"/>
    <x v="701"/>
    <x v="0"/>
    <x v="0"/>
    <x v="0"/>
    <x v="0"/>
    <x v="0"/>
    <x v="0"/>
    <x v="0"/>
    <x v="0"/>
    <x v="0"/>
  </r>
  <r>
    <x v="0"/>
    <x v="0"/>
    <x v="0"/>
    <x v="40"/>
    <x v="40"/>
    <x v="190"/>
    <x v="0"/>
    <x v="562"/>
    <x v="560"/>
    <x v="56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1"/>
    <x v="0"/>
    <x v="552"/>
    <x v="546"/>
    <x v="549"/>
    <x v="6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3"/>
    <x v="5"/>
    <x v="465"/>
    <x v="544"/>
    <x v="1"/>
    <x v="830"/>
    <x v="2"/>
    <x v="2"/>
    <x v="0"/>
    <x v="0"/>
    <x v="6"/>
    <x v="3"/>
    <x v="568"/>
    <x v="3"/>
    <x v="14"/>
    <x v="589"/>
    <x v="702"/>
    <x v="0"/>
    <x v="0"/>
    <x v="0"/>
    <x v="99"/>
    <x v="99"/>
    <x v="1"/>
    <x v="1"/>
    <x v="40"/>
    <x v="40"/>
  </r>
  <r>
    <x v="0"/>
    <x v="0"/>
    <x v="0"/>
    <x v="40"/>
    <x v="40"/>
    <x v="190"/>
    <x v="0"/>
    <x v="562"/>
    <x v="560"/>
    <x v="56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53"/>
    <x v="547"/>
    <x v="550"/>
    <x v="63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87"/>
    <x v="0"/>
    <x v="24"/>
    <x v="0"/>
    <x v="0"/>
    <x v="7"/>
    <x v="4"/>
    <x v="2"/>
    <x v="1"/>
    <x v="2"/>
    <x v="9"/>
    <x v="0"/>
    <x v="16"/>
    <x v="0"/>
    <x v="545"/>
    <x v="23"/>
    <x v="831"/>
    <x v="1"/>
    <x v="28"/>
    <x v="0"/>
    <x v="0"/>
    <x v="2"/>
    <x v="1"/>
    <x v="83"/>
    <x v="1"/>
    <x v="2"/>
    <x v="79"/>
    <x v="703"/>
    <x v="0"/>
    <x v="0"/>
    <x v="0"/>
    <x v="99"/>
    <x v="99"/>
    <x v="1"/>
    <x v="1"/>
    <x v="40"/>
    <x v="40"/>
  </r>
  <r>
    <x v="0"/>
    <x v="0"/>
    <x v="0"/>
    <x v="41"/>
    <x v="41"/>
    <x v="65"/>
    <x v="74"/>
    <x v="220"/>
    <x v="220"/>
    <x v="2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  <x v="56"/>
    <x v="394"/>
    <x v="302"/>
    <x v="54"/>
    <x v="0"/>
    <x v="208"/>
    <x v="0"/>
    <x v="462"/>
    <x v="266"/>
    <x v="554"/>
    <x v="548"/>
    <x v="551"/>
    <x v="631"/>
    <x v="0"/>
    <x v="0"/>
    <x v="0"/>
    <x v="0"/>
    <x v="0"/>
    <x v="0"/>
    <x v="0"/>
    <x v="0"/>
    <x v="0"/>
    <x v="0"/>
    <x v="0"/>
    <x v="0"/>
    <x v="0"/>
    <x v="0"/>
    <x v="0"/>
    <x v="195"/>
    <x v="228"/>
    <x v="0"/>
    <x v="0"/>
    <x v="0"/>
    <x v="163"/>
    <x v="0"/>
    <x v="0"/>
    <x v="33"/>
    <x v="19"/>
    <x v="239"/>
    <x v="2"/>
    <x v="66"/>
    <x v="333"/>
    <x v="13"/>
    <x v="17"/>
    <x v="466"/>
    <x v="546"/>
    <x v="82"/>
    <x v="832"/>
    <x v="9"/>
    <x v="286"/>
    <x v="0"/>
    <x v="0"/>
    <x v="45"/>
    <x v="33"/>
    <x v="569"/>
    <x v="12"/>
    <x v="160"/>
    <x v="590"/>
    <x v="704"/>
    <x v="0"/>
    <x v="0"/>
    <x v="0"/>
    <x v="0"/>
    <x v="0"/>
    <x v="0"/>
    <x v="0"/>
    <x v="0"/>
    <x v="0"/>
  </r>
  <r>
    <x v="0"/>
    <x v="0"/>
    <x v="0"/>
    <x v="41"/>
    <x v="41"/>
    <x v="1"/>
    <x v="0"/>
    <x v="563"/>
    <x v="561"/>
    <x v="5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5"/>
    <x v="303"/>
    <x v="0"/>
    <x v="0"/>
    <x v="117"/>
    <x v="64"/>
    <x v="463"/>
    <x v="267"/>
    <x v="555"/>
    <x v="549"/>
    <x v="552"/>
    <x v="632"/>
    <x v="0"/>
    <x v="0"/>
    <x v="0"/>
    <x v="0"/>
    <x v="0"/>
    <x v="0"/>
    <x v="6"/>
    <x v="3"/>
    <x v="0"/>
    <x v="0"/>
    <x v="0"/>
    <x v="0"/>
    <x v="17"/>
    <x v="0"/>
    <x v="0"/>
    <x v="0"/>
    <x v="0"/>
    <x v="0"/>
    <x v="0"/>
    <x v="1"/>
    <x v="1"/>
    <x v="0"/>
    <x v="0"/>
    <x v="14"/>
    <x v="2"/>
    <x v="2"/>
    <x v="0"/>
    <x v="0"/>
    <x v="202"/>
    <x v="3"/>
    <x v="4"/>
    <x v="467"/>
    <x v="547"/>
    <x v="136"/>
    <x v="833"/>
    <x v="1"/>
    <x v="287"/>
    <x v="35"/>
    <x v="208"/>
    <x v="22"/>
    <x v="16"/>
    <x v="570"/>
    <x v="12"/>
    <x v="25"/>
    <x v="591"/>
    <x v="705"/>
    <x v="0"/>
    <x v="0"/>
    <x v="0"/>
    <x v="0"/>
    <x v="0"/>
    <x v="0"/>
    <x v="0"/>
    <x v="0"/>
    <x v="0"/>
  </r>
  <r>
    <x v="0"/>
    <x v="0"/>
    <x v="0"/>
    <x v="41"/>
    <x v="41"/>
    <x v="80"/>
    <x v="0"/>
    <x v="564"/>
    <x v="562"/>
    <x v="5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  <x v="57"/>
    <x v="396"/>
    <x v="304"/>
    <x v="55"/>
    <x v="0"/>
    <x v="209"/>
    <x v="0"/>
    <x v="464"/>
    <x v="189"/>
    <x v="556"/>
    <x v="550"/>
    <x v="553"/>
    <x v="633"/>
    <x v="0"/>
    <x v="0"/>
    <x v="0"/>
    <x v="0"/>
    <x v="0"/>
    <x v="0"/>
    <x v="0"/>
    <x v="0"/>
    <x v="0"/>
    <x v="0"/>
    <x v="0"/>
    <x v="0"/>
    <x v="0"/>
    <x v="0"/>
    <x v="0"/>
    <x v="196"/>
    <x v="229"/>
    <x v="0"/>
    <x v="0"/>
    <x v="1"/>
    <x v="1"/>
    <x v="0"/>
    <x v="0"/>
    <x v="27"/>
    <x v="2"/>
    <x v="8"/>
    <x v="0"/>
    <x v="0"/>
    <x v="334"/>
    <x v="1"/>
    <x v="8"/>
    <x v="468"/>
    <x v="548"/>
    <x v="22"/>
    <x v="834"/>
    <x v="2"/>
    <x v="2"/>
    <x v="12"/>
    <x v="39"/>
    <x v="143"/>
    <x v="8"/>
    <x v="571"/>
    <x v="1"/>
    <x v="85"/>
    <x v="592"/>
    <x v="706"/>
    <x v="0"/>
    <x v="0"/>
    <x v="0"/>
    <x v="0"/>
    <x v="0"/>
    <x v="0"/>
    <x v="0"/>
    <x v="0"/>
    <x v="0"/>
  </r>
  <r>
    <x v="0"/>
    <x v="0"/>
    <x v="0"/>
    <x v="41"/>
    <x v="41"/>
    <x v="191"/>
    <x v="204"/>
    <x v="565"/>
    <x v="563"/>
    <x v="5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2"/>
    <x v="1"/>
    <x v="28"/>
    <x v="1"/>
    <x v="2"/>
    <x v="26"/>
    <x v="5"/>
    <x v="0"/>
    <x v="0"/>
    <x v="0"/>
    <x v="0"/>
    <x v="0"/>
    <x v="0"/>
    <x v="0"/>
    <x v="0"/>
    <x v="0"/>
  </r>
  <r>
    <x v="0"/>
    <x v="0"/>
    <x v="0"/>
    <x v="41"/>
    <x v="41"/>
    <x v="121"/>
    <x v="0"/>
    <x v="127"/>
    <x v="127"/>
    <x v="12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16"/>
    <x v="0"/>
    <x v="0"/>
    <x v="0"/>
    <x v="0"/>
    <x v="465"/>
    <x v="14"/>
    <x v="557"/>
    <x v="551"/>
    <x v="554"/>
    <x v="634"/>
    <x v="0"/>
    <x v="0"/>
    <x v="0"/>
    <x v="0"/>
    <x v="0"/>
    <x v="0"/>
    <x v="0"/>
    <x v="0"/>
    <x v="0"/>
    <x v="0"/>
    <x v="0"/>
    <x v="0"/>
    <x v="0"/>
    <x v="0"/>
    <x v="0"/>
    <x v="0"/>
    <x v="127"/>
    <x v="2"/>
    <x v="3"/>
    <x v="0"/>
    <x v="164"/>
    <x v="0"/>
    <x v="0"/>
    <x v="4"/>
    <x v="4"/>
    <x v="2"/>
    <x v="0"/>
    <x v="0"/>
    <x v="26"/>
    <x v="1"/>
    <x v="0"/>
    <x v="469"/>
    <x v="549"/>
    <x v="6"/>
    <x v="10"/>
    <x v="1"/>
    <x v="288"/>
    <x v="0"/>
    <x v="0"/>
    <x v="8"/>
    <x v="1"/>
    <x v="572"/>
    <x v="4"/>
    <x v="13"/>
    <x v="593"/>
    <x v="707"/>
    <x v="0"/>
    <x v="0"/>
    <x v="0"/>
    <x v="91"/>
    <x v="91"/>
    <x v="1"/>
    <x v="1"/>
    <x v="41"/>
    <x v="41"/>
  </r>
  <r>
    <x v="0"/>
    <x v="0"/>
    <x v="0"/>
    <x v="41"/>
    <x v="41"/>
    <x v="1"/>
    <x v="51"/>
    <x v="566"/>
    <x v="564"/>
    <x v="56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1"/>
    <x v="41"/>
    <x v="1"/>
    <x v="18"/>
    <x v="567"/>
    <x v="565"/>
    <x v="56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835"/>
    <x v="2"/>
    <x v="2"/>
    <x v="1"/>
    <x v="157"/>
    <x v="6"/>
    <x v="1"/>
    <x v="177"/>
    <x v="1"/>
    <x v="14"/>
    <x v="171"/>
    <x v="708"/>
    <x v="0"/>
    <x v="0"/>
    <x v="0"/>
    <x v="0"/>
    <x v="0"/>
    <x v="0"/>
    <x v="0"/>
    <x v="0"/>
    <x v="0"/>
  </r>
  <r>
    <x v="0"/>
    <x v="0"/>
    <x v="0"/>
    <x v="41"/>
    <x v="41"/>
    <x v="51"/>
    <x v="205"/>
    <x v="396"/>
    <x v="394"/>
    <x v="3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7"/>
    <x v="9"/>
    <x v="0"/>
    <x v="0"/>
    <x v="0"/>
    <x v="0"/>
    <x v="466"/>
    <x v="7"/>
    <x v="558"/>
    <x v="552"/>
    <x v="555"/>
    <x v="63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1"/>
    <x v="16"/>
    <x v="470"/>
    <x v="550"/>
    <x v="46"/>
    <x v="836"/>
    <x v="2"/>
    <x v="2"/>
    <x v="4"/>
    <x v="4"/>
    <x v="13"/>
    <x v="1"/>
    <x v="83"/>
    <x v="4"/>
    <x v="2"/>
    <x v="594"/>
    <x v="709"/>
    <x v="0"/>
    <x v="0"/>
    <x v="0"/>
    <x v="0"/>
    <x v="0"/>
    <x v="0"/>
    <x v="0"/>
    <x v="0"/>
    <x v="0"/>
  </r>
  <r>
    <x v="0"/>
    <x v="0"/>
    <x v="0"/>
    <x v="41"/>
    <x v="41"/>
    <x v="80"/>
    <x v="67"/>
    <x v="568"/>
    <x v="566"/>
    <x v="56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83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1"/>
    <x v="41"/>
    <x v="149"/>
    <x v="206"/>
    <x v="569"/>
    <x v="567"/>
    <x v="56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"/>
    <x v="0"/>
    <x v="559"/>
    <x v="553"/>
    <x v="556"/>
    <x v="6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22"/>
    <x v="551"/>
    <x v="46"/>
    <x v="838"/>
    <x v="2"/>
    <x v="2"/>
    <x v="0"/>
    <x v="0"/>
    <x v="6"/>
    <x v="3"/>
    <x v="83"/>
    <x v="3"/>
    <x v="14"/>
    <x v="79"/>
    <x v="710"/>
    <x v="0"/>
    <x v="0"/>
    <x v="0"/>
    <x v="0"/>
    <x v="0"/>
    <x v="0"/>
    <x v="0"/>
    <x v="0"/>
    <x v="0"/>
  </r>
  <r>
    <x v="0"/>
    <x v="0"/>
    <x v="0"/>
    <x v="41"/>
    <x v="41"/>
    <x v="149"/>
    <x v="206"/>
    <x v="569"/>
    <x v="567"/>
    <x v="56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98"/>
    <x v="40"/>
    <x v="0"/>
    <x v="0"/>
    <x v="210"/>
    <x v="0"/>
    <x v="467"/>
    <x v="37"/>
    <x v="560"/>
    <x v="554"/>
    <x v="557"/>
    <x v="637"/>
    <x v="0"/>
    <x v="0"/>
    <x v="0"/>
    <x v="0"/>
    <x v="0"/>
    <x v="0"/>
    <x v="0"/>
    <x v="0"/>
    <x v="0"/>
    <x v="0"/>
    <x v="0"/>
    <x v="0"/>
    <x v="0"/>
    <x v="0"/>
    <x v="0"/>
    <x v="197"/>
    <x v="230"/>
    <x v="16"/>
    <x v="188"/>
    <x v="1"/>
    <x v="1"/>
    <x v="0"/>
    <x v="0"/>
    <x v="7"/>
    <x v="4"/>
    <x v="71"/>
    <x v="1"/>
    <x v="86"/>
    <x v="312"/>
    <x v="1"/>
    <x v="1"/>
    <x v="471"/>
    <x v="552"/>
    <x v="17"/>
    <x v="839"/>
    <x v="2"/>
    <x v="2"/>
    <x v="0"/>
    <x v="0"/>
    <x v="2"/>
    <x v="1"/>
    <x v="471"/>
    <x v="4"/>
    <x v="5"/>
    <x v="595"/>
    <x v="711"/>
    <x v="0"/>
    <x v="0"/>
    <x v="0"/>
    <x v="0"/>
    <x v="0"/>
    <x v="0"/>
    <x v="0"/>
    <x v="0"/>
    <x v="0"/>
  </r>
  <r>
    <x v="0"/>
    <x v="0"/>
    <x v="0"/>
    <x v="41"/>
    <x v="41"/>
    <x v="149"/>
    <x v="206"/>
    <x v="569"/>
    <x v="567"/>
    <x v="569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88"/>
    <x v="2"/>
    <x v="2"/>
    <x v="0"/>
    <x v="0"/>
    <x v="2"/>
    <x v="1"/>
    <x v="282"/>
    <x v="1"/>
    <x v="2"/>
    <x v="596"/>
    <x v="712"/>
    <x v="0"/>
    <x v="0"/>
    <x v="0"/>
    <x v="100"/>
    <x v="100"/>
    <x v="1"/>
    <x v="1"/>
    <x v="41"/>
    <x v="41"/>
  </r>
  <r>
    <x v="0"/>
    <x v="0"/>
    <x v="0"/>
    <x v="41"/>
    <x v="41"/>
    <x v="37"/>
    <x v="0"/>
    <x v="570"/>
    <x v="568"/>
    <x v="57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9"/>
    <x v="305"/>
    <x v="0"/>
    <x v="0"/>
    <x v="0"/>
    <x v="0"/>
    <x v="468"/>
    <x v="0"/>
    <x v="561"/>
    <x v="555"/>
    <x v="558"/>
    <x v="6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  <x v="0"/>
    <x v="0"/>
    <x v="2"/>
    <x v="4"/>
    <x v="173"/>
    <x v="0"/>
    <x v="0"/>
    <x v="281"/>
    <x v="0"/>
    <x v="48"/>
    <x v="472"/>
    <x v="553"/>
    <x v="60"/>
    <x v="840"/>
    <x v="5"/>
    <x v="289"/>
    <x v="0"/>
    <x v="0"/>
    <x v="18"/>
    <x v="3"/>
    <x v="122"/>
    <x v="1"/>
    <x v="33"/>
    <x v="597"/>
    <x v="713"/>
    <x v="0"/>
    <x v="0"/>
    <x v="0"/>
    <x v="0"/>
    <x v="0"/>
    <x v="0"/>
    <x v="0"/>
    <x v="0"/>
    <x v="0"/>
  </r>
  <r>
    <x v="0"/>
    <x v="0"/>
    <x v="0"/>
    <x v="41"/>
    <x v="41"/>
    <x v="37"/>
    <x v="0"/>
    <x v="570"/>
    <x v="568"/>
    <x v="57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48"/>
    <x v="58"/>
    <x v="400"/>
    <x v="302"/>
    <x v="56"/>
    <x v="0"/>
    <x v="211"/>
    <x v="0"/>
    <x v="469"/>
    <x v="268"/>
    <x v="562"/>
    <x v="556"/>
    <x v="559"/>
    <x v="640"/>
    <x v="0"/>
    <x v="0"/>
    <x v="0"/>
    <x v="0"/>
    <x v="0"/>
    <x v="0"/>
    <x v="0"/>
    <x v="0"/>
    <x v="0"/>
    <x v="0"/>
    <x v="0"/>
    <x v="0"/>
    <x v="0"/>
    <x v="0"/>
    <x v="0"/>
    <x v="198"/>
    <x v="231"/>
    <x v="30"/>
    <x v="189"/>
    <x v="1"/>
    <x v="1"/>
    <x v="0"/>
    <x v="0"/>
    <x v="3"/>
    <x v="3"/>
    <x v="240"/>
    <x v="11"/>
    <x v="93"/>
    <x v="335"/>
    <x v="0"/>
    <x v="16"/>
    <x v="473"/>
    <x v="554"/>
    <x v="71"/>
    <x v="841"/>
    <x v="2"/>
    <x v="2"/>
    <x v="0"/>
    <x v="0"/>
    <x v="12"/>
    <x v="10"/>
    <x v="573"/>
    <x v="1"/>
    <x v="2"/>
    <x v="598"/>
    <x v="714"/>
    <x v="0"/>
    <x v="0"/>
    <x v="0"/>
    <x v="0"/>
    <x v="0"/>
    <x v="0"/>
    <x v="0"/>
    <x v="0"/>
    <x v="0"/>
  </r>
  <r>
    <x v="0"/>
    <x v="0"/>
    <x v="0"/>
    <x v="42"/>
    <x v="42"/>
    <x v="156"/>
    <x v="73"/>
    <x v="512"/>
    <x v="510"/>
    <x v="5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1"/>
    <x v="4"/>
    <x v="1"/>
    <x v="1"/>
    <x v="35"/>
    <x v="1"/>
    <x v="574"/>
    <x v="1"/>
    <x v="33"/>
    <x v="599"/>
    <x v="715"/>
    <x v="0"/>
    <x v="0"/>
    <x v="0"/>
    <x v="0"/>
    <x v="0"/>
    <x v="0"/>
    <x v="0"/>
    <x v="0"/>
    <x v="0"/>
  </r>
  <r>
    <x v="0"/>
    <x v="0"/>
    <x v="0"/>
    <x v="42"/>
    <x v="42"/>
    <x v="68"/>
    <x v="0"/>
    <x v="179"/>
    <x v="179"/>
    <x v="17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3"/>
    <x v="27"/>
    <x v="0"/>
    <x v="0"/>
    <x v="0"/>
    <x v="0"/>
    <x v="0"/>
    <x v="0"/>
    <x v="0"/>
    <x v="0"/>
    <x v="0"/>
    <x v="0"/>
    <x v="0"/>
    <x v="0"/>
    <x v="0"/>
    <x v="0"/>
    <x v="0"/>
    <x v="14"/>
    <x v="190"/>
    <x v="0"/>
    <x v="165"/>
    <x v="0"/>
    <x v="0"/>
    <x v="0"/>
    <x v="0"/>
    <x v="0"/>
    <x v="0"/>
    <x v="0"/>
    <x v="0"/>
    <x v="1"/>
    <x v="1"/>
    <x v="1"/>
    <x v="1"/>
    <x v="4"/>
    <x v="842"/>
    <x v="1"/>
    <x v="267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2"/>
    <x v="42"/>
    <x v="117"/>
    <x v="8"/>
    <x v="571"/>
    <x v="569"/>
    <x v="57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63"/>
    <x v="557"/>
    <x v="560"/>
    <x v="6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39"/>
    <x v="1"/>
    <x v="51"/>
    <x v="129"/>
    <x v="0"/>
    <x v="16"/>
    <x v="276"/>
    <x v="555"/>
    <x v="5"/>
    <x v="843"/>
    <x v="2"/>
    <x v="2"/>
    <x v="0"/>
    <x v="0"/>
    <x v="2"/>
    <x v="1"/>
    <x v="197"/>
    <x v="1"/>
    <x v="2"/>
    <x v="196"/>
    <x v="716"/>
    <x v="0"/>
    <x v="0"/>
    <x v="0"/>
    <x v="0"/>
    <x v="0"/>
    <x v="0"/>
    <x v="0"/>
    <x v="0"/>
    <x v="0"/>
  </r>
  <r>
    <x v="0"/>
    <x v="0"/>
    <x v="0"/>
    <x v="42"/>
    <x v="42"/>
    <x v="1"/>
    <x v="0"/>
    <x v="572"/>
    <x v="570"/>
    <x v="57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2"/>
    <x v="42"/>
    <x v="1"/>
    <x v="100"/>
    <x v="573"/>
    <x v="571"/>
    <x v="57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844"/>
    <x v="2"/>
    <x v="2"/>
    <x v="1"/>
    <x v="1"/>
    <x v="60"/>
    <x v="1"/>
    <x v="575"/>
    <x v="1"/>
    <x v="114"/>
    <x v="600"/>
    <x v="717"/>
    <x v="0"/>
    <x v="0"/>
    <x v="0"/>
    <x v="0"/>
    <x v="0"/>
    <x v="0"/>
    <x v="0"/>
    <x v="0"/>
    <x v="0"/>
  </r>
  <r>
    <x v="0"/>
    <x v="0"/>
    <x v="0"/>
    <x v="42"/>
    <x v="42"/>
    <x v="3"/>
    <x v="0"/>
    <x v="301"/>
    <x v="300"/>
    <x v="30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01"/>
    <x v="306"/>
    <x v="0"/>
    <x v="0"/>
    <x v="0"/>
    <x v="65"/>
    <x v="470"/>
    <x v="269"/>
    <x v="564"/>
    <x v="558"/>
    <x v="561"/>
    <x v="643"/>
    <x v="0"/>
    <x v="0"/>
    <x v="0"/>
    <x v="0"/>
    <x v="0"/>
    <x v="0"/>
    <x v="2"/>
    <x v="3"/>
    <x v="0"/>
    <x v="0"/>
    <x v="0"/>
    <x v="0"/>
    <x v="15"/>
    <x v="0"/>
    <x v="10"/>
    <x v="115"/>
    <x v="232"/>
    <x v="1"/>
    <x v="191"/>
    <x v="0"/>
    <x v="0"/>
    <x v="0"/>
    <x v="0"/>
    <x v="72"/>
    <x v="2"/>
    <x v="118"/>
    <x v="2"/>
    <x v="66"/>
    <x v="336"/>
    <x v="1"/>
    <x v="10"/>
    <x v="474"/>
    <x v="556"/>
    <x v="3"/>
    <x v="845"/>
    <x v="1"/>
    <x v="4"/>
    <x v="1"/>
    <x v="209"/>
    <x v="52"/>
    <x v="3"/>
    <x v="576"/>
    <x v="4"/>
    <x v="114"/>
    <x v="601"/>
    <x v="718"/>
    <x v="0"/>
    <x v="0"/>
    <x v="0"/>
    <x v="0"/>
    <x v="0"/>
    <x v="0"/>
    <x v="0"/>
    <x v="0"/>
    <x v="0"/>
  </r>
  <r>
    <x v="0"/>
    <x v="0"/>
    <x v="0"/>
    <x v="42"/>
    <x v="42"/>
    <x v="3"/>
    <x v="0"/>
    <x v="301"/>
    <x v="300"/>
    <x v="30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02"/>
    <x v="307"/>
    <x v="0"/>
    <x v="0"/>
    <x v="0"/>
    <x v="0"/>
    <x v="471"/>
    <x v="270"/>
    <x v="565"/>
    <x v="559"/>
    <x v="562"/>
    <x v="644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92"/>
    <x v="0"/>
    <x v="24"/>
    <x v="0"/>
    <x v="0"/>
    <x v="12"/>
    <x v="2"/>
    <x v="82"/>
    <x v="2"/>
    <x v="87"/>
    <x v="337"/>
    <x v="1"/>
    <x v="1"/>
    <x v="1"/>
    <x v="557"/>
    <x v="3"/>
    <x v="846"/>
    <x v="1"/>
    <x v="28"/>
    <x v="0"/>
    <x v="0"/>
    <x v="43"/>
    <x v="3"/>
    <x v="506"/>
    <x v="4"/>
    <x v="5"/>
    <x v="5"/>
    <x v="719"/>
    <x v="0"/>
    <x v="0"/>
    <x v="0"/>
    <x v="101"/>
    <x v="101"/>
    <x v="1"/>
    <x v="1"/>
    <x v="42"/>
    <x v="42"/>
  </r>
  <r>
    <x v="0"/>
    <x v="0"/>
    <x v="0"/>
    <x v="42"/>
    <x v="42"/>
    <x v="192"/>
    <x v="65"/>
    <x v="574"/>
    <x v="572"/>
    <x v="57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3"/>
    <x v="308"/>
    <x v="0"/>
    <x v="0"/>
    <x v="0"/>
    <x v="0"/>
    <x v="472"/>
    <x v="52"/>
    <x v="566"/>
    <x v="560"/>
    <x v="563"/>
    <x v="64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34"/>
    <x v="0"/>
    <x v="0"/>
    <x v="149"/>
    <x v="0"/>
    <x v="8"/>
    <x v="475"/>
    <x v="558"/>
    <x v="40"/>
    <x v="847"/>
    <x v="1"/>
    <x v="31"/>
    <x v="0"/>
    <x v="0"/>
    <x v="59"/>
    <x v="10"/>
    <x v="577"/>
    <x v="3"/>
    <x v="39"/>
    <x v="602"/>
    <x v="720"/>
    <x v="28"/>
    <x v="27"/>
    <x v="4"/>
    <x v="0"/>
    <x v="0"/>
    <x v="0"/>
    <x v="0"/>
    <x v="0"/>
    <x v="0"/>
  </r>
  <r>
    <x v="0"/>
    <x v="0"/>
    <x v="0"/>
    <x v="42"/>
    <x v="42"/>
    <x v="192"/>
    <x v="65"/>
    <x v="574"/>
    <x v="572"/>
    <x v="57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41"/>
    <x v="193"/>
    <x v="1"/>
    <x v="1"/>
    <x v="0"/>
    <x v="0"/>
    <x v="0"/>
    <x v="0"/>
    <x v="0"/>
    <x v="0"/>
    <x v="0"/>
    <x v="0"/>
    <x v="1"/>
    <x v="1"/>
    <x v="1"/>
    <x v="1"/>
    <x v="92"/>
    <x v="84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2"/>
    <x v="42"/>
    <x v="13"/>
    <x v="107"/>
    <x v="575"/>
    <x v="573"/>
    <x v="57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5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2"/>
    <x v="42"/>
    <x v="192"/>
    <x v="65"/>
    <x v="574"/>
    <x v="572"/>
    <x v="57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4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3"/>
    <x v="43"/>
    <x v="47"/>
    <x v="0"/>
    <x v="277"/>
    <x v="276"/>
    <x v="2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  <x v="59"/>
    <x v="404"/>
    <x v="309"/>
    <x v="57"/>
    <x v="0"/>
    <x v="212"/>
    <x v="0"/>
    <x v="473"/>
    <x v="271"/>
    <x v="567"/>
    <x v="561"/>
    <x v="564"/>
    <x v="646"/>
    <x v="0"/>
    <x v="0"/>
    <x v="0"/>
    <x v="0"/>
    <x v="0"/>
    <x v="0"/>
    <x v="0"/>
    <x v="0"/>
    <x v="0"/>
    <x v="0"/>
    <x v="0"/>
    <x v="0"/>
    <x v="0"/>
    <x v="0"/>
    <x v="0"/>
    <x v="199"/>
    <x v="233"/>
    <x v="0"/>
    <x v="0"/>
    <x v="1"/>
    <x v="1"/>
    <x v="0"/>
    <x v="0"/>
    <x v="12"/>
    <x v="2"/>
    <x v="241"/>
    <x v="0"/>
    <x v="0"/>
    <x v="338"/>
    <x v="1"/>
    <x v="0"/>
    <x v="476"/>
    <x v="559"/>
    <x v="55"/>
    <x v="850"/>
    <x v="9"/>
    <x v="290"/>
    <x v="0"/>
    <x v="0"/>
    <x v="105"/>
    <x v="16"/>
    <x v="578"/>
    <x v="16"/>
    <x v="36"/>
    <x v="603"/>
    <x v="721"/>
    <x v="0"/>
    <x v="0"/>
    <x v="0"/>
    <x v="0"/>
    <x v="0"/>
    <x v="0"/>
    <x v="0"/>
    <x v="0"/>
    <x v="0"/>
  </r>
  <r>
    <x v="0"/>
    <x v="0"/>
    <x v="0"/>
    <x v="43"/>
    <x v="43"/>
    <x v="1"/>
    <x v="51"/>
    <x v="77"/>
    <x v="77"/>
    <x v="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13"/>
    <x v="1"/>
    <x v="579"/>
    <x v="1"/>
    <x v="13"/>
    <x v="604"/>
    <x v="44"/>
    <x v="0"/>
    <x v="0"/>
    <x v="0"/>
    <x v="0"/>
    <x v="0"/>
    <x v="0"/>
    <x v="0"/>
    <x v="0"/>
    <x v="0"/>
  </r>
  <r>
    <x v="0"/>
    <x v="0"/>
    <x v="0"/>
    <x v="43"/>
    <x v="43"/>
    <x v="61"/>
    <x v="0"/>
    <x v="484"/>
    <x v="482"/>
    <x v="48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3"/>
    <x v="43"/>
    <x v="122"/>
    <x v="207"/>
    <x v="284"/>
    <x v="283"/>
    <x v="28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52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3"/>
    <x v="43"/>
    <x v="1"/>
    <x v="208"/>
    <x v="576"/>
    <x v="574"/>
    <x v="57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477"/>
    <x v="1"/>
    <x v="5"/>
    <x v="851"/>
    <x v="2"/>
    <x v="2"/>
    <x v="0"/>
    <x v="0"/>
    <x v="16"/>
    <x v="8"/>
    <x v="580"/>
    <x v="3"/>
    <x v="39"/>
    <x v="605"/>
    <x v="722"/>
    <x v="0"/>
    <x v="0"/>
    <x v="0"/>
    <x v="0"/>
    <x v="0"/>
    <x v="0"/>
    <x v="0"/>
    <x v="0"/>
    <x v="0"/>
  </r>
  <r>
    <x v="0"/>
    <x v="0"/>
    <x v="0"/>
    <x v="43"/>
    <x v="43"/>
    <x v="1"/>
    <x v="209"/>
    <x v="285"/>
    <x v="284"/>
    <x v="28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5"/>
    <x v="310"/>
    <x v="0"/>
    <x v="0"/>
    <x v="213"/>
    <x v="0"/>
    <x v="474"/>
    <x v="272"/>
    <x v="568"/>
    <x v="562"/>
    <x v="565"/>
    <x v="647"/>
    <x v="0"/>
    <x v="0"/>
    <x v="0"/>
    <x v="0"/>
    <x v="0"/>
    <x v="0"/>
    <x v="0"/>
    <x v="0"/>
    <x v="0"/>
    <x v="0"/>
    <x v="0"/>
    <x v="0"/>
    <x v="0"/>
    <x v="0"/>
    <x v="0"/>
    <x v="200"/>
    <x v="234"/>
    <x v="0"/>
    <x v="0"/>
    <x v="8"/>
    <x v="166"/>
    <x v="0"/>
    <x v="0"/>
    <x v="20"/>
    <x v="19"/>
    <x v="242"/>
    <x v="2"/>
    <x v="70"/>
    <x v="339"/>
    <x v="13"/>
    <x v="18"/>
    <x v="478"/>
    <x v="560"/>
    <x v="137"/>
    <x v="852"/>
    <x v="13"/>
    <x v="291"/>
    <x v="36"/>
    <x v="210"/>
    <x v="165"/>
    <x v="57"/>
    <x v="581"/>
    <x v="45"/>
    <x v="161"/>
    <x v="606"/>
    <x v="723"/>
    <x v="29"/>
    <x v="28"/>
    <x v="4"/>
    <x v="0"/>
    <x v="0"/>
    <x v="0"/>
    <x v="0"/>
    <x v="0"/>
    <x v="0"/>
  </r>
  <r>
    <x v="0"/>
    <x v="0"/>
    <x v="0"/>
    <x v="43"/>
    <x v="43"/>
    <x v="99"/>
    <x v="48"/>
    <x v="352"/>
    <x v="350"/>
    <x v="35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85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3"/>
    <x v="43"/>
    <x v="90"/>
    <x v="92"/>
    <x v="156"/>
    <x v="156"/>
    <x v="15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6"/>
    <x v="216"/>
    <x v="0"/>
    <x v="0"/>
    <x v="0"/>
    <x v="0"/>
    <x v="475"/>
    <x v="0"/>
    <x v="569"/>
    <x v="563"/>
    <x v="566"/>
    <x v="6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479"/>
    <x v="561"/>
    <x v="23"/>
    <x v="854"/>
    <x v="2"/>
    <x v="2"/>
    <x v="0"/>
    <x v="0"/>
    <x v="43"/>
    <x v="3"/>
    <x v="582"/>
    <x v="1"/>
    <x v="14"/>
    <x v="607"/>
    <x v="724"/>
    <x v="0"/>
    <x v="0"/>
    <x v="0"/>
    <x v="0"/>
    <x v="0"/>
    <x v="0"/>
    <x v="0"/>
    <x v="0"/>
    <x v="0"/>
  </r>
  <r>
    <x v="0"/>
    <x v="0"/>
    <x v="0"/>
    <x v="43"/>
    <x v="43"/>
    <x v="37"/>
    <x v="0"/>
    <x v="577"/>
    <x v="575"/>
    <x v="57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7"/>
    <x v="311"/>
    <x v="0"/>
    <x v="0"/>
    <x v="0"/>
    <x v="0"/>
    <x v="476"/>
    <x v="273"/>
    <x v="570"/>
    <x v="564"/>
    <x v="567"/>
    <x v="6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1"/>
    <x v="0"/>
    <x v="0"/>
    <x v="23"/>
    <x v="1"/>
    <x v="1"/>
    <x v="480"/>
    <x v="562"/>
    <x v="1"/>
    <x v="826"/>
    <x v="2"/>
    <x v="2"/>
    <x v="0"/>
    <x v="0"/>
    <x v="1"/>
    <x v="1"/>
    <x v="92"/>
    <x v="4"/>
    <x v="5"/>
    <x v="608"/>
    <x v="725"/>
    <x v="0"/>
    <x v="0"/>
    <x v="0"/>
    <x v="0"/>
    <x v="0"/>
    <x v="0"/>
    <x v="0"/>
    <x v="0"/>
    <x v="0"/>
  </r>
  <r>
    <x v="0"/>
    <x v="0"/>
    <x v="0"/>
    <x v="44"/>
    <x v="44"/>
    <x v="165"/>
    <x v="203"/>
    <x v="224"/>
    <x v="223"/>
    <x v="2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85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4"/>
    <x v="44"/>
    <x v="27"/>
    <x v="0"/>
    <x v="117"/>
    <x v="117"/>
    <x v="1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8"/>
    <x v="5"/>
    <x v="0"/>
    <x v="0"/>
    <x v="214"/>
    <x v="24"/>
    <x v="477"/>
    <x v="4"/>
    <x v="571"/>
    <x v="565"/>
    <x v="568"/>
    <x v="650"/>
    <x v="0"/>
    <x v="0"/>
    <x v="0"/>
    <x v="0"/>
    <x v="0"/>
    <x v="0"/>
    <x v="3"/>
    <x v="3"/>
    <x v="0"/>
    <x v="0"/>
    <x v="0"/>
    <x v="0"/>
    <x v="43"/>
    <x v="0"/>
    <x v="0"/>
    <x v="201"/>
    <x v="235"/>
    <x v="0"/>
    <x v="0"/>
    <x v="1"/>
    <x v="1"/>
    <x v="0"/>
    <x v="0"/>
    <x v="66"/>
    <x v="10"/>
    <x v="243"/>
    <x v="0"/>
    <x v="0"/>
    <x v="340"/>
    <x v="0"/>
    <x v="13"/>
    <x v="481"/>
    <x v="563"/>
    <x v="16"/>
    <x v="856"/>
    <x v="5"/>
    <x v="292"/>
    <x v="0"/>
    <x v="0"/>
    <x v="86"/>
    <x v="0"/>
    <x v="583"/>
    <x v="10"/>
    <x v="33"/>
    <x v="609"/>
    <x v="726"/>
    <x v="0"/>
    <x v="0"/>
    <x v="0"/>
    <x v="0"/>
    <x v="0"/>
    <x v="0"/>
    <x v="0"/>
    <x v="0"/>
    <x v="0"/>
  </r>
  <r>
    <x v="0"/>
    <x v="0"/>
    <x v="0"/>
    <x v="44"/>
    <x v="44"/>
    <x v="117"/>
    <x v="202"/>
    <x v="578"/>
    <x v="576"/>
    <x v="5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857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4"/>
    <x v="44"/>
    <x v="79"/>
    <x v="58"/>
    <x v="119"/>
    <x v="119"/>
    <x v="1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858"/>
    <x v="2"/>
    <x v="2"/>
    <x v="0"/>
    <x v="0"/>
    <x v="2"/>
    <x v="1"/>
    <x v="584"/>
    <x v="1"/>
    <x v="2"/>
    <x v="610"/>
    <x v="727"/>
    <x v="0"/>
    <x v="0"/>
    <x v="0"/>
    <x v="0"/>
    <x v="0"/>
    <x v="0"/>
    <x v="0"/>
    <x v="0"/>
    <x v="0"/>
  </r>
  <r>
    <x v="0"/>
    <x v="0"/>
    <x v="0"/>
    <x v="44"/>
    <x v="44"/>
    <x v="193"/>
    <x v="0"/>
    <x v="537"/>
    <x v="535"/>
    <x v="53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8"/>
    <x v="0"/>
    <x v="572"/>
    <x v="566"/>
    <x v="569"/>
    <x v="65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482"/>
    <x v="564"/>
    <x v="10"/>
    <x v="859"/>
    <x v="2"/>
    <x v="2"/>
    <x v="0"/>
    <x v="0"/>
    <x v="6"/>
    <x v="3"/>
    <x v="585"/>
    <x v="3"/>
    <x v="14"/>
    <x v="611"/>
    <x v="728"/>
    <x v="0"/>
    <x v="0"/>
    <x v="0"/>
    <x v="0"/>
    <x v="0"/>
    <x v="0"/>
    <x v="0"/>
    <x v="0"/>
    <x v="0"/>
  </r>
  <r>
    <x v="0"/>
    <x v="0"/>
    <x v="0"/>
    <x v="44"/>
    <x v="44"/>
    <x v="193"/>
    <x v="0"/>
    <x v="537"/>
    <x v="535"/>
    <x v="53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09"/>
    <x v="26"/>
    <x v="0"/>
    <x v="0"/>
    <x v="0"/>
    <x v="0"/>
    <x v="479"/>
    <x v="23"/>
    <x v="573"/>
    <x v="567"/>
    <x v="570"/>
    <x v="65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56"/>
    <x v="1"/>
    <x v="1"/>
    <x v="0"/>
    <x v="0"/>
    <x v="8"/>
    <x v="4"/>
    <x v="4"/>
    <x v="1"/>
    <x v="94"/>
    <x v="29"/>
    <x v="1"/>
    <x v="1"/>
    <x v="483"/>
    <x v="565"/>
    <x v="1"/>
    <x v="186"/>
    <x v="2"/>
    <x v="2"/>
    <x v="0"/>
    <x v="0"/>
    <x v="13"/>
    <x v="1"/>
    <x v="465"/>
    <x v="4"/>
    <x v="5"/>
    <x v="612"/>
    <x v="729"/>
    <x v="0"/>
    <x v="0"/>
    <x v="0"/>
    <x v="0"/>
    <x v="0"/>
    <x v="0"/>
    <x v="0"/>
    <x v="0"/>
    <x v="0"/>
  </r>
  <r>
    <x v="0"/>
    <x v="0"/>
    <x v="0"/>
    <x v="44"/>
    <x v="44"/>
    <x v="168"/>
    <x v="90"/>
    <x v="535"/>
    <x v="533"/>
    <x v="53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860"/>
    <x v="2"/>
    <x v="2"/>
    <x v="7"/>
    <x v="21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4"/>
    <x v="44"/>
    <x v="1"/>
    <x v="130"/>
    <x v="71"/>
    <x v="71"/>
    <x v="7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0"/>
    <x v="312"/>
    <x v="0"/>
    <x v="0"/>
    <x v="0"/>
    <x v="0"/>
    <x v="480"/>
    <x v="274"/>
    <x v="574"/>
    <x v="568"/>
    <x v="571"/>
    <x v="6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65"/>
    <x v="2"/>
    <x v="244"/>
    <x v="0"/>
    <x v="0"/>
    <x v="341"/>
    <x v="1"/>
    <x v="18"/>
    <x v="484"/>
    <x v="566"/>
    <x v="7"/>
    <x v="861"/>
    <x v="5"/>
    <x v="293"/>
    <x v="20"/>
    <x v="212"/>
    <x v="166"/>
    <x v="43"/>
    <x v="586"/>
    <x v="36"/>
    <x v="147"/>
    <x v="613"/>
    <x v="730"/>
    <x v="0"/>
    <x v="0"/>
    <x v="0"/>
    <x v="0"/>
    <x v="0"/>
    <x v="0"/>
    <x v="0"/>
    <x v="0"/>
    <x v="0"/>
  </r>
  <r>
    <x v="0"/>
    <x v="0"/>
    <x v="0"/>
    <x v="44"/>
    <x v="44"/>
    <x v="3"/>
    <x v="0"/>
    <x v="360"/>
    <x v="358"/>
    <x v="36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11"/>
    <x v="313"/>
    <x v="0"/>
    <x v="0"/>
    <x v="117"/>
    <x v="21"/>
    <x v="481"/>
    <x v="275"/>
    <x v="575"/>
    <x v="569"/>
    <x v="572"/>
    <x v="654"/>
    <x v="0"/>
    <x v="0"/>
    <x v="0"/>
    <x v="0"/>
    <x v="0"/>
    <x v="0"/>
    <x v="1"/>
    <x v="3"/>
    <x v="0"/>
    <x v="0"/>
    <x v="0"/>
    <x v="0"/>
    <x v="17"/>
    <x v="0"/>
    <x v="0"/>
    <x v="0"/>
    <x v="0"/>
    <x v="35"/>
    <x v="194"/>
    <x v="1"/>
    <x v="1"/>
    <x v="0"/>
    <x v="0"/>
    <x v="12"/>
    <x v="2"/>
    <x v="245"/>
    <x v="1"/>
    <x v="51"/>
    <x v="342"/>
    <x v="1"/>
    <x v="16"/>
    <x v="485"/>
    <x v="567"/>
    <x v="19"/>
    <x v="862"/>
    <x v="2"/>
    <x v="2"/>
    <x v="1"/>
    <x v="1"/>
    <x v="8"/>
    <x v="3"/>
    <x v="587"/>
    <x v="4"/>
    <x v="13"/>
    <x v="614"/>
    <x v="731"/>
    <x v="0"/>
    <x v="0"/>
    <x v="0"/>
    <x v="0"/>
    <x v="0"/>
    <x v="0"/>
    <x v="0"/>
    <x v="0"/>
    <x v="0"/>
  </r>
  <r>
    <x v="0"/>
    <x v="0"/>
    <x v="0"/>
    <x v="44"/>
    <x v="44"/>
    <x v="167"/>
    <x v="210"/>
    <x v="489"/>
    <x v="487"/>
    <x v="48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86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4"/>
    <x v="44"/>
    <x v="13"/>
    <x v="107"/>
    <x v="579"/>
    <x v="577"/>
    <x v="5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5"/>
    <x v="2"/>
    <x v="2"/>
    <x v="0"/>
    <x v="0"/>
    <x v="13"/>
    <x v="1"/>
    <x v="83"/>
    <x v="1"/>
    <x v="13"/>
    <x v="79"/>
    <x v="732"/>
    <x v="0"/>
    <x v="0"/>
    <x v="0"/>
    <x v="0"/>
    <x v="0"/>
    <x v="0"/>
    <x v="0"/>
    <x v="0"/>
    <x v="0"/>
  </r>
  <r>
    <x v="0"/>
    <x v="0"/>
    <x v="0"/>
    <x v="44"/>
    <x v="44"/>
    <x v="61"/>
    <x v="211"/>
    <x v="506"/>
    <x v="504"/>
    <x v="50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95"/>
    <x v="1"/>
    <x v="1"/>
    <x v="0"/>
    <x v="0"/>
    <x v="0"/>
    <x v="0"/>
    <x v="0"/>
    <x v="0"/>
    <x v="0"/>
    <x v="0"/>
    <x v="1"/>
    <x v="1"/>
    <x v="1"/>
    <x v="1"/>
    <x v="3"/>
    <x v="86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4"/>
    <x v="44"/>
    <x v="194"/>
    <x v="206"/>
    <x v="580"/>
    <x v="578"/>
    <x v="58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2"/>
    <x v="26"/>
    <x v="0"/>
    <x v="0"/>
    <x v="0"/>
    <x v="0"/>
    <x v="482"/>
    <x v="23"/>
    <x v="576"/>
    <x v="570"/>
    <x v="573"/>
    <x v="6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25"/>
    <x v="0"/>
    <x v="0"/>
    <x v="281"/>
    <x v="1"/>
    <x v="16"/>
    <x v="486"/>
    <x v="568"/>
    <x v="92"/>
    <x v="865"/>
    <x v="2"/>
    <x v="2"/>
    <x v="0"/>
    <x v="0"/>
    <x v="8"/>
    <x v="3"/>
    <x v="214"/>
    <x v="1"/>
    <x v="14"/>
    <x v="615"/>
    <x v="733"/>
    <x v="0"/>
    <x v="0"/>
    <x v="0"/>
    <x v="0"/>
    <x v="0"/>
    <x v="0"/>
    <x v="0"/>
    <x v="0"/>
    <x v="0"/>
  </r>
  <r>
    <x v="0"/>
    <x v="0"/>
    <x v="0"/>
    <x v="44"/>
    <x v="44"/>
    <x v="194"/>
    <x v="206"/>
    <x v="580"/>
    <x v="578"/>
    <x v="58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196"/>
    <x v="0"/>
    <x v="167"/>
    <x v="0"/>
    <x v="0"/>
    <x v="0"/>
    <x v="0"/>
    <x v="0"/>
    <x v="0"/>
    <x v="0"/>
    <x v="0"/>
    <x v="1"/>
    <x v="1"/>
    <x v="1"/>
    <x v="1"/>
    <x v="5"/>
    <x v="866"/>
    <x v="1"/>
    <x v="18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4"/>
    <x v="44"/>
    <x v="27"/>
    <x v="0"/>
    <x v="117"/>
    <x v="117"/>
    <x v="11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67"/>
    <x v="2"/>
    <x v="2"/>
    <x v="0"/>
    <x v="0"/>
    <x v="13"/>
    <x v="1"/>
    <x v="83"/>
    <x v="1"/>
    <x v="13"/>
    <x v="79"/>
    <x v="734"/>
    <x v="0"/>
    <x v="0"/>
    <x v="0"/>
    <x v="0"/>
    <x v="0"/>
    <x v="0"/>
    <x v="0"/>
    <x v="0"/>
    <x v="0"/>
  </r>
  <r>
    <x v="0"/>
    <x v="0"/>
    <x v="0"/>
    <x v="45"/>
    <x v="45"/>
    <x v="195"/>
    <x v="9"/>
    <x v="25"/>
    <x v="25"/>
    <x v="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8"/>
    <x v="0"/>
    <x v="0"/>
    <x v="0"/>
    <x v="0"/>
    <x v="0"/>
    <x v="0"/>
    <x v="0"/>
    <x v="0"/>
    <x v="1"/>
    <x v="1"/>
    <x v="1"/>
    <x v="1"/>
    <x v="1"/>
    <x v="868"/>
    <x v="1"/>
    <x v="294"/>
    <x v="0"/>
    <x v="0"/>
    <x v="6"/>
    <x v="3"/>
    <x v="588"/>
    <x v="3"/>
    <x v="14"/>
    <x v="616"/>
    <x v="735"/>
    <x v="0"/>
    <x v="0"/>
    <x v="0"/>
    <x v="0"/>
    <x v="0"/>
    <x v="0"/>
    <x v="0"/>
    <x v="0"/>
    <x v="0"/>
  </r>
  <r>
    <x v="0"/>
    <x v="0"/>
    <x v="0"/>
    <x v="46"/>
    <x v="46"/>
    <x v="196"/>
    <x v="212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3"/>
    <x v="314"/>
    <x v="0"/>
    <x v="0"/>
    <x v="215"/>
    <x v="0"/>
    <x v="483"/>
    <x v="276"/>
    <x v="577"/>
    <x v="571"/>
    <x v="574"/>
    <x v="657"/>
    <x v="0"/>
    <x v="0"/>
    <x v="0"/>
    <x v="0"/>
    <x v="0"/>
    <x v="0"/>
    <x v="0"/>
    <x v="0"/>
    <x v="0"/>
    <x v="0"/>
    <x v="0"/>
    <x v="0"/>
    <x v="0"/>
    <x v="2"/>
    <x v="5"/>
    <x v="202"/>
    <x v="236"/>
    <x v="0"/>
    <x v="0"/>
    <x v="1"/>
    <x v="1"/>
    <x v="0"/>
    <x v="0"/>
    <x v="73"/>
    <x v="19"/>
    <x v="246"/>
    <x v="0"/>
    <x v="0"/>
    <x v="343"/>
    <x v="6"/>
    <x v="66"/>
    <x v="487"/>
    <x v="569"/>
    <x v="64"/>
    <x v="869"/>
    <x v="5"/>
    <x v="295"/>
    <x v="0"/>
    <x v="0"/>
    <x v="167"/>
    <x v="27"/>
    <x v="589"/>
    <x v="16"/>
    <x v="162"/>
    <x v="617"/>
    <x v="736"/>
    <x v="30"/>
    <x v="29"/>
    <x v="4"/>
    <x v="0"/>
    <x v="0"/>
    <x v="0"/>
    <x v="0"/>
    <x v="0"/>
    <x v="0"/>
  </r>
  <r>
    <x v="0"/>
    <x v="0"/>
    <x v="0"/>
    <x v="46"/>
    <x v="46"/>
    <x v="184"/>
    <x v="48"/>
    <x v="127"/>
    <x v="127"/>
    <x v="1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6"/>
    <x v="46"/>
    <x v="20"/>
    <x v="105"/>
    <x v="581"/>
    <x v="579"/>
    <x v="58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0"/>
    <x v="870"/>
    <x v="2"/>
    <x v="2"/>
    <x v="8"/>
    <x v="213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6"/>
    <x v="46"/>
    <x v="196"/>
    <x v="213"/>
    <x v="82"/>
    <x v="82"/>
    <x v="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"/>
    <x v="60"/>
    <x v="414"/>
    <x v="315"/>
    <x v="58"/>
    <x v="0"/>
    <x v="216"/>
    <x v="0"/>
    <x v="484"/>
    <x v="277"/>
    <x v="578"/>
    <x v="572"/>
    <x v="575"/>
    <x v="658"/>
    <x v="0"/>
    <x v="0"/>
    <x v="0"/>
    <x v="0"/>
    <x v="0"/>
    <x v="0"/>
    <x v="0"/>
    <x v="0"/>
    <x v="0"/>
    <x v="0"/>
    <x v="0"/>
    <x v="0"/>
    <x v="0"/>
    <x v="0"/>
    <x v="0"/>
    <x v="203"/>
    <x v="237"/>
    <x v="0"/>
    <x v="0"/>
    <x v="0"/>
    <x v="46"/>
    <x v="0"/>
    <x v="0"/>
    <x v="4"/>
    <x v="2"/>
    <x v="247"/>
    <x v="0"/>
    <x v="0"/>
    <x v="344"/>
    <x v="6"/>
    <x v="13"/>
    <x v="488"/>
    <x v="570"/>
    <x v="16"/>
    <x v="871"/>
    <x v="5"/>
    <x v="62"/>
    <x v="0"/>
    <x v="0"/>
    <x v="69"/>
    <x v="6"/>
    <x v="590"/>
    <x v="13"/>
    <x v="19"/>
    <x v="618"/>
    <x v="737"/>
    <x v="0"/>
    <x v="0"/>
    <x v="0"/>
    <x v="0"/>
    <x v="0"/>
    <x v="0"/>
    <x v="0"/>
    <x v="0"/>
    <x v="0"/>
  </r>
  <r>
    <x v="0"/>
    <x v="0"/>
    <x v="0"/>
    <x v="46"/>
    <x v="46"/>
    <x v="196"/>
    <x v="214"/>
    <x v="16"/>
    <x v="16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5"/>
    <x v="316"/>
    <x v="0"/>
    <x v="0"/>
    <x v="217"/>
    <x v="0"/>
    <x v="485"/>
    <x v="278"/>
    <x v="579"/>
    <x v="573"/>
    <x v="576"/>
    <x v="659"/>
    <x v="0"/>
    <x v="0"/>
    <x v="0"/>
    <x v="0"/>
    <x v="0"/>
    <x v="0"/>
    <x v="0"/>
    <x v="0"/>
    <x v="0"/>
    <x v="0"/>
    <x v="0"/>
    <x v="0"/>
    <x v="0"/>
    <x v="0"/>
    <x v="0"/>
    <x v="204"/>
    <x v="238"/>
    <x v="0"/>
    <x v="0"/>
    <x v="0"/>
    <x v="0"/>
    <x v="0"/>
    <x v="0"/>
    <x v="22"/>
    <x v="5"/>
    <x v="248"/>
    <x v="0"/>
    <x v="0"/>
    <x v="345"/>
    <x v="3"/>
    <x v="48"/>
    <x v="489"/>
    <x v="571"/>
    <x v="19"/>
    <x v="872"/>
    <x v="1"/>
    <x v="4"/>
    <x v="0"/>
    <x v="0"/>
    <x v="109"/>
    <x v="39"/>
    <x v="591"/>
    <x v="19"/>
    <x v="48"/>
    <x v="619"/>
    <x v="738"/>
    <x v="0"/>
    <x v="0"/>
    <x v="0"/>
    <x v="0"/>
    <x v="0"/>
    <x v="0"/>
    <x v="0"/>
    <x v="0"/>
    <x v="0"/>
  </r>
  <r>
    <x v="0"/>
    <x v="0"/>
    <x v="0"/>
    <x v="46"/>
    <x v="46"/>
    <x v="196"/>
    <x v="3"/>
    <x v="17"/>
    <x v="17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6"/>
    <x v="317"/>
    <x v="0"/>
    <x v="0"/>
    <x v="218"/>
    <x v="0"/>
    <x v="486"/>
    <x v="279"/>
    <x v="580"/>
    <x v="574"/>
    <x v="577"/>
    <x v="660"/>
    <x v="0"/>
    <x v="0"/>
    <x v="0"/>
    <x v="0"/>
    <x v="0"/>
    <x v="0"/>
    <x v="0"/>
    <x v="0"/>
    <x v="0"/>
    <x v="0"/>
    <x v="0"/>
    <x v="0"/>
    <x v="0"/>
    <x v="0"/>
    <x v="0"/>
    <x v="205"/>
    <x v="239"/>
    <x v="0"/>
    <x v="0"/>
    <x v="11"/>
    <x v="169"/>
    <x v="0"/>
    <x v="0"/>
    <x v="53"/>
    <x v="15"/>
    <x v="249"/>
    <x v="1"/>
    <x v="95"/>
    <x v="346"/>
    <x v="9"/>
    <x v="67"/>
    <x v="490"/>
    <x v="572"/>
    <x v="138"/>
    <x v="873"/>
    <x v="26"/>
    <x v="296"/>
    <x v="0"/>
    <x v="0"/>
    <x v="135"/>
    <x v="44"/>
    <x v="592"/>
    <x v="37"/>
    <x v="149"/>
    <x v="620"/>
    <x v="739"/>
    <x v="0"/>
    <x v="0"/>
    <x v="0"/>
    <x v="0"/>
    <x v="0"/>
    <x v="0"/>
    <x v="0"/>
    <x v="0"/>
    <x v="0"/>
  </r>
  <r>
    <x v="0"/>
    <x v="0"/>
    <x v="0"/>
    <x v="46"/>
    <x v="46"/>
    <x v="196"/>
    <x v="3"/>
    <x v="18"/>
    <x v="18"/>
    <x v="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0"/>
    <x v="0"/>
    <x v="0"/>
    <x v="0"/>
    <x v="0"/>
    <x v="0"/>
    <x v="0"/>
    <x v="0"/>
    <x v="0"/>
    <x v="1"/>
    <x v="1"/>
    <x v="1"/>
    <x v="1"/>
    <x v="6"/>
    <x v="186"/>
    <x v="1"/>
    <x v="297"/>
    <x v="0"/>
    <x v="0"/>
    <x v="5"/>
    <x v="4"/>
    <x v="5"/>
    <x v="4"/>
    <x v="5"/>
    <x v="5"/>
    <x v="5"/>
    <x v="0"/>
    <x v="0"/>
    <x v="1"/>
    <x v="102"/>
    <x v="102"/>
    <x v="4"/>
    <x v="4"/>
    <x v="0"/>
    <x v="0"/>
  </r>
  <r>
    <x v="0"/>
    <x v="0"/>
    <x v="0"/>
    <x v="46"/>
    <x v="46"/>
    <x v="196"/>
    <x v="0"/>
    <x v="120"/>
    <x v="120"/>
    <x v="1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6"/>
    <x v="46"/>
    <x v="196"/>
    <x v="42"/>
    <x v="121"/>
    <x v="121"/>
    <x v="1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7"/>
    <x v="318"/>
    <x v="0"/>
    <x v="0"/>
    <x v="219"/>
    <x v="0"/>
    <x v="487"/>
    <x v="280"/>
    <x v="581"/>
    <x v="575"/>
    <x v="578"/>
    <x v="661"/>
    <x v="0"/>
    <x v="0"/>
    <x v="0"/>
    <x v="0"/>
    <x v="0"/>
    <x v="0"/>
    <x v="0"/>
    <x v="0"/>
    <x v="0"/>
    <x v="0"/>
    <x v="0"/>
    <x v="0"/>
    <x v="0"/>
    <x v="0"/>
    <x v="0"/>
    <x v="206"/>
    <x v="240"/>
    <x v="0"/>
    <x v="0"/>
    <x v="1"/>
    <x v="1"/>
    <x v="0"/>
    <x v="0"/>
    <x v="46"/>
    <x v="19"/>
    <x v="250"/>
    <x v="0"/>
    <x v="0"/>
    <x v="347"/>
    <x v="6"/>
    <x v="62"/>
    <x v="491"/>
    <x v="573"/>
    <x v="109"/>
    <x v="874"/>
    <x v="27"/>
    <x v="298"/>
    <x v="1"/>
    <x v="161"/>
    <x v="168"/>
    <x v="46"/>
    <x v="593"/>
    <x v="20"/>
    <x v="163"/>
    <x v="621"/>
    <x v="740"/>
    <x v="0"/>
    <x v="0"/>
    <x v="0"/>
    <x v="0"/>
    <x v="0"/>
    <x v="0"/>
    <x v="0"/>
    <x v="0"/>
    <x v="0"/>
  </r>
  <r>
    <x v="0"/>
    <x v="0"/>
    <x v="0"/>
    <x v="46"/>
    <x v="46"/>
    <x v="3"/>
    <x v="0"/>
    <x v="121"/>
    <x v="121"/>
    <x v="12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197"/>
    <x v="5"/>
    <x v="171"/>
    <x v="0"/>
    <x v="0"/>
    <x v="0"/>
    <x v="0"/>
    <x v="0"/>
    <x v="0"/>
    <x v="0"/>
    <x v="0"/>
    <x v="1"/>
    <x v="1"/>
    <x v="1"/>
    <x v="1"/>
    <x v="22"/>
    <x v="875"/>
    <x v="7"/>
    <x v="299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6"/>
    <x v="46"/>
    <x v="196"/>
    <x v="42"/>
    <x v="121"/>
    <x v="121"/>
    <x v="12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8"/>
    <x v="319"/>
    <x v="0"/>
    <x v="0"/>
    <x v="0"/>
    <x v="0"/>
    <x v="488"/>
    <x v="236"/>
    <x v="582"/>
    <x v="576"/>
    <x v="579"/>
    <x v="66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2"/>
    <x v="0"/>
    <x v="0"/>
    <x v="3"/>
    <x v="3"/>
    <x v="251"/>
    <x v="0"/>
    <x v="0"/>
    <x v="348"/>
    <x v="13"/>
    <x v="18"/>
    <x v="492"/>
    <x v="574"/>
    <x v="92"/>
    <x v="876"/>
    <x v="1"/>
    <x v="300"/>
    <x v="0"/>
    <x v="0"/>
    <x v="148"/>
    <x v="19"/>
    <x v="594"/>
    <x v="16"/>
    <x v="36"/>
    <x v="622"/>
    <x v="741"/>
    <x v="0"/>
    <x v="0"/>
    <x v="0"/>
    <x v="103"/>
    <x v="103"/>
    <x v="1"/>
    <x v="1"/>
    <x v="43"/>
    <x v="43"/>
  </r>
  <r>
    <x v="0"/>
    <x v="0"/>
    <x v="0"/>
    <x v="46"/>
    <x v="46"/>
    <x v="196"/>
    <x v="182"/>
    <x v="127"/>
    <x v="127"/>
    <x v="12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9"/>
    <x v="0"/>
    <x v="583"/>
    <x v="577"/>
    <x v="580"/>
    <x v="6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493"/>
    <x v="575"/>
    <x v="23"/>
    <x v="564"/>
    <x v="2"/>
    <x v="2"/>
    <x v="0"/>
    <x v="0"/>
    <x v="8"/>
    <x v="8"/>
    <x v="333"/>
    <x v="10"/>
    <x v="10"/>
    <x v="623"/>
    <x v="742"/>
    <x v="0"/>
    <x v="0"/>
    <x v="0"/>
    <x v="0"/>
    <x v="0"/>
    <x v="0"/>
    <x v="0"/>
    <x v="0"/>
    <x v="0"/>
  </r>
  <r>
    <x v="0"/>
    <x v="0"/>
    <x v="0"/>
    <x v="46"/>
    <x v="46"/>
    <x v="197"/>
    <x v="27"/>
    <x v="475"/>
    <x v="473"/>
    <x v="47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846"/>
    <x v="1"/>
    <x v="4"/>
    <x v="0"/>
    <x v="0"/>
    <x v="2"/>
    <x v="1"/>
    <x v="520"/>
    <x v="1"/>
    <x v="2"/>
    <x v="535"/>
    <x v="743"/>
    <x v="0"/>
    <x v="0"/>
    <x v="0"/>
    <x v="0"/>
    <x v="0"/>
    <x v="0"/>
    <x v="0"/>
    <x v="0"/>
    <x v="0"/>
  </r>
  <r>
    <x v="0"/>
    <x v="0"/>
    <x v="0"/>
    <x v="46"/>
    <x v="46"/>
    <x v="161"/>
    <x v="0"/>
    <x v="128"/>
    <x v="128"/>
    <x v="12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6"/>
    <x v="46"/>
    <x v="198"/>
    <x v="207"/>
    <x v="151"/>
    <x v="151"/>
    <x v="15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6"/>
    <x v="46"/>
    <x v="198"/>
    <x v="207"/>
    <x v="152"/>
    <x v="152"/>
    <x v="15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87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6"/>
    <x v="46"/>
    <x v="198"/>
    <x v="11"/>
    <x v="153"/>
    <x v="153"/>
    <x v="1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7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6"/>
    <x v="46"/>
    <x v="118"/>
    <x v="0"/>
    <x v="225"/>
    <x v="224"/>
    <x v="2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1"/>
    <x v="61"/>
    <x v="419"/>
    <x v="40"/>
    <x v="59"/>
    <x v="0"/>
    <x v="220"/>
    <x v="0"/>
    <x v="490"/>
    <x v="0"/>
    <x v="584"/>
    <x v="578"/>
    <x v="581"/>
    <x v="665"/>
    <x v="0"/>
    <x v="0"/>
    <x v="0"/>
    <x v="0"/>
    <x v="0"/>
    <x v="0"/>
    <x v="0"/>
    <x v="0"/>
    <x v="0"/>
    <x v="0"/>
    <x v="0"/>
    <x v="0"/>
    <x v="0"/>
    <x v="0"/>
    <x v="0"/>
    <x v="207"/>
    <x v="241"/>
    <x v="0"/>
    <x v="0"/>
    <x v="1"/>
    <x v="1"/>
    <x v="0"/>
    <x v="0"/>
    <x v="0"/>
    <x v="0"/>
    <x v="0"/>
    <x v="0"/>
    <x v="0"/>
    <x v="0"/>
    <x v="1"/>
    <x v="1"/>
    <x v="494"/>
    <x v="576"/>
    <x v="6"/>
    <x v="216"/>
    <x v="2"/>
    <x v="2"/>
    <x v="0"/>
    <x v="0"/>
    <x v="2"/>
    <x v="1"/>
    <x v="455"/>
    <x v="4"/>
    <x v="5"/>
    <x v="624"/>
    <x v="744"/>
    <x v="0"/>
    <x v="0"/>
    <x v="0"/>
    <x v="0"/>
    <x v="0"/>
    <x v="0"/>
    <x v="0"/>
    <x v="0"/>
    <x v="0"/>
  </r>
  <r>
    <x v="0"/>
    <x v="0"/>
    <x v="0"/>
    <x v="46"/>
    <x v="46"/>
    <x v="199"/>
    <x v="91"/>
    <x v="132"/>
    <x v="132"/>
    <x v="13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1"/>
    <x v="0"/>
    <x v="585"/>
    <x v="579"/>
    <x v="582"/>
    <x v="6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6"/>
    <x v="14"/>
    <x v="495"/>
    <x v="577"/>
    <x v="3"/>
    <x v="215"/>
    <x v="2"/>
    <x v="2"/>
    <x v="0"/>
    <x v="0"/>
    <x v="38"/>
    <x v="15"/>
    <x v="595"/>
    <x v="6"/>
    <x v="35"/>
    <x v="625"/>
    <x v="745"/>
    <x v="0"/>
    <x v="0"/>
    <x v="0"/>
    <x v="23"/>
    <x v="23"/>
    <x v="1"/>
    <x v="1"/>
    <x v="43"/>
    <x v="43"/>
  </r>
  <r>
    <x v="0"/>
    <x v="0"/>
    <x v="0"/>
    <x v="46"/>
    <x v="46"/>
    <x v="196"/>
    <x v="3"/>
    <x v="17"/>
    <x v="17"/>
    <x v="1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2"/>
    <x v="0"/>
    <x v="586"/>
    <x v="580"/>
    <x v="583"/>
    <x v="6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  <x v="0"/>
    <x v="0"/>
    <x v="0"/>
    <x v="0"/>
    <x v="0"/>
    <x v="0"/>
    <x v="0"/>
    <x v="0"/>
    <x v="0"/>
    <x v="16"/>
    <x v="496"/>
    <x v="578"/>
    <x v="6"/>
    <x v="29"/>
    <x v="1"/>
    <x v="47"/>
    <x v="0"/>
    <x v="0"/>
    <x v="2"/>
    <x v="1"/>
    <x v="28"/>
    <x v="1"/>
    <x v="2"/>
    <x v="26"/>
    <x v="746"/>
    <x v="0"/>
    <x v="0"/>
    <x v="0"/>
    <x v="104"/>
    <x v="104"/>
    <x v="6"/>
    <x v="6"/>
    <x v="44"/>
    <x v="44"/>
  </r>
  <r>
    <x v="0"/>
    <x v="0"/>
    <x v="0"/>
    <x v="46"/>
    <x v="46"/>
    <x v="196"/>
    <x v="3"/>
    <x v="17"/>
    <x v="17"/>
    <x v="1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42"/>
    <x v="1"/>
    <x v="206"/>
    <x v="0"/>
    <x v="0"/>
    <x v="5"/>
    <x v="4"/>
    <x v="5"/>
    <x v="4"/>
    <x v="5"/>
    <x v="5"/>
    <x v="5"/>
    <x v="0"/>
    <x v="0"/>
    <x v="1"/>
    <x v="105"/>
    <x v="105"/>
    <x v="1"/>
    <x v="1"/>
    <x v="43"/>
    <x v="43"/>
  </r>
  <r>
    <x v="0"/>
    <x v="0"/>
    <x v="0"/>
    <x v="46"/>
    <x v="46"/>
    <x v="196"/>
    <x v="3"/>
    <x v="18"/>
    <x v="18"/>
    <x v="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2"/>
    <x v="62"/>
    <x v="420"/>
    <x v="320"/>
    <x v="60"/>
    <x v="0"/>
    <x v="221"/>
    <x v="66"/>
    <x v="493"/>
    <x v="281"/>
    <x v="587"/>
    <x v="581"/>
    <x v="584"/>
    <x v="668"/>
    <x v="0"/>
    <x v="0"/>
    <x v="0"/>
    <x v="0"/>
    <x v="0"/>
    <x v="0"/>
    <x v="6"/>
    <x v="1"/>
    <x v="1"/>
    <x v="6"/>
    <x v="1"/>
    <x v="6"/>
    <x v="44"/>
    <x v="4"/>
    <x v="6"/>
    <x v="208"/>
    <x v="242"/>
    <x v="0"/>
    <x v="0"/>
    <x v="8"/>
    <x v="173"/>
    <x v="0"/>
    <x v="0"/>
    <x v="74"/>
    <x v="29"/>
    <x v="252"/>
    <x v="3"/>
    <x v="85"/>
    <x v="349"/>
    <x v="24"/>
    <x v="28"/>
    <x v="497"/>
    <x v="579"/>
    <x v="139"/>
    <x v="879"/>
    <x v="28"/>
    <x v="301"/>
    <x v="0"/>
    <x v="0"/>
    <x v="169"/>
    <x v="58"/>
    <x v="596"/>
    <x v="7"/>
    <x v="164"/>
    <x v="626"/>
    <x v="747"/>
    <x v="31"/>
    <x v="30"/>
    <x v="6"/>
    <x v="0"/>
    <x v="0"/>
    <x v="0"/>
    <x v="0"/>
    <x v="0"/>
    <x v="0"/>
  </r>
  <r>
    <x v="0"/>
    <x v="0"/>
    <x v="0"/>
    <x v="46"/>
    <x v="46"/>
    <x v="200"/>
    <x v="0"/>
    <x v="241"/>
    <x v="240"/>
    <x v="24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21"/>
    <x v="26"/>
    <x v="0"/>
    <x v="0"/>
    <x v="0"/>
    <x v="0"/>
    <x v="494"/>
    <x v="23"/>
    <x v="588"/>
    <x v="582"/>
    <x v="585"/>
    <x v="669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198"/>
    <x v="0"/>
    <x v="108"/>
    <x v="0"/>
    <x v="0"/>
    <x v="8"/>
    <x v="2"/>
    <x v="253"/>
    <x v="2"/>
    <x v="96"/>
    <x v="350"/>
    <x v="0"/>
    <x v="16"/>
    <x v="498"/>
    <x v="580"/>
    <x v="5"/>
    <x v="618"/>
    <x v="1"/>
    <x v="176"/>
    <x v="0"/>
    <x v="0"/>
    <x v="13"/>
    <x v="3"/>
    <x v="597"/>
    <x v="1"/>
    <x v="2"/>
    <x v="627"/>
    <x v="748"/>
    <x v="0"/>
    <x v="0"/>
    <x v="0"/>
    <x v="0"/>
    <x v="0"/>
    <x v="0"/>
    <x v="0"/>
    <x v="0"/>
    <x v="0"/>
  </r>
  <r>
    <x v="0"/>
    <x v="0"/>
    <x v="0"/>
    <x v="46"/>
    <x v="46"/>
    <x v="201"/>
    <x v="0"/>
    <x v="582"/>
    <x v="580"/>
    <x v="58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2"/>
    <x v="321"/>
    <x v="0"/>
    <x v="0"/>
    <x v="222"/>
    <x v="0"/>
    <x v="495"/>
    <x v="282"/>
    <x v="589"/>
    <x v="583"/>
    <x v="586"/>
    <x v="670"/>
    <x v="0"/>
    <x v="0"/>
    <x v="0"/>
    <x v="0"/>
    <x v="0"/>
    <x v="0"/>
    <x v="0"/>
    <x v="0"/>
    <x v="0"/>
    <x v="0"/>
    <x v="0"/>
    <x v="0"/>
    <x v="0"/>
    <x v="0"/>
    <x v="0"/>
    <x v="209"/>
    <x v="243"/>
    <x v="0"/>
    <x v="0"/>
    <x v="0"/>
    <x v="156"/>
    <x v="0"/>
    <x v="0"/>
    <x v="4"/>
    <x v="2"/>
    <x v="195"/>
    <x v="1"/>
    <x v="1"/>
    <x v="351"/>
    <x v="0"/>
    <x v="0"/>
    <x v="499"/>
    <x v="581"/>
    <x v="140"/>
    <x v="880"/>
    <x v="15"/>
    <x v="302"/>
    <x v="0"/>
    <x v="0"/>
    <x v="11"/>
    <x v="10"/>
    <x v="598"/>
    <x v="3"/>
    <x v="10"/>
    <x v="628"/>
    <x v="749"/>
    <x v="0"/>
    <x v="0"/>
    <x v="0"/>
    <x v="0"/>
    <x v="0"/>
    <x v="0"/>
    <x v="0"/>
    <x v="0"/>
    <x v="0"/>
  </r>
  <r>
    <x v="0"/>
    <x v="0"/>
    <x v="0"/>
    <x v="46"/>
    <x v="46"/>
    <x v="201"/>
    <x v="0"/>
    <x v="582"/>
    <x v="580"/>
    <x v="58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23"/>
    <x v="26"/>
    <x v="0"/>
    <x v="0"/>
    <x v="0"/>
    <x v="0"/>
    <x v="496"/>
    <x v="23"/>
    <x v="590"/>
    <x v="584"/>
    <x v="587"/>
    <x v="67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99"/>
    <x v="1"/>
    <x v="1"/>
    <x v="0"/>
    <x v="0"/>
    <x v="7"/>
    <x v="4"/>
    <x v="23"/>
    <x v="1"/>
    <x v="14"/>
    <x v="112"/>
    <x v="1"/>
    <x v="1"/>
    <x v="500"/>
    <x v="582"/>
    <x v="6"/>
    <x v="881"/>
    <x v="2"/>
    <x v="2"/>
    <x v="0"/>
    <x v="0"/>
    <x v="2"/>
    <x v="1"/>
    <x v="171"/>
    <x v="4"/>
    <x v="5"/>
    <x v="629"/>
    <x v="750"/>
    <x v="0"/>
    <x v="0"/>
    <x v="0"/>
    <x v="0"/>
    <x v="0"/>
    <x v="0"/>
    <x v="0"/>
    <x v="0"/>
    <x v="0"/>
  </r>
  <r>
    <x v="0"/>
    <x v="0"/>
    <x v="0"/>
    <x v="46"/>
    <x v="46"/>
    <x v="202"/>
    <x v="0"/>
    <x v="583"/>
    <x v="581"/>
    <x v="58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4"/>
    <x v="322"/>
    <x v="0"/>
    <x v="0"/>
    <x v="0"/>
    <x v="0"/>
    <x v="497"/>
    <x v="283"/>
    <x v="591"/>
    <x v="585"/>
    <x v="588"/>
    <x v="67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174"/>
    <x v="0"/>
    <x v="0"/>
    <x v="27"/>
    <x v="5"/>
    <x v="254"/>
    <x v="1"/>
    <x v="97"/>
    <x v="101"/>
    <x v="3"/>
    <x v="27"/>
    <x v="501"/>
    <x v="583"/>
    <x v="141"/>
    <x v="882"/>
    <x v="19"/>
    <x v="303"/>
    <x v="0"/>
    <x v="0"/>
    <x v="148"/>
    <x v="6"/>
    <x v="599"/>
    <x v="13"/>
    <x v="52"/>
    <x v="630"/>
    <x v="751"/>
    <x v="0"/>
    <x v="0"/>
    <x v="0"/>
    <x v="0"/>
    <x v="0"/>
    <x v="0"/>
    <x v="0"/>
    <x v="0"/>
    <x v="0"/>
  </r>
  <r>
    <x v="0"/>
    <x v="0"/>
    <x v="0"/>
    <x v="46"/>
    <x v="46"/>
    <x v="37"/>
    <x v="27"/>
    <x v="134"/>
    <x v="134"/>
    <x v="13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5"/>
    <x v="5"/>
    <x v="0"/>
    <x v="0"/>
    <x v="0"/>
    <x v="0"/>
    <x v="498"/>
    <x v="4"/>
    <x v="592"/>
    <x v="586"/>
    <x v="589"/>
    <x v="673"/>
    <x v="0"/>
    <x v="0"/>
    <x v="0"/>
    <x v="0"/>
    <x v="0"/>
    <x v="0"/>
    <x v="0"/>
    <x v="0"/>
    <x v="0"/>
    <x v="0"/>
    <x v="0"/>
    <x v="0"/>
    <x v="0"/>
    <x v="0"/>
    <x v="0"/>
    <x v="0"/>
    <x v="244"/>
    <x v="0"/>
    <x v="0"/>
    <x v="1"/>
    <x v="1"/>
    <x v="0"/>
    <x v="0"/>
    <x v="8"/>
    <x v="4"/>
    <x v="255"/>
    <x v="1"/>
    <x v="98"/>
    <x v="352"/>
    <x v="1"/>
    <x v="1"/>
    <x v="1"/>
    <x v="584"/>
    <x v="6"/>
    <x v="10"/>
    <x v="2"/>
    <x v="2"/>
    <x v="0"/>
    <x v="0"/>
    <x v="13"/>
    <x v="1"/>
    <x v="600"/>
    <x v="4"/>
    <x v="5"/>
    <x v="5"/>
    <x v="752"/>
    <x v="0"/>
    <x v="0"/>
    <x v="0"/>
    <x v="106"/>
    <x v="106"/>
    <x v="1"/>
    <x v="1"/>
    <x v="6"/>
    <x v="6"/>
  </r>
  <r>
    <x v="0"/>
    <x v="0"/>
    <x v="0"/>
    <x v="46"/>
    <x v="46"/>
    <x v="37"/>
    <x v="27"/>
    <x v="134"/>
    <x v="134"/>
    <x v="13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16"/>
    <x v="0"/>
    <x v="0"/>
    <x v="0"/>
    <x v="0"/>
    <x v="53"/>
    <x v="14"/>
    <x v="593"/>
    <x v="587"/>
    <x v="590"/>
    <x v="674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7"/>
    <x v="4"/>
    <x v="64"/>
    <x v="1"/>
    <x v="12"/>
    <x v="42"/>
    <x v="1"/>
    <x v="1"/>
    <x v="1"/>
    <x v="585"/>
    <x v="6"/>
    <x v="10"/>
    <x v="2"/>
    <x v="2"/>
    <x v="0"/>
    <x v="0"/>
    <x v="2"/>
    <x v="1"/>
    <x v="63"/>
    <x v="4"/>
    <x v="5"/>
    <x v="5"/>
    <x v="753"/>
    <x v="0"/>
    <x v="0"/>
    <x v="0"/>
    <x v="106"/>
    <x v="106"/>
    <x v="1"/>
    <x v="1"/>
    <x v="6"/>
    <x v="6"/>
  </r>
  <r>
    <x v="0"/>
    <x v="0"/>
    <x v="0"/>
    <x v="46"/>
    <x v="46"/>
    <x v="3"/>
    <x v="215"/>
    <x v="106"/>
    <x v="106"/>
    <x v="10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26"/>
    <x v="323"/>
    <x v="0"/>
    <x v="0"/>
    <x v="223"/>
    <x v="0"/>
    <x v="499"/>
    <x v="284"/>
    <x v="594"/>
    <x v="588"/>
    <x v="591"/>
    <x v="675"/>
    <x v="0"/>
    <x v="0"/>
    <x v="0"/>
    <x v="0"/>
    <x v="0"/>
    <x v="0"/>
    <x v="0"/>
    <x v="0"/>
    <x v="0"/>
    <x v="0"/>
    <x v="0"/>
    <x v="0"/>
    <x v="0"/>
    <x v="0"/>
    <x v="0"/>
    <x v="210"/>
    <x v="245"/>
    <x v="20"/>
    <x v="200"/>
    <x v="0"/>
    <x v="175"/>
    <x v="0"/>
    <x v="0"/>
    <x v="12"/>
    <x v="2"/>
    <x v="256"/>
    <x v="2"/>
    <x v="99"/>
    <x v="304"/>
    <x v="1"/>
    <x v="0"/>
    <x v="502"/>
    <x v="586"/>
    <x v="15"/>
    <x v="883"/>
    <x v="5"/>
    <x v="304"/>
    <x v="0"/>
    <x v="0"/>
    <x v="43"/>
    <x v="3"/>
    <x v="601"/>
    <x v="4"/>
    <x v="13"/>
    <x v="631"/>
    <x v="754"/>
    <x v="0"/>
    <x v="0"/>
    <x v="0"/>
    <x v="0"/>
    <x v="0"/>
    <x v="0"/>
    <x v="0"/>
    <x v="0"/>
    <x v="0"/>
  </r>
  <r>
    <x v="0"/>
    <x v="0"/>
    <x v="0"/>
    <x v="46"/>
    <x v="46"/>
    <x v="3"/>
    <x v="215"/>
    <x v="106"/>
    <x v="106"/>
    <x v="10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201"/>
    <x v="1"/>
    <x v="1"/>
    <x v="0"/>
    <x v="0"/>
    <x v="0"/>
    <x v="0"/>
    <x v="0"/>
    <x v="0"/>
    <x v="0"/>
    <x v="0"/>
    <x v="1"/>
    <x v="1"/>
    <x v="1"/>
    <x v="1"/>
    <x v="23"/>
    <x v="884"/>
    <x v="2"/>
    <x v="2"/>
    <x v="0"/>
    <x v="0"/>
    <x v="5"/>
    <x v="4"/>
    <x v="5"/>
    <x v="4"/>
    <x v="5"/>
    <x v="5"/>
    <x v="5"/>
    <x v="0"/>
    <x v="0"/>
    <x v="1"/>
    <x v="3"/>
    <x v="3"/>
    <x v="1"/>
    <x v="1"/>
    <x v="43"/>
    <x v="43"/>
  </r>
  <r>
    <x v="0"/>
    <x v="0"/>
    <x v="0"/>
    <x v="46"/>
    <x v="46"/>
    <x v="196"/>
    <x v="3"/>
    <x v="18"/>
    <x v="18"/>
    <x v="1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7"/>
    <x v="324"/>
    <x v="0"/>
    <x v="0"/>
    <x v="224"/>
    <x v="0"/>
    <x v="500"/>
    <x v="285"/>
    <x v="595"/>
    <x v="589"/>
    <x v="592"/>
    <x v="676"/>
    <x v="0"/>
    <x v="0"/>
    <x v="0"/>
    <x v="0"/>
    <x v="0"/>
    <x v="0"/>
    <x v="0"/>
    <x v="0"/>
    <x v="0"/>
    <x v="0"/>
    <x v="0"/>
    <x v="0"/>
    <x v="0"/>
    <x v="0"/>
    <x v="0"/>
    <x v="211"/>
    <x v="246"/>
    <x v="0"/>
    <x v="0"/>
    <x v="0"/>
    <x v="176"/>
    <x v="0"/>
    <x v="0"/>
    <x v="3"/>
    <x v="10"/>
    <x v="257"/>
    <x v="1"/>
    <x v="9"/>
    <x v="353"/>
    <x v="1"/>
    <x v="14"/>
    <x v="503"/>
    <x v="587"/>
    <x v="92"/>
    <x v="885"/>
    <x v="7"/>
    <x v="305"/>
    <x v="0"/>
    <x v="0"/>
    <x v="40"/>
    <x v="16"/>
    <x v="602"/>
    <x v="6"/>
    <x v="45"/>
    <x v="632"/>
    <x v="755"/>
    <x v="32"/>
    <x v="31"/>
    <x v="4"/>
    <x v="0"/>
    <x v="0"/>
    <x v="0"/>
    <x v="0"/>
    <x v="0"/>
    <x v="0"/>
  </r>
  <r>
    <x v="0"/>
    <x v="0"/>
    <x v="0"/>
    <x v="46"/>
    <x v="46"/>
    <x v="196"/>
    <x v="212"/>
    <x v="7"/>
    <x v="7"/>
    <x v="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886"/>
    <x v="2"/>
    <x v="2"/>
    <x v="0"/>
    <x v="0"/>
    <x v="2"/>
    <x v="1"/>
    <x v="134"/>
    <x v="4"/>
    <x v="5"/>
    <x v="5"/>
    <x v="756"/>
    <x v="0"/>
    <x v="0"/>
    <x v="1"/>
    <x v="0"/>
    <x v="0"/>
    <x v="0"/>
    <x v="0"/>
    <x v="0"/>
    <x v="0"/>
  </r>
  <r>
    <x v="0"/>
    <x v="0"/>
    <x v="0"/>
    <x v="46"/>
    <x v="46"/>
    <x v="196"/>
    <x v="213"/>
    <x v="82"/>
    <x v="82"/>
    <x v="8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8"/>
    <x v="325"/>
    <x v="0"/>
    <x v="0"/>
    <x v="225"/>
    <x v="0"/>
    <x v="501"/>
    <x v="0"/>
    <x v="596"/>
    <x v="590"/>
    <x v="593"/>
    <x v="677"/>
    <x v="0"/>
    <x v="0"/>
    <x v="0"/>
    <x v="0"/>
    <x v="0"/>
    <x v="0"/>
    <x v="0"/>
    <x v="0"/>
    <x v="0"/>
    <x v="0"/>
    <x v="0"/>
    <x v="0"/>
    <x v="0"/>
    <x v="0"/>
    <x v="0"/>
    <x v="212"/>
    <x v="247"/>
    <x v="0"/>
    <x v="0"/>
    <x v="1"/>
    <x v="1"/>
    <x v="0"/>
    <x v="0"/>
    <x v="0"/>
    <x v="0"/>
    <x v="0"/>
    <x v="0"/>
    <x v="0"/>
    <x v="0"/>
    <x v="0"/>
    <x v="1"/>
    <x v="504"/>
    <x v="588"/>
    <x v="22"/>
    <x v="887"/>
    <x v="5"/>
    <x v="306"/>
    <x v="0"/>
    <x v="0"/>
    <x v="69"/>
    <x v="15"/>
    <x v="603"/>
    <x v="3"/>
    <x v="22"/>
    <x v="633"/>
    <x v="757"/>
    <x v="0"/>
    <x v="0"/>
    <x v="0"/>
    <x v="0"/>
    <x v="0"/>
    <x v="0"/>
    <x v="0"/>
    <x v="0"/>
    <x v="0"/>
  </r>
  <r>
    <x v="0"/>
    <x v="0"/>
    <x v="0"/>
    <x v="46"/>
    <x v="46"/>
    <x v="199"/>
    <x v="91"/>
    <x v="132"/>
    <x v="132"/>
    <x v="13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9"/>
    <x v="16"/>
    <x v="0"/>
    <x v="0"/>
    <x v="0"/>
    <x v="0"/>
    <x v="502"/>
    <x v="14"/>
    <x v="597"/>
    <x v="591"/>
    <x v="594"/>
    <x v="6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258"/>
    <x v="0"/>
    <x v="0"/>
    <x v="354"/>
    <x v="1"/>
    <x v="16"/>
    <x v="505"/>
    <x v="589"/>
    <x v="6"/>
    <x v="766"/>
    <x v="2"/>
    <x v="2"/>
    <x v="0"/>
    <x v="0"/>
    <x v="13"/>
    <x v="1"/>
    <x v="126"/>
    <x v="4"/>
    <x v="2"/>
    <x v="634"/>
    <x v="758"/>
    <x v="0"/>
    <x v="0"/>
    <x v="0"/>
    <x v="0"/>
    <x v="0"/>
    <x v="0"/>
    <x v="0"/>
    <x v="0"/>
    <x v="0"/>
  </r>
  <r>
    <x v="0"/>
    <x v="0"/>
    <x v="0"/>
    <x v="46"/>
    <x v="46"/>
    <x v="196"/>
    <x v="214"/>
    <x v="16"/>
    <x v="16"/>
    <x v="1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888"/>
    <x v="2"/>
    <x v="2"/>
    <x v="0"/>
    <x v="0"/>
    <x v="6"/>
    <x v="1"/>
    <x v="63"/>
    <x v="1"/>
    <x v="14"/>
    <x v="116"/>
    <x v="759"/>
    <x v="0"/>
    <x v="0"/>
    <x v="0"/>
    <x v="0"/>
    <x v="0"/>
    <x v="0"/>
    <x v="0"/>
    <x v="0"/>
    <x v="0"/>
  </r>
  <r>
    <x v="0"/>
    <x v="0"/>
    <x v="0"/>
    <x v="46"/>
    <x v="46"/>
    <x v="196"/>
    <x v="3"/>
    <x v="17"/>
    <x v="17"/>
    <x v="1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0"/>
    <x v="326"/>
    <x v="0"/>
    <x v="0"/>
    <x v="0"/>
    <x v="0"/>
    <x v="503"/>
    <x v="286"/>
    <x v="598"/>
    <x v="592"/>
    <x v="595"/>
    <x v="68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7"/>
    <x v="0"/>
    <x v="0"/>
    <x v="18"/>
    <x v="10"/>
    <x v="34"/>
    <x v="0"/>
    <x v="0"/>
    <x v="355"/>
    <x v="1"/>
    <x v="14"/>
    <x v="506"/>
    <x v="590"/>
    <x v="46"/>
    <x v="889"/>
    <x v="15"/>
    <x v="307"/>
    <x v="0"/>
    <x v="0"/>
    <x v="19"/>
    <x v="15"/>
    <x v="604"/>
    <x v="1"/>
    <x v="16"/>
    <x v="635"/>
    <x v="760"/>
    <x v="0"/>
    <x v="0"/>
    <x v="0"/>
    <x v="0"/>
    <x v="0"/>
    <x v="0"/>
    <x v="0"/>
    <x v="0"/>
    <x v="0"/>
  </r>
  <r>
    <x v="0"/>
    <x v="0"/>
    <x v="0"/>
    <x v="47"/>
    <x v="47"/>
    <x v="3"/>
    <x v="0"/>
    <x v="245"/>
    <x v="244"/>
    <x v="245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53"/>
    <x v="63"/>
    <x v="431"/>
    <x v="26"/>
    <x v="61"/>
    <x v="0"/>
    <x v="226"/>
    <x v="0"/>
    <x v="504"/>
    <x v="23"/>
    <x v="599"/>
    <x v="593"/>
    <x v="596"/>
    <x v="681"/>
    <x v="0"/>
    <x v="0"/>
    <x v="0"/>
    <x v="0"/>
    <x v="0"/>
    <x v="0"/>
    <x v="0"/>
    <x v="0"/>
    <x v="0"/>
    <x v="0"/>
    <x v="0"/>
    <x v="0"/>
    <x v="0"/>
    <x v="0"/>
    <x v="0"/>
    <x v="213"/>
    <x v="248"/>
    <x v="2"/>
    <x v="57"/>
    <x v="1"/>
    <x v="1"/>
    <x v="0"/>
    <x v="0"/>
    <x v="7"/>
    <x v="4"/>
    <x v="123"/>
    <x v="1"/>
    <x v="79"/>
    <x v="356"/>
    <x v="1"/>
    <x v="1"/>
    <x v="507"/>
    <x v="591"/>
    <x v="6"/>
    <x v="194"/>
    <x v="2"/>
    <x v="2"/>
    <x v="0"/>
    <x v="0"/>
    <x v="2"/>
    <x v="1"/>
    <x v="605"/>
    <x v="4"/>
    <x v="5"/>
    <x v="636"/>
    <x v="761"/>
    <x v="0"/>
    <x v="0"/>
    <x v="0"/>
    <x v="0"/>
    <x v="0"/>
    <x v="0"/>
    <x v="0"/>
    <x v="0"/>
    <x v="0"/>
  </r>
  <r>
    <x v="0"/>
    <x v="0"/>
    <x v="0"/>
    <x v="47"/>
    <x v="47"/>
    <x v="3"/>
    <x v="46"/>
    <x v="348"/>
    <x v="347"/>
    <x v="34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02"/>
    <x v="1"/>
    <x v="1"/>
    <x v="0"/>
    <x v="0"/>
    <x v="0"/>
    <x v="0"/>
    <x v="0"/>
    <x v="0"/>
    <x v="0"/>
    <x v="0"/>
    <x v="1"/>
    <x v="1"/>
    <x v="1"/>
    <x v="1"/>
    <x v="6"/>
    <x v="89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7"/>
    <x v="47"/>
    <x v="3"/>
    <x v="0"/>
    <x v="245"/>
    <x v="244"/>
    <x v="24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6"/>
    <x v="106"/>
    <x v="106"/>
    <x v="58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03"/>
    <x v="0"/>
    <x v="178"/>
    <x v="0"/>
    <x v="0"/>
    <x v="8"/>
    <x v="4"/>
    <x v="2"/>
    <x v="1"/>
    <x v="2"/>
    <x v="42"/>
    <x v="0"/>
    <x v="0"/>
    <x v="151"/>
    <x v="592"/>
    <x v="6"/>
    <x v="681"/>
    <x v="1"/>
    <x v="308"/>
    <x v="0"/>
    <x v="0"/>
    <x v="13"/>
    <x v="1"/>
    <x v="63"/>
    <x v="1"/>
    <x v="13"/>
    <x v="116"/>
    <x v="762"/>
    <x v="0"/>
    <x v="0"/>
    <x v="0"/>
    <x v="107"/>
    <x v="107"/>
    <x v="1"/>
    <x v="1"/>
    <x v="45"/>
    <x v="45"/>
  </r>
  <r>
    <x v="0"/>
    <x v="0"/>
    <x v="0"/>
    <x v="47"/>
    <x v="47"/>
    <x v="3"/>
    <x v="0"/>
    <x v="412"/>
    <x v="410"/>
    <x v="41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8"/>
    <x v="1"/>
    <x v="1"/>
    <x v="0"/>
    <x v="0"/>
    <x v="0"/>
    <x v="0"/>
    <x v="0"/>
    <x v="0"/>
    <x v="0"/>
    <x v="0"/>
    <x v="1"/>
    <x v="1"/>
    <x v="1"/>
    <x v="1"/>
    <x v="1"/>
    <x v="31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8"/>
    <x v="48"/>
    <x v="203"/>
    <x v="46"/>
    <x v="482"/>
    <x v="480"/>
    <x v="48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15"/>
    <x v="0"/>
    <x v="179"/>
    <x v="0"/>
    <x v="0"/>
    <x v="0"/>
    <x v="0"/>
    <x v="0"/>
    <x v="0"/>
    <x v="0"/>
    <x v="0"/>
    <x v="1"/>
    <x v="1"/>
    <x v="1"/>
    <x v="1"/>
    <x v="11"/>
    <x v="37"/>
    <x v="1"/>
    <x v="309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8"/>
    <x v="48"/>
    <x v="203"/>
    <x v="0"/>
    <x v="584"/>
    <x v="582"/>
    <x v="58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32"/>
    <x v="5"/>
    <x v="0"/>
    <x v="0"/>
    <x v="0"/>
    <x v="0"/>
    <x v="505"/>
    <x v="4"/>
    <x v="600"/>
    <x v="594"/>
    <x v="597"/>
    <x v="68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7"/>
    <x v="4"/>
    <x v="23"/>
    <x v="1"/>
    <x v="14"/>
    <x v="112"/>
    <x v="1"/>
    <x v="1"/>
    <x v="508"/>
    <x v="593"/>
    <x v="6"/>
    <x v="10"/>
    <x v="2"/>
    <x v="2"/>
    <x v="0"/>
    <x v="0"/>
    <x v="2"/>
    <x v="1"/>
    <x v="171"/>
    <x v="4"/>
    <x v="5"/>
    <x v="637"/>
    <x v="763"/>
    <x v="0"/>
    <x v="0"/>
    <x v="0"/>
    <x v="108"/>
    <x v="108"/>
    <x v="1"/>
    <x v="1"/>
    <x v="46"/>
    <x v="46"/>
  </r>
  <r>
    <x v="0"/>
    <x v="0"/>
    <x v="0"/>
    <x v="48"/>
    <x v="48"/>
    <x v="85"/>
    <x v="0"/>
    <x v="585"/>
    <x v="583"/>
    <x v="58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04"/>
    <x v="1"/>
    <x v="1"/>
    <x v="0"/>
    <x v="0"/>
    <x v="0"/>
    <x v="0"/>
    <x v="0"/>
    <x v="0"/>
    <x v="0"/>
    <x v="0"/>
    <x v="1"/>
    <x v="1"/>
    <x v="1"/>
    <x v="1"/>
    <x v="1"/>
    <x v="89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43"/>
    <x v="43"/>
    <x v="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52"/>
    <x v="52"/>
    <x v="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  <x v="0"/>
    <x v="601"/>
    <x v="595"/>
    <x v="598"/>
    <x v="68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180"/>
    <x v="0"/>
    <x v="0"/>
    <x v="8"/>
    <x v="4"/>
    <x v="9"/>
    <x v="0"/>
    <x v="0"/>
    <x v="357"/>
    <x v="3"/>
    <x v="5"/>
    <x v="509"/>
    <x v="594"/>
    <x v="45"/>
    <x v="892"/>
    <x v="17"/>
    <x v="310"/>
    <x v="7"/>
    <x v="214"/>
    <x v="46"/>
    <x v="22"/>
    <x v="606"/>
    <x v="31"/>
    <x v="113"/>
    <x v="638"/>
    <x v="764"/>
    <x v="0"/>
    <x v="0"/>
    <x v="0"/>
    <x v="0"/>
    <x v="0"/>
    <x v="0"/>
    <x v="0"/>
    <x v="0"/>
    <x v="0"/>
  </r>
  <r>
    <x v="0"/>
    <x v="0"/>
    <x v="0"/>
    <x v="0"/>
    <x v="0"/>
    <x v="1"/>
    <x v="18"/>
    <x v="55"/>
    <x v="55"/>
    <x v="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893"/>
    <x v="1"/>
    <x v="4"/>
    <x v="6"/>
    <x v="215"/>
    <x v="4"/>
    <x v="8"/>
    <x v="607"/>
    <x v="10"/>
    <x v="4"/>
    <x v="639"/>
    <x v="765"/>
    <x v="0"/>
    <x v="0"/>
    <x v="0"/>
    <x v="0"/>
    <x v="0"/>
    <x v="0"/>
    <x v="0"/>
    <x v="0"/>
    <x v="0"/>
  </r>
  <r>
    <x v="0"/>
    <x v="0"/>
    <x v="0"/>
    <x v="0"/>
    <x v="0"/>
    <x v="1"/>
    <x v="19"/>
    <x v="56"/>
    <x v="56"/>
    <x v="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3"/>
    <x v="327"/>
    <x v="0"/>
    <x v="0"/>
    <x v="227"/>
    <x v="0"/>
    <x v="506"/>
    <x v="287"/>
    <x v="602"/>
    <x v="596"/>
    <x v="599"/>
    <x v="685"/>
    <x v="0"/>
    <x v="0"/>
    <x v="0"/>
    <x v="0"/>
    <x v="0"/>
    <x v="0"/>
    <x v="0"/>
    <x v="0"/>
    <x v="0"/>
    <x v="0"/>
    <x v="0"/>
    <x v="0"/>
    <x v="0"/>
    <x v="0"/>
    <x v="0"/>
    <x v="214"/>
    <x v="249"/>
    <x v="0"/>
    <x v="0"/>
    <x v="1"/>
    <x v="1"/>
    <x v="0"/>
    <x v="0"/>
    <x v="14"/>
    <x v="4"/>
    <x v="11"/>
    <x v="0"/>
    <x v="0"/>
    <x v="323"/>
    <x v="3"/>
    <x v="3"/>
    <x v="510"/>
    <x v="595"/>
    <x v="59"/>
    <x v="894"/>
    <x v="2"/>
    <x v="2"/>
    <x v="37"/>
    <x v="216"/>
    <x v="131"/>
    <x v="13"/>
    <x v="608"/>
    <x v="10"/>
    <x v="67"/>
    <x v="640"/>
    <x v="766"/>
    <x v="0"/>
    <x v="0"/>
    <x v="0"/>
    <x v="0"/>
    <x v="0"/>
    <x v="0"/>
    <x v="0"/>
    <x v="0"/>
    <x v="0"/>
  </r>
  <r>
    <x v="0"/>
    <x v="0"/>
    <x v="0"/>
    <x v="0"/>
    <x v="0"/>
    <x v="3"/>
    <x v="0"/>
    <x v="3"/>
    <x v="3"/>
    <x v="3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34"/>
    <x v="185"/>
    <x v="0"/>
    <x v="0"/>
    <x v="0"/>
    <x v="0"/>
    <x v="507"/>
    <x v="164"/>
    <x v="603"/>
    <x v="597"/>
    <x v="600"/>
    <x v="686"/>
    <x v="0"/>
    <x v="0"/>
    <x v="0"/>
    <x v="0"/>
    <x v="0"/>
    <x v="0"/>
    <x v="0"/>
    <x v="0"/>
    <x v="0"/>
    <x v="0"/>
    <x v="0"/>
    <x v="0"/>
    <x v="0"/>
    <x v="0"/>
    <x v="0"/>
    <x v="0"/>
    <x v="250"/>
    <x v="1"/>
    <x v="205"/>
    <x v="1"/>
    <x v="1"/>
    <x v="0"/>
    <x v="0"/>
    <x v="4"/>
    <x v="2"/>
    <x v="64"/>
    <x v="2"/>
    <x v="12"/>
    <x v="191"/>
    <x v="1"/>
    <x v="1"/>
    <x v="511"/>
    <x v="596"/>
    <x v="3"/>
    <x v="895"/>
    <x v="2"/>
    <x v="2"/>
    <x v="0"/>
    <x v="0"/>
    <x v="6"/>
    <x v="3"/>
    <x v="303"/>
    <x v="4"/>
    <x v="5"/>
    <x v="641"/>
    <x v="767"/>
    <x v="0"/>
    <x v="0"/>
    <x v="0"/>
    <x v="9"/>
    <x v="9"/>
    <x v="1"/>
    <x v="1"/>
    <x v="1"/>
    <x v="1"/>
  </r>
  <r>
    <x v="0"/>
    <x v="0"/>
    <x v="0"/>
    <x v="0"/>
    <x v="0"/>
    <x v="3"/>
    <x v="0"/>
    <x v="7"/>
    <x v="7"/>
    <x v="7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35"/>
    <x v="328"/>
    <x v="0"/>
    <x v="0"/>
    <x v="228"/>
    <x v="0"/>
    <x v="508"/>
    <x v="288"/>
    <x v="604"/>
    <x v="598"/>
    <x v="601"/>
    <x v="687"/>
    <x v="0"/>
    <x v="0"/>
    <x v="0"/>
    <x v="0"/>
    <x v="0"/>
    <x v="0"/>
    <x v="0"/>
    <x v="0"/>
    <x v="0"/>
    <x v="0"/>
    <x v="0"/>
    <x v="0"/>
    <x v="0"/>
    <x v="0"/>
    <x v="0"/>
    <x v="215"/>
    <x v="251"/>
    <x v="20"/>
    <x v="206"/>
    <x v="1"/>
    <x v="1"/>
    <x v="0"/>
    <x v="0"/>
    <x v="26"/>
    <x v="19"/>
    <x v="259"/>
    <x v="13"/>
    <x v="100"/>
    <x v="358"/>
    <x v="1"/>
    <x v="1"/>
    <x v="512"/>
    <x v="597"/>
    <x v="15"/>
    <x v="896"/>
    <x v="2"/>
    <x v="2"/>
    <x v="0"/>
    <x v="0"/>
    <x v="39"/>
    <x v="13"/>
    <x v="609"/>
    <x v="4"/>
    <x v="5"/>
    <x v="642"/>
    <x v="768"/>
    <x v="0"/>
    <x v="0"/>
    <x v="0"/>
    <x v="10"/>
    <x v="10"/>
    <x v="1"/>
    <x v="1"/>
    <x v="1"/>
    <x v="1"/>
  </r>
  <r>
    <x v="0"/>
    <x v="0"/>
    <x v="0"/>
    <x v="0"/>
    <x v="0"/>
    <x v="20"/>
    <x v="0"/>
    <x v="66"/>
    <x v="66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6"/>
    <x v="329"/>
    <x v="0"/>
    <x v="0"/>
    <x v="229"/>
    <x v="0"/>
    <x v="509"/>
    <x v="289"/>
    <x v="605"/>
    <x v="599"/>
    <x v="602"/>
    <x v="688"/>
    <x v="0"/>
    <x v="0"/>
    <x v="0"/>
    <x v="0"/>
    <x v="0"/>
    <x v="0"/>
    <x v="0"/>
    <x v="0"/>
    <x v="0"/>
    <x v="0"/>
    <x v="0"/>
    <x v="0"/>
    <x v="0"/>
    <x v="0"/>
    <x v="0"/>
    <x v="216"/>
    <x v="252"/>
    <x v="0"/>
    <x v="0"/>
    <x v="1"/>
    <x v="1"/>
    <x v="0"/>
    <x v="0"/>
    <x v="39"/>
    <x v="4"/>
    <x v="50"/>
    <x v="0"/>
    <x v="0"/>
    <x v="359"/>
    <x v="1"/>
    <x v="13"/>
    <x v="513"/>
    <x v="598"/>
    <x v="22"/>
    <x v="897"/>
    <x v="2"/>
    <x v="2"/>
    <x v="0"/>
    <x v="0"/>
    <x v="105"/>
    <x v="3"/>
    <x v="610"/>
    <x v="4"/>
    <x v="37"/>
    <x v="643"/>
    <x v="769"/>
    <x v="0"/>
    <x v="0"/>
    <x v="0"/>
    <x v="0"/>
    <x v="0"/>
    <x v="0"/>
    <x v="0"/>
    <x v="0"/>
    <x v="0"/>
  </r>
  <r>
    <x v="0"/>
    <x v="0"/>
    <x v="0"/>
    <x v="0"/>
    <x v="0"/>
    <x v="26"/>
    <x v="21"/>
    <x v="73"/>
    <x v="73"/>
    <x v="7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17"/>
    <x v="215"/>
    <x v="217"/>
    <x v="237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7"/>
    <x v="4"/>
    <x v="9"/>
    <x v="1"/>
    <x v="1"/>
    <x v="23"/>
    <x v="0"/>
    <x v="16"/>
    <x v="22"/>
    <x v="599"/>
    <x v="6"/>
    <x v="15"/>
    <x v="1"/>
    <x v="311"/>
    <x v="0"/>
    <x v="0"/>
    <x v="2"/>
    <x v="1"/>
    <x v="28"/>
    <x v="1"/>
    <x v="2"/>
    <x v="26"/>
    <x v="770"/>
    <x v="0"/>
    <x v="0"/>
    <x v="0"/>
    <x v="0"/>
    <x v="0"/>
    <x v="0"/>
    <x v="0"/>
    <x v="0"/>
    <x v="0"/>
  </r>
  <r>
    <x v="0"/>
    <x v="0"/>
    <x v="0"/>
    <x v="0"/>
    <x v="0"/>
    <x v="28"/>
    <x v="22"/>
    <x v="77"/>
    <x v="77"/>
    <x v="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7"/>
    <x v="330"/>
    <x v="0"/>
    <x v="0"/>
    <x v="230"/>
    <x v="67"/>
    <x v="510"/>
    <x v="290"/>
    <x v="606"/>
    <x v="600"/>
    <x v="603"/>
    <x v="689"/>
    <x v="0"/>
    <x v="0"/>
    <x v="0"/>
    <x v="0"/>
    <x v="0"/>
    <x v="0"/>
    <x v="7"/>
    <x v="6"/>
    <x v="0"/>
    <x v="0"/>
    <x v="0"/>
    <x v="0"/>
    <x v="45"/>
    <x v="0"/>
    <x v="5"/>
    <x v="217"/>
    <x v="253"/>
    <x v="0"/>
    <x v="0"/>
    <x v="3"/>
    <x v="181"/>
    <x v="0"/>
    <x v="0"/>
    <x v="75"/>
    <x v="24"/>
    <x v="260"/>
    <x v="2"/>
    <x v="101"/>
    <x v="360"/>
    <x v="2"/>
    <x v="68"/>
    <x v="514"/>
    <x v="600"/>
    <x v="142"/>
    <x v="898"/>
    <x v="29"/>
    <x v="312"/>
    <x v="10"/>
    <x v="217"/>
    <x v="170"/>
    <x v="32"/>
    <x v="611"/>
    <x v="46"/>
    <x v="165"/>
    <x v="644"/>
    <x v="771"/>
    <x v="0"/>
    <x v="0"/>
    <x v="0"/>
    <x v="0"/>
    <x v="0"/>
    <x v="0"/>
    <x v="0"/>
    <x v="0"/>
    <x v="0"/>
  </r>
  <r>
    <x v="0"/>
    <x v="0"/>
    <x v="0"/>
    <x v="0"/>
    <x v="0"/>
    <x v="30"/>
    <x v="0"/>
    <x v="82"/>
    <x v="82"/>
    <x v="82"/>
    <x v="0"/>
    <x v="0"/>
    <x v="0"/>
    <x v="0"/>
    <x v="0"/>
    <x v="0"/>
    <x v="0"/>
    <x v="0"/>
    <x v="0"/>
    <x v="0"/>
    <x v="1"/>
    <x v="2"/>
    <x v="0"/>
    <x v="0"/>
    <x v="0"/>
    <x v="0"/>
    <x v="15"/>
    <x v="0"/>
    <x v="2"/>
    <x v="54"/>
    <x v="64"/>
    <x v="438"/>
    <x v="331"/>
    <x v="62"/>
    <x v="18"/>
    <x v="231"/>
    <x v="68"/>
    <x v="511"/>
    <x v="291"/>
    <x v="607"/>
    <x v="601"/>
    <x v="604"/>
    <x v="690"/>
    <x v="0"/>
    <x v="0"/>
    <x v="0"/>
    <x v="0"/>
    <x v="0"/>
    <x v="0"/>
    <x v="1"/>
    <x v="3"/>
    <x v="0"/>
    <x v="0"/>
    <x v="0"/>
    <x v="0"/>
    <x v="46"/>
    <x v="0"/>
    <x v="5"/>
    <x v="218"/>
    <x v="254"/>
    <x v="0"/>
    <x v="0"/>
    <x v="0"/>
    <x v="108"/>
    <x v="0"/>
    <x v="0"/>
    <x v="76"/>
    <x v="30"/>
    <x v="261"/>
    <x v="1"/>
    <x v="9"/>
    <x v="361"/>
    <x v="15"/>
    <x v="69"/>
    <x v="515"/>
    <x v="601"/>
    <x v="143"/>
    <x v="899"/>
    <x v="0"/>
    <x v="313"/>
    <x v="0"/>
    <x v="0"/>
    <x v="171"/>
    <x v="59"/>
    <x v="612"/>
    <x v="24"/>
    <x v="113"/>
    <x v="645"/>
    <x v="772"/>
    <x v="33"/>
    <x v="32"/>
    <x v="6"/>
    <x v="0"/>
    <x v="0"/>
    <x v="0"/>
    <x v="0"/>
    <x v="0"/>
    <x v="0"/>
  </r>
  <r>
    <x v="0"/>
    <x v="0"/>
    <x v="0"/>
    <x v="0"/>
    <x v="0"/>
    <x v="31"/>
    <x v="0"/>
    <x v="83"/>
    <x v="83"/>
    <x v="8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900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2"/>
    <x v="0"/>
    <x v="85"/>
    <x v="85"/>
    <x v="8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0"/>
    <x v="901"/>
    <x v="1"/>
    <x v="4"/>
    <x v="0"/>
    <x v="0"/>
    <x v="38"/>
    <x v="8"/>
    <x v="13"/>
    <x v="10"/>
    <x v="35"/>
    <x v="646"/>
    <x v="773"/>
    <x v="0"/>
    <x v="0"/>
    <x v="0"/>
    <x v="0"/>
    <x v="0"/>
    <x v="0"/>
    <x v="0"/>
    <x v="0"/>
    <x v="0"/>
  </r>
  <r>
    <x v="0"/>
    <x v="0"/>
    <x v="0"/>
    <x v="0"/>
    <x v="0"/>
    <x v="33"/>
    <x v="0"/>
    <x v="88"/>
    <x v="88"/>
    <x v="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9"/>
    <x v="332"/>
    <x v="0"/>
    <x v="0"/>
    <x v="232"/>
    <x v="0"/>
    <x v="512"/>
    <x v="292"/>
    <x v="608"/>
    <x v="602"/>
    <x v="605"/>
    <x v="691"/>
    <x v="0"/>
    <x v="0"/>
    <x v="0"/>
    <x v="0"/>
    <x v="0"/>
    <x v="0"/>
    <x v="0"/>
    <x v="0"/>
    <x v="0"/>
    <x v="0"/>
    <x v="0"/>
    <x v="0"/>
    <x v="0"/>
    <x v="0"/>
    <x v="0"/>
    <x v="219"/>
    <x v="255"/>
    <x v="0"/>
    <x v="0"/>
    <x v="1"/>
    <x v="1"/>
    <x v="0"/>
    <x v="0"/>
    <x v="15"/>
    <x v="5"/>
    <x v="262"/>
    <x v="0"/>
    <x v="0"/>
    <x v="362"/>
    <x v="3"/>
    <x v="27"/>
    <x v="516"/>
    <x v="602"/>
    <x v="31"/>
    <x v="902"/>
    <x v="1"/>
    <x v="314"/>
    <x v="9"/>
    <x v="218"/>
    <x v="138"/>
    <x v="16"/>
    <x v="613"/>
    <x v="13"/>
    <x v="6"/>
    <x v="647"/>
    <x v="774"/>
    <x v="34"/>
    <x v="33"/>
    <x v="4"/>
    <x v="0"/>
    <x v="0"/>
    <x v="0"/>
    <x v="0"/>
    <x v="0"/>
    <x v="0"/>
  </r>
  <r>
    <x v="0"/>
    <x v="0"/>
    <x v="0"/>
    <x v="0"/>
    <x v="0"/>
    <x v="34"/>
    <x v="23"/>
    <x v="89"/>
    <x v="89"/>
    <x v="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3"/>
    <x v="0"/>
    <x v="609"/>
    <x v="603"/>
    <x v="606"/>
    <x v="6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40"/>
    <x v="517"/>
    <x v="603"/>
    <x v="1"/>
    <x v="295"/>
    <x v="2"/>
    <x v="2"/>
    <x v="0"/>
    <x v="0"/>
    <x v="35"/>
    <x v="1"/>
    <x v="614"/>
    <x v="1"/>
    <x v="33"/>
    <x v="648"/>
    <x v="775"/>
    <x v="0"/>
    <x v="0"/>
    <x v="0"/>
    <x v="0"/>
    <x v="0"/>
    <x v="0"/>
    <x v="0"/>
    <x v="0"/>
    <x v="0"/>
  </r>
  <r>
    <x v="0"/>
    <x v="0"/>
    <x v="0"/>
    <x v="0"/>
    <x v="0"/>
    <x v="0"/>
    <x v="0"/>
    <x v="90"/>
    <x v="90"/>
    <x v="9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4"/>
    <x v="903"/>
    <x v="2"/>
    <x v="2"/>
    <x v="13"/>
    <x v="219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28"/>
    <x v="0"/>
    <x v="91"/>
    <x v="91"/>
    <x v="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1"/>
    <x v="1"/>
    <x v="8"/>
    <x v="1"/>
    <x v="528"/>
    <x v="1"/>
    <x v="10"/>
    <x v="12"/>
    <x v="776"/>
    <x v="0"/>
    <x v="0"/>
    <x v="0"/>
    <x v="0"/>
    <x v="0"/>
    <x v="0"/>
    <x v="0"/>
    <x v="0"/>
    <x v="0"/>
  </r>
  <r>
    <x v="0"/>
    <x v="0"/>
    <x v="0"/>
    <x v="0"/>
    <x v="0"/>
    <x v="11"/>
    <x v="0"/>
    <x v="16"/>
    <x v="16"/>
    <x v="1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4"/>
    <x v="0"/>
    <x v="610"/>
    <x v="604"/>
    <x v="607"/>
    <x v="69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2"/>
    <x v="0"/>
    <x v="0"/>
    <x v="0"/>
    <x v="0"/>
    <x v="0"/>
    <x v="0"/>
    <x v="0"/>
    <x v="0"/>
    <x v="0"/>
    <x v="0"/>
    <x v="518"/>
    <x v="604"/>
    <x v="6"/>
    <x v="93"/>
    <x v="1"/>
    <x v="68"/>
    <x v="0"/>
    <x v="0"/>
    <x v="13"/>
    <x v="1"/>
    <x v="63"/>
    <x v="1"/>
    <x v="13"/>
    <x v="116"/>
    <x v="777"/>
    <x v="0"/>
    <x v="0"/>
    <x v="0"/>
    <x v="109"/>
    <x v="109"/>
    <x v="4"/>
    <x v="4"/>
    <x v="0"/>
    <x v="0"/>
  </r>
  <r>
    <x v="0"/>
    <x v="0"/>
    <x v="0"/>
    <x v="0"/>
    <x v="0"/>
    <x v="11"/>
    <x v="0"/>
    <x v="18"/>
    <x v="18"/>
    <x v="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  <x v="65"/>
    <x v="440"/>
    <x v="333"/>
    <x v="63"/>
    <x v="0"/>
    <x v="233"/>
    <x v="69"/>
    <x v="515"/>
    <x v="293"/>
    <x v="611"/>
    <x v="605"/>
    <x v="608"/>
    <x v="694"/>
    <x v="0"/>
    <x v="0"/>
    <x v="1"/>
    <x v="11"/>
    <x v="0"/>
    <x v="0"/>
    <x v="7"/>
    <x v="6"/>
    <x v="1"/>
    <x v="6"/>
    <x v="0"/>
    <x v="0"/>
    <x v="47"/>
    <x v="1"/>
    <x v="8"/>
    <x v="220"/>
    <x v="256"/>
    <x v="0"/>
    <x v="0"/>
    <x v="4"/>
    <x v="183"/>
    <x v="0"/>
    <x v="0"/>
    <x v="77"/>
    <x v="31"/>
    <x v="263"/>
    <x v="0"/>
    <x v="0"/>
    <x v="363"/>
    <x v="25"/>
    <x v="70"/>
    <x v="519"/>
    <x v="605"/>
    <x v="0"/>
    <x v="904"/>
    <x v="16"/>
    <x v="315"/>
    <x v="0"/>
    <x v="0"/>
    <x v="172"/>
    <x v="60"/>
    <x v="615"/>
    <x v="43"/>
    <x v="166"/>
    <x v="649"/>
    <x v="778"/>
    <x v="35"/>
    <x v="34"/>
    <x v="6"/>
    <x v="0"/>
    <x v="0"/>
    <x v="0"/>
    <x v="0"/>
    <x v="0"/>
    <x v="0"/>
  </r>
  <r>
    <x v="0"/>
    <x v="0"/>
    <x v="0"/>
    <x v="0"/>
    <x v="0"/>
    <x v="11"/>
    <x v="0"/>
    <x v="18"/>
    <x v="18"/>
    <x v="18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1"/>
    <x v="334"/>
    <x v="0"/>
    <x v="0"/>
    <x v="234"/>
    <x v="37"/>
    <x v="516"/>
    <x v="294"/>
    <x v="612"/>
    <x v="606"/>
    <x v="609"/>
    <x v="695"/>
    <x v="0"/>
    <x v="0"/>
    <x v="0"/>
    <x v="0"/>
    <x v="0"/>
    <x v="0"/>
    <x v="3"/>
    <x v="3"/>
    <x v="0"/>
    <x v="0"/>
    <x v="0"/>
    <x v="0"/>
    <x v="48"/>
    <x v="0"/>
    <x v="0"/>
    <x v="221"/>
    <x v="257"/>
    <x v="51"/>
    <x v="207"/>
    <x v="10"/>
    <x v="184"/>
    <x v="0"/>
    <x v="0"/>
    <x v="30"/>
    <x v="32"/>
    <x v="264"/>
    <x v="16"/>
    <x v="102"/>
    <x v="364"/>
    <x v="0"/>
    <x v="11"/>
    <x v="520"/>
    <x v="606"/>
    <x v="51"/>
    <x v="905"/>
    <x v="25"/>
    <x v="316"/>
    <x v="1"/>
    <x v="1"/>
    <x v="26"/>
    <x v="22"/>
    <x v="616"/>
    <x v="1"/>
    <x v="16"/>
    <x v="650"/>
    <x v="779"/>
    <x v="0"/>
    <x v="0"/>
    <x v="0"/>
    <x v="0"/>
    <x v="0"/>
    <x v="0"/>
    <x v="0"/>
    <x v="0"/>
    <x v="0"/>
  </r>
  <r>
    <x v="0"/>
    <x v="0"/>
    <x v="0"/>
    <x v="0"/>
    <x v="0"/>
    <x v="11"/>
    <x v="0"/>
    <x v="18"/>
    <x v="18"/>
    <x v="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1"/>
    <x v="28"/>
    <x v="0"/>
    <x v="0"/>
    <x v="5"/>
    <x v="4"/>
    <x v="5"/>
    <x v="4"/>
    <x v="5"/>
    <x v="5"/>
    <x v="5"/>
    <x v="0"/>
    <x v="0"/>
    <x v="1"/>
    <x v="81"/>
    <x v="81"/>
    <x v="1"/>
    <x v="1"/>
    <x v="24"/>
    <x v="24"/>
  </r>
  <r>
    <x v="0"/>
    <x v="0"/>
    <x v="0"/>
    <x v="0"/>
    <x v="0"/>
    <x v="11"/>
    <x v="0"/>
    <x v="18"/>
    <x v="18"/>
    <x v="18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24"/>
    <x v="0"/>
    <x v="0"/>
    <x v="0"/>
    <x v="0"/>
    <x v="0"/>
    <x v="0"/>
    <x v="0"/>
    <x v="0"/>
    <x v="1"/>
    <x v="1"/>
    <x v="1"/>
    <x v="1"/>
    <x v="6"/>
    <x v="10"/>
    <x v="1"/>
    <x v="28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5"/>
    <x v="0"/>
    <x v="93"/>
    <x v="93"/>
    <x v="9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2"/>
    <x v="71"/>
    <x v="0"/>
    <x v="0"/>
    <x v="0"/>
    <x v="0"/>
    <x v="517"/>
    <x v="66"/>
    <x v="613"/>
    <x v="607"/>
    <x v="610"/>
    <x v="696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208"/>
    <x v="1"/>
    <x v="1"/>
    <x v="0"/>
    <x v="0"/>
    <x v="7"/>
    <x v="4"/>
    <x v="4"/>
    <x v="1"/>
    <x v="94"/>
    <x v="152"/>
    <x v="1"/>
    <x v="1"/>
    <x v="521"/>
    <x v="607"/>
    <x v="15"/>
    <x v="906"/>
    <x v="2"/>
    <x v="2"/>
    <x v="0"/>
    <x v="0"/>
    <x v="2"/>
    <x v="1"/>
    <x v="221"/>
    <x v="4"/>
    <x v="5"/>
    <x v="651"/>
    <x v="780"/>
    <x v="0"/>
    <x v="0"/>
    <x v="0"/>
    <x v="0"/>
    <x v="0"/>
    <x v="0"/>
    <x v="0"/>
    <x v="0"/>
    <x v="0"/>
  </r>
  <r>
    <x v="0"/>
    <x v="0"/>
    <x v="0"/>
    <x v="0"/>
    <x v="0"/>
    <x v="11"/>
    <x v="5"/>
    <x v="20"/>
    <x v="20"/>
    <x v="2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6"/>
    <x v="1"/>
    <x v="1"/>
    <x v="0"/>
    <x v="0"/>
    <x v="0"/>
    <x v="0"/>
    <x v="0"/>
    <x v="0"/>
    <x v="0"/>
    <x v="0"/>
    <x v="1"/>
    <x v="1"/>
    <x v="1"/>
    <x v="1"/>
    <x v="1"/>
    <x v="304"/>
    <x v="2"/>
    <x v="2"/>
    <x v="0"/>
    <x v="0"/>
    <x v="5"/>
    <x v="4"/>
    <x v="5"/>
    <x v="4"/>
    <x v="5"/>
    <x v="5"/>
    <x v="5"/>
    <x v="0"/>
    <x v="0"/>
    <x v="1"/>
    <x v="14"/>
    <x v="14"/>
    <x v="1"/>
    <x v="1"/>
    <x v="1"/>
    <x v="1"/>
  </r>
  <r>
    <x v="0"/>
    <x v="0"/>
    <x v="0"/>
    <x v="0"/>
    <x v="0"/>
    <x v="44"/>
    <x v="0"/>
    <x v="579"/>
    <x v="577"/>
    <x v="5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1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5"/>
    <x v="0"/>
    <x v="21"/>
    <x v="21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907"/>
    <x v="1"/>
    <x v="317"/>
    <x v="1"/>
    <x v="66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3"/>
    <x v="66"/>
    <x v="96"/>
    <x v="96"/>
    <x v="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908"/>
    <x v="2"/>
    <x v="2"/>
    <x v="12"/>
    <x v="39"/>
    <x v="18"/>
    <x v="15"/>
    <x v="617"/>
    <x v="6"/>
    <x v="83"/>
    <x v="652"/>
    <x v="781"/>
    <x v="0"/>
    <x v="0"/>
    <x v="0"/>
    <x v="0"/>
    <x v="0"/>
    <x v="0"/>
    <x v="0"/>
    <x v="0"/>
    <x v="0"/>
  </r>
  <r>
    <x v="0"/>
    <x v="0"/>
    <x v="0"/>
    <x v="0"/>
    <x v="0"/>
    <x v="3"/>
    <x v="0"/>
    <x v="96"/>
    <x v="96"/>
    <x v="9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27"/>
    <x v="608"/>
    <x v="611"/>
    <x v="697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8"/>
    <x v="4"/>
    <x v="9"/>
    <x v="1"/>
    <x v="1"/>
    <x v="9"/>
    <x v="0"/>
    <x v="0"/>
    <x v="0"/>
    <x v="1"/>
    <x v="6"/>
    <x v="15"/>
    <x v="2"/>
    <x v="2"/>
    <x v="0"/>
    <x v="0"/>
    <x v="13"/>
    <x v="1"/>
    <x v="83"/>
    <x v="1"/>
    <x v="13"/>
    <x v="79"/>
    <x v="5"/>
    <x v="0"/>
    <x v="0"/>
    <x v="0"/>
    <x v="0"/>
    <x v="0"/>
    <x v="0"/>
    <x v="0"/>
    <x v="0"/>
    <x v="0"/>
  </r>
  <r>
    <x v="0"/>
    <x v="0"/>
    <x v="0"/>
    <x v="0"/>
    <x v="0"/>
    <x v="3"/>
    <x v="0"/>
    <x v="96"/>
    <x v="96"/>
    <x v="9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5"/>
    <x v="0"/>
    <x v="0"/>
    <x v="0"/>
    <x v="0"/>
    <x v="0"/>
    <x v="0"/>
    <x v="0"/>
    <x v="0"/>
    <x v="0"/>
    <x v="0"/>
    <x v="0"/>
    <x v="0"/>
    <x v="0"/>
    <x v="0"/>
    <x v="0"/>
    <x v="14"/>
    <x v="209"/>
    <x v="1"/>
    <x v="1"/>
    <x v="0"/>
    <x v="0"/>
    <x v="0"/>
    <x v="0"/>
    <x v="0"/>
    <x v="0"/>
    <x v="0"/>
    <x v="0"/>
    <x v="1"/>
    <x v="1"/>
    <x v="1"/>
    <x v="1"/>
    <x v="4"/>
    <x v="909"/>
    <x v="2"/>
    <x v="2"/>
    <x v="0"/>
    <x v="0"/>
    <x v="5"/>
    <x v="4"/>
    <x v="5"/>
    <x v="4"/>
    <x v="5"/>
    <x v="5"/>
    <x v="5"/>
    <x v="0"/>
    <x v="0"/>
    <x v="1"/>
    <x v="16"/>
    <x v="16"/>
    <x v="1"/>
    <x v="1"/>
    <x v="1"/>
    <x v="1"/>
  </r>
  <r>
    <x v="0"/>
    <x v="0"/>
    <x v="0"/>
    <x v="0"/>
    <x v="0"/>
    <x v="15"/>
    <x v="0"/>
    <x v="24"/>
    <x v="24"/>
    <x v="2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3"/>
    <x v="335"/>
    <x v="0"/>
    <x v="0"/>
    <x v="0"/>
    <x v="0"/>
    <x v="518"/>
    <x v="295"/>
    <x v="614"/>
    <x v="609"/>
    <x v="612"/>
    <x v="698"/>
    <x v="2"/>
    <x v="6"/>
    <x v="0"/>
    <x v="0"/>
    <x v="0"/>
    <x v="0"/>
    <x v="0"/>
    <x v="0"/>
    <x v="0"/>
    <x v="0"/>
    <x v="0"/>
    <x v="0"/>
    <x v="0"/>
    <x v="0"/>
    <x v="0"/>
    <x v="0"/>
    <x v="0"/>
    <x v="12"/>
    <x v="104"/>
    <x v="3"/>
    <x v="73"/>
    <x v="0"/>
    <x v="0"/>
    <x v="27"/>
    <x v="10"/>
    <x v="265"/>
    <x v="3"/>
    <x v="103"/>
    <x v="365"/>
    <x v="0"/>
    <x v="16"/>
    <x v="522"/>
    <x v="608"/>
    <x v="26"/>
    <x v="399"/>
    <x v="5"/>
    <x v="9"/>
    <x v="1"/>
    <x v="1"/>
    <x v="12"/>
    <x v="15"/>
    <x v="618"/>
    <x v="3"/>
    <x v="14"/>
    <x v="653"/>
    <x v="782"/>
    <x v="0"/>
    <x v="0"/>
    <x v="0"/>
    <x v="0"/>
    <x v="0"/>
    <x v="0"/>
    <x v="0"/>
    <x v="0"/>
    <x v="0"/>
  </r>
  <r>
    <x v="0"/>
    <x v="0"/>
    <x v="0"/>
    <x v="0"/>
    <x v="0"/>
    <x v="15"/>
    <x v="0"/>
    <x v="24"/>
    <x v="24"/>
    <x v="24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135"/>
    <x v="0"/>
    <x v="0"/>
    <x v="0"/>
    <x v="0"/>
    <x v="0"/>
    <x v="0"/>
    <x v="0"/>
    <x v="0"/>
    <x v="1"/>
    <x v="1"/>
    <x v="1"/>
    <x v="1"/>
    <x v="6"/>
    <x v="10"/>
    <x v="1"/>
    <x v="225"/>
    <x v="0"/>
    <x v="0"/>
    <x v="5"/>
    <x v="4"/>
    <x v="5"/>
    <x v="4"/>
    <x v="5"/>
    <x v="5"/>
    <x v="5"/>
    <x v="0"/>
    <x v="0"/>
    <x v="1"/>
    <x v="63"/>
    <x v="63"/>
    <x v="1"/>
    <x v="1"/>
    <x v="3"/>
    <x v="3"/>
  </r>
  <r>
    <x v="0"/>
    <x v="0"/>
    <x v="0"/>
    <x v="0"/>
    <x v="0"/>
    <x v="37"/>
    <x v="27"/>
    <x v="100"/>
    <x v="10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91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0"/>
    <x v="101"/>
    <x v="101"/>
    <x v="10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52"/>
    <x v="210"/>
    <x v="0"/>
    <x v="73"/>
    <x v="0"/>
    <x v="0"/>
    <x v="0"/>
    <x v="0"/>
    <x v="0"/>
    <x v="0"/>
    <x v="0"/>
    <x v="0"/>
    <x v="1"/>
    <x v="1"/>
    <x v="1"/>
    <x v="1"/>
    <x v="31"/>
    <x v="911"/>
    <x v="1"/>
    <x v="9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0"/>
    <x v="101"/>
    <x v="101"/>
    <x v="10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5"/>
    <x v="0"/>
    <x v="0"/>
    <x v="0"/>
    <x v="0"/>
    <x v="519"/>
    <x v="4"/>
    <x v="615"/>
    <x v="610"/>
    <x v="613"/>
    <x v="699"/>
    <x v="0"/>
    <x v="0"/>
    <x v="0"/>
    <x v="0"/>
    <x v="0"/>
    <x v="0"/>
    <x v="0"/>
    <x v="0"/>
    <x v="0"/>
    <x v="0"/>
    <x v="0"/>
    <x v="0"/>
    <x v="0"/>
    <x v="0"/>
    <x v="0"/>
    <x v="0"/>
    <x v="0"/>
    <x v="40"/>
    <x v="211"/>
    <x v="1"/>
    <x v="1"/>
    <x v="0"/>
    <x v="0"/>
    <x v="7"/>
    <x v="4"/>
    <x v="8"/>
    <x v="1"/>
    <x v="63"/>
    <x v="8"/>
    <x v="1"/>
    <x v="1"/>
    <x v="1"/>
    <x v="609"/>
    <x v="46"/>
    <x v="912"/>
    <x v="2"/>
    <x v="2"/>
    <x v="0"/>
    <x v="0"/>
    <x v="2"/>
    <x v="1"/>
    <x v="113"/>
    <x v="4"/>
    <x v="5"/>
    <x v="5"/>
    <x v="783"/>
    <x v="0"/>
    <x v="0"/>
    <x v="0"/>
    <x v="18"/>
    <x v="18"/>
    <x v="1"/>
    <x v="1"/>
    <x v="1"/>
    <x v="1"/>
  </r>
  <r>
    <x v="0"/>
    <x v="0"/>
    <x v="0"/>
    <x v="0"/>
    <x v="0"/>
    <x v="37"/>
    <x v="28"/>
    <x v="104"/>
    <x v="104"/>
    <x v="1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0"/>
    <x v="0"/>
    <x v="616"/>
    <x v="611"/>
    <x v="614"/>
    <x v="7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  <x v="0"/>
    <x v="0"/>
    <x v="0"/>
    <x v="0"/>
    <x v="0"/>
    <x v="0"/>
    <x v="0"/>
    <x v="0"/>
    <x v="0"/>
    <x v="0"/>
    <x v="523"/>
    <x v="610"/>
    <x v="6"/>
    <x v="15"/>
    <x v="1"/>
    <x v="59"/>
    <x v="0"/>
    <x v="0"/>
    <x v="13"/>
    <x v="1"/>
    <x v="83"/>
    <x v="1"/>
    <x v="13"/>
    <x v="79"/>
    <x v="784"/>
    <x v="0"/>
    <x v="0"/>
    <x v="0"/>
    <x v="0"/>
    <x v="0"/>
    <x v="0"/>
    <x v="0"/>
    <x v="0"/>
    <x v="0"/>
  </r>
  <r>
    <x v="0"/>
    <x v="0"/>
    <x v="0"/>
    <x v="0"/>
    <x v="0"/>
    <x v="37"/>
    <x v="27"/>
    <x v="106"/>
    <x v="106"/>
    <x v="10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47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9"/>
    <x v="0"/>
    <x v="108"/>
    <x v="108"/>
    <x v="108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4"/>
    <x v="75"/>
    <x v="0"/>
    <x v="0"/>
    <x v="0"/>
    <x v="0"/>
    <x v="521"/>
    <x v="69"/>
    <x v="617"/>
    <x v="612"/>
    <x v="615"/>
    <x v="701"/>
    <x v="0"/>
    <x v="0"/>
    <x v="0"/>
    <x v="0"/>
    <x v="0"/>
    <x v="0"/>
    <x v="0"/>
    <x v="0"/>
    <x v="0"/>
    <x v="0"/>
    <x v="0"/>
    <x v="0"/>
    <x v="0"/>
    <x v="0"/>
    <x v="0"/>
    <x v="0"/>
    <x v="0"/>
    <x v="53"/>
    <x v="212"/>
    <x v="5"/>
    <x v="133"/>
    <x v="0"/>
    <x v="0"/>
    <x v="26"/>
    <x v="13"/>
    <x v="266"/>
    <x v="7"/>
    <x v="104"/>
    <x v="366"/>
    <x v="22"/>
    <x v="18"/>
    <x v="524"/>
    <x v="611"/>
    <x v="41"/>
    <x v="913"/>
    <x v="7"/>
    <x v="318"/>
    <x v="0"/>
    <x v="0"/>
    <x v="18"/>
    <x v="26"/>
    <x v="619"/>
    <x v="42"/>
    <x v="37"/>
    <x v="654"/>
    <x v="785"/>
    <x v="0"/>
    <x v="0"/>
    <x v="0"/>
    <x v="0"/>
    <x v="0"/>
    <x v="0"/>
    <x v="0"/>
    <x v="0"/>
    <x v="0"/>
  </r>
  <r>
    <x v="0"/>
    <x v="0"/>
    <x v="0"/>
    <x v="0"/>
    <x v="0"/>
    <x v="39"/>
    <x v="0"/>
    <x v="108"/>
    <x v="108"/>
    <x v="108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51"/>
    <x v="445"/>
    <x v="336"/>
    <x v="0"/>
    <x v="0"/>
    <x v="0"/>
    <x v="0"/>
    <x v="522"/>
    <x v="296"/>
    <x v="618"/>
    <x v="613"/>
    <x v="616"/>
    <x v="702"/>
    <x v="0"/>
    <x v="0"/>
    <x v="0"/>
    <x v="0"/>
    <x v="0"/>
    <x v="0"/>
    <x v="0"/>
    <x v="0"/>
    <x v="0"/>
    <x v="0"/>
    <x v="0"/>
    <x v="0"/>
    <x v="0"/>
    <x v="0"/>
    <x v="0"/>
    <x v="0"/>
    <x v="213"/>
    <x v="54"/>
    <x v="213"/>
    <x v="2"/>
    <x v="185"/>
    <x v="0"/>
    <x v="0"/>
    <x v="78"/>
    <x v="28"/>
    <x v="267"/>
    <x v="17"/>
    <x v="105"/>
    <x v="367"/>
    <x v="17"/>
    <x v="51"/>
    <x v="525"/>
    <x v="612"/>
    <x v="111"/>
    <x v="914"/>
    <x v="10"/>
    <x v="319"/>
    <x v="0"/>
    <x v="0"/>
    <x v="173"/>
    <x v="61"/>
    <x v="620"/>
    <x v="47"/>
    <x v="68"/>
    <x v="655"/>
    <x v="786"/>
    <x v="0"/>
    <x v="0"/>
    <x v="0"/>
    <x v="20"/>
    <x v="20"/>
    <x v="1"/>
    <x v="1"/>
    <x v="1"/>
    <x v="1"/>
  </r>
  <r>
    <x v="0"/>
    <x v="0"/>
    <x v="0"/>
    <x v="0"/>
    <x v="0"/>
    <x v="39"/>
    <x v="0"/>
    <x v="109"/>
    <x v="109"/>
    <x v="109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21"/>
    <x v="21"/>
    <x v="1"/>
    <x v="1"/>
    <x v="1"/>
    <x v="1"/>
  </r>
  <r>
    <x v="0"/>
    <x v="0"/>
    <x v="0"/>
    <x v="0"/>
    <x v="0"/>
    <x v="17"/>
    <x v="0"/>
    <x v="26"/>
    <x v="26"/>
    <x v="2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6"/>
    <x v="337"/>
    <x v="0"/>
    <x v="0"/>
    <x v="0"/>
    <x v="0"/>
    <x v="523"/>
    <x v="297"/>
    <x v="619"/>
    <x v="614"/>
    <x v="617"/>
    <x v="703"/>
    <x v="0"/>
    <x v="0"/>
    <x v="0"/>
    <x v="0"/>
    <x v="0"/>
    <x v="0"/>
    <x v="0"/>
    <x v="0"/>
    <x v="0"/>
    <x v="0"/>
    <x v="0"/>
    <x v="0"/>
    <x v="0"/>
    <x v="0"/>
    <x v="0"/>
    <x v="0"/>
    <x v="258"/>
    <x v="55"/>
    <x v="214"/>
    <x v="3"/>
    <x v="135"/>
    <x v="0"/>
    <x v="0"/>
    <x v="31"/>
    <x v="1"/>
    <x v="268"/>
    <x v="16"/>
    <x v="106"/>
    <x v="368"/>
    <x v="16"/>
    <x v="37"/>
    <x v="526"/>
    <x v="613"/>
    <x v="117"/>
    <x v="915"/>
    <x v="5"/>
    <x v="225"/>
    <x v="0"/>
    <x v="0"/>
    <x v="40"/>
    <x v="33"/>
    <x v="621"/>
    <x v="9"/>
    <x v="15"/>
    <x v="656"/>
    <x v="787"/>
    <x v="0"/>
    <x v="0"/>
    <x v="0"/>
    <x v="22"/>
    <x v="22"/>
    <x v="1"/>
    <x v="1"/>
    <x v="1"/>
    <x v="1"/>
  </r>
  <r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6"/>
    <x v="66"/>
    <x v="447"/>
    <x v="338"/>
    <x v="64"/>
    <x v="0"/>
    <x v="235"/>
    <x v="0"/>
    <x v="524"/>
    <x v="298"/>
    <x v="620"/>
    <x v="615"/>
    <x v="618"/>
    <x v="704"/>
    <x v="0"/>
    <x v="0"/>
    <x v="0"/>
    <x v="0"/>
    <x v="0"/>
    <x v="0"/>
    <x v="0"/>
    <x v="0"/>
    <x v="0"/>
    <x v="0"/>
    <x v="0"/>
    <x v="0"/>
    <x v="0"/>
    <x v="4"/>
    <x v="6"/>
    <x v="222"/>
    <x v="259"/>
    <x v="0"/>
    <x v="0"/>
    <x v="2"/>
    <x v="186"/>
    <x v="0"/>
    <x v="0"/>
    <x v="79"/>
    <x v="16"/>
    <x v="269"/>
    <x v="0"/>
    <x v="0"/>
    <x v="369"/>
    <x v="10"/>
    <x v="71"/>
    <x v="527"/>
    <x v="614"/>
    <x v="144"/>
    <x v="916"/>
    <x v="14"/>
    <x v="320"/>
    <x v="5"/>
    <x v="220"/>
    <x v="174"/>
    <x v="62"/>
    <x v="622"/>
    <x v="33"/>
    <x v="167"/>
    <x v="657"/>
    <x v="788"/>
    <x v="36"/>
    <x v="35"/>
    <x v="4"/>
    <x v="0"/>
    <x v="0"/>
    <x v="0"/>
    <x v="0"/>
    <x v="0"/>
    <x v="0"/>
  </r>
  <r>
    <x v="0"/>
    <x v="0"/>
    <x v="0"/>
    <x v="0"/>
    <x v="0"/>
    <x v="1"/>
    <x v="0"/>
    <x v="586"/>
    <x v="584"/>
    <x v="58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1"/>
    <x v="4"/>
    <x v="1"/>
    <x v="221"/>
    <x v="74"/>
    <x v="1"/>
    <x v="623"/>
    <x v="1"/>
    <x v="62"/>
    <x v="658"/>
    <x v="789"/>
    <x v="0"/>
    <x v="0"/>
    <x v="0"/>
    <x v="0"/>
    <x v="0"/>
    <x v="0"/>
    <x v="0"/>
    <x v="0"/>
    <x v="0"/>
  </r>
  <r>
    <x v="0"/>
    <x v="0"/>
    <x v="0"/>
    <x v="0"/>
    <x v="0"/>
    <x v="1"/>
    <x v="0"/>
    <x v="587"/>
    <x v="585"/>
    <x v="58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8"/>
    <x v="5"/>
    <x v="0"/>
    <x v="0"/>
    <x v="0"/>
    <x v="0"/>
    <x v="525"/>
    <x v="4"/>
    <x v="621"/>
    <x v="616"/>
    <x v="619"/>
    <x v="70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6"/>
    <x v="4"/>
    <x v="11"/>
    <x v="0"/>
    <x v="0"/>
    <x v="370"/>
    <x v="1"/>
    <x v="11"/>
    <x v="528"/>
    <x v="615"/>
    <x v="3"/>
    <x v="917"/>
    <x v="2"/>
    <x v="2"/>
    <x v="0"/>
    <x v="0"/>
    <x v="143"/>
    <x v="8"/>
    <x v="624"/>
    <x v="3"/>
    <x v="46"/>
    <x v="659"/>
    <x v="790"/>
    <x v="0"/>
    <x v="0"/>
    <x v="0"/>
    <x v="0"/>
    <x v="0"/>
    <x v="0"/>
    <x v="0"/>
    <x v="0"/>
    <x v="0"/>
  </r>
  <r>
    <x v="0"/>
    <x v="0"/>
    <x v="0"/>
    <x v="0"/>
    <x v="0"/>
    <x v="1"/>
    <x v="0"/>
    <x v="588"/>
    <x v="586"/>
    <x v="58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918"/>
    <x v="2"/>
    <x v="2"/>
    <x v="7"/>
    <x v="222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1"/>
    <x v="1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9"/>
    <x v="101"/>
    <x v="0"/>
    <x v="0"/>
    <x v="236"/>
    <x v="0"/>
    <x v="526"/>
    <x v="0"/>
    <x v="622"/>
    <x v="617"/>
    <x v="620"/>
    <x v="706"/>
    <x v="0"/>
    <x v="0"/>
    <x v="0"/>
    <x v="0"/>
    <x v="0"/>
    <x v="0"/>
    <x v="0"/>
    <x v="0"/>
    <x v="0"/>
    <x v="0"/>
    <x v="0"/>
    <x v="0"/>
    <x v="0"/>
    <x v="0"/>
    <x v="0"/>
    <x v="223"/>
    <x v="260"/>
    <x v="0"/>
    <x v="0"/>
    <x v="0"/>
    <x v="0"/>
    <x v="0"/>
    <x v="0"/>
    <x v="0"/>
    <x v="0"/>
    <x v="0"/>
    <x v="0"/>
    <x v="0"/>
    <x v="0"/>
    <x v="3"/>
    <x v="0"/>
    <x v="529"/>
    <x v="616"/>
    <x v="95"/>
    <x v="919"/>
    <x v="9"/>
    <x v="321"/>
    <x v="20"/>
    <x v="223"/>
    <x v="175"/>
    <x v="21"/>
    <x v="625"/>
    <x v="24"/>
    <x v="168"/>
    <x v="660"/>
    <x v="791"/>
    <x v="0"/>
    <x v="0"/>
    <x v="0"/>
    <x v="0"/>
    <x v="0"/>
    <x v="0"/>
    <x v="0"/>
    <x v="0"/>
    <x v="0"/>
  </r>
  <r>
    <x v="0"/>
    <x v="0"/>
    <x v="0"/>
    <x v="0"/>
    <x v="0"/>
    <x v="1"/>
    <x v="0"/>
    <x v="589"/>
    <x v="587"/>
    <x v="58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920"/>
    <x v="2"/>
    <x v="2"/>
    <x v="9"/>
    <x v="10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590"/>
    <x v="588"/>
    <x v="59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6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2"/>
    <x v="2"/>
    <x v="2"/>
    <x v="2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0"/>
    <x v="9"/>
    <x v="0"/>
    <x v="0"/>
    <x v="0"/>
    <x v="0"/>
    <x v="527"/>
    <x v="7"/>
    <x v="623"/>
    <x v="618"/>
    <x v="621"/>
    <x v="70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52"/>
    <x v="0"/>
    <x v="0"/>
    <x v="152"/>
    <x v="1"/>
    <x v="0"/>
    <x v="530"/>
    <x v="617"/>
    <x v="6"/>
    <x v="207"/>
    <x v="2"/>
    <x v="2"/>
    <x v="0"/>
    <x v="0"/>
    <x v="8"/>
    <x v="1"/>
    <x v="63"/>
    <x v="4"/>
    <x v="13"/>
    <x v="661"/>
    <x v="792"/>
    <x v="0"/>
    <x v="0"/>
    <x v="0"/>
    <x v="0"/>
    <x v="0"/>
    <x v="0"/>
    <x v="0"/>
    <x v="0"/>
    <x v="0"/>
  </r>
  <r>
    <x v="0"/>
    <x v="0"/>
    <x v="0"/>
    <x v="0"/>
    <x v="0"/>
    <x v="1"/>
    <x v="0"/>
    <x v="591"/>
    <x v="589"/>
    <x v="59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592"/>
    <x v="590"/>
    <x v="59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593"/>
    <x v="591"/>
    <x v="59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8"/>
    <x v="0"/>
    <x v="594"/>
    <x v="592"/>
    <x v="59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8"/>
    <x v="0"/>
    <x v="595"/>
    <x v="593"/>
    <x v="59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8"/>
    <x v="0"/>
    <x v="596"/>
    <x v="594"/>
    <x v="5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8"/>
    <x v="216"/>
    <x v="597"/>
    <x v="595"/>
    <x v="59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598"/>
    <x v="596"/>
    <x v="59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1"/>
    <x v="1"/>
    <x v="6"/>
    <x v="1"/>
    <x v="63"/>
    <x v="1"/>
    <x v="14"/>
    <x v="116"/>
    <x v="793"/>
    <x v="0"/>
    <x v="0"/>
    <x v="0"/>
    <x v="0"/>
    <x v="0"/>
    <x v="0"/>
    <x v="0"/>
    <x v="0"/>
    <x v="0"/>
  </r>
  <r>
    <x v="0"/>
    <x v="0"/>
    <x v="0"/>
    <x v="0"/>
    <x v="0"/>
    <x v="1"/>
    <x v="212"/>
    <x v="599"/>
    <x v="597"/>
    <x v="59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8"/>
    <x v="0"/>
    <x v="624"/>
    <x v="619"/>
    <x v="622"/>
    <x v="70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8"/>
    <x v="531"/>
    <x v="618"/>
    <x v="23"/>
    <x v="921"/>
    <x v="2"/>
    <x v="2"/>
    <x v="1"/>
    <x v="224"/>
    <x v="16"/>
    <x v="1"/>
    <x v="119"/>
    <x v="1"/>
    <x v="45"/>
    <x v="662"/>
    <x v="794"/>
    <x v="0"/>
    <x v="0"/>
    <x v="0"/>
    <x v="0"/>
    <x v="0"/>
    <x v="0"/>
    <x v="0"/>
    <x v="0"/>
    <x v="0"/>
  </r>
  <r>
    <x v="0"/>
    <x v="0"/>
    <x v="0"/>
    <x v="0"/>
    <x v="0"/>
    <x v="1"/>
    <x v="0"/>
    <x v="600"/>
    <x v="598"/>
    <x v="60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922"/>
    <x v="2"/>
    <x v="2"/>
    <x v="4"/>
    <x v="4"/>
    <x v="2"/>
    <x v="1"/>
    <x v="113"/>
    <x v="1"/>
    <x v="2"/>
    <x v="226"/>
    <x v="795"/>
    <x v="0"/>
    <x v="0"/>
    <x v="0"/>
    <x v="0"/>
    <x v="0"/>
    <x v="0"/>
    <x v="0"/>
    <x v="0"/>
    <x v="0"/>
  </r>
  <r>
    <x v="0"/>
    <x v="0"/>
    <x v="0"/>
    <x v="0"/>
    <x v="0"/>
    <x v="1"/>
    <x v="0"/>
    <x v="600"/>
    <x v="598"/>
    <x v="60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8"/>
    <x v="308"/>
    <x v="307"/>
    <x v="30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923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13"/>
    <x v="405"/>
    <x v="403"/>
    <x v="40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217"/>
    <x v="601"/>
    <x v="599"/>
    <x v="60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1"/>
    <x v="339"/>
    <x v="0"/>
    <x v="0"/>
    <x v="0"/>
    <x v="0"/>
    <x v="529"/>
    <x v="299"/>
    <x v="625"/>
    <x v="620"/>
    <x v="623"/>
    <x v="70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50"/>
    <x v="0"/>
    <x v="0"/>
    <x v="129"/>
    <x v="1"/>
    <x v="0"/>
    <x v="532"/>
    <x v="619"/>
    <x v="3"/>
    <x v="924"/>
    <x v="2"/>
    <x v="2"/>
    <x v="1"/>
    <x v="1"/>
    <x v="60"/>
    <x v="1"/>
    <x v="626"/>
    <x v="4"/>
    <x v="15"/>
    <x v="663"/>
    <x v="796"/>
    <x v="0"/>
    <x v="0"/>
    <x v="0"/>
    <x v="0"/>
    <x v="0"/>
    <x v="0"/>
    <x v="0"/>
    <x v="0"/>
    <x v="0"/>
  </r>
  <r>
    <x v="0"/>
    <x v="0"/>
    <x v="0"/>
    <x v="0"/>
    <x v="0"/>
    <x v="1"/>
    <x v="0"/>
    <x v="602"/>
    <x v="600"/>
    <x v="60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603"/>
    <x v="601"/>
    <x v="60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604"/>
    <x v="602"/>
    <x v="60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2"/>
    <x v="340"/>
    <x v="0"/>
    <x v="0"/>
    <x v="237"/>
    <x v="0"/>
    <x v="530"/>
    <x v="300"/>
    <x v="626"/>
    <x v="621"/>
    <x v="624"/>
    <x v="710"/>
    <x v="0"/>
    <x v="0"/>
    <x v="0"/>
    <x v="0"/>
    <x v="0"/>
    <x v="0"/>
    <x v="0"/>
    <x v="0"/>
    <x v="0"/>
    <x v="0"/>
    <x v="0"/>
    <x v="0"/>
    <x v="0"/>
    <x v="0"/>
    <x v="0"/>
    <x v="224"/>
    <x v="261"/>
    <x v="0"/>
    <x v="0"/>
    <x v="1"/>
    <x v="1"/>
    <x v="0"/>
    <x v="0"/>
    <x v="27"/>
    <x v="4"/>
    <x v="10"/>
    <x v="0"/>
    <x v="0"/>
    <x v="371"/>
    <x v="1"/>
    <x v="5"/>
    <x v="533"/>
    <x v="620"/>
    <x v="10"/>
    <x v="925"/>
    <x v="2"/>
    <x v="2"/>
    <x v="7"/>
    <x v="107"/>
    <x v="55"/>
    <x v="1"/>
    <x v="627"/>
    <x v="4"/>
    <x v="65"/>
    <x v="664"/>
    <x v="797"/>
    <x v="0"/>
    <x v="0"/>
    <x v="0"/>
    <x v="0"/>
    <x v="0"/>
    <x v="0"/>
    <x v="0"/>
    <x v="0"/>
    <x v="0"/>
  </r>
  <r>
    <x v="0"/>
    <x v="0"/>
    <x v="0"/>
    <x v="0"/>
    <x v="0"/>
    <x v="1"/>
    <x v="218"/>
    <x v="605"/>
    <x v="603"/>
    <x v="60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926"/>
    <x v="2"/>
    <x v="2"/>
    <x v="1"/>
    <x v="1"/>
    <x v="23"/>
    <x v="3"/>
    <x v="628"/>
    <x v="3"/>
    <x v="16"/>
    <x v="665"/>
    <x v="798"/>
    <x v="0"/>
    <x v="0"/>
    <x v="0"/>
    <x v="0"/>
    <x v="0"/>
    <x v="0"/>
    <x v="0"/>
    <x v="0"/>
    <x v="0"/>
  </r>
  <r>
    <x v="0"/>
    <x v="0"/>
    <x v="0"/>
    <x v="0"/>
    <x v="0"/>
    <x v="1"/>
    <x v="13"/>
    <x v="110"/>
    <x v="110"/>
    <x v="11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3"/>
    <x v="341"/>
    <x v="0"/>
    <x v="0"/>
    <x v="0"/>
    <x v="0"/>
    <x v="531"/>
    <x v="301"/>
    <x v="627"/>
    <x v="622"/>
    <x v="625"/>
    <x v="7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2"/>
    <x v="0"/>
    <x v="0"/>
    <x v="372"/>
    <x v="3"/>
    <x v="11"/>
    <x v="534"/>
    <x v="621"/>
    <x v="33"/>
    <x v="927"/>
    <x v="1"/>
    <x v="4"/>
    <x v="22"/>
    <x v="225"/>
    <x v="26"/>
    <x v="11"/>
    <x v="629"/>
    <x v="0"/>
    <x v="47"/>
    <x v="666"/>
    <x v="799"/>
    <x v="0"/>
    <x v="0"/>
    <x v="0"/>
    <x v="0"/>
    <x v="0"/>
    <x v="0"/>
    <x v="0"/>
    <x v="0"/>
    <x v="0"/>
  </r>
  <r>
    <x v="0"/>
    <x v="0"/>
    <x v="0"/>
    <x v="0"/>
    <x v="0"/>
    <x v="1"/>
    <x v="0"/>
    <x v="606"/>
    <x v="604"/>
    <x v="60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36"/>
    <x v="607"/>
    <x v="605"/>
    <x v="60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1"/>
    <x v="137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13"/>
    <x v="333"/>
    <x v="332"/>
    <x v="33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928"/>
    <x v="2"/>
    <x v="2"/>
    <x v="1"/>
    <x v="1"/>
    <x v="43"/>
    <x v="1"/>
    <x v="177"/>
    <x v="1"/>
    <x v="7"/>
    <x v="171"/>
    <x v="800"/>
    <x v="0"/>
    <x v="0"/>
    <x v="0"/>
    <x v="0"/>
    <x v="0"/>
    <x v="0"/>
    <x v="0"/>
    <x v="0"/>
    <x v="0"/>
  </r>
  <r>
    <x v="0"/>
    <x v="0"/>
    <x v="0"/>
    <x v="0"/>
    <x v="0"/>
    <x v="1"/>
    <x v="219"/>
    <x v="608"/>
    <x v="606"/>
    <x v="60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4"/>
    <x v="282"/>
    <x v="0"/>
    <x v="0"/>
    <x v="0"/>
    <x v="0"/>
    <x v="532"/>
    <x v="249"/>
    <x v="628"/>
    <x v="623"/>
    <x v="626"/>
    <x v="7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2"/>
    <x v="2"/>
    <x v="1"/>
    <x v="1"/>
    <x v="66"/>
    <x v="1"/>
    <x v="1"/>
    <x v="535"/>
    <x v="622"/>
    <x v="55"/>
    <x v="929"/>
    <x v="2"/>
    <x v="2"/>
    <x v="25"/>
    <x v="92"/>
    <x v="27"/>
    <x v="10"/>
    <x v="630"/>
    <x v="10"/>
    <x v="68"/>
    <x v="667"/>
    <x v="801"/>
    <x v="0"/>
    <x v="0"/>
    <x v="0"/>
    <x v="0"/>
    <x v="0"/>
    <x v="0"/>
    <x v="0"/>
    <x v="0"/>
    <x v="0"/>
  </r>
  <r>
    <x v="0"/>
    <x v="0"/>
    <x v="0"/>
    <x v="0"/>
    <x v="0"/>
    <x v="1"/>
    <x v="220"/>
    <x v="609"/>
    <x v="607"/>
    <x v="60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7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416"/>
    <x v="1"/>
    <x v="322"/>
    <x v="4"/>
    <x v="19"/>
    <x v="38"/>
    <x v="3"/>
    <x v="631"/>
    <x v="1"/>
    <x v="35"/>
    <x v="668"/>
    <x v="802"/>
    <x v="0"/>
    <x v="0"/>
    <x v="0"/>
    <x v="0"/>
    <x v="0"/>
    <x v="0"/>
    <x v="0"/>
    <x v="0"/>
    <x v="0"/>
  </r>
  <r>
    <x v="0"/>
    <x v="0"/>
    <x v="0"/>
    <x v="0"/>
    <x v="0"/>
    <x v="1"/>
    <x v="0"/>
    <x v="610"/>
    <x v="608"/>
    <x v="61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5"/>
    <x v="110"/>
    <x v="0"/>
    <x v="0"/>
    <x v="238"/>
    <x v="0"/>
    <x v="533"/>
    <x v="46"/>
    <x v="629"/>
    <x v="624"/>
    <x v="627"/>
    <x v="714"/>
    <x v="0"/>
    <x v="0"/>
    <x v="0"/>
    <x v="0"/>
    <x v="0"/>
    <x v="0"/>
    <x v="0"/>
    <x v="0"/>
    <x v="0"/>
    <x v="0"/>
    <x v="0"/>
    <x v="0"/>
    <x v="0"/>
    <x v="0"/>
    <x v="0"/>
    <x v="225"/>
    <x v="262"/>
    <x v="0"/>
    <x v="0"/>
    <x v="1"/>
    <x v="1"/>
    <x v="0"/>
    <x v="0"/>
    <x v="8"/>
    <x v="4"/>
    <x v="9"/>
    <x v="0"/>
    <x v="0"/>
    <x v="373"/>
    <x v="3"/>
    <x v="0"/>
    <x v="536"/>
    <x v="623"/>
    <x v="60"/>
    <x v="930"/>
    <x v="1"/>
    <x v="66"/>
    <x v="0"/>
    <x v="0"/>
    <x v="176"/>
    <x v="15"/>
    <x v="632"/>
    <x v="10"/>
    <x v="93"/>
    <x v="669"/>
    <x v="803"/>
    <x v="37"/>
    <x v="36"/>
    <x v="4"/>
    <x v="0"/>
    <x v="0"/>
    <x v="0"/>
    <x v="0"/>
    <x v="0"/>
    <x v="0"/>
  </r>
  <r>
    <x v="0"/>
    <x v="0"/>
    <x v="0"/>
    <x v="0"/>
    <x v="0"/>
    <x v="1"/>
    <x v="0"/>
    <x v="611"/>
    <x v="609"/>
    <x v="61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2"/>
    <x v="1"/>
    <x v="2"/>
    <x v="1"/>
    <x v="2"/>
    <x v="2"/>
    <x v="44"/>
    <x v="0"/>
    <x v="0"/>
    <x v="0"/>
    <x v="0"/>
    <x v="0"/>
    <x v="0"/>
    <x v="0"/>
    <x v="0"/>
    <x v="0"/>
  </r>
  <r>
    <x v="0"/>
    <x v="0"/>
    <x v="0"/>
    <x v="0"/>
    <x v="0"/>
    <x v="1"/>
    <x v="0"/>
    <x v="612"/>
    <x v="610"/>
    <x v="6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931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613"/>
    <x v="611"/>
    <x v="61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6"/>
    <x v="293"/>
    <x v="0"/>
    <x v="0"/>
    <x v="0"/>
    <x v="0"/>
    <x v="534"/>
    <x v="302"/>
    <x v="630"/>
    <x v="625"/>
    <x v="628"/>
    <x v="7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7"/>
    <x v="0"/>
    <x v="0"/>
    <x v="12"/>
    <x v="4"/>
    <x v="270"/>
    <x v="0"/>
    <x v="0"/>
    <x v="374"/>
    <x v="3"/>
    <x v="13"/>
    <x v="537"/>
    <x v="624"/>
    <x v="44"/>
    <x v="932"/>
    <x v="5"/>
    <x v="323"/>
    <x v="4"/>
    <x v="4"/>
    <x v="177"/>
    <x v="13"/>
    <x v="633"/>
    <x v="6"/>
    <x v="123"/>
    <x v="670"/>
    <x v="804"/>
    <x v="0"/>
    <x v="0"/>
    <x v="0"/>
    <x v="0"/>
    <x v="0"/>
    <x v="0"/>
    <x v="0"/>
    <x v="0"/>
    <x v="0"/>
  </r>
  <r>
    <x v="0"/>
    <x v="0"/>
    <x v="0"/>
    <x v="0"/>
    <x v="0"/>
    <x v="1"/>
    <x v="3"/>
    <x v="3"/>
    <x v="3"/>
    <x v="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7"/>
    <x v="342"/>
    <x v="0"/>
    <x v="0"/>
    <x v="239"/>
    <x v="0"/>
    <x v="535"/>
    <x v="303"/>
    <x v="631"/>
    <x v="626"/>
    <x v="629"/>
    <x v="716"/>
    <x v="0"/>
    <x v="0"/>
    <x v="0"/>
    <x v="0"/>
    <x v="0"/>
    <x v="0"/>
    <x v="0"/>
    <x v="0"/>
    <x v="0"/>
    <x v="0"/>
    <x v="0"/>
    <x v="0"/>
    <x v="0"/>
    <x v="0"/>
    <x v="0"/>
    <x v="226"/>
    <x v="263"/>
    <x v="0"/>
    <x v="0"/>
    <x v="6"/>
    <x v="188"/>
    <x v="0"/>
    <x v="0"/>
    <x v="32"/>
    <x v="13"/>
    <x v="271"/>
    <x v="0"/>
    <x v="0"/>
    <x v="375"/>
    <x v="19"/>
    <x v="49"/>
    <x v="538"/>
    <x v="625"/>
    <x v="62"/>
    <x v="933"/>
    <x v="24"/>
    <x v="324"/>
    <x v="22"/>
    <x v="226"/>
    <x v="178"/>
    <x v="38"/>
    <x v="634"/>
    <x v="22"/>
    <x v="111"/>
    <x v="671"/>
    <x v="805"/>
    <x v="0"/>
    <x v="0"/>
    <x v="0"/>
    <x v="0"/>
    <x v="0"/>
    <x v="0"/>
    <x v="0"/>
    <x v="0"/>
    <x v="0"/>
  </r>
  <r>
    <x v="0"/>
    <x v="0"/>
    <x v="0"/>
    <x v="0"/>
    <x v="0"/>
    <x v="3"/>
    <x v="0"/>
    <x v="3"/>
    <x v="3"/>
    <x v="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215"/>
    <x v="0"/>
    <x v="0"/>
    <x v="0"/>
    <x v="0"/>
    <x v="0"/>
    <x v="0"/>
    <x v="0"/>
    <x v="0"/>
    <x v="0"/>
    <x v="0"/>
    <x v="1"/>
    <x v="1"/>
    <x v="1"/>
    <x v="1"/>
    <x v="5"/>
    <x v="934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"/>
    <x v="0"/>
    <x v="3"/>
    <x v="3"/>
    <x v="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04"/>
    <x v="0"/>
    <x v="189"/>
    <x v="0"/>
    <x v="0"/>
    <x v="0"/>
    <x v="0"/>
    <x v="0"/>
    <x v="0"/>
    <x v="0"/>
    <x v="0"/>
    <x v="1"/>
    <x v="1"/>
    <x v="1"/>
    <x v="1"/>
    <x v="6"/>
    <x v="891"/>
    <x v="1"/>
    <x v="278"/>
    <x v="0"/>
    <x v="0"/>
    <x v="5"/>
    <x v="4"/>
    <x v="5"/>
    <x v="4"/>
    <x v="5"/>
    <x v="5"/>
    <x v="5"/>
    <x v="0"/>
    <x v="0"/>
    <x v="1"/>
    <x v="110"/>
    <x v="110"/>
    <x v="7"/>
    <x v="7"/>
    <x v="47"/>
    <x v="47"/>
  </r>
  <r>
    <x v="0"/>
    <x v="0"/>
    <x v="0"/>
    <x v="0"/>
    <x v="0"/>
    <x v="1"/>
    <x v="0"/>
    <x v="4"/>
    <x v="4"/>
    <x v="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6"/>
    <x v="0"/>
    <x v="632"/>
    <x v="627"/>
    <x v="630"/>
    <x v="7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4"/>
    <x v="9"/>
    <x v="0"/>
    <x v="0"/>
    <x v="376"/>
    <x v="3"/>
    <x v="8"/>
    <x v="539"/>
    <x v="626"/>
    <x v="5"/>
    <x v="935"/>
    <x v="1"/>
    <x v="4"/>
    <x v="1"/>
    <x v="1"/>
    <x v="12"/>
    <x v="8"/>
    <x v="635"/>
    <x v="10"/>
    <x v="20"/>
    <x v="672"/>
    <x v="806"/>
    <x v="0"/>
    <x v="0"/>
    <x v="0"/>
    <x v="0"/>
    <x v="0"/>
    <x v="0"/>
    <x v="0"/>
    <x v="0"/>
    <x v="0"/>
  </r>
  <r>
    <x v="0"/>
    <x v="0"/>
    <x v="0"/>
    <x v="0"/>
    <x v="0"/>
    <x v="1"/>
    <x v="0"/>
    <x v="614"/>
    <x v="612"/>
    <x v="61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8"/>
    <x v="343"/>
    <x v="0"/>
    <x v="0"/>
    <x v="0"/>
    <x v="0"/>
    <x v="537"/>
    <x v="304"/>
    <x v="633"/>
    <x v="628"/>
    <x v="631"/>
    <x v="7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1"/>
    <x v="1"/>
    <x v="540"/>
    <x v="627"/>
    <x v="6"/>
    <x v="207"/>
    <x v="2"/>
    <x v="2"/>
    <x v="0"/>
    <x v="0"/>
    <x v="6"/>
    <x v="1"/>
    <x v="636"/>
    <x v="4"/>
    <x v="2"/>
    <x v="673"/>
    <x v="807"/>
    <x v="0"/>
    <x v="0"/>
    <x v="0"/>
    <x v="0"/>
    <x v="0"/>
    <x v="0"/>
    <x v="0"/>
    <x v="0"/>
    <x v="0"/>
  </r>
  <r>
    <x v="0"/>
    <x v="0"/>
    <x v="0"/>
    <x v="0"/>
    <x v="0"/>
    <x v="1"/>
    <x v="0"/>
    <x v="615"/>
    <x v="613"/>
    <x v="6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9"/>
    <x v="344"/>
    <x v="0"/>
    <x v="0"/>
    <x v="0"/>
    <x v="0"/>
    <x v="538"/>
    <x v="305"/>
    <x v="634"/>
    <x v="629"/>
    <x v="632"/>
    <x v="7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23"/>
    <x v="0"/>
    <x v="0"/>
    <x v="325"/>
    <x v="1"/>
    <x v="1"/>
    <x v="541"/>
    <x v="628"/>
    <x v="23"/>
    <x v="936"/>
    <x v="2"/>
    <x v="2"/>
    <x v="0"/>
    <x v="0"/>
    <x v="38"/>
    <x v="1"/>
    <x v="637"/>
    <x v="4"/>
    <x v="14"/>
    <x v="674"/>
    <x v="808"/>
    <x v="0"/>
    <x v="0"/>
    <x v="0"/>
    <x v="0"/>
    <x v="0"/>
    <x v="0"/>
    <x v="0"/>
    <x v="0"/>
    <x v="0"/>
  </r>
  <r>
    <x v="0"/>
    <x v="0"/>
    <x v="0"/>
    <x v="0"/>
    <x v="0"/>
    <x v="1"/>
    <x v="0"/>
    <x v="616"/>
    <x v="614"/>
    <x v="61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937"/>
    <x v="2"/>
    <x v="2"/>
    <x v="0"/>
    <x v="0"/>
    <x v="40"/>
    <x v="1"/>
    <x v="638"/>
    <x v="1"/>
    <x v="36"/>
    <x v="675"/>
    <x v="809"/>
    <x v="0"/>
    <x v="0"/>
    <x v="0"/>
    <x v="0"/>
    <x v="0"/>
    <x v="0"/>
    <x v="0"/>
    <x v="0"/>
    <x v="0"/>
  </r>
  <r>
    <x v="0"/>
    <x v="0"/>
    <x v="0"/>
    <x v="0"/>
    <x v="0"/>
    <x v="1"/>
    <x v="0"/>
    <x v="617"/>
    <x v="615"/>
    <x v="6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0"/>
    <x v="223"/>
    <x v="0"/>
    <x v="0"/>
    <x v="0"/>
    <x v="0"/>
    <x v="539"/>
    <x v="145"/>
    <x v="635"/>
    <x v="630"/>
    <x v="633"/>
    <x v="7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0"/>
    <x v="4"/>
    <x v="11"/>
    <x v="0"/>
    <x v="0"/>
    <x v="235"/>
    <x v="1"/>
    <x v="24"/>
    <x v="542"/>
    <x v="629"/>
    <x v="1"/>
    <x v="938"/>
    <x v="2"/>
    <x v="2"/>
    <x v="1"/>
    <x v="137"/>
    <x v="37"/>
    <x v="1"/>
    <x v="639"/>
    <x v="4"/>
    <x v="26"/>
    <x v="676"/>
    <x v="810"/>
    <x v="0"/>
    <x v="0"/>
    <x v="0"/>
    <x v="0"/>
    <x v="0"/>
    <x v="0"/>
    <x v="0"/>
    <x v="0"/>
    <x v="0"/>
  </r>
  <r>
    <x v="0"/>
    <x v="0"/>
    <x v="0"/>
    <x v="0"/>
    <x v="0"/>
    <x v="1"/>
    <x v="221"/>
    <x v="618"/>
    <x v="616"/>
    <x v="6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1"/>
    <x v="223"/>
    <x v="0"/>
    <x v="0"/>
    <x v="0"/>
    <x v="0"/>
    <x v="540"/>
    <x v="145"/>
    <x v="636"/>
    <x v="631"/>
    <x v="634"/>
    <x v="7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8"/>
    <x v="0"/>
    <x v="0"/>
    <x v="377"/>
    <x v="1"/>
    <x v="1"/>
    <x v="543"/>
    <x v="630"/>
    <x v="3"/>
    <x v="939"/>
    <x v="2"/>
    <x v="2"/>
    <x v="0"/>
    <x v="0"/>
    <x v="23"/>
    <x v="3"/>
    <x v="640"/>
    <x v="1"/>
    <x v="39"/>
    <x v="677"/>
    <x v="811"/>
    <x v="0"/>
    <x v="0"/>
    <x v="0"/>
    <x v="0"/>
    <x v="0"/>
    <x v="0"/>
    <x v="0"/>
    <x v="0"/>
    <x v="0"/>
  </r>
  <r>
    <x v="0"/>
    <x v="0"/>
    <x v="0"/>
    <x v="0"/>
    <x v="0"/>
    <x v="1"/>
    <x v="200"/>
    <x v="619"/>
    <x v="617"/>
    <x v="6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4"/>
    <x v="0"/>
    <x v="5"/>
    <x v="5"/>
    <x v="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7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544"/>
    <x v="1"/>
    <x v="17"/>
    <x v="941"/>
    <x v="2"/>
    <x v="2"/>
    <x v="0"/>
    <x v="0"/>
    <x v="13"/>
    <x v="1"/>
    <x v="641"/>
    <x v="4"/>
    <x v="2"/>
    <x v="678"/>
    <x v="812"/>
    <x v="0"/>
    <x v="0"/>
    <x v="0"/>
    <x v="0"/>
    <x v="0"/>
    <x v="0"/>
    <x v="0"/>
    <x v="0"/>
    <x v="0"/>
  </r>
  <r>
    <x v="0"/>
    <x v="0"/>
    <x v="0"/>
    <x v="0"/>
    <x v="0"/>
    <x v="5"/>
    <x v="0"/>
    <x v="6"/>
    <x v="6"/>
    <x v="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8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6"/>
    <x v="3"/>
    <x v="7"/>
    <x v="7"/>
    <x v="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7"/>
    <x v="67"/>
    <x v="462"/>
    <x v="345"/>
    <x v="65"/>
    <x v="0"/>
    <x v="240"/>
    <x v="70"/>
    <x v="541"/>
    <x v="306"/>
    <x v="637"/>
    <x v="632"/>
    <x v="635"/>
    <x v="723"/>
    <x v="0"/>
    <x v="0"/>
    <x v="1"/>
    <x v="1"/>
    <x v="0"/>
    <x v="0"/>
    <x v="3"/>
    <x v="3"/>
    <x v="1"/>
    <x v="15"/>
    <x v="0"/>
    <x v="0"/>
    <x v="49"/>
    <x v="4"/>
    <x v="10"/>
    <x v="227"/>
    <x v="264"/>
    <x v="0"/>
    <x v="0"/>
    <x v="5"/>
    <x v="105"/>
    <x v="0"/>
    <x v="0"/>
    <x v="78"/>
    <x v="8"/>
    <x v="272"/>
    <x v="2"/>
    <x v="2"/>
    <x v="378"/>
    <x v="10"/>
    <x v="72"/>
    <x v="545"/>
    <x v="631"/>
    <x v="145"/>
    <x v="942"/>
    <x v="19"/>
    <x v="325"/>
    <x v="0"/>
    <x v="0"/>
    <x v="179"/>
    <x v="63"/>
    <x v="642"/>
    <x v="33"/>
    <x v="133"/>
    <x v="679"/>
    <x v="813"/>
    <x v="0"/>
    <x v="0"/>
    <x v="0"/>
    <x v="0"/>
    <x v="0"/>
    <x v="0"/>
    <x v="0"/>
    <x v="0"/>
    <x v="0"/>
  </r>
  <r>
    <x v="0"/>
    <x v="0"/>
    <x v="0"/>
    <x v="0"/>
    <x v="0"/>
    <x v="3"/>
    <x v="0"/>
    <x v="7"/>
    <x v="7"/>
    <x v="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63"/>
    <x v="346"/>
    <x v="0"/>
    <x v="0"/>
    <x v="0"/>
    <x v="0"/>
    <x v="542"/>
    <x v="307"/>
    <x v="638"/>
    <x v="633"/>
    <x v="636"/>
    <x v="724"/>
    <x v="0"/>
    <x v="0"/>
    <x v="0"/>
    <x v="0"/>
    <x v="0"/>
    <x v="0"/>
    <x v="0"/>
    <x v="0"/>
    <x v="0"/>
    <x v="0"/>
    <x v="0"/>
    <x v="0"/>
    <x v="0"/>
    <x v="0"/>
    <x v="0"/>
    <x v="0"/>
    <x v="0"/>
    <x v="52"/>
    <x v="216"/>
    <x v="0"/>
    <x v="163"/>
    <x v="0"/>
    <x v="0"/>
    <x v="14"/>
    <x v="5"/>
    <x v="62"/>
    <x v="15"/>
    <x v="34"/>
    <x v="379"/>
    <x v="0"/>
    <x v="0"/>
    <x v="546"/>
    <x v="632"/>
    <x v="31"/>
    <x v="943"/>
    <x v="5"/>
    <x v="326"/>
    <x v="0"/>
    <x v="0"/>
    <x v="11"/>
    <x v="10"/>
    <x v="643"/>
    <x v="3"/>
    <x v="1"/>
    <x v="680"/>
    <x v="814"/>
    <x v="0"/>
    <x v="0"/>
    <x v="0"/>
    <x v="0"/>
    <x v="0"/>
    <x v="0"/>
    <x v="0"/>
    <x v="0"/>
    <x v="0"/>
  </r>
  <r>
    <x v="0"/>
    <x v="0"/>
    <x v="0"/>
    <x v="0"/>
    <x v="0"/>
    <x v="4"/>
    <x v="0"/>
    <x v="111"/>
    <x v="111"/>
    <x v="11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4"/>
    <x v="347"/>
    <x v="0"/>
    <x v="0"/>
    <x v="0"/>
    <x v="0"/>
    <x v="543"/>
    <x v="241"/>
    <x v="639"/>
    <x v="634"/>
    <x v="637"/>
    <x v="7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52"/>
    <x v="0"/>
    <x v="0"/>
    <x v="20"/>
    <x v="10"/>
    <x v="273"/>
    <x v="0"/>
    <x v="0"/>
    <x v="380"/>
    <x v="6"/>
    <x v="47"/>
    <x v="547"/>
    <x v="633"/>
    <x v="60"/>
    <x v="944"/>
    <x v="5"/>
    <x v="228"/>
    <x v="3"/>
    <x v="227"/>
    <x v="84"/>
    <x v="0"/>
    <x v="644"/>
    <x v="13"/>
    <x v="169"/>
    <x v="681"/>
    <x v="815"/>
    <x v="0"/>
    <x v="0"/>
    <x v="0"/>
    <x v="0"/>
    <x v="0"/>
    <x v="0"/>
    <x v="0"/>
    <x v="0"/>
    <x v="0"/>
  </r>
  <r>
    <x v="0"/>
    <x v="0"/>
    <x v="0"/>
    <x v="0"/>
    <x v="0"/>
    <x v="4"/>
    <x v="0"/>
    <x v="111"/>
    <x v="111"/>
    <x v="11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17"/>
    <x v="1"/>
    <x v="1"/>
    <x v="0"/>
    <x v="0"/>
    <x v="0"/>
    <x v="0"/>
    <x v="0"/>
    <x v="0"/>
    <x v="0"/>
    <x v="0"/>
    <x v="1"/>
    <x v="1"/>
    <x v="1"/>
    <x v="1"/>
    <x v="6"/>
    <x v="245"/>
    <x v="1"/>
    <x v="4"/>
    <x v="1"/>
    <x v="207"/>
    <x v="8"/>
    <x v="1"/>
    <x v="471"/>
    <x v="1"/>
    <x v="10"/>
    <x v="483"/>
    <x v="816"/>
    <x v="0"/>
    <x v="0"/>
    <x v="0"/>
    <x v="0"/>
    <x v="0"/>
    <x v="0"/>
    <x v="0"/>
    <x v="0"/>
    <x v="0"/>
  </r>
  <r>
    <x v="0"/>
    <x v="0"/>
    <x v="0"/>
    <x v="0"/>
    <x v="0"/>
    <x v="4"/>
    <x v="0"/>
    <x v="111"/>
    <x v="111"/>
    <x v="11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7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1"/>
    <x v="28"/>
    <x v="0"/>
    <x v="0"/>
    <x v="2"/>
    <x v="1"/>
    <x v="28"/>
    <x v="1"/>
    <x v="2"/>
    <x v="26"/>
    <x v="817"/>
    <x v="0"/>
    <x v="0"/>
    <x v="0"/>
    <x v="111"/>
    <x v="111"/>
    <x v="8"/>
    <x v="8"/>
    <x v="48"/>
    <x v="48"/>
  </r>
  <r>
    <x v="0"/>
    <x v="0"/>
    <x v="0"/>
    <x v="0"/>
    <x v="0"/>
    <x v="183"/>
    <x v="105"/>
    <x v="417"/>
    <x v="415"/>
    <x v="4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945"/>
    <x v="1"/>
    <x v="327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4"/>
    <x v="222"/>
    <x v="67"/>
    <x v="67"/>
    <x v="6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80"/>
    <x v="0"/>
    <x v="0"/>
    <x v="0"/>
    <x v="0"/>
    <x v="10"/>
    <x v="74"/>
    <x v="640"/>
    <x v="635"/>
    <x v="638"/>
    <x v="7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0"/>
    <x v="4"/>
    <x v="5"/>
    <x v="0"/>
    <x v="0"/>
    <x v="5"/>
    <x v="1"/>
    <x v="0"/>
    <x v="548"/>
    <x v="634"/>
    <x v="6"/>
    <x v="15"/>
    <x v="2"/>
    <x v="2"/>
    <x v="0"/>
    <x v="0"/>
    <x v="19"/>
    <x v="1"/>
    <x v="645"/>
    <x v="4"/>
    <x v="45"/>
    <x v="682"/>
    <x v="818"/>
    <x v="0"/>
    <x v="0"/>
    <x v="0"/>
    <x v="0"/>
    <x v="0"/>
    <x v="0"/>
    <x v="0"/>
    <x v="0"/>
    <x v="0"/>
  </r>
  <r>
    <x v="0"/>
    <x v="0"/>
    <x v="0"/>
    <x v="0"/>
    <x v="0"/>
    <x v="3"/>
    <x v="0"/>
    <x v="8"/>
    <x v="8"/>
    <x v="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65"/>
    <x v="348"/>
    <x v="0"/>
    <x v="0"/>
    <x v="241"/>
    <x v="0"/>
    <x v="544"/>
    <x v="308"/>
    <x v="641"/>
    <x v="636"/>
    <x v="639"/>
    <x v="728"/>
    <x v="0"/>
    <x v="0"/>
    <x v="0"/>
    <x v="0"/>
    <x v="0"/>
    <x v="0"/>
    <x v="0"/>
    <x v="0"/>
    <x v="0"/>
    <x v="0"/>
    <x v="0"/>
    <x v="0"/>
    <x v="0"/>
    <x v="0"/>
    <x v="1"/>
    <x v="228"/>
    <x v="265"/>
    <x v="16"/>
    <x v="218"/>
    <x v="0"/>
    <x v="21"/>
    <x v="0"/>
    <x v="0"/>
    <x v="31"/>
    <x v="11"/>
    <x v="274"/>
    <x v="5"/>
    <x v="107"/>
    <x v="381"/>
    <x v="8"/>
    <x v="48"/>
    <x v="549"/>
    <x v="635"/>
    <x v="17"/>
    <x v="946"/>
    <x v="1"/>
    <x v="89"/>
    <x v="0"/>
    <x v="0"/>
    <x v="40"/>
    <x v="11"/>
    <x v="646"/>
    <x v="13"/>
    <x v="33"/>
    <x v="683"/>
    <x v="819"/>
    <x v="0"/>
    <x v="0"/>
    <x v="0"/>
    <x v="1"/>
    <x v="1"/>
    <x v="1"/>
    <x v="1"/>
    <x v="1"/>
    <x v="1"/>
  </r>
  <r>
    <x v="0"/>
    <x v="0"/>
    <x v="0"/>
    <x v="0"/>
    <x v="0"/>
    <x v="7"/>
    <x v="4"/>
    <x v="9"/>
    <x v="9"/>
    <x v="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6"/>
    <x v="305"/>
    <x v="0"/>
    <x v="0"/>
    <x v="0"/>
    <x v="0"/>
    <x v="545"/>
    <x v="0"/>
    <x v="642"/>
    <x v="637"/>
    <x v="640"/>
    <x v="7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13"/>
    <x v="0"/>
    <x v="0"/>
    <x v="382"/>
    <x v="3"/>
    <x v="24"/>
    <x v="550"/>
    <x v="636"/>
    <x v="76"/>
    <x v="947"/>
    <x v="1"/>
    <x v="4"/>
    <x v="5"/>
    <x v="228"/>
    <x v="180"/>
    <x v="14"/>
    <x v="647"/>
    <x v="12"/>
    <x v="170"/>
    <x v="684"/>
    <x v="820"/>
    <x v="0"/>
    <x v="0"/>
    <x v="0"/>
    <x v="0"/>
    <x v="0"/>
    <x v="0"/>
    <x v="0"/>
    <x v="0"/>
    <x v="0"/>
  </r>
  <r>
    <x v="0"/>
    <x v="0"/>
    <x v="0"/>
    <x v="0"/>
    <x v="0"/>
    <x v="8"/>
    <x v="3"/>
    <x v="10"/>
    <x v="10"/>
    <x v="1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7"/>
    <x v="349"/>
    <x v="0"/>
    <x v="0"/>
    <x v="242"/>
    <x v="0"/>
    <x v="546"/>
    <x v="309"/>
    <x v="643"/>
    <x v="638"/>
    <x v="641"/>
    <x v="730"/>
    <x v="0"/>
    <x v="0"/>
    <x v="0"/>
    <x v="0"/>
    <x v="0"/>
    <x v="0"/>
    <x v="0"/>
    <x v="0"/>
    <x v="0"/>
    <x v="0"/>
    <x v="0"/>
    <x v="0"/>
    <x v="0"/>
    <x v="0"/>
    <x v="1"/>
    <x v="229"/>
    <x v="266"/>
    <x v="0"/>
    <x v="0"/>
    <x v="3"/>
    <x v="190"/>
    <x v="0"/>
    <x v="0"/>
    <x v="30"/>
    <x v="3"/>
    <x v="275"/>
    <x v="1"/>
    <x v="9"/>
    <x v="383"/>
    <x v="8"/>
    <x v="19"/>
    <x v="551"/>
    <x v="637"/>
    <x v="68"/>
    <x v="948"/>
    <x v="0"/>
    <x v="328"/>
    <x v="1"/>
    <x v="229"/>
    <x v="92"/>
    <x v="27"/>
    <x v="648"/>
    <x v="12"/>
    <x v="117"/>
    <x v="685"/>
    <x v="821"/>
    <x v="38"/>
    <x v="37"/>
    <x v="4"/>
    <x v="0"/>
    <x v="0"/>
    <x v="0"/>
    <x v="0"/>
    <x v="0"/>
    <x v="0"/>
  </r>
  <r>
    <x v="0"/>
    <x v="0"/>
    <x v="0"/>
    <x v="0"/>
    <x v="0"/>
    <x v="3"/>
    <x v="0"/>
    <x v="10"/>
    <x v="10"/>
    <x v="1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68"/>
    <x v="86"/>
    <x v="0"/>
    <x v="0"/>
    <x v="0"/>
    <x v="0"/>
    <x v="547"/>
    <x v="155"/>
    <x v="644"/>
    <x v="639"/>
    <x v="642"/>
    <x v="731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34"/>
    <x v="3"/>
    <x v="191"/>
    <x v="0"/>
    <x v="0"/>
    <x v="7"/>
    <x v="4"/>
    <x v="73"/>
    <x v="1"/>
    <x v="31"/>
    <x v="132"/>
    <x v="1"/>
    <x v="1"/>
    <x v="552"/>
    <x v="638"/>
    <x v="4"/>
    <x v="115"/>
    <x v="5"/>
    <x v="194"/>
    <x v="0"/>
    <x v="0"/>
    <x v="2"/>
    <x v="1"/>
    <x v="278"/>
    <x v="4"/>
    <x v="5"/>
    <x v="686"/>
    <x v="822"/>
    <x v="0"/>
    <x v="0"/>
    <x v="0"/>
    <x v="0"/>
    <x v="0"/>
    <x v="0"/>
    <x v="0"/>
    <x v="0"/>
    <x v="0"/>
  </r>
  <r>
    <x v="0"/>
    <x v="0"/>
    <x v="0"/>
    <x v="0"/>
    <x v="0"/>
    <x v="26"/>
    <x v="21"/>
    <x v="73"/>
    <x v="73"/>
    <x v="7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9"/>
    <x v="350"/>
    <x v="0"/>
    <x v="0"/>
    <x v="0"/>
    <x v="0"/>
    <x v="548"/>
    <x v="310"/>
    <x v="645"/>
    <x v="640"/>
    <x v="643"/>
    <x v="732"/>
    <x v="0"/>
    <x v="0"/>
    <x v="0"/>
    <x v="0"/>
    <x v="0"/>
    <x v="0"/>
    <x v="0"/>
    <x v="0"/>
    <x v="0"/>
    <x v="0"/>
    <x v="0"/>
    <x v="0"/>
    <x v="0"/>
    <x v="0"/>
    <x v="0"/>
    <x v="0"/>
    <x v="267"/>
    <x v="0"/>
    <x v="0"/>
    <x v="3"/>
    <x v="192"/>
    <x v="0"/>
    <x v="0"/>
    <x v="78"/>
    <x v="13"/>
    <x v="276"/>
    <x v="1"/>
    <x v="14"/>
    <x v="384"/>
    <x v="10"/>
    <x v="38"/>
    <x v="553"/>
    <x v="639"/>
    <x v="76"/>
    <x v="949"/>
    <x v="7"/>
    <x v="329"/>
    <x v="0"/>
    <x v="0"/>
    <x v="147"/>
    <x v="46"/>
    <x v="649"/>
    <x v="20"/>
    <x v="29"/>
    <x v="687"/>
    <x v="823"/>
    <x v="0"/>
    <x v="0"/>
    <x v="0"/>
    <x v="12"/>
    <x v="12"/>
    <x v="1"/>
    <x v="1"/>
    <x v="1"/>
    <x v="1"/>
  </r>
  <r>
    <x v="0"/>
    <x v="0"/>
    <x v="0"/>
    <x v="0"/>
    <x v="0"/>
    <x v="26"/>
    <x v="21"/>
    <x v="73"/>
    <x v="73"/>
    <x v="7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02"/>
    <x v="5"/>
    <x v="0"/>
    <x v="0"/>
    <x v="0"/>
    <x v="0"/>
    <x v="471"/>
    <x v="4"/>
    <x v="646"/>
    <x v="641"/>
    <x v="644"/>
    <x v="733"/>
    <x v="0"/>
    <x v="0"/>
    <x v="0"/>
    <x v="0"/>
    <x v="0"/>
    <x v="0"/>
    <x v="0"/>
    <x v="0"/>
    <x v="0"/>
    <x v="0"/>
    <x v="0"/>
    <x v="0"/>
    <x v="0"/>
    <x v="0"/>
    <x v="0"/>
    <x v="0"/>
    <x v="268"/>
    <x v="10"/>
    <x v="219"/>
    <x v="1"/>
    <x v="1"/>
    <x v="0"/>
    <x v="0"/>
    <x v="2"/>
    <x v="10"/>
    <x v="277"/>
    <x v="3"/>
    <x v="108"/>
    <x v="385"/>
    <x v="1"/>
    <x v="8"/>
    <x v="554"/>
    <x v="640"/>
    <x v="22"/>
    <x v="950"/>
    <x v="2"/>
    <x v="2"/>
    <x v="0"/>
    <x v="0"/>
    <x v="4"/>
    <x v="8"/>
    <x v="650"/>
    <x v="4"/>
    <x v="7"/>
    <x v="688"/>
    <x v="824"/>
    <x v="0"/>
    <x v="0"/>
    <x v="0"/>
    <x v="12"/>
    <x v="12"/>
    <x v="1"/>
    <x v="1"/>
    <x v="1"/>
    <x v="1"/>
  </r>
  <r>
    <x v="0"/>
    <x v="0"/>
    <x v="0"/>
    <x v="0"/>
    <x v="0"/>
    <x v="7"/>
    <x v="0"/>
    <x v="11"/>
    <x v="11"/>
    <x v="1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42"/>
    <x v="0"/>
    <x v="0"/>
    <x v="117"/>
    <x v="14"/>
    <x v="95"/>
    <x v="39"/>
    <x v="647"/>
    <x v="642"/>
    <x v="645"/>
    <x v="734"/>
    <x v="0"/>
    <x v="0"/>
    <x v="0"/>
    <x v="0"/>
    <x v="0"/>
    <x v="0"/>
    <x v="1"/>
    <x v="3"/>
    <x v="0"/>
    <x v="0"/>
    <x v="0"/>
    <x v="0"/>
    <x v="17"/>
    <x v="0"/>
    <x v="0"/>
    <x v="0"/>
    <x v="0"/>
    <x v="0"/>
    <x v="0"/>
    <x v="0"/>
    <x v="69"/>
    <x v="0"/>
    <x v="0"/>
    <x v="39"/>
    <x v="4"/>
    <x v="10"/>
    <x v="0"/>
    <x v="0"/>
    <x v="385"/>
    <x v="0"/>
    <x v="48"/>
    <x v="555"/>
    <x v="641"/>
    <x v="22"/>
    <x v="951"/>
    <x v="5"/>
    <x v="68"/>
    <x v="7"/>
    <x v="15"/>
    <x v="94"/>
    <x v="8"/>
    <x v="651"/>
    <x v="3"/>
    <x v="124"/>
    <x v="689"/>
    <x v="825"/>
    <x v="0"/>
    <x v="0"/>
    <x v="0"/>
    <x v="0"/>
    <x v="0"/>
    <x v="0"/>
    <x v="0"/>
    <x v="0"/>
    <x v="0"/>
  </r>
  <r>
    <x v="0"/>
    <x v="0"/>
    <x v="0"/>
    <x v="0"/>
    <x v="0"/>
    <x v="5"/>
    <x v="0"/>
    <x v="620"/>
    <x v="618"/>
    <x v="6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82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5"/>
    <x v="0"/>
    <x v="620"/>
    <x v="618"/>
    <x v="62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20"/>
    <x v="0"/>
    <x v="0"/>
    <x v="0"/>
    <x v="0"/>
    <x v="0"/>
    <x v="0"/>
    <x v="0"/>
    <x v="0"/>
    <x v="0"/>
    <x v="0"/>
    <x v="1"/>
    <x v="1"/>
    <x v="1"/>
    <x v="1"/>
    <x v="3"/>
    <x v="952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9"/>
    <x v="0"/>
    <x v="12"/>
    <x v="12"/>
    <x v="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1"/>
    <x v="4"/>
    <x v="1"/>
    <x v="230"/>
    <x v="11"/>
    <x v="1"/>
    <x v="652"/>
    <x v="1"/>
    <x v="39"/>
    <x v="690"/>
    <x v="826"/>
    <x v="0"/>
    <x v="0"/>
    <x v="0"/>
    <x v="0"/>
    <x v="0"/>
    <x v="0"/>
    <x v="0"/>
    <x v="0"/>
    <x v="0"/>
  </r>
  <r>
    <x v="0"/>
    <x v="0"/>
    <x v="0"/>
    <x v="0"/>
    <x v="0"/>
    <x v="3"/>
    <x v="0"/>
    <x v="74"/>
    <x v="74"/>
    <x v="7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68"/>
    <x v="470"/>
    <x v="351"/>
    <x v="0"/>
    <x v="0"/>
    <x v="243"/>
    <x v="10"/>
    <x v="549"/>
    <x v="311"/>
    <x v="648"/>
    <x v="643"/>
    <x v="646"/>
    <x v="735"/>
    <x v="2"/>
    <x v="28"/>
    <x v="0"/>
    <x v="0"/>
    <x v="0"/>
    <x v="0"/>
    <x v="1"/>
    <x v="3"/>
    <x v="1"/>
    <x v="16"/>
    <x v="1"/>
    <x v="8"/>
    <x v="50"/>
    <x v="0"/>
    <x v="0"/>
    <x v="0"/>
    <x v="269"/>
    <x v="27"/>
    <x v="221"/>
    <x v="0"/>
    <x v="170"/>
    <x v="0"/>
    <x v="0"/>
    <x v="34"/>
    <x v="11"/>
    <x v="278"/>
    <x v="5"/>
    <x v="109"/>
    <x v="386"/>
    <x v="1"/>
    <x v="14"/>
    <x v="556"/>
    <x v="642"/>
    <x v="60"/>
    <x v="953"/>
    <x v="1"/>
    <x v="297"/>
    <x v="0"/>
    <x v="0"/>
    <x v="55"/>
    <x v="11"/>
    <x v="653"/>
    <x v="4"/>
    <x v="10"/>
    <x v="691"/>
    <x v="827"/>
    <x v="0"/>
    <x v="0"/>
    <x v="0"/>
    <x v="59"/>
    <x v="59"/>
    <x v="1"/>
    <x v="1"/>
    <x v="1"/>
    <x v="1"/>
  </r>
  <r>
    <x v="0"/>
    <x v="0"/>
    <x v="0"/>
    <x v="0"/>
    <x v="0"/>
    <x v="28"/>
    <x v="22"/>
    <x v="77"/>
    <x v="77"/>
    <x v="7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1"/>
    <x v="260"/>
    <x v="0"/>
    <x v="0"/>
    <x v="0"/>
    <x v="0"/>
    <x v="550"/>
    <x v="236"/>
    <x v="649"/>
    <x v="644"/>
    <x v="647"/>
    <x v="7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6"/>
    <x v="2"/>
    <x v="125"/>
    <x v="0"/>
    <x v="0"/>
    <x v="387"/>
    <x v="0"/>
    <x v="13"/>
    <x v="557"/>
    <x v="643"/>
    <x v="3"/>
    <x v="954"/>
    <x v="2"/>
    <x v="2"/>
    <x v="0"/>
    <x v="0"/>
    <x v="18"/>
    <x v="8"/>
    <x v="654"/>
    <x v="1"/>
    <x v="4"/>
    <x v="692"/>
    <x v="828"/>
    <x v="39"/>
    <x v="38"/>
    <x v="4"/>
    <x v="112"/>
    <x v="112"/>
    <x v="1"/>
    <x v="1"/>
    <x v="1"/>
    <x v="1"/>
  </r>
  <r>
    <x v="0"/>
    <x v="0"/>
    <x v="0"/>
    <x v="0"/>
    <x v="0"/>
    <x v="61"/>
    <x v="0"/>
    <x v="621"/>
    <x v="619"/>
    <x v="6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5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52"/>
    <x v="347"/>
    <x v="346"/>
    <x v="3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7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478"/>
    <x v="2"/>
    <x v="2"/>
    <x v="1"/>
    <x v="1"/>
    <x v="1"/>
    <x v="3"/>
    <x v="655"/>
    <x v="3"/>
    <x v="1"/>
    <x v="693"/>
    <x v="829"/>
    <x v="0"/>
    <x v="0"/>
    <x v="0"/>
    <x v="0"/>
    <x v="0"/>
    <x v="0"/>
    <x v="0"/>
    <x v="0"/>
    <x v="0"/>
  </r>
  <r>
    <x v="0"/>
    <x v="0"/>
    <x v="0"/>
    <x v="0"/>
    <x v="0"/>
    <x v="48"/>
    <x v="0"/>
    <x v="406"/>
    <x v="404"/>
    <x v="40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  <x v="9"/>
    <x v="0"/>
    <x v="0"/>
    <x v="0"/>
    <x v="0"/>
    <x v="551"/>
    <x v="7"/>
    <x v="650"/>
    <x v="645"/>
    <x v="648"/>
    <x v="7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1"/>
    <x v="1"/>
    <x v="32"/>
    <x v="199"/>
    <x v="1"/>
    <x v="1"/>
    <x v="1"/>
    <x v="1"/>
    <x v="6"/>
    <x v="15"/>
    <x v="2"/>
    <x v="2"/>
    <x v="0"/>
    <x v="0"/>
    <x v="2"/>
    <x v="1"/>
    <x v="188"/>
    <x v="4"/>
    <x v="5"/>
    <x v="5"/>
    <x v="5"/>
    <x v="0"/>
    <x v="0"/>
    <x v="0"/>
    <x v="0"/>
    <x v="0"/>
    <x v="0"/>
    <x v="0"/>
    <x v="0"/>
    <x v="0"/>
  </r>
  <r>
    <x v="0"/>
    <x v="0"/>
    <x v="0"/>
    <x v="0"/>
    <x v="0"/>
    <x v="99"/>
    <x v="0"/>
    <x v="244"/>
    <x v="243"/>
    <x v="2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2"/>
    <x v="1"/>
    <x v="171"/>
    <x v="1"/>
    <x v="2"/>
    <x v="352"/>
    <x v="5"/>
    <x v="0"/>
    <x v="0"/>
    <x v="0"/>
    <x v="0"/>
    <x v="0"/>
    <x v="0"/>
    <x v="0"/>
    <x v="0"/>
    <x v="0"/>
  </r>
  <r>
    <x v="0"/>
    <x v="0"/>
    <x v="0"/>
    <x v="0"/>
    <x v="0"/>
    <x v="30"/>
    <x v="0"/>
    <x v="82"/>
    <x v="82"/>
    <x v="8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2"/>
    <x v="352"/>
    <x v="0"/>
    <x v="0"/>
    <x v="244"/>
    <x v="10"/>
    <x v="552"/>
    <x v="312"/>
    <x v="651"/>
    <x v="646"/>
    <x v="649"/>
    <x v="739"/>
    <x v="0"/>
    <x v="0"/>
    <x v="0"/>
    <x v="0"/>
    <x v="0"/>
    <x v="0"/>
    <x v="1"/>
    <x v="1"/>
    <x v="0"/>
    <x v="0"/>
    <x v="0"/>
    <x v="0"/>
    <x v="26"/>
    <x v="0"/>
    <x v="0"/>
    <x v="230"/>
    <x v="270"/>
    <x v="0"/>
    <x v="0"/>
    <x v="3"/>
    <x v="193"/>
    <x v="0"/>
    <x v="0"/>
    <x v="66"/>
    <x v="13"/>
    <x v="279"/>
    <x v="3"/>
    <x v="26"/>
    <x v="388"/>
    <x v="8"/>
    <x v="17"/>
    <x v="558"/>
    <x v="644"/>
    <x v="54"/>
    <x v="956"/>
    <x v="5"/>
    <x v="251"/>
    <x v="0"/>
    <x v="0"/>
    <x v="85"/>
    <x v="64"/>
    <x v="656"/>
    <x v="13"/>
    <x v="22"/>
    <x v="694"/>
    <x v="830"/>
    <x v="0"/>
    <x v="0"/>
    <x v="0"/>
    <x v="113"/>
    <x v="113"/>
    <x v="1"/>
    <x v="1"/>
    <x v="1"/>
    <x v="1"/>
  </r>
  <r>
    <x v="0"/>
    <x v="0"/>
    <x v="0"/>
    <x v="0"/>
    <x v="0"/>
    <x v="30"/>
    <x v="0"/>
    <x v="82"/>
    <x v="82"/>
    <x v="8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73"/>
    <x v="353"/>
    <x v="0"/>
    <x v="0"/>
    <x v="0"/>
    <x v="0"/>
    <x v="553"/>
    <x v="313"/>
    <x v="652"/>
    <x v="647"/>
    <x v="650"/>
    <x v="740"/>
    <x v="0"/>
    <x v="0"/>
    <x v="0"/>
    <x v="0"/>
    <x v="0"/>
    <x v="0"/>
    <x v="0"/>
    <x v="0"/>
    <x v="0"/>
    <x v="0"/>
    <x v="0"/>
    <x v="0"/>
    <x v="0"/>
    <x v="0"/>
    <x v="0"/>
    <x v="0"/>
    <x v="271"/>
    <x v="52"/>
    <x v="222"/>
    <x v="0"/>
    <x v="135"/>
    <x v="0"/>
    <x v="0"/>
    <x v="22"/>
    <x v="14"/>
    <x v="280"/>
    <x v="14"/>
    <x v="110"/>
    <x v="389"/>
    <x v="3"/>
    <x v="8"/>
    <x v="559"/>
    <x v="645"/>
    <x v="31"/>
    <x v="957"/>
    <x v="1"/>
    <x v="225"/>
    <x v="0"/>
    <x v="0"/>
    <x v="59"/>
    <x v="0"/>
    <x v="657"/>
    <x v="3"/>
    <x v="7"/>
    <x v="695"/>
    <x v="831"/>
    <x v="0"/>
    <x v="0"/>
    <x v="0"/>
    <x v="113"/>
    <x v="113"/>
    <x v="1"/>
    <x v="1"/>
    <x v="1"/>
    <x v="1"/>
  </r>
  <r>
    <x v="0"/>
    <x v="0"/>
    <x v="0"/>
    <x v="0"/>
    <x v="0"/>
    <x v="3"/>
    <x v="0"/>
    <x v="84"/>
    <x v="84"/>
    <x v="8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69"/>
    <x v="474"/>
    <x v="354"/>
    <x v="0"/>
    <x v="0"/>
    <x v="28"/>
    <x v="71"/>
    <x v="554"/>
    <x v="314"/>
    <x v="653"/>
    <x v="648"/>
    <x v="651"/>
    <x v="741"/>
    <x v="0"/>
    <x v="0"/>
    <x v="0"/>
    <x v="0"/>
    <x v="0"/>
    <x v="0"/>
    <x v="3"/>
    <x v="3"/>
    <x v="0"/>
    <x v="0"/>
    <x v="0"/>
    <x v="0"/>
    <x v="10"/>
    <x v="0"/>
    <x v="0"/>
    <x v="0"/>
    <x v="272"/>
    <x v="24"/>
    <x v="223"/>
    <x v="0"/>
    <x v="24"/>
    <x v="0"/>
    <x v="0"/>
    <x v="11"/>
    <x v="19"/>
    <x v="17"/>
    <x v="13"/>
    <x v="8"/>
    <x v="390"/>
    <x v="0"/>
    <x v="8"/>
    <x v="560"/>
    <x v="646"/>
    <x v="30"/>
    <x v="958"/>
    <x v="1"/>
    <x v="28"/>
    <x v="0"/>
    <x v="0"/>
    <x v="16"/>
    <x v="13"/>
    <x v="658"/>
    <x v="1"/>
    <x v="7"/>
    <x v="696"/>
    <x v="832"/>
    <x v="0"/>
    <x v="0"/>
    <x v="0"/>
    <x v="44"/>
    <x v="44"/>
    <x v="1"/>
    <x v="1"/>
    <x v="1"/>
    <x v="1"/>
  </r>
  <r>
    <x v="0"/>
    <x v="0"/>
    <x v="0"/>
    <x v="0"/>
    <x v="0"/>
    <x v="50"/>
    <x v="0"/>
    <x v="291"/>
    <x v="290"/>
    <x v="29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5"/>
    <x v="0"/>
    <x v="654"/>
    <x v="649"/>
    <x v="652"/>
    <x v="7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8"/>
    <x v="561"/>
    <x v="647"/>
    <x v="1"/>
    <x v="959"/>
    <x v="2"/>
    <x v="2"/>
    <x v="0"/>
    <x v="0"/>
    <x v="1"/>
    <x v="3"/>
    <x v="659"/>
    <x v="3"/>
    <x v="1"/>
    <x v="697"/>
    <x v="833"/>
    <x v="0"/>
    <x v="0"/>
    <x v="0"/>
    <x v="0"/>
    <x v="0"/>
    <x v="0"/>
    <x v="0"/>
    <x v="0"/>
    <x v="0"/>
  </r>
  <r>
    <x v="0"/>
    <x v="0"/>
    <x v="0"/>
    <x v="0"/>
    <x v="0"/>
    <x v="3"/>
    <x v="0"/>
    <x v="13"/>
    <x v="13"/>
    <x v="1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0"/>
    <x v="0"/>
    <x v="0"/>
    <x v="0"/>
    <x v="0"/>
    <x v="0"/>
    <x v="0"/>
    <x v="0"/>
    <x v="0"/>
    <x v="0"/>
    <x v="1"/>
    <x v="1"/>
    <x v="1"/>
    <x v="1"/>
    <x v="6"/>
    <x v="15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"/>
    <x v="0"/>
    <x v="13"/>
    <x v="13"/>
    <x v="1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5"/>
    <x v="0"/>
    <x v="0"/>
    <x v="0"/>
    <x v="0"/>
    <x v="0"/>
    <x v="0"/>
    <x v="0"/>
    <x v="0"/>
    <x v="0"/>
    <x v="0"/>
    <x v="0"/>
    <x v="0"/>
    <x v="0"/>
    <x v="0"/>
    <x v="0"/>
    <x v="28"/>
    <x v="224"/>
    <x v="1"/>
    <x v="1"/>
    <x v="0"/>
    <x v="0"/>
    <x v="0"/>
    <x v="0"/>
    <x v="0"/>
    <x v="0"/>
    <x v="0"/>
    <x v="0"/>
    <x v="1"/>
    <x v="1"/>
    <x v="1"/>
    <x v="1"/>
    <x v="5"/>
    <x v="960"/>
    <x v="2"/>
    <x v="2"/>
    <x v="0"/>
    <x v="0"/>
    <x v="5"/>
    <x v="4"/>
    <x v="5"/>
    <x v="4"/>
    <x v="5"/>
    <x v="5"/>
    <x v="5"/>
    <x v="0"/>
    <x v="0"/>
    <x v="1"/>
    <x v="114"/>
    <x v="114"/>
    <x v="1"/>
    <x v="1"/>
    <x v="1"/>
    <x v="1"/>
  </r>
  <r>
    <x v="0"/>
    <x v="0"/>
    <x v="0"/>
    <x v="0"/>
    <x v="0"/>
    <x v="3"/>
    <x v="0"/>
    <x v="14"/>
    <x v="14"/>
    <x v="1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75"/>
    <x v="355"/>
    <x v="0"/>
    <x v="0"/>
    <x v="0"/>
    <x v="0"/>
    <x v="556"/>
    <x v="315"/>
    <x v="655"/>
    <x v="650"/>
    <x v="653"/>
    <x v="743"/>
    <x v="2"/>
    <x v="5"/>
    <x v="0"/>
    <x v="0"/>
    <x v="0"/>
    <x v="0"/>
    <x v="0"/>
    <x v="0"/>
    <x v="0"/>
    <x v="0"/>
    <x v="0"/>
    <x v="0"/>
    <x v="0"/>
    <x v="0"/>
    <x v="0"/>
    <x v="0"/>
    <x v="0"/>
    <x v="10"/>
    <x v="225"/>
    <x v="1"/>
    <x v="1"/>
    <x v="0"/>
    <x v="0"/>
    <x v="15"/>
    <x v="19"/>
    <x v="281"/>
    <x v="13"/>
    <x v="111"/>
    <x v="391"/>
    <x v="3"/>
    <x v="37"/>
    <x v="562"/>
    <x v="648"/>
    <x v="22"/>
    <x v="961"/>
    <x v="2"/>
    <x v="2"/>
    <x v="0"/>
    <x v="0"/>
    <x v="19"/>
    <x v="13"/>
    <x v="660"/>
    <x v="3"/>
    <x v="15"/>
    <x v="698"/>
    <x v="834"/>
    <x v="0"/>
    <x v="0"/>
    <x v="0"/>
    <x v="2"/>
    <x v="2"/>
    <x v="1"/>
    <x v="1"/>
    <x v="1"/>
    <x v="1"/>
  </r>
  <r>
    <x v="0"/>
    <x v="0"/>
    <x v="0"/>
    <x v="0"/>
    <x v="0"/>
    <x v="204"/>
    <x v="0"/>
    <x v="249"/>
    <x v="248"/>
    <x v="24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6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205"/>
    <x v="0"/>
    <x v="622"/>
    <x v="620"/>
    <x v="62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6"/>
    <x v="356"/>
    <x v="0"/>
    <x v="0"/>
    <x v="245"/>
    <x v="0"/>
    <x v="557"/>
    <x v="55"/>
    <x v="656"/>
    <x v="651"/>
    <x v="654"/>
    <x v="744"/>
    <x v="0"/>
    <x v="0"/>
    <x v="0"/>
    <x v="0"/>
    <x v="0"/>
    <x v="0"/>
    <x v="0"/>
    <x v="0"/>
    <x v="0"/>
    <x v="0"/>
    <x v="0"/>
    <x v="0"/>
    <x v="0"/>
    <x v="0"/>
    <x v="0"/>
    <x v="231"/>
    <x v="273"/>
    <x v="0"/>
    <x v="0"/>
    <x v="1"/>
    <x v="1"/>
    <x v="0"/>
    <x v="0"/>
    <x v="7"/>
    <x v="4"/>
    <x v="232"/>
    <x v="0"/>
    <x v="0"/>
    <x v="325"/>
    <x v="1"/>
    <x v="16"/>
    <x v="563"/>
    <x v="649"/>
    <x v="6"/>
    <x v="716"/>
    <x v="2"/>
    <x v="2"/>
    <x v="0"/>
    <x v="0"/>
    <x v="6"/>
    <x v="1"/>
    <x v="661"/>
    <x v="4"/>
    <x v="2"/>
    <x v="699"/>
    <x v="835"/>
    <x v="0"/>
    <x v="0"/>
    <x v="0"/>
    <x v="0"/>
    <x v="0"/>
    <x v="0"/>
    <x v="0"/>
    <x v="0"/>
    <x v="0"/>
  </r>
  <r>
    <x v="0"/>
    <x v="0"/>
    <x v="0"/>
    <x v="0"/>
    <x v="0"/>
    <x v="33"/>
    <x v="0"/>
    <x v="88"/>
    <x v="88"/>
    <x v="88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1"/>
    <x v="5"/>
    <x v="0"/>
    <x v="0"/>
    <x v="0"/>
    <x v="0"/>
    <x v="11"/>
    <x v="4"/>
    <x v="657"/>
    <x v="652"/>
    <x v="655"/>
    <x v="74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1"/>
    <x v="1"/>
    <x v="164"/>
    <x v="650"/>
    <x v="6"/>
    <x v="10"/>
    <x v="2"/>
    <x v="2"/>
    <x v="0"/>
    <x v="0"/>
    <x v="13"/>
    <x v="1"/>
    <x v="83"/>
    <x v="4"/>
    <x v="5"/>
    <x v="200"/>
    <x v="836"/>
    <x v="0"/>
    <x v="0"/>
    <x v="0"/>
    <x v="12"/>
    <x v="12"/>
    <x v="1"/>
    <x v="1"/>
    <x v="1"/>
    <x v="1"/>
  </r>
  <r>
    <x v="0"/>
    <x v="0"/>
    <x v="0"/>
    <x v="0"/>
    <x v="0"/>
    <x v="206"/>
    <x v="0"/>
    <x v="623"/>
    <x v="621"/>
    <x v="62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0"/>
    <x v="0"/>
    <x v="15"/>
    <x v="15"/>
    <x v="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7"/>
    <x v="357"/>
    <x v="0"/>
    <x v="0"/>
    <x v="246"/>
    <x v="0"/>
    <x v="558"/>
    <x v="316"/>
    <x v="658"/>
    <x v="653"/>
    <x v="656"/>
    <x v="746"/>
    <x v="0"/>
    <x v="0"/>
    <x v="0"/>
    <x v="0"/>
    <x v="0"/>
    <x v="0"/>
    <x v="0"/>
    <x v="0"/>
    <x v="0"/>
    <x v="0"/>
    <x v="0"/>
    <x v="0"/>
    <x v="0"/>
    <x v="0"/>
    <x v="0"/>
    <x v="232"/>
    <x v="274"/>
    <x v="0"/>
    <x v="0"/>
    <x v="1"/>
    <x v="1"/>
    <x v="0"/>
    <x v="0"/>
    <x v="53"/>
    <x v="19"/>
    <x v="282"/>
    <x v="0"/>
    <x v="0"/>
    <x v="392"/>
    <x v="15"/>
    <x v="73"/>
    <x v="564"/>
    <x v="651"/>
    <x v="134"/>
    <x v="963"/>
    <x v="24"/>
    <x v="330"/>
    <x v="7"/>
    <x v="231"/>
    <x v="181"/>
    <x v="17"/>
    <x v="662"/>
    <x v="35"/>
    <x v="171"/>
    <x v="700"/>
    <x v="837"/>
    <x v="0"/>
    <x v="0"/>
    <x v="0"/>
    <x v="0"/>
    <x v="0"/>
    <x v="0"/>
    <x v="0"/>
    <x v="0"/>
    <x v="0"/>
  </r>
  <r>
    <x v="0"/>
    <x v="0"/>
    <x v="0"/>
    <x v="0"/>
    <x v="0"/>
    <x v="10"/>
    <x v="0"/>
    <x v="15"/>
    <x v="15"/>
    <x v="15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8"/>
    <x v="358"/>
    <x v="0"/>
    <x v="0"/>
    <x v="0"/>
    <x v="0"/>
    <x v="559"/>
    <x v="14"/>
    <x v="659"/>
    <x v="654"/>
    <x v="657"/>
    <x v="74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4"/>
    <x v="10"/>
    <x v="283"/>
    <x v="0"/>
    <x v="0"/>
    <x v="393"/>
    <x v="0"/>
    <x v="4"/>
    <x v="565"/>
    <x v="652"/>
    <x v="4"/>
    <x v="964"/>
    <x v="2"/>
    <x v="2"/>
    <x v="0"/>
    <x v="0"/>
    <x v="58"/>
    <x v="13"/>
    <x v="663"/>
    <x v="10"/>
    <x v="4"/>
    <x v="701"/>
    <x v="838"/>
    <x v="0"/>
    <x v="0"/>
    <x v="0"/>
    <x v="115"/>
    <x v="115"/>
    <x v="1"/>
    <x v="1"/>
    <x v="1"/>
    <x v="1"/>
  </r>
  <r>
    <x v="0"/>
    <x v="0"/>
    <x v="0"/>
    <x v="0"/>
    <x v="0"/>
    <x v="11"/>
    <x v="0"/>
    <x v="16"/>
    <x v="16"/>
    <x v="1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8"/>
    <x v="70"/>
    <x v="479"/>
    <x v="359"/>
    <x v="66"/>
    <x v="0"/>
    <x v="247"/>
    <x v="0"/>
    <x v="560"/>
    <x v="317"/>
    <x v="660"/>
    <x v="655"/>
    <x v="658"/>
    <x v="748"/>
    <x v="0"/>
    <x v="0"/>
    <x v="0"/>
    <x v="0"/>
    <x v="0"/>
    <x v="0"/>
    <x v="0"/>
    <x v="0"/>
    <x v="0"/>
    <x v="0"/>
    <x v="0"/>
    <x v="0"/>
    <x v="0"/>
    <x v="0"/>
    <x v="0"/>
    <x v="233"/>
    <x v="275"/>
    <x v="0"/>
    <x v="0"/>
    <x v="0"/>
    <x v="194"/>
    <x v="0"/>
    <x v="0"/>
    <x v="32"/>
    <x v="11"/>
    <x v="284"/>
    <x v="1"/>
    <x v="63"/>
    <x v="394"/>
    <x v="19"/>
    <x v="17"/>
    <x v="566"/>
    <x v="653"/>
    <x v="89"/>
    <x v="965"/>
    <x v="10"/>
    <x v="331"/>
    <x v="0"/>
    <x v="0"/>
    <x v="182"/>
    <x v="41"/>
    <x v="664"/>
    <x v="12"/>
    <x v="68"/>
    <x v="702"/>
    <x v="839"/>
    <x v="40"/>
    <x v="39"/>
    <x v="6"/>
    <x v="0"/>
    <x v="0"/>
    <x v="0"/>
    <x v="0"/>
    <x v="0"/>
    <x v="0"/>
  </r>
  <r>
    <x v="0"/>
    <x v="0"/>
    <x v="0"/>
    <x v="0"/>
    <x v="0"/>
    <x v="11"/>
    <x v="0"/>
    <x v="16"/>
    <x v="16"/>
    <x v="1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59"/>
    <x v="71"/>
    <x v="480"/>
    <x v="360"/>
    <x v="67"/>
    <x v="0"/>
    <x v="248"/>
    <x v="72"/>
    <x v="561"/>
    <x v="318"/>
    <x v="661"/>
    <x v="656"/>
    <x v="659"/>
    <x v="749"/>
    <x v="4"/>
    <x v="29"/>
    <x v="0"/>
    <x v="0"/>
    <x v="0"/>
    <x v="0"/>
    <x v="1"/>
    <x v="1"/>
    <x v="1"/>
    <x v="17"/>
    <x v="1"/>
    <x v="9"/>
    <x v="51"/>
    <x v="0"/>
    <x v="0"/>
    <x v="234"/>
    <x v="276"/>
    <x v="56"/>
    <x v="226"/>
    <x v="6"/>
    <x v="195"/>
    <x v="0"/>
    <x v="0"/>
    <x v="19"/>
    <x v="33"/>
    <x v="285"/>
    <x v="18"/>
    <x v="112"/>
    <x v="395"/>
    <x v="0"/>
    <x v="4"/>
    <x v="567"/>
    <x v="654"/>
    <x v="72"/>
    <x v="966"/>
    <x v="9"/>
    <x v="332"/>
    <x v="0"/>
    <x v="0"/>
    <x v="37"/>
    <x v="64"/>
    <x v="665"/>
    <x v="1"/>
    <x v="20"/>
    <x v="703"/>
    <x v="840"/>
    <x v="0"/>
    <x v="0"/>
    <x v="0"/>
    <x v="0"/>
    <x v="0"/>
    <x v="0"/>
    <x v="0"/>
    <x v="0"/>
    <x v="0"/>
  </r>
  <r>
    <x v="0"/>
    <x v="0"/>
    <x v="0"/>
    <x v="0"/>
    <x v="0"/>
    <x v="11"/>
    <x v="0"/>
    <x v="16"/>
    <x v="16"/>
    <x v="16"/>
    <x v="0"/>
    <x v="1"/>
    <x v="1"/>
    <x v="0"/>
    <x v="0"/>
    <x v="0"/>
    <x v="0"/>
    <x v="0"/>
    <x v="0"/>
    <x v="0"/>
    <x v="2"/>
    <x v="2"/>
    <x v="1"/>
    <x v="4"/>
    <x v="0"/>
    <x v="0"/>
    <x v="16"/>
    <x v="0"/>
    <x v="0"/>
    <x v="0"/>
    <x v="0"/>
    <x v="481"/>
    <x v="361"/>
    <x v="68"/>
    <x v="14"/>
    <x v="249"/>
    <x v="10"/>
    <x v="562"/>
    <x v="319"/>
    <x v="662"/>
    <x v="657"/>
    <x v="660"/>
    <x v="750"/>
    <x v="0"/>
    <x v="0"/>
    <x v="0"/>
    <x v="0"/>
    <x v="0"/>
    <x v="0"/>
    <x v="6"/>
    <x v="1"/>
    <x v="1"/>
    <x v="5"/>
    <x v="0"/>
    <x v="0"/>
    <x v="52"/>
    <x v="0"/>
    <x v="0"/>
    <x v="235"/>
    <x v="277"/>
    <x v="0"/>
    <x v="0"/>
    <x v="1"/>
    <x v="1"/>
    <x v="0"/>
    <x v="0"/>
    <x v="58"/>
    <x v="17"/>
    <x v="286"/>
    <x v="0"/>
    <x v="0"/>
    <x v="396"/>
    <x v="10"/>
    <x v="12"/>
    <x v="568"/>
    <x v="655"/>
    <x v="133"/>
    <x v="967"/>
    <x v="2"/>
    <x v="2"/>
    <x v="0"/>
    <x v="0"/>
    <x v="183"/>
    <x v="65"/>
    <x v="666"/>
    <x v="15"/>
    <x v="172"/>
    <x v="704"/>
    <x v="841"/>
    <x v="0"/>
    <x v="0"/>
    <x v="0"/>
    <x v="4"/>
    <x v="4"/>
    <x v="1"/>
    <x v="1"/>
    <x v="1"/>
    <x v="1"/>
  </r>
  <r>
    <x v="0"/>
    <x v="0"/>
    <x v="0"/>
    <x v="0"/>
    <x v="0"/>
    <x v="11"/>
    <x v="0"/>
    <x v="16"/>
    <x v="16"/>
    <x v="1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72"/>
    <x v="482"/>
    <x v="362"/>
    <x v="0"/>
    <x v="0"/>
    <x v="0"/>
    <x v="0"/>
    <x v="563"/>
    <x v="320"/>
    <x v="663"/>
    <x v="658"/>
    <x v="661"/>
    <x v="751"/>
    <x v="0"/>
    <x v="0"/>
    <x v="0"/>
    <x v="0"/>
    <x v="0"/>
    <x v="0"/>
    <x v="0"/>
    <x v="0"/>
    <x v="0"/>
    <x v="0"/>
    <x v="0"/>
    <x v="0"/>
    <x v="0"/>
    <x v="0"/>
    <x v="0"/>
    <x v="0"/>
    <x v="278"/>
    <x v="57"/>
    <x v="227"/>
    <x v="13"/>
    <x v="196"/>
    <x v="0"/>
    <x v="0"/>
    <x v="80"/>
    <x v="34"/>
    <x v="287"/>
    <x v="19"/>
    <x v="113"/>
    <x v="397"/>
    <x v="8"/>
    <x v="45"/>
    <x v="569"/>
    <x v="656"/>
    <x v="125"/>
    <x v="968"/>
    <x v="4"/>
    <x v="333"/>
    <x v="0"/>
    <x v="0"/>
    <x v="152"/>
    <x v="59"/>
    <x v="667"/>
    <x v="13"/>
    <x v="75"/>
    <x v="705"/>
    <x v="842"/>
    <x v="41"/>
    <x v="40"/>
    <x v="4"/>
    <x v="4"/>
    <x v="4"/>
    <x v="1"/>
    <x v="1"/>
    <x v="1"/>
    <x v="1"/>
  </r>
  <r>
    <x v="0"/>
    <x v="0"/>
    <x v="0"/>
    <x v="0"/>
    <x v="0"/>
    <x v="11"/>
    <x v="0"/>
    <x v="16"/>
    <x v="16"/>
    <x v="1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64"/>
    <x v="659"/>
    <x v="662"/>
    <x v="75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24"/>
    <x v="0"/>
    <x v="0"/>
    <x v="4"/>
    <x v="4"/>
    <x v="2"/>
    <x v="1"/>
    <x v="2"/>
    <x v="26"/>
    <x v="0"/>
    <x v="5"/>
    <x v="298"/>
    <x v="657"/>
    <x v="6"/>
    <x v="10"/>
    <x v="1"/>
    <x v="28"/>
    <x v="0"/>
    <x v="0"/>
    <x v="6"/>
    <x v="1"/>
    <x v="34"/>
    <x v="1"/>
    <x v="14"/>
    <x v="152"/>
    <x v="843"/>
    <x v="0"/>
    <x v="0"/>
    <x v="0"/>
    <x v="116"/>
    <x v="116"/>
    <x v="9"/>
    <x v="9"/>
    <x v="49"/>
    <x v="49"/>
  </r>
  <r>
    <x v="0"/>
    <x v="0"/>
    <x v="0"/>
    <x v="0"/>
    <x v="0"/>
    <x v="11"/>
    <x v="0"/>
    <x v="17"/>
    <x v="17"/>
    <x v="17"/>
    <x v="0"/>
    <x v="1"/>
    <x v="0"/>
    <x v="0"/>
    <x v="0"/>
    <x v="0"/>
    <x v="0"/>
    <x v="0"/>
    <x v="0"/>
    <x v="0"/>
    <x v="2"/>
    <x v="2"/>
    <x v="0"/>
    <x v="0"/>
    <x v="0"/>
    <x v="0"/>
    <x v="17"/>
    <x v="0"/>
    <x v="0"/>
    <x v="0"/>
    <x v="0"/>
    <x v="483"/>
    <x v="363"/>
    <x v="69"/>
    <x v="2"/>
    <x v="250"/>
    <x v="3"/>
    <x v="564"/>
    <x v="321"/>
    <x v="665"/>
    <x v="660"/>
    <x v="663"/>
    <x v="753"/>
    <x v="0"/>
    <x v="0"/>
    <x v="0"/>
    <x v="0"/>
    <x v="0"/>
    <x v="0"/>
    <x v="3"/>
    <x v="3"/>
    <x v="0"/>
    <x v="0"/>
    <x v="0"/>
    <x v="0"/>
    <x v="53"/>
    <x v="0"/>
    <x v="0"/>
    <x v="236"/>
    <x v="279"/>
    <x v="0"/>
    <x v="0"/>
    <x v="13"/>
    <x v="197"/>
    <x v="0"/>
    <x v="0"/>
    <x v="30"/>
    <x v="24"/>
    <x v="288"/>
    <x v="15"/>
    <x v="114"/>
    <x v="398"/>
    <x v="20"/>
    <x v="47"/>
    <x v="570"/>
    <x v="658"/>
    <x v="146"/>
    <x v="969"/>
    <x v="26"/>
    <x v="334"/>
    <x v="1"/>
    <x v="232"/>
    <x v="15"/>
    <x v="66"/>
    <x v="668"/>
    <x v="22"/>
    <x v="117"/>
    <x v="706"/>
    <x v="844"/>
    <x v="42"/>
    <x v="41"/>
    <x v="4"/>
    <x v="0"/>
    <x v="0"/>
    <x v="0"/>
    <x v="0"/>
    <x v="0"/>
    <x v="0"/>
  </r>
  <r>
    <x v="0"/>
    <x v="0"/>
    <x v="0"/>
    <x v="0"/>
    <x v="0"/>
    <x v="11"/>
    <x v="0"/>
    <x v="17"/>
    <x v="17"/>
    <x v="1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84"/>
    <x v="364"/>
    <x v="0"/>
    <x v="0"/>
    <x v="251"/>
    <x v="0"/>
    <x v="565"/>
    <x v="322"/>
    <x v="666"/>
    <x v="661"/>
    <x v="664"/>
    <x v="754"/>
    <x v="2"/>
    <x v="6"/>
    <x v="0"/>
    <x v="0"/>
    <x v="0"/>
    <x v="0"/>
    <x v="0"/>
    <x v="0"/>
    <x v="0"/>
    <x v="0"/>
    <x v="0"/>
    <x v="0"/>
    <x v="0"/>
    <x v="0"/>
    <x v="0"/>
    <x v="237"/>
    <x v="280"/>
    <x v="58"/>
    <x v="228"/>
    <x v="10"/>
    <x v="198"/>
    <x v="0"/>
    <x v="0"/>
    <x v="18"/>
    <x v="14"/>
    <x v="289"/>
    <x v="11"/>
    <x v="115"/>
    <x v="399"/>
    <x v="6"/>
    <x v="5"/>
    <x v="571"/>
    <x v="659"/>
    <x v="77"/>
    <x v="970"/>
    <x v="4"/>
    <x v="335"/>
    <x v="1"/>
    <x v="1"/>
    <x v="18"/>
    <x v="11"/>
    <x v="669"/>
    <x v="13"/>
    <x v="39"/>
    <x v="707"/>
    <x v="845"/>
    <x v="0"/>
    <x v="0"/>
    <x v="0"/>
    <x v="0"/>
    <x v="0"/>
    <x v="0"/>
    <x v="0"/>
    <x v="0"/>
    <x v="0"/>
  </r>
  <r>
    <x v="0"/>
    <x v="0"/>
    <x v="0"/>
    <x v="0"/>
    <x v="0"/>
    <x v="11"/>
    <x v="0"/>
    <x v="17"/>
    <x v="17"/>
    <x v="17"/>
    <x v="0"/>
    <x v="1"/>
    <x v="1"/>
    <x v="0"/>
    <x v="0"/>
    <x v="0"/>
    <x v="0"/>
    <x v="0"/>
    <x v="0"/>
    <x v="0"/>
    <x v="2"/>
    <x v="2"/>
    <x v="1"/>
    <x v="5"/>
    <x v="0"/>
    <x v="0"/>
    <x v="18"/>
    <x v="0"/>
    <x v="0"/>
    <x v="60"/>
    <x v="73"/>
    <x v="485"/>
    <x v="365"/>
    <x v="70"/>
    <x v="14"/>
    <x v="252"/>
    <x v="10"/>
    <x v="566"/>
    <x v="323"/>
    <x v="667"/>
    <x v="662"/>
    <x v="665"/>
    <x v="755"/>
    <x v="0"/>
    <x v="0"/>
    <x v="0"/>
    <x v="0"/>
    <x v="0"/>
    <x v="0"/>
    <x v="1"/>
    <x v="1"/>
    <x v="1"/>
    <x v="18"/>
    <x v="0"/>
    <x v="0"/>
    <x v="54"/>
    <x v="4"/>
    <x v="5"/>
    <x v="238"/>
    <x v="281"/>
    <x v="0"/>
    <x v="0"/>
    <x v="5"/>
    <x v="199"/>
    <x v="0"/>
    <x v="0"/>
    <x v="81"/>
    <x v="35"/>
    <x v="290"/>
    <x v="14"/>
    <x v="116"/>
    <x v="400"/>
    <x v="23"/>
    <x v="74"/>
    <x v="572"/>
    <x v="660"/>
    <x v="147"/>
    <x v="971"/>
    <x v="24"/>
    <x v="336"/>
    <x v="0"/>
    <x v="0"/>
    <x v="184"/>
    <x v="67"/>
    <x v="670"/>
    <x v="32"/>
    <x v="150"/>
    <x v="708"/>
    <x v="846"/>
    <x v="0"/>
    <x v="0"/>
    <x v="0"/>
    <x v="5"/>
    <x v="5"/>
    <x v="1"/>
    <x v="1"/>
    <x v="1"/>
    <x v="1"/>
  </r>
  <r>
    <x v="0"/>
    <x v="0"/>
    <x v="0"/>
    <x v="0"/>
    <x v="0"/>
    <x v="11"/>
    <x v="0"/>
    <x v="17"/>
    <x v="17"/>
    <x v="1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74"/>
    <x v="486"/>
    <x v="366"/>
    <x v="0"/>
    <x v="0"/>
    <x v="253"/>
    <x v="10"/>
    <x v="567"/>
    <x v="324"/>
    <x v="668"/>
    <x v="663"/>
    <x v="666"/>
    <x v="756"/>
    <x v="9"/>
    <x v="30"/>
    <x v="1"/>
    <x v="10"/>
    <x v="0"/>
    <x v="0"/>
    <x v="3"/>
    <x v="3"/>
    <x v="0"/>
    <x v="0"/>
    <x v="0"/>
    <x v="0"/>
    <x v="42"/>
    <x v="0"/>
    <x v="0"/>
    <x v="239"/>
    <x v="282"/>
    <x v="59"/>
    <x v="229"/>
    <x v="14"/>
    <x v="200"/>
    <x v="0"/>
    <x v="0"/>
    <x v="82"/>
    <x v="36"/>
    <x v="291"/>
    <x v="20"/>
    <x v="117"/>
    <x v="401"/>
    <x v="18"/>
    <x v="46"/>
    <x v="573"/>
    <x v="661"/>
    <x v="148"/>
    <x v="972"/>
    <x v="25"/>
    <x v="337"/>
    <x v="0"/>
    <x v="0"/>
    <x v="185"/>
    <x v="68"/>
    <x v="671"/>
    <x v="5"/>
    <x v="110"/>
    <x v="709"/>
    <x v="847"/>
    <x v="0"/>
    <x v="0"/>
    <x v="0"/>
    <x v="5"/>
    <x v="5"/>
    <x v="1"/>
    <x v="1"/>
    <x v="1"/>
    <x v="1"/>
  </r>
  <r>
    <x v="0"/>
    <x v="0"/>
    <x v="0"/>
    <x v="0"/>
    <x v="0"/>
    <x v="11"/>
    <x v="0"/>
    <x v="18"/>
    <x v="18"/>
    <x v="18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69"/>
    <x v="664"/>
    <x v="667"/>
    <x v="7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1"/>
    <x v="0"/>
    <x v="0"/>
    <x v="0"/>
    <x v="0"/>
    <x v="0"/>
    <x v="0"/>
    <x v="0"/>
    <x v="0"/>
    <x v="0"/>
    <x v="0"/>
    <x v="83"/>
    <x v="662"/>
    <x v="6"/>
    <x v="520"/>
    <x v="1"/>
    <x v="338"/>
    <x v="0"/>
    <x v="0"/>
    <x v="13"/>
    <x v="1"/>
    <x v="322"/>
    <x v="1"/>
    <x v="13"/>
    <x v="509"/>
    <x v="848"/>
    <x v="0"/>
    <x v="0"/>
    <x v="0"/>
    <x v="117"/>
    <x v="117"/>
    <x v="2"/>
    <x v="2"/>
    <x v="50"/>
    <x v="50"/>
  </r>
  <r>
    <x v="0"/>
    <x v="0"/>
    <x v="0"/>
    <x v="0"/>
    <x v="0"/>
    <x v="11"/>
    <x v="0"/>
    <x v="18"/>
    <x v="18"/>
    <x v="18"/>
    <x v="0"/>
    <x v="1"/>
    <x v="1"/>
    <x v="0"/>
    <x v="0"/>
    <x v="0"/>
    <x v="0"/>
    <x v="0"/>
    <x v="0"/>
    <x v="0"/>
    <x v="2"/>
    <x v="2"/>
    <x v="0"/>
    <x v="0"/>
    <x v="0"/>
    <x v="0"/>
    <x v="16"/>
    <x v="0"/>
    <x v="0"/>
    <x v="0"/>
    <x v="75"/>
    <x v="487"/>
    <x v="367"/>
    <x v="68"/>
    <x v="19"/>
    <x v="254"/>
    <x v="73"/>
    <x v="568"/>
    <x v="325"/>
    <x v="670"/>
    <x v="665"/>
    <x v="668"/>
    <x v="758"/>
    <x v="0"/>
    <x v="0"/>
    <x v="0"/>
    <x v="0"/>
    <x v="0"/>
    <x v="0"/>
    <x v="8"/>
    <x v="7"/>
    <x v="3"/>
    <x v="19"/>
    <x v="0"/>
    <x v="0"/>
    <x v="55"/>
    <x v="0"/>
    <x v="5"/>
    <x v="240"/>
    <x v="283"/>
    <x v="0"/>
    <x v="0"/>
    <x v="3"/>
    <x v="135"/>
    <x v="0"/>
    <x v="0"/>
    <x v="83"/>
    <x v="37"/>
    <x v="292"/>
    <x v="11"/>
    <x v="118"/>
    <x v="402"/>
    <x v="26"/>
    <x v="75"/>
    <x v="574"/>
    <x v="663"/>
    <x v="84"/>
    <x v="973"/>
    <x v="27"/>
    <x v="339"/>
    <x v="0"/>
    <x v="0"/>
    <x v="186"/>
    <x v="69"/>
    <x v="672"/>
    <x v="21"/>
    <x v="66"/>
    <x v="710"/>
    <x v="849"/>
    <x v="43"/>
    <x v="42"/>
    <x v="2"/>
    <x v="6"/>
    <x v="6"/>
    <x v="1"/>
    <x v="1"/>
    <x v="1"/>
    <x v="1"/>
  </r>
  <r>
    <x v="0"/>
    <x v="0"/>
    <x v="0"/>
    <x v="0"/>
    <x v="0"/>
    <x v="11"/>
    <x v="0"/>
    <x v="18"/>
    <x v="18"/>
    <x v="18"/>
    <x v="0"/>
    <x v="1"/>
    <x v="1"/>
    <x v="1"/>
    <x v="0"/>
    <x v="0"/>
    <x v="0"/>
    <x v="0"/>
    <x v="0"/>
    <x v="0"/>
    <x v="0"/>
    <x v="0"/>
    <x v="0"/>
    <x v="0"/>
    <x v="0"/>
    <x v="0"/>
    <x v="0"/>
    <x v="1"/>
    <x v="3"/>
    <x v="61"/>
    <x v="76"/>
    <x v="488"/>
    <x v="368"/>
    <x v="71"/>
    <x v="0"/>
    <x v="255"/>
    <x v="74"/>
    <x v="569"/>
    <x v="326"/>
    <x v="671"/>
    <x v="666"/>
    <x v="669"/>
    <x v="759"/>
    <x v="10"/>
    <x v="31"/>
    <x v="0"/>
    <x v="0"/>
    <x v="0"/>
    <x v="0"/>
    <x v="4"/>
    <x v="4"/>
    <x v="2"/>
    <x v="20"/>
    <x v="2"/>
    <x v="10"/>
    <x v="56"/>
    <x v="2"/>
    <x v="6"/>
    <x v="241"/>
    <x v="284"/>
    <x v="60"/>
    <x v="230"/>
    <x v="15"/>
    <x v="202"/>
    <x v="0"/>
    <x v="0"/>
    <x v="84"/>
    <x v="38"/>
    <x v="293"/>
    <x v="21"/>
    <x v="119"/>
    <x v="403"/>
    <x v="13"/>
    <x v="10"/>
    <x v="575"/>
    <x v="664"/>
    <x v="149"/>
    <x v="974"/>
    <x v="30"/>
    <x v="340"/>
    <x v="0"/>
    <x v="0"/>
    <x v="187"/>
    <x v="70"/>
    <x v="673"/>
    <x v="6"/>
    <x v="114"/>
    <x v="711"/>
    <x v="850"/>
    <x v="0"/>
    <x v="0"/>
    <x v="0"/>
    <x v="6"/>
    <x v="6"/>
    <x v="1"/>
    <x v="1"/>
    <x v="1"/>
    <x v="1"/>
  </r>
  <r>
    <x v="0"/>
    <x v="0"/>
    <x v="0"/>
    <x v="0"/>
    <x v="0"/>
    <x v="12"/>
    <x v="0"/>
    <x v="19"/>
    <x v="19"/>
    <x v="19"/>
    <x v="0"/>
    <x v="1"/>
    <x v="0"/>
    <x v="0"/>
    <x v="0"/>
    <x v="0"/>
    <x v="0"/>
    <x v="0"/>
    <x v="0"/>
    <x v="0"/>
    <x v="2"/>
    <x v="2"/>
    <x v="0"/>
    <x v="0"/>
    <x v="0"/>
    <x v="0"/>
    <x v="19"/>
    <x v="0"/>
    <x v="0"/>
    <x v="62"/>
    <x v="77"/>
    <x v="489"/>
    <x v="369"/>
    <x v="72"/>
    <x v="20"/>
    <x v="256"/>
    <x v="75"/>
    <x v="570"/>
    <x v="327"/>
    <x v="672"/>
    <x v="667"/>
    <x v="670"/>
    <x v="760"/>
    <x v="0"/>
    <x v="0"/>
    <x v="0"/>
    <x v="0"/>
    <x v="0"/>
    <x v="0"/>
    <x v="3"/>
    <x v="3"/>
    <x v="0"/>
    <x v="0"/>
    <x v="0"/>
    <x v="0"/>
    <x v="6"/>
    <x v="0"/>
    <x v="1"/>
    <x v="242"/>
    <x v="285"/>
    <x v="0"/>
    <x v="0"/>
    <x v="3"/>
    <x v="203"/>
    <x v="0"/>
    <x v="0"/>
    <x v="85"/>
    <x v="15"/>
    <x v="294"/>
    <x v="2"/>
    <x v="66"/>
    <x v="404"/>
    <x v="9"/>
    <x v="76"/>
    <x v="576"/>
    <x v="665"/>
    <x v="53"/>
    <x v="975"/>
    <x v="24"/>
    <x v="341"/>
    <x v="4"/>
    <x v="4"/>
    <x v="188"/>
    <x v="2"/>
    <x v="674"/>
    <x v="48"/>
    <x v="173"/>
    <x v="712"/>
    <x v="851"/>
    <x v="0"/>
    <x v="0"/>
    <x v="0"/>
    <x v="0"/>
    <x v="0"/>
    <x v="0"/>
    <x v="0"/>
    <x v="0"/>
    <x v="0"/>
  </r>
  <r>
    <x v="0"/>
    <x v="0"/>
    <x v="0"/>
    <x v="0"/>
    <x v="0"/>
    <x v="12"/>
    <x v="0"/>
    <x v="19"/>
    <x v="19"/>
    <x v="1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90"/>
    <x v="189"/>
    <x v="0"/>
    <x v="0"/>
    <x v="0"/>
    <x v="0"/>
    <x v="571"/>
    <x v="0"/>
    <x v="673"/>
    <x v="668"/>
    <x v="671"/>
    <x v="76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577"/>
    <x v="666"/>
    <x v="6"/>
    <x v="15"/>
    <x v="2"/>
    <x v="2"/>
    <x v="0"/>
    <x v="0"/>
    <x v="55"/>
    <x v="1"/>
    <x v="675"/>
    <x v="4"/>
    <x v="114"/>
    <x v="713"/>
    <x v="852"/>
    <x v="0"/>
    <x v="0"/>
    <x v="0"/>
    <x v="0"/>
    <x v="0"/>
    <x v="0"/>
    <x v="0"/>
    <x v="0"/>
    <x v="0"/>
  </r>
  <r>
    <x v="0"/>
    <x v="0"/>
    <x v="0"/>
    <x v="0"/>
    <x v="0"/>
    <x v="11"/>
    <x v="5"/>
    <x v="20"/>
    <x v="20"/>
    <x v="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1"/>
    <x v="370"/>
    <x v="0"/>
    <x v="0"/>
    <x v="257"/>
    <x v="0"/>
    <x v="572"/>
    <x v="328"/>
    <x v="674"/>
    <x v="669"/>
    <x v="672"/>
    <x v="762"/>
    <x v="0"/>
    <x v="0"/>
    <x v="0"/>
    <x v="0"/>
    <x v="0"/>
    <x v="0"/>
    <x v="0"/>
    <x v="0"/>
    <x v="0"/>
    <x v="0"/>
    <x v="0"/>
    <x v="0"/>
    <x v="0"/>
    <x v="0"/>
    <x v="0"/>
    <x v="243"/>
    <x v="286"/>
    <x v="0"/>
    <x v="0"/>
    <x v="1"/>
    <x v="1"/>
    <x v="0"/>
    <x v="0"/>
    <x v="15"/>
    <x v="19"/>
    <x v="295"/>
    <x v="1"/>
    <x v="1"/>
    <x v="405"/>
    <x v="13"/>
    <x v="11"/>
    <x v="578"/>
    <x v="667"/>
    <x v="116"/>
    <x v="976"/>
    <x v="19"/>
    <x v="342"/>
    <x v="4"/>
    <x v="4"/>
    <x v="101"/>
    <x v="46"/>
    <x v="676"/>
    <x v="19"/>
    <x v="33"/>
    <x v="714"/>
    <x v="853"/>
    <x v="0"/>
    <x v="0"/>
    <x v="0"/>
    <x v="0"/>
    <x v="0"/>
    <x v="0"/>
    <x v="0"/>
    <x v="0"/>
    <x v="0"/>
  </r>
  <r>
    <x v="0"/>
    <x v="0"/>
    <x v="0"/>
    <x v="0"/>
    <x v="0"/>
    <x v="11"/>
    <x v="5"/>
    <x v="20"/>
    <x v="20"/>
    <x v="2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92"/>
    <x v="233"/>
    <x v="0"/>
    <x v="0"/>
    <x v="0"/>
    <x v="0"/>
    <x v="573"/>
    <x v="234"/>
    <x v="675"/>
    <x v="670"/>
    <x v="673"/>
    <x v="763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36"/>
    <x v="1"/>
    <x v="1"/>
    <x v="0"/>
    <x v="0"/>
    <x v="7"/>
    <x v="4"/>
    <x v="9"/>
    <x v="1"/>
    <x v="1"/>
    <x v="23"/>
    <x v="1"/>
    <x v="1"/>
    <x v="579"/>
    <x v="668"/>
    <x v="23"/>
    <x v="120"/>
    <x v="1"/>
    <x v="65"/>
    <x v="0"/>
    <x v="0"/>
    <x v="2"/>
    <x v="1"/>
    <x v="28"/>
    <x v="4"/>
    <x v="5"/>
    <x v="715"/>
    <x v="854"/>
    <x v="0"/>
    <x v="0"/>
    <x v="0"/>
    <x v="0"/>
    <x v="0"/>
    <x v="0"/>
    <x v="0"/>
    <x v="0"/>
    <x v="0"/>
  </r>
  <r>
    <x v="0"/>
    <x v="0"/>
    <x v="0"/>
    <x v="0"/>
    <x v="0"/>
    <x v="5"/>
    <x v="0"/>
    <x v="624"/>
    <x v="622"/>
    <x v="62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3"/>
    <x v="29"/>
    <x v="113"/>
    <x v="113"/>
    <x v="11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3"/>
    <x v="230"/>
    <x v="0"/>
    <x v="0"/>
    <x v="0"/>
    <x v="0"/>
    <x v="574"/>
    <x v="204"/>
    <x v="676"/>
    <x v="671"/>
    <x v="674"/>
    <x v="7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50"/>
    <x v="0"/>
    <x v="0"/>
    <x v="157"/>
    <x v="1"/>
    <x v="16"/>
    <x v="580"/>
    <x v="669"/>
    <x v="22"/>
    <x v="808"/>
    <x v="2"/>
    <x v="2"/>
    <x v="1"/>
    <x v="65"/>
    <x v="43"/>
    <x v="1"/>
    <x v="341"/>
    <x v="4"/>
    <x v="13"/>
    <x v="716"/>
    <x v="855"/>
    <x v="0"/>
    <x v="0"/>
    <x v="0"/>
    <x v="0"/>
    <x v="0"/>
    <x v="0"/>
    <x v="0"/>
    <x v="0"/>
    <x v="0"/>
  </r>
  <r>
    <x v="0"/>
    <x v="0"/>
    <x v="0"/>
    <x v="0"/>
    <x v="0"/>
    <x v="13"/>
    <x v="0"/>
    <x v="625"/>
    <x v="623"/>
    <x v="6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77"/>
    <x v="672"/>
    <x v="675"/>
    <x v="7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0"/>
    <x v="0"/>
    <x v="8"/>
    <x v="4"/>
    <x v="11"/>
    <x v="0"/>
    <x v="0"/>
    <x v="94"/>
    <x v="0"/>
    <x v="0"/>
    <x v="581"/>
    <x v="670"/>
    <x v="23"/>
    <x v="16"/>
    <x v="1"/>
    <x v="111"/>
    <x v="0"/>
    <x v="0"/>
    <x v="35"/>
    <x v="1"/>
    <x v="677"/>
    <x v="1"/>
    <x v="33"/>
    <x v="717"/>
    <x v="856"/>
    <x v="0"/>
    <x v="0"/>
    <x v="0"/>
    <x v="0"/>
    <x v="0"/>
    <x v="0"/>
    <x v="0"/>
    <x v="0"/>
    <x v="0"/>
  </r>
  <r>
    <x v="0"/>
    <x v="0"/>
    <x v="0"/>
    <x v="0"/>
    <x v="0"/>
    <x v="13"/>
    <x v="0"/>
    <x v="95"/>
    <x v="95"/>
    <x v="9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7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0"/>
    <x v="0"/>
    <x v="0"/>
    <x v="0"/>
    <x v="0"/>
    <x v="0"/>
    <x v="0"/>
    <x v="0"/>
    <x v="1"/>
    <x v="1"/>
    <x v="1"/>
    <x v="1"/>
    <x v="30"/>
    <x v="977"/>
    <x v="1"/>
    <x v="31"/>
    <x v="0"/>
    <x v="0"/>
    <x v="6"/>
    <x v="3"/>
    <x v="678"/>
    <x v="3"/>
    <x v="14"/>
    <x v="718"/>
    <x v="857"/>
    <x v="0"/>
    <x v="0"/>
    <x v="0"/>
    <x v="0"/>
    <x v="0"/>
    <x v="0"/>
    <x v="0"/>
    <x v="0"/>
    <x v="0"/>
  </r>
  <r>
    <x v="0"/>
    <x v="0"/>
    <x v="0"/>
    <x v="0"/>
    <x v="0"/>
    <x v="13"/>
    <x v="7"/>
    <x v="22"/>
    <x v="22"/>
    <x v="2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3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6"/>
    <x v="0"/>
    <x v="626"/>
    <x v="624"/>
    <x v="62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94"/>
    <x v="143"/>
    <x v="0"/>
    <x v="0"/>
    <x v="258"/>
    <x v="0"/>
    <x v="575"/>
    <x v="123"/>
    <x v="678"/>
    <x v="673"/>
    <x v="676"/>
    <x v="767"/>
    <x v="0"/>
    <x v="0"/>
    <x v="0"/>
    <x v="0"/>
    <x v="0"/>
    <x v="0"/>
    <x v="0"/>
    <x v="0"/>
    <x v="0"/>
    <x v="0"/>
    <x v="0"/>
    <x v="0"/>
    <x v="0"/>
    <x v="0"/>
    <x v="0"/>
    <x v="244"/>
    <x v="287"/>
    <x v="2"/>
    <x v="170"/>
    <x v="1"/>
    <x v="1"/>
    <x v="0"/>
    <x v="0"/>
    <x v="7"/>
    <x v="4"/>
    <x v="230"/>
    <x v="1"/>
    <x v="97"/>
    <x v="322"/>
    <x v="1"/>
    <x v="1"/>
    <x v="582"/>
    <x v="671"/>
    <x v="6"/>
    <x v="755"/>
    <x v="2"/>
    <x v="2"/>
    <x v="0"/>
    <x v="0"/>
    <x v="2"/>
    <x v="1"/>
    <x v="679"/>
    <x v="4"/>
    <x v="5"/>
    <x v="719"/>
    <x v="858"/>
    <x v="0"/>
    <x v="0"/>
    <x v="0"/>
    <x v="0"/>
    <x v="0"/>
    <x v="0"/>
    <x v="0"/>
    <x v="0"/>
    <x v="0"/>
  </r>
  <r>
    <x v="0"/>
    <x v="0"/>
    <x v="0"/>
    <x v="0"/>
    <x v="0"/>
    <x v="15"/>
    <x v="0"/>
    <x v="24"/>
    <x v="24"/>
    <x v="2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95"/>
    <x v="371"/>
    <x v="0"/>
    <x v="0"/>
    <x v="259"/>
    <x v="24"/>
    <x v="576"/>
    <x v="329"/>
    <x v="679"/>
    <x v="674"/>
    <x v="677"/>
    <x v="768"/>
    <x v="3"/>
    <x v="32"/>
    <x v="0"/>
    <x v="0"/>
    <x v="0"/>
    <x v="0"/>
    <x v="6"/>
    <x v="1"/>
    <x v="3"/>
    <x v="21"/>
    <x v="3"/>
    <x v="11"/>
    <x v="57"/>
    <x v="0"/>
    <x v="0"/>
    <x v="0"/>
    <x v="288"/>
    <x v="25"/>
    <x v="231"/>
    <x v="2"/>
    <x v="204"/>
    <x v="0"/>
    <x v="0"/>
    <x v="15"/>
    <x v="26"/>
    <x v="296"/>
    <x v="22"/>
    <x v="120"/>
    <x v="406"/>
    <x v="13"/>
    <x v="14"/>
    <x v="583"/>
    <x v="672"/>
    <x v="45"/>
    <x v="978"/>
    <x v="10"/>
    <x v="343"/>
    <x v="0"/>
    <x v="0"/>
    <x v="19"/>
    <x v="26"/>
    <x v="680"/>
    <x v="6"/>
    <x v="10"/>
    <x v="720"/>
    <x v="859"/>
    <x v="0"/>
    <x v="0"/>
    <x v="0"/>
    <x v="7"/>
    <x v="7"/>
    <x v="1"/>
    <x v="1"/>
    <x v="1"/>
    <x v="1"/>
  </r>
  <r>
    <x v="0"/>
    <x v="0"/>
    <x v="0"/>
    <x v="0"/>
    <x v="0"/>
    <x v="207"/>
    <x v="3"/>
    <x v="233"/>
    <x v="232"/>
    <x v="23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6"/>
    <x v="372"/>
    <x v="0"/>
    <x v="0"/>
    <x v="0"/>
    <x v="0"/>
    <x v="577"/>
    <x v="0"/>
    <x v="680"/>
    <x v="675"/>
    <x v="678"/>
    <x v="76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2"/>
    <x v="0"/>
    <x v="0"/>
    <x v="0"/>
    <x v="0"/>
    <x v="0"/>
    <x v="0"/>
    <x v="0"/>
    <x v="0"/>
    <x v="3"/>
    <x v="8"/>
    <x v="584"/>
    <x v="673"/>
    <x v="55"/>
    <x v="979"/>
    <x v="15"/>
    <x v="344"/>
    <x v="0"/>
    <x v="0"/>
    <x v="32"/>
    <x v="10"/>
    <x v="681"/>
    <x v="6"/>
    <x v="50"/>
    <x v="721"/>
    <x v="860"/>
    <x v="0"/>
    <x v="0"/>
    <x v="0"/>
    <x v="0"/>
    <x v="0"/>
    <x v="0"/>
    <x v="0"/>
    <x v="0"/>
    <x v="0"/>
  </r>
  <r>
    <x v="0"/>
    <x v="0"/>
    <x v="0"/>
    <x v="0"/>
    <x v="0"/>
    <x v="3"/>
    <x v="0"/>
    <x v="233"/>
    <x v="232"/>
    <x v="23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97"/>
    <x v="373"/>
    <x v="0"/>
    <x v="0"/>
    <x v="0"/>
    <x v="0"/>
    <x v="578"/>
    <x v="330"/>
    <x v="681"/>
    <x v="676"/>
    <x v="679"/>
    <x v="77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232"/>
    <x v="6"/>
    <x v="205"/>
    <x v="0"/>
    <x v="0"/>
    <x v="22"/>
    <x v="3"/>
    <x v="297"/>
    <x v="2"/>
    <x v="121"/>
    <x v="407"/>
    <x v="6"/>
    <x v="18"/>
    <x v="585"/>
    <x v="674"/>
    <x v="10"/>
    <x v="980"/>
    <x v="9"/>
    <x v="345"/>
    <x v="0"/>
    <x v="0"/>
    <x v="19"/>
    <x v="10"/>
    <x v="682"/>
    <x v="10"/>
    <x v="19"/>
    <x v="722"/>
    <x v="861"/>
    <x v="0"/>
    <x v="0"/>
    <x v="0"/>
    <x v="0"/>
    <x v="0"/>
    <x v="0"/>
    <x v="0"/>
    <x v="0"/>
    <x v="0"/>
  </r>
  <r>
    <x v="0"/>
    <x v="0"/>
    <x v="0"/>
    <x v="0"/>
    <x v="0"/>
    <x v="3"/>
    <x v="0"/>
    <x v="233"/>
    <x v="232"/>
    <x v="23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16"/>
    <x v="0"/>
    <x v="0"/>
    <x v="0"/>
    <x v="0"/>
    <x v="29"/>
    <x v="14"/>
    <x v="682"/>
    <x v="677"/>
    <x v="680"/>
    <x v="771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233"/>
    <x v="1"/>
    <x v="1"/>
    <x v="0"/>
    <x v="0"/>
    <x v="33"/>
    <x v="14"/>
    <x v="298"/>
    <x v="14"/>
    <x v="122"/>
    <x v="408"/>
    <x v="19"/>
    <x v="26"/>
    <x v="586"/>
    <x v="675"/>
    <x v="22"/>
    <x v="981"/>
    <x v="2"/>
    <x v="2"/>
    <x v="0"/>
    <x v="0"/>
    <x v="32"/>
    <x v="0"/>
    <x v="683"/>
    <x v="19"/>
    <x v="50"/>
    <x v="723"/>
    <x v="862"/>
    <x v="0"/>
    <x v="0"/>
    <x v="0"/>
    <x v="35"/>
    <x v="35"/>
    <x v="1"/>
    <x v="1"/>
    <x v="1"/>
    <x v="1"/>
  </r>
  <r>
    <x v="0"/>
    <x v="0"/>
    <x v="0"/>
    <x v="0"/>
    <x v="0"/>
    <x v="37"/>
    <x v="30"/>
    <x v="114"/>
    <x v="114"/>
    <x v="11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4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28"/>
    <x v="115"/>
    <x v="115"/>
    <x v="1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10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3"/>
    <x v="340"/>
    <x v="339"/>
    <x v="34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74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28"/>
    <x v="627"/>
    <x v="625"/>
    <x v="62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982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41"/>
    <x v="0"/>
    <x v="116"/>
    <x v="116"/>
    <x v="11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6"/>
    <x v="0"/>
    <x v="25"/>
    <x v="25"/>
    <x v="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8"/>
    <x v="374"/>
    <x v="0"/>
    <x v="0"/>
    <x v="260"/>
    <x v="0"/>
    <x v="579"/>
    <x v="331"/>
    <x v="683"/>
    <x v="678"/>
    <x v="681"/>
    <x v="772"/>
    <x v="0"/>
    <x v="0"/>
    <x v="0"/>
    <x v="0"/>
    <x v="0"/>
    <x v="0"/>
    <x v="0"/>
    <x v="0"/>
    <x v="0"/>
    <x v="0"/>
    <x v="0"/>
    <x v="0"/>
    <x v="0"/>
    <x v="0"/>
    <x v="0"/>
    <x v="245"/>
    <x v="289"/>
    <x v="0"/>
    <x v="0"/>
    <x v="9"/>
    <x v="206"/>
    <x v="0"/>
    <x v="0"/>
    <x v="68"/>
    <x v="39"/>
    <x v="299"/>
    <x v="15"/>
    <x v="123"/>
    <x v="409"/>
    <x v="23"/>
    <x v="77"/>
    <x v="587"/>
    <x v="676"/>
    <x v="136"/>
    <x v="983"/>
    <x v="4"/>
    <x v="346"/>
    <x v="0"/>
    <x v="0"/>
    <x v="189"/>
    <x v="2"/>
    <x v="684"/>
    <x v="38"/>
    <x v="41"/>
    <x v="724"/>
    <x v="863"/>
    <x v="44"/>
    <x v="43"/>
    <x v="4"/>
    <x v="0"/>
    <x v="0"/>
    <x v="0"/>
    <x v="0"/>
    <x v="0"/>
    <x v="0"/>
  </r>
  <r>
    <x v="0"/>
    <x v="0"/>
    <x v="0"/>
    <x v="0"/>
    <x v="0"/>
    <x v="16"/>
    <x v="0"/>
    <x v="25"/>
    <x v="25"/>
    <x v="2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99"/>
    <x v="375"/>
    <x v="0"/>
    <x v="0"/>
    <x v="261"/>
    <x v="76"/>
    <x v="580"/>
    <x v="332"/>
    <x v="684"/>
    <x v="679"/>
    <x v="682"/>
    <x v="773"/>
    <x v="0"/>
    <x v="0"/>
    <x v="0"/>
    <x v="0"/>
    <x v="0"/>
    <x v="0"/>
    <x v="3"/>
    <x v="3"/>
    <x v="0"/>
    <x v="0"/>
    <x v="0"/>
    <x v="0"/>
    <x v="11"/>
    <x v="0"/>
    <x v="0"/>
    <x v="246"/>
    <x v="290"/>
    <x v="47"/>
    <x v="234"/>
    <x v="13"/>
    <x v="207"/>
    <x v="0"/>
    <x v="0"/>
    <x v="10"/>
    <x v="29"/>
    <x v="300"/>
    <x v="23"/>
    <x v="124"/>
    <x v="410"/>
    <x v="19"/>
    <x v="54"/>
    <x v="588"/>
    <x v="677"/>
    <x v="130"/>
    <x v="984"/>
    <x v="4"/>
    <x v="347"/>
    <x v="0"/>
    <x v="0"/>
    <x v="190"/>
    <x v="46"/>
    <x v="685"/>
    <x v="0"/>
    <x v="51"/>
    <x v="725"/>
    <x v="864"/>
    <x v="0"/>
    <x v="0"/>
    <x v="0"/>
    <x v="0"/>
    <x v="0"/>
    <x v="0"/>
    <x v="0"/>
    <x v="0"/>
    <x v="0"/>
  </r>
  <r>
    <x v="0"/>
    <x v="0"/>
    <x v="0"/>
    <x v="0"/>
    <x v="0"/>
    <x v="16"/>
    <x v="0"/>
    <x v="25"/>
    <x v="25"/>
    <x v="25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0"/>
    <x v="376"/>
    <x v="0"/>
    <x v="0"/>
    <x v="262"/>
    <x v="10"/>
    <x v="581"/>
    <x v="333"/>
    <x v="685"/>
    <x v="680"/>
    <x v="683"/>
    <x v="774"/>
    <x v="0"/>
    <x v="0"/>
    <x v="0"/>
    <x v="0"/>
    <x v="0"/>
    <x v="0"/>
    <x v="3"/>
    <x v="3"/>
    <x v="0"/>
    <x v="0"/>
    <x v="0"/>
    <x v="0"/>
    <x v="17"/>
    <x v="2"/>
    <x v="1"/>
    <x v="247"/>
    <x v="291"/>
    <x v="0"/>
    <x v="0"/>
    <x v="1"/>
    <x v="1"/>
    <x v="0"/>
    <x v="0"/>
    <x v="31"/>
    <x v="9"/>
    <x v="301"/>
    <x v="3"/>
    <x v="125"/>
    <x v="411"/>
    <x v="8"/>
    <x v="49"/>
    <x v="589"/>
    <x v="678"/>
    <x v="31"/>
    <x v="985"/>
    <x v="1"/>
    <x v="212"/>
    <x v="0"/>
    <x v="0"/>
    <x v="117"/>
    <x v="19"/>
    <x v="686"/>
    <x v="19"/>
    <x v="36"/>
    <x v="726"/>
    <x v="865"/>
    <x v="0"/>
    <x v="0"/>
    <x v="0"/>
    <x v="8"/>
    <x v="8"/>
    <x v="1"/>
    <x v="1"/>
    <x v="1"/>
    <x v="1"/>
  </r>
  <r>
    <x v="0"/>
    <x v="0"/>
    <x v="0"/>
    <x v="0"/>
    <x v="0"/>
    <x v="16"/>
    <x v="0"/>
    <x v="25"/>
    <x v="25"/>
    <x v="2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59"/>
    <x v="16"/>
    <x v="0"/>
    <x v="0"/>
    <x v="0"/>
    <x v="0"/>
    <x v="304"/>
    <x v="14"/>
    <x v="686"/>
    <x v="681"/>
    <x v="684"/>
    <x v="775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35"/>
    <x v="1"/>
    <x v="1"/>
    <x v="0"/>
    <x v="0"/>
    <x v="4"/>
    <x v="4"/>
    <x v="2"/>
    <x v="1"/>
    <x v="2"/>
    <x v="234"/>
    <x v="1"/>
    <x v="1"/>
    <x v="1"/>
    <x v="679"/>
    <x v="6"/>
    <x v="542"/>
    <x v="2"/>
    <x v="2"/>
    <x v="0"/>
    <x v="0"/>
    <x v="6"/>
    <x v="1"/>
    <x v="382"/>
    <x v="4"/>
    <x v="5"/>
    <x v="5"/>
    <x v="866"/>
    <x v="0"/>
    <x v="0"/>
    <x v="0"/>
    <x v="18"/>
    <x v="18"/>
    <x v="1"/>
    <x v="1"/>
    <x v="1"/>
    <x v="1"/>
  </r>
  <r>
    <x v="0"/>
    <x v="0"/>
    <x v="0"/>
    <x v="0"/>
    <x v="0"/>
    <x v="16"/>
    <x v="0"/>
    <x v="25"/>
    <x v="25"/>
    <x v="25"/>
    <x v="0"/>
    <x v="1"/>
    <x v="1"/>
    <x v="1"/>
    <x v="0"/>
    <x v="0"/>
    <x v="0"/>
    <x v="0"/>
    <x v="0"/>
    <x v="0"/>
    <x v="2"/>
    <x v="2"/>
    <x v="0"/>
    <x v="0"/>
    <x v="0"/>
    <x v="0"/>
    <x v="20"/>
    <x v="0"/>
    <x v="0"/>
    <x v="63"/>
    <x v="78"/>
    <x v="501"/>
    <x v="377"/>
    <x v="73"/>
    <x v="21"/>
    <x v="263"/>
    <x v="18"/>
    <x v="582"/>
    <x v="334"/>
    <x v="687"/>
    <x v="682"/>
    <x v="685"/>
    <x v="776"/>
    <x v="0"/>
    <x v="0"/>
    <x v="0"/>
    <x v="0"/>
    <x v="0"/>
    <x v="0"/>
    <x v="3"/>
    <x v="3"/>
    <x v="0"/>
    <x v="0"/>
    <x v="0"/>
    <x v="0"/>
    <x v="58"/>
    <x v="2"/>
    <x v="3"/>
    <x v="248"/>
    <x v="292"/>
    <x v="23"/>
    <x v="236"/>
    <x v="3"/>
    <x v="208"/>
    <x v="0"/>
    <x v="0"/>
    <x v="60"/>
    <x v="40"/>
    <x v="302"/>
    <x v="24"/>
    <x v="126"/>
    <x v="412"/>
    <x v="6"/>
    <x v="3"/>
    <x v="590"/>
    <x v="680"/>
    <x v="43"/>
    <x v="986"/>
    <x v="5"/>
    <x v="348"/>
    <x v="0"/>
    <x v="0"/>
    <x v="50"/>
    <x v="71"/>
    <x v="687"/>
    <x v="10"/>
    <x v="4"/>
    <x v="727"/>
    <x v="867"/>
    <x v="0"/>
    <x v="0"/>
    <x v="0"/>
    <x v="8"/>
    <x v="8"/>
    <x v="1"/>
    <x v="1"/>
    <x v="1"/>
    <x v="1"/>
  </r>
  <r>
    <x v="0"/>
    <x v="0"/>
    <x v="0"/>
    <x v="0"/>
    <x v="0"/>
    <x v="17"/>
    <x v="0"/>
    <x v="26"/>
    <x v="26"/>
    <x v="2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42"/>
    <x v="683"/>
    <x v="686"/>
    <x v="615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6"/>
    <x v="1"/>
    <x v="1"/>
    <x v="0"/>
    <x v="0"/>
    <x v="7"/>
    <x v="4"/>
    <x v="174"/>
    <x v="1"/>
    <x v="50"/>
    <x v="289"/>
    <x v="0"/>
    <x v="16"/>
    <x v="591"/>
    <x v="681"/>
    <x v="6"/>
    <x v="148"/>
    <x v="2"/>
    <x v="2"/>
    <x v="0"/>
    <x v="0"/>
    <x v="2"/>
    <x v="1"/>
    <x v="227"/>
    <x v="1"/>
    <x v="2"/>
    <x v="222"/>
    <x v="868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37"/>
    <x v="1"/>
    <x v="215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3"/>
    <x v="3"/>
    <x v="3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987"/>
    <x v="2"/>
    <x v="2"/>
    <x v="0"/>
    <x v="0"/>
    <x v="6"/>
    <x v="3"/>
    <x v="63"/>
    <x v="1"/>
    <x v="13"/>
    <x v="79"/>
    <x v="869"/>
    <x v="0"/>
    <x v="0"/>
    <x v="0"/>
    <x v="0"/>
    <x v="0"/>
    <x v="0"/>
    <x v="0"/>
    <x v="0"/>
    <x v="0"/>
  </r>
  <r>
    <x v="0"/>
    <x v="0"/>
    <x v="0"/>
    <x v="0"/>
    <x v="0"/>
    <x v="6"/>
    <x v="3"/>
    <x v="7"/>
    <x v="7"/>
    <x v="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2"/>
    <x v="278"/>
    <x v="0"/>
    <x v="0"/>
    <x v="0"/>
    <x v="0"/>
    <x v="583"/>
    <x v="0"/>
    <x v="688"/>
    <x v="684"/>
    <x v="687"/>
    <x v="7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9"/>
    <x v="0"/>
    <x v="0"/>
    <x v="0"/>
    <x v="0"/>
    <x v="0"/>
    <x v="0"/>
    <x v="0"/>
    <x v="0"/>
    <x v="1"/>
    <x v="1"/>
    <x v="592"/>
    <x v="682"/>
    <x v="4"/>
    <x v="988"/>
    <x v="1"/>
    <x v="142"/>
    <x v="0"/>
    <x v="0"/>
    <x v="38"/>
    <x v="8"/>
    <x v="688"/>
    <x v="3"/>
    <x v="20"/>
    <x v="728"/>
    <x v="870"/>
    <x v="0"/>
    <x v="0"/>
    <x v="0"/>
    <x v="0"/>
    <x v="0"/>
    <x v="0"/>
    <x v="0"/>
    <x v="0"/>
    <x v="0"/>
  </r>
  <r>
    <x v="0"/>
    <x v="0"/>
    <x v="0"/>
    <x v="0"/>
    <x v="0"/>
    <x v="8"/>
    <x v="3"/>
    <x v="10"/>
    <x v="10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230"/>
    <x v="0"/>
    <x v="0"/>
    <x v="0"/>
    <x v="0"/>
    <x v="1"/>
    <x v="204"/>
    <x v="689"/>
    <x v="685"/>
    <x v="688"/>
    <x v="7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9"/>
    <x v="0"/>
    <x v="0"/>
    <x v="42"/>
    <x v="1"/>
    <x v="5"/>
    <x v="151"/>
    <x v="683"/>
    <x v="15"/>
    <x v="989"/>
    <x v="5"/>
    <x v="349"/>
    <x v="0"/>
    <x v="0"/>
    <x v="39"/>
    <x v="3"/>
    <x v="292"/>
    <x v="1"/>
    <x v="4"/>
    <x v="729"/>
    <x v="871"/>
    <x v="0"/>
    <x v="0"/>
    <x v="0"/>
    <x v="0"/>
    <x v="0"/>
    <x v="0"/>
    <x v="0"/>
    <x v="0"/>
    <x v="0"/>
  </r>
  <r>
    <x v="0"/>
    <x v="0"/>
    <x v="0"/>
    <x v="0"/>
    <x v="0"/>
    <x v="10"/>
    <x v="0"/>
    <x v="15"/>
    <x v="15"/>
    <x v="1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3"/>
    <x v="81"/>
    <x v="0"/>
    <x v="0"/>
    <x v="0"/>
    <x v="0"/>
    <x v="584"/>
    <x v="75"/>
    <x v="690"/>
    <x v="686"/>
    <x v="689"/>
    <x v="7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303"/>
    <x v="0"/>
    <x v="0"/>
    <x v="413"/>
    <x v="1"/>
    <x v="5"/>
    <x v="593"/>
    <x v="684"/>
    <x v="22"/>
    <x v="990"/>
    <x v="5"/>
    <x v="350"/>
    <x v="0"/>
    <x v="0"/>
    <x v="17"/>
    <x v="10"/>
    <x v="689"/>
    <x v="3"/>
    <x v="37"/>
    <x v="730"/>
    <x v="872"/>
    <x v="45"/>
    <x v="11"/>
    <x v="4"/>
    <x v="0"/>
    <x v="0"/>
    <x v="0"/>
    <x v="0"/>
    <x v="0"/>
    <x v="0"/>
  </r>
  <r>
    <x v="0"/>
    <x v="0"/>
    <x v="0"/>
    <x v="0"/>
    <x v="0"/>
    <x v="11"/>
    <x v="0"/>
    <x v="16"/>
    <x v="16"/>
    <x v="1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4"/>
    <x v="186"/>
    <x v="0"/>
    <x v="0"/>
    <x v="0"/>
    <x v="0"/>
    <x v="585"/>
    <x v="0"/>
    <x v="691"/>
    <x v="687"/>
    <x v="690"/>
    <x v="78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594"/>
    <x v="685"/>
    <x v="10"/>
    <x v="332"/>
    <x v="2"/>
    <x v="2"/>
    <x v="0"/>
    <x v="0"/>
    <x v="6"/>
    <x v="3"/>
    <x v="690"/>
    <x v="1"/>
    <x v="13"/>
    <x v="731"/>
    <x v="873"/>
    <x v="46"/>
    <x v="11"/>
    <x v="4"/>
    <x v="0"/>
    <x v="0"/>
    <x v="0"/>
    <x v="0"/>
    <x v="0"/>
    <x v="0"/>
  </r>
  <r>
    <x v="0"/>
    <x v="0"/>
    <x v="0"/>
    <x v="0"/>
    <x v="0"/>
    <x v="11"/>
    <x v="0"/>
    <x v="17"/>
    <x v="17"/>
    <x v="1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6"/>
    <x v="0"/>
    <x v="25"/>
    <x v="25"/>
    <x v="2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78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72"/>
    <x v="2"/>
    <x v="2"/>
    <x v="0"/>
    <x v="0"/>
    <x v="13"/>
    <x v="1"/>
    <x v="250"/>
    <x v="1"/>
    <x v="13"/>
    <x v="247"/>
    <x v="874"/>
    <x v="0"/>
    <x v="0"/>
    <x v="0"/>
    <x v="0"/>
    <x v="0"/>
    <x v="0"/>
    <x v="0"/>
    <x v="0"/>
    <x v="0"/>
  </r>
  <r>
    <x v="0"/>
    <x v="0"/>
    <x v="0"/>
    <x v="0"/>
    <x v="0"/>
    <x v="1"/>
    <x v="0"/>
    <x v="52"/>
    <x v="52"/>
    <x v="5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991"/>
    <x v="1"/>
    <x v="68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20"/>
    <x v="0"/>
    <x v="66"/>
    <x v="66"/>
    <x v="6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7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92"/>
    <x v="2"/>
    <x v="2"/>
    <x v="0"/>
    <x v="0"/>
    <x v="2"/>
    <x v="1"/>
    <x v="84"/>
    <x v="1"/>
    <x v="2"/>
    <x v="200"/>
    <x v="875"/>
    <x v="0"/>
    <x v="0"/>
    <x v="0"/>
    <x v="0"/>
    <x v="0"/>
    <x v="0"/>
    <x v="0"/>
    <x v="0"/>
    <x v="0"/>
  </r>
  <r>
    <x v="0"/>
    <x v="0"/>
    <x v="0"/>
    <x v="0"/>
    <x v="0"/>
    <x v="3"/>
    <x v="0"/>
    <x v="8"/>
    <x v="8"/>
    <x v="8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09"/>
    <x v="1"/>
    <x v="1"/>
    <x v="0"/>
    <x v="0"/>
    <x v="0"/>
    <x v="0"/>
    <x v="0"/>
    <x v="0"/>
    <x v="0"/>
    <x v="0"/>
    <x v="1"/>
    <x v="1"/>
    <x v="1"/>
    <x v="1"/>
    <x v="6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26"/>
    <x v="21"/>
    <x v="73"/>
    <x v="73"/>
    <x v="7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2"/>
    <x v="688"/>
    <x v="691"/>
    <x v="78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9"/>
    <x v="0"/>
    <x v="0"/>
    <x v="4"/>
    <x v="4"/>
    <x v="9"/>
    <x v="0"/>
    <x v="0"/>
    <x v="42"/>
    <x v="0"/>
    <x v="5"/>
    <x v="151"/>
    <x v="686"/>
    <x v="23"/>
    <x v="993"/>
    <x v="1"/>
    <x v="351"/>
    <x v="0"/>
    <x v="0"/>
    <x v="12"/>
    <x v="3"/>
    <x v="13"/>
    <x v="3"/>
    <x v="20"/>
    <x v="646"/>
    <x v="876"/>
    <x v="0"/>
    <x v="0"/>
    <x v="0"/>
    <x v="0"/>
    <x v="0"/>
    <x v="0"/>
    <x v="0"/>
    <x v="0"/>
    <x v="0"/>
  </r>
  <r>
    <x v="0"/>
    <x v="0"/>
    <x v="0"/>
    <x v="0"/>
    <x v="0"/>
    <x v="3"/>
    <x v="0"/>
    <x v="74"/>
    <x v="74"/>
    <x v="74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05"/>
    <x v="73"/>
    <x v="0"/>
    <x v="0"/>
    <x v="264"/>
    <x v="49"/>
    <x v="586"/>
    <x v="67"/>
    <x v="693"/>
    <x v="689"/>
    <x v="692"/>
    <x v="784"/>
    <x v="0"/>
    <x v="0"/>
    <x v="0"/>
    <x v="0"/>
    <x v="0"/>
    <x v="0"/>
    <x v="6"/>
    <x v="3"/>
    <x v="0"/>
    <x v="0"/>
    <x v="0"/>
    <x v="0"/>
    <x v="59"/>
    <x v="0"/>
    <x v="10"/>
    <x v="249"/>
    <x v="293"/>
    <x v="2"/>
    <x v="4"/>
    <x v="1"/>
    <x v="1"/>
    <x v="0"/>
    <x v="0"/>
    <x v="21"/>
    <x v="4"/>
    <x v="11"/>
    <x v="1"/>
    <x v="32"/>
    <x v="414"/>
    <x v="1"/>
    <x v="11"/>
    <x v="595"/>
    <x v="687"/>
    <x v="6"/>
    <x v="15"/>
    <x v="2"/>
    <x v="2"/>
    <x v="0"/>
    <x v="0"/>
    <x v="143"/>
    <x v="1"/>
    <x v="691"/>
    <x v="4"/>
    <x v="39"/>
    <x v="732"/>
    <x v="877"/>
    <x v="0"/>
    <x v="0"/>
    <x v="0"/>
    <x v="0"/>
    <x v="0"/>
    <x v="0"/>
    <x v="0"/>
    <x v="0"/>
    <x v="0"/>
  </r>
  <r>
    <x v="0"/>
    <x v="0"/>
    <x v="0"/>
    <x v="0"/>
    <x v="0"/>
    <x v="5"/>
    <x v="0"/>
    <x v="80"/>
    <x v="80"/>
    <x v="8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49"/>
    <x v="1"/>
    <x v="35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0"/>
    <x v="0"/>
    <x v="82"/>
    <x v="82"/>
    <x v="8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4"/>
    <x v="79"/>
    <x v="506"/>
    <x v="378"/>
    <x v="74"/>
    <x v="0"/>
    <x v="265"/>
    <x v="0"/>
    <x v="587"/>
    <x v="335"/>
    <x v="694"/>
    <x v="690"/>
    <x v="693"/>
    <x v="785"/>
    <x v="0"/>
    <x v="0"/>
    <x v="0"/>
    <x v="0"/>
    <x v="0"/>
    <x v="0"/>
    <x v="0"/>
    <x v="0"/>
    <x v="0"/>
    <x v="0"/>
    <x v="0"/>
    <x v="0"/>
    <x v="0"/>
    <x v="0"/>
    <x v="0"/>
    <x v="250"/>
    <x v="294"/>
    <x v="0"/>
    <x v="0"/>
    <x v="0"/>
    <x v="210"/>
    <x v="0"/>
    <x v="0"/>
    <x v="78"/>
    <x v="14"/>
    <x v="304"/>
    <x v="0"/>
    <x v="0"/>
    <x v="415"/>
    <x v="13"/>
    <x v="45"/>
    <x v="596"/>
    <x v="688"/>
    <x v="33"/>
    <x v="994"/>
    <x v="15"/>
    <x v="353"/>
    <x v="0"/>
    <x v="0"/>
    <x v="191"/>
    <x v="33"/>
    <x v="692"/>
    <x v="13"/>
    <x v="120"/>
    <x v="733"/>
    <x v="878"/>
    <x v="47"/>
    <x v="44"/>
    <x v="4"/>
    <x v="0"/>
    <x v="0"/>
    <x v="0"/>
    <x v="0"/>
    <x v="0"/>
    <x v="0"/>
  </r>
  <r>
    <x v="0"/>
    <x v="0"/>
    <x v="0"/>
    <x v="0"/>
    <x v="0"/>
    <x v="30"/>
    <x v="0"/>
    <x v="82"/>
    <x v="82"/>
    <x v="82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37"/>
    <x v="1"/>
    <x v="1"/>
    <x v="0"/>
    <x v="0"/>
    <x v="0"/>
    <x v="0"/>
    <x v="0"/>
    <x v="0"/>
    <x v="0"/>
    <x v="0"/>
    <x v="1"/>
    <x v="1"/>
    <x v="1"/>
    <x v="1"/>
    <x v="6"/>
    <x v="67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28"/>
    <x v="0"/>
    <x v="91"/>
    <x v="91"/>
    <x v="9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3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1"/>
    <x v="0"/>
    <x v="18"/>
    <x v="18"/>
    <x v="1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7"/>
    <x v="379"/>
    <x v="0"/>
    <x v="0"/>
    <x v="266"/>
    <x v="0"/>
    <x v="588"/>
    <x v="67"/>
    <x v="695"/>
    <x v="691"/>
    <x v="694"/>
    <x v="786"/>
    <x v="0"/>
    <x v="0"/>
    <x v="0"/>
    <x v="0"/>
    <x v="0"/>
    <x v="0"/>
    <x v="0"/>
    <x v="0"/>
    <x v="0"/>
    <x v="0"/>
    <x v="0"/>
    <x v="0"/>
    <x v="0"/>
    <x v="0"/>
    <x v="0"/>
    <x v="251"/>
    <x v="295"/>
    <x v="0"/>
    <x v="0"/>
    <x v="0"/>
    <x v="211"/>
    <x v="0"/>
    <x v="0"/>
    <x v="12"/>
    <x v="4"/>
    <x v="9"/>
    <x v="1"/>
    <x v="1"/>
    <x v="66"/>
    <x v="0"/>
    <x v="5"/>
    <x v="597"/>
    <x v="689"/>
    <x v="15"/>
    <x v="995"/>
    <x v="5"/>
    <x v="354"/>
    <x v="0"/>
    <x v="0"/>
    <x v="23"/>
    <x v="10"/>
    <x v="693"/>
    <x v="1"/>
    <x v="14"/>
    <x v="734"/>
    <x v="879"/>
    <x v="0"/>
    <x v="0"/>
    <x v="0"/>
    <x v="0"/>
    <x v="0"/>
    <x v="0"/>
    <x v="0"/>
    <x v="0"/>
    <x v="0"/>
  </r>
  <r>
    <x v="0"/>
    <x v="0"/>
    <x v="0"/>
    <x v="0"/>
    <x v="0"/>
    <x v="35"/>
    <x v="0"/>
    <x v="21"/>
    <x v="21"/>
    <x v="2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"/>
    <x v="0"/>
    <x v="96"/>
    <x v="96"/>
    <x v="96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38"/>
    <x v="1"/>
    <x v="1"/>
    <x v="0"/>
    <x v="0"/>
    <x v="0"/>
    <x v="0"/>
    <x v="0"/>
    <x v="0"/>
    <x v="0"/>
    <x v="0"/>
    <x v="1"/>
    <x v="1"/>
    <x v="1"/>
    <x v="1"/>
    <x v="1"/>
    <x v="99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27"/>
    <x v="100"/>
    <x v="100"/>
    <x v="10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997"/>
    <x v="1"/>
    <x v="30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3"/>
    <x v="102"/>
    <x v="102"/>
    <x v="10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27"/>
    <x v="106"/>
    <x v="106"/>
    <x v="10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78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998"/>
    <x v="7"/>
    <x v="355"/>
    <x v="0"/>
    <x v="0"/>
    <x v="38"/>
    <x v="3"/>
    <x v="600"/>
    <x v="1"/>
    <x v="35"/>
    <x v="735"/>
    <x v="880"/>
    <x v="0"/>
    <x v="0"/>
    <x v="0"/>
    <x v="0"/>
    <x v="0"/>
    <x v="0"/>
    <x v="0"/>
    <x v="0"/>
    <x v="0"/>
  </r>
  <r>
    <x v="0"/>
    <x v="0"/>
    <x v="0"/>
    <x v="1"/>
    <x v="1"/>
    <x v="47"/>
    <x v="32"/>
    <x v="121"/>
    <x v="121"/>
    <x v="1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8"/>
    <x v="380"/>
    <x v="0"/>
    <x v="0"/>
    <x v="0"/>
    <x v="0"/>
    <x v="589"/>
    <x v="68"/>
    <x v="696"/>
    <x v="692"/>
    <x v="695"/>
    <x v="7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0"/>
    <x v="10"/>
    <x v="305"/>
    <x v="0"/>
    <x v="0"/>
    <x v="416"/>
    <x v="0"/>
    <x v="4"/>
    <x v="598"/>
    <x v="690"/>
    <x v="92"/>
    <x v="999"/>
    <x v="1"/>
    <x v="4"/>
    <x v="1"/>
    <x v="133"/>
    <x v="148"/>
    <x v="13"/>
    <x v="694"/>
    <x v="10"/>
    <x v="75"/>
    <x v="736"/>
    <x v="881"/>
    <x v="0"/>
    <x v="0"/>
    <x v="0"/>
    <x v="0"/>
    <x v="0"/>
    <x v="0"/>
    <x v="0"/>
    <x v="0"/>
    <x v="0"/>
  </r>
  <r>
    <x v="0"/>
    <x v="0"/>
    <x v="0"/>
    <x v="1"/>
    <x v="1"/>
    <x v="48"/>
    <x v="32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9"/>
    <x v="381"/>
    <x v="0"/>
    <x v="0"/>
    <x v="267"/>
    <x v="14"/>
    <x v="590"/>
    <x v="336"/>
    <x v="697"/>
    <x v="693"/>
    <x v="696"/>
    <x v="789"/>
    <x v="0"/>
    <x v="0"/>
    <x v="0"/>
    <x v="0"/>
    <x v="0"/>
    <x v="0"/>
    <x v="3"/>
    <x v="3"/>
    <x v="0"/>
    <x v="0"/>
    <x v="0"/>
    <x v="0"/>
    <x v="25"/>
    <x v="0"/>
    <x v="5"/>
    <x v="252"/>
    <x v="296"/>
    <x v="0"/>
    <x v="0"/>
    <x v="8"/>
    <x v="212"/>
    <x v="0"/>
    <x v="0"/>
    <x v="86"/>
    <x v="16"/>
    <x v="306"/>
    <x v="0"/>
    <x v="0"/>
    <x v="417"/>
    <x v="10"/>
    <x v="70"/>
    <x v="599"/>
    <x v="691"/>
    <x v="114"/>
    <x v="1000"/>
    <x v="31"/>
    <x v="356"/>
    <x v="2"/>
    <x v="233"/>
    <x v="192"/>
    <x v="72"/>
    <x v="695"/>
    <x v="49"/>
    <x v="174"/>
    <x v="737"/>
    <x v="882"/>
    <x v="0"/>
    <x v="0"/>
    <x v="0"/>
    <x v="0"/>
    <x v="0"/>
    <x v="0"/>
    <x v="0"/>
    <x v="0"/>
    <x v="0"/>
  </r>
  <r>
    <x v="0"/>
    <x v="0"/>
    <x v="0"/>
    <x v="1"/>
    <x v="1"/>
    <x v="11"/>
    <x v="2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0"/>
    <x v="240"/>
    <x v="0"/>
    <x v="0"/>
    <x v="0"/>
    <x v="0"/>
    <x v="591"/>
    <x v="0"/>
    <x v="698"/>
    <x v="694"/>
    <x v="697"/>
    <x v="79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600"/>
    <x v="692"/>
    <x v="6"/>
    <x v="855"/>
    <x v="2"/>
    <x v="2"/>
    <x v="0"/>
    <x v="0"/>
    <x v="2"/>
    <x v="1"/>
    <x v="28"/>
    <x v="4"/>
    <x v="5"/>
    <x v="738"/>
    <x v="883"/>
    <x v="0"/>
    <x v="0"/>
    <x v="0"/>
    <x v="0"/>
    <x v="0"/>
    <x v="0"/>
    <x v="0"/>
    <x v="0"/>
    <x v="0"/>
  </r>
  <r>
    <x v="0"/>
    <x v="0"/>
    <x v="0"/>
    <x v="1"/>
    <x v="1"/>
    <x v="11"/>
    <x v="27"/>
    <x v="7"/>
    <x v="7"/>
    <x v="7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289"/>
    <x v="0"/>
    <x v="0"/>
    <x v="0"/>
    <x v="0"/>
    <x v="29"/>
    <x v="254"/>
    <x v="699"/>
    <x v="695"/>
    <x v="698"/>
    <x v="79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8"/>
    <x v="4"/>
    <x v="2"/>
    <x v="1"/>
    <x v="2"/>
    <x v="26"/>
    <x v="1"/>
    <x v="1"/>
    <x v="1"/>
    <x v="693"/>
    <x v="6"/>
    <x v="10"/>
    <x v="2"/>
    <x v="2"/>
    <x v="0"/>
    <x v="0"/>
    <x v="13"/>
    <x v="1"/>
    <x v="34"/>
    <x v="4"/>
    <x v="5"/>
    <x v="5"/>
    <x v="884"/>
    <x v="0"/>
    <x v="0"/>
    <x v="0"/>
    <x v="10"/>
    <x v="10"/>
    <x v="1"/>
    <x v="1"/>
    <x v="6"/>
    <x v="6"/>
  </r>
  <r>
    <x v="0"/>
    <x v="0"/>
    <x v="0"/>
    <x v="1"/>
    <x v="1"/>
    <x v="1"/>
    <x v="36"/>
    <x v="123"/>
    <x v="123"/>
    <x v="1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7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001"/>
    <x v="2"/>
    <x v="2"/>
    <x v="4"/>
    <x v="4"/>
    <x v="39"/>
    <x v="3"/>
    <x v="696"/>
    <x v="3"/>
    <x v="31"/>
    <x v="739"/>
    <x v="885"/>
    <x v="0"/>
    <x v="0"/>
    <x v="0"/>
    <x v="0"/>
    <x v="0"/>
    <x v="0"/>
    <x v="0"/>
    <x v="0"/>
    <x v="0"/>
  </r>
  <r>
    <x v="0"/>
    <x v="0"/>
    <x v="0"/>
    <x v="1"/>
    <x v="1"/>
    <x v="50"/>
    <x v="32"/>
    <x v="82"/>
    <x v="82"/>
    <x v="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1"/>
    <x v="382"/>
    <x v="0"/>
    <x v="0"/>
    <x v="268"/>
    <x v="0"/>
    <x v="592"/>
    <x v="337"/>
    <x v="700"/>
    <x v="696"/>
    <x v="699"/>
    <x v="793"/>
    <x v="0"/>
    <x v="0"/>
    <x v="0"/>
    <x v="0"/>
    <x v="0"/>
    <x v="0"/>
    <x v="0"/>
    <x v="0"/>
    <x v="0"/>
    <x v="0"/>
    <x v="0"/>
    <x v="0"/>
    <x v="0"/>
    <x v="0"/>
    <x v="0"/>
    <x v="253"/>
    <x v="297"/>
    <x v="0"/>
    <x v="0"/>
    <x v="3"/>
    <x v="213"/>
    <x v="0"/>
    <x v="0"/>
    <x v="22"/>
    <x v="9"/>
    <x v="307"/>
    <x v="1"/>
    <x v="1"/>
    <x v="418"/>
    <x v="9"/>
    <x v="72"/>
    <x v="601"/>
    <x v="694"/>
    <x v="53"/>
    <x v="1002"/>
    <x v="24"/>
    <x v="357"/>
    <x v="4"/>
    <x v="234"/>
    <x v="193"/>
    <x v="43"/>
    <x v="697"/>
    <x v="23"/>
    <x v="175"/>
    <x v="740"/>
    <x v="886"/>
    <x v="0"/>
    <x v="0"/>
    <x v="0"/>
    <x v="0"/>
    <x v="0"/>
    <x v="0"/>
    <x v="0"/>
    <x v="0"/>
    <x v="0"/>
  </r>
  <r>
    <x v="0"/>
    <x v="0"/>
    <x v="0"/>
    <x v="1"/>
    <x v="1"/>
    <x v="45"/>
    <x v="32"/>
    <x v="18"/>
    <x v="18"/>
    <x v="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2"/>
    <x v="383"/>
    <x v="0"/>
    <x v="0"/>
    <x v="269"/>
    <x v="0"/>
    <x v="593"/>
    <x v="338"/>
    <x v="701"/>
    <x v="697"/>
    <x v="700"/>
    <x v="794"/>
    <x v="0"/>
    <x v="0"/>
    <x v="2"/>
    <x v="12"/>
    <x v="0"/>
    <x v="0"/>
    <x v="0"/>
    <x v="0"/>
    <x v="0"/>
    <x v="0"/>
    <x v="0"/>
    <x v="0"/>
    <x v="0"/>
    <x v="0"/>
    <x v="5"/>
    <x v="254"/>
    <x v="298"/>
    <x v="0"/>
    <x v="0"/>
    <x v="16"/>
    <x v="214"/>
    <x v="0"/>
    <x v="0"/>
    <x v="87"/>
    <x v="24"/>
    <x v="308"/>
    <x v="3"/>
    <x v="127"/>
    <x v="419"/>
    <x v="21"/>
    <x v="78"/>
    <x v="602"/>
    <x v="695"/>
    <x v="150"/>
    <x v="1003"/>
    <x v="32"/>
    <x v="358"/>
    <x v="38"/>
    <x v="235"/>
    <x v="194"/>
    <x v="24"/>
    <x v="698"/>
    <x v="50"/>
    <x v="176"/>
    <x v="741"/>
    <x v="887"/>
    <x v="48"/>
    <x v="45"/>
    <x v="4"/>
    <x v="0"/>
    <x v="0"/>
    <x v="0"/>
    <x v="0"/>
    <x v="0"/>
    <x v="0"/>
  </r>
  <r>
    <x v="0"/>
    <x v="0"/>
    <x v="0"/>
    <x v="1"/>
    <x v="1"/>
    <x v="3"/>
    <x v="0"/>
    <x v="134"/>
    <x v="134"/>
    <x v="13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39"/>
    <x v="1"/>
    <x v="1"/>
    <x v="0"/>
    <x v="0"/>
    <x v="0"/>
    <x v="0"/>
    <x v="0"/>
    <x v="0"/>
    <x v="0"/>
    <x v="0"/>
    <x v="1"/>
    <x v="1"/>
    <x v="1"/>
    <x v="1"/>
    <x v="1"/>
    <x v="20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208"/>
    <x v="0"/>
    <x v="628"/>
    <x v="626"/>
    <x v="628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4"/>
    <x v="0"/>
    <x v="702"/>
    <x v="698"/>
    <x v="701"/>
    <x v="7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5"/>
    <x v="0"/>
    <x v="0"/>
    <x v="0"/>
    <x v="0"/>
    <x v="0"/>
    <x v="0"/>
    <x v="0"/>
    <x v="0"/>
    <x v="3"/>
    <x v="14"/>
    <x v="603"/>
    <x v="696"/>
    <x v="3"/>
    <x v="1004"/>
    <x v="1"/>
    <x v="359"/>
    <x v="1"/>
    <x v="1"/>
    <x v="0"/>
    <x v="8"/>
    <x v="699"/>
    <x v="10"/>
    <x v="0"/>
    <x v="742"/>
    <x v="888"/>
    <x v="0"/>
    <x v="0"/>
    <x v="0"/>
    <x v="0"/>
    <x v="0"/>
    <x v="0"/>
    <x v="0"/>
    <x v="0"/>
    <x v="0"/>
  </r>
  <r>
    <x v="0"/>
    <x v="0"/>
    <x v="0"/>
    <x v="1"/>
    <x v="1"/>
    <x v="42"/>
    <x v="31"/>
    <x v="117"/>
    <x v="117"/>
    <x v="1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3"/>
    <x v="384"/>
    <x v="0"/>
    <x v="0"/>
    <x v="0"/>
    <x v="0"/>
    <x v="595"/>
    <x v="125"/>
    <x v="703"/>
    <x v="699"/>
    <x v="702"/>
    <x v="7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6"/>
    <x v="0"/>
    <x v="0"/>
    <x v="8"/>
    <x v="4"/>
    <x v="9"/>
    <x v="0"/>
    <x v="0"/>
    <x v="9"/>
    <x v="0"/>
    <x v="14"/>
    <x v="604"/>
    <x v="697"/>
    <x v="60"/>
    <x v="1005"/>
    <x v="7"/>
    <x v="360"/>
    <x v="1"/>
    <x v="1"/>
    <x v="131"/>
    <x v="16"/>
    <x v="700"/>
    <x v="16"/>
    <x v="48"/>
    <x v="743"/>
    <x v="889"/>
    <x v="0"/>
    <x v="0"/>
    <x v="0"/>
    <x v="0"/>
    <x v="0"/>
    <x v="0"/>
    <x v="0"/>
    <x v="0"/>
    <x v="0"/>
  </r>
  <r>
    <x v="0"/>
    <x v="0"/>
    <x v="0"/>
    <x v="1"/>
    <x v="1"/>
    <x v="199"/>
    <x v="27"/>
    <x v="121"/>
    <x v="121"/>
    <x v="1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"/>
    <x v="0"/>
    <x v="704"/>
    <x v="700"/>
    <x v="703"/>
    <x v="79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22"/>
    <x v="698"/>
    <x v="1"/>
    <x v="1006"/>
    <x v="2"/>
    <x v="2"/>
    <x v="0"/>
    <x v="0"/>
    <x v="2"/>
    <x v="1"/>
    <x v="28"/>
    <x v="1"/>
    <x v="2"/>
    <x v="26"/>
    <x v="890"/>
    <x v="0"/>
    <x v="0"/>
    <x v="0"/>
    <x v="0"/>
    <x v="0"/>
    <x v="0"/>
    <x v="0"/>
    <x v="0"/>
    <x v="0"/>
  </r>
  <r>
    <x v="0"/>
    <x v="0"/>
    <x v="0"/>
    <x v="1"/>
    <x v="1"/>
    <x v="1"/>
    <x v="52"/>
    <x v="571"/>
    <x v="569"/>
    <x v="57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2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1"/>
    <x v="223"/>
    <x v="5"/>
    <x v="5"/>
    <x v="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1007"/>
    <x v="2"/>
    <x v="2"/>
    <x v="7"/>
    <x v="236"/>
    <x v="112"/>
    <x v="3"/>
    <x v="701"/>
    <x v="3"/>
    <x v="44"/>
    <x v="744"/>
    <x v="891"/>
    <x v="0"/>
    <x v="0"/>
    <x v="0"/>
    <x v="0"/>
    <x v="0"/>
    <x v="0"/>
    <x v="0"/>
    <x v="0"/>
    <x v="0"/>
  </r>
  <r>
    <x v="0"/>
    <x v="0"/>
    <x v="0"/>
    <x v="1"/>
    <x v="1"/>
    <x v="11"/>
    <x v="27"/>
    <x v="7"/>
    <x v="7"/>
    <x v="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5"/>
    <x v="701"/>
    <x v="704"/>
    <x v="7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64"/>
    <x v="1"/>
    <x v="12"/>
    <x v="26"/>
    <x v="0"/>
    <x v="0"/>
    <x v="298"/>
    <x v="699"/>
    <x v="6"/>
    <x v="10"/>
    <x v="2"/>
    <x v="2"/>
    <x v="0"/>
    <x v="0"/>
    <x v="13"/>
    <x v="1"/>
    <x v="34"/>
    <x v="1"/>
    <x v="13"/>
    <x v="152"/>
    <x v="892"/>
    <x v="0"/>
    <x v="0"/>
    <x v="0"/>
    <x v="10"/>
    <x v="10"/>
    <x v="1"/>
    <x v="1"/>
    <x v="1"/>
    <x v="1"/>
  </r>
  <r>
    <x v="0"/>
    <x v="0"/>
    <x v="0"/>
    <x v="1"/>
    <x v="1"/>
    <x v="11"/>
    <x v="27"/>
    <x v="7"/>
    <x v="7"/>
    <x v="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16"/>
    <x v="0"/>
    <x v="0"/>
    <x v="0"/>
    <x v="0"/>
    <x v="29"/>
    <x v="14"/>
    <x v="706"/>
    <x v="702"/>
    <x v="705"/>
    <x v="799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8"/>
    <x v="4"/>
    <x v="309"/>
    <x v="1"/>
    <x v="128"/>
    <x v="26"/>
    <x v="1"/>
    <x v="1"/>
    <x v="1"/>
    <x v="700"/>
    <x v="6"/>
    <x v="10"/>
    <x v="2"/>
    <x v="2"/>
    <x v="0"/>
    <x v="0"/>
    <x v="13"/>
    <x v="1"/>
    <x v="34"/>
    <x v="4"/>
    <x v="5"/>
    <x v="5"/>
    <x v="893"/>
    <x v="0"/>
    <x v="0"/>
    <x v="0"/>
    <x v="10"/>
    <x v="10"/>
    <x v="1"/>
    <x v="1"/>
    <x v="1"/>
    <x v="1"/>
  </r>
  <r>
    <x v="0"/>
    <x v="0"/>
    <x v="0"/>
    <x v="1"/>
    <x v="1"/>
    <x v="1"/>
    <x v="223"/>
    <x v="111"/>
    <x v="111"/>
    <x v="11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4"/>
    <x v="385"/>
    <x v="0"/>
    <x v="0"/>
    <x v="270"/>
    <x v="22"/>
    <x v="596"/>
    <x v="339"/>
    <x v="707"/>
    <x v="703"/>
    <x v="706"/>
    <x v="800"/>
    <x v="0"/>
    <x v="0"/>
    <x v="0"/>
    <x v="0"/>
    <x v="0"/>
    <x v="0"/>
    <x v="3"/>
    <x v="3"/>
    <x v="0"/>
    <x v="0"/>
    <x v="0"/>
    <x v="0"/>
    <x v="60"/>
    <x v="0"/>
    <x v="3"/>
    <x v="255"/>
    <x v="299"/>
    <x v="0"/>
    <x v="0"/>
    <x v="1"/>
    <x v="1"/>
    <x v="0"/>
    <x v="0"/>
    <x v="19"/>
    <x v="5"/>
    <x v="310"/>
    <x v="0"/>
    <x v="0"/>
    <x v="420"/>
    <x v="3"/>
    <x v="79"/>
    <x v="605"/>
    <x v="701"/>
    <x v="116"/>
    <x v="1008"/>
    <x v="5"/>
    <x v="361"/>
    <x v="25"/>
    <x v="237"/>
    <x v="195"/>
    <x v="42"/>
    <x v="702"/>
    <x v="14"/>
    <x v="164"/>
    <x v="745"/>
    <x v="894"/>
    <x v="0"/>
    <x v="0"/>
    <x v="0"/>
    <x v="0"/>
    <x v="0"/>
    <x v="0"/>
    <x v="0"/>
    <x v="0"/>
    <x v="0"/>
  </r>
  <r>
    <x v="0"/>
    <x v="0"/>
    <x v="0"/>
    <x v="1"/>
    <x v="1"/>
    <x v="1"/>
    <x v="11"/>
    <x v="474"/>
    <x v="472"/>
    <x v="47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23"/>
    <x v="1009"/>
    <x v="5"/>
    <x v="362"/>
    <x v="4"/>
    <x v="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1"/>
    <x v="0"/>
    <x v="629"/>
    <x v="627"/>
    <x v="62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2"/>
    <x v="1"/>
    <x v="188"/>
    <x v="1"/>
    <x v="2"/>
    <x v="181"/>
    <x v="895"/>
    <x v="0"/>
    <x v="0"/>
    <x v="0"/>
    <x v="0"/>
    <x v="0"/>
    <x v="0"/>
    <x v="0"/>
    <x v="0"/>
    <x v="0"/>
  </r>
  <r>
    <x v="0"/>
    <x v="0"/>
    <x v="0"/>
    <x v="1"/>
    <x v="1"/>
    <x v="44"/>
    <x v="33"/>
    <x v="119"/>
    <x v="119"/>
    <x v="1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386"/>
    <x v="0"/>
    <x v="0"/>
    <x v="32"/>
    <x v="77"/>
    <x v="11"/>
    <x v="340"/>
    <x v="136"/>
    <x v="704"/>
    <x v="707"/>
    <x v="145"/>
    <x v="0"/>
    <x v="0"/>
    <x v="0"/>
    <x v="0"/>
    <x v="0"/>
    <x v="0"/>
    <x v="3"/>
    <x v="3"/>
    <x v="1"/>
    <x v="7"/>
    <x v="1"/>
    <x v="7"/>
    <x v="15"/>
    <x v="0"/>
    <x v="0"/>
    <x v="0"/>
    <x v="0"/>
    <x v="0"/>
    <x v="0"/>
    <x v="1"/>
    <x v="1"/>
    <x v="0"/>
    <x v="0"/>
    <x v="7"/>
    <x v="4"/>
    <x v="10"/>
    <x v="1"/>
    <x v="9"/>
    <x v="10"/>
    <x v="1"/>
    <x v="1"/>
    <x v="1"/>
    <x v="1"/>
    <x v="44"/>
    <x v="1010"/>
    <x v="2"/>
    <x v="2"/>
    <x v="0"/>
    <x v="0"/>
    <x v="2"/>
    <x v="1"/>
    <x v="84"/>
    <x v="4"/>
    <x v="5"/>
    <x v="5"/>
    <x v="5"/>
    <x v="0"/>
    <x v="0"/>
    <x v="0"/>
    <x v="0"/>
    <x v="0"/>
    <x v="0"/>
    <x v="0"/>
    <x v="0"/>
    <x v="0"/>
  </r>
  <r>
    <x v="0"/>
    <x v="0"/>
    <x v="0"/>
    <x v="1"/>
    <x v="1"/>
    <x v="4"/>
    <x v="45"/>
    <x v="138"/>
    <x v="138"/>
    <x v="1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011"/>
    <x v="2"/>
    <x v="2"/>
    <x v="1"/>
    <x v="1"/>
    <x v="8"/>
    <x v="1"/>
    <x v="703"/>
    <x v="1"/>
    <x v="10"/>
    <x v="746"/>
    <x v="896"/>
    <x v="0"/>
    <x v="0"/>
    <x v="0"/>
    <x v="0"/>
    <x v="0"/>
    <x v="0"/>
    <x v="0"/>
    <x v="0"/>
    <x v="0"/>
  </r>
  <r>
    <x v="0"/>
    <x v="0"/>
    <x v="0"/>
    <x v="1"/>
    <x v="1"/>
    <x v="209"/>
    <x v="0"/>
    <x v="463"/>
    <x v="461"/>
    <x v="46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6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45"/>
    <x v="32"/>
    <x v="16"/>
    <x v="16"/>
    <x v="1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5"/>
    <x v="80"/>
    <x v="515"/>
    <x v="387"/>
    <x v="75"/>
    <x v="0"/>
    <x v="271"/>
    <x v="0"/>
    <x v="597"/>
    <x v="341"/>
    <x v="708"/>
    <x v="705"/>
    <x v="708"/>
    <x v="801"/>
    <x v="0"/>
    <x v="0"/>
    <x v="0"/>
    <x v="0"/>
    <x v="0"/>
    <x v="0"/>
    <x v="0"/>
    <x v="0"/>
    <x v="0"/>
    <x v="0"/>
    <x v="0"/>
    <x v="0"/>
    <x v="0"/>
    <x v="0"/>
    <x v="0"/>
    <x v="256"/>
    <x v="300"/>
    <x v="0"/>
    <x v="0"/>
    <x v="8"/>
    <x v="217"/>
    <x v="0"/>
    <x v="0"/>
    <x v="74"/>
    <x v="41"/>
    <x v="311"/>
    <x v="0"/>
    <x v="0"/>
    <x v="421"/>
    <x v="27"/>
    <x v="80"/>
    <x v="606"/>
    <x v="702"/>
    <x v="151"/>
    <x v="1012"/>
    <x v="16"/>
    <x v="363"/>
    <x v="29"/>
    <x v="238"/>
    <x v="196"/>
    <x v="34"/>
    <x v="704"/>
    <x v="51"/>
    <x v="177"/>
    <x v="747"/>
    <x v="897"/>
    <x v="49"/>
    <x v="46"/>
    <x v="2"/>
    <x v="0"/>
    <x v="0"/>
    <x v="0"/>
    <x v="0"/>
    <x v="0"/>
    <x v="0"/>
  </r>
  <r>
    <x v="0"/>
    <x v="0"/>
    <x v="0"/>
    <x v="1"/>
    <x v="1"/>
    <x v="45"/>
    <x v="32"/>
    <x v="17"/>
    <x v="17"/>
    <x v="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6"/>
    <x v="81"/>
    <x v="516"/>
    <x v="388"/>
    <x v="76"/>
    <x v="0"/>
    <x v="272"/>
    <x v="0"/>
    <x v="598"/>
    <x v="342"/>
    <x v="709"/>
    <x v="706"/>
    <x v="709"/>
    <x v="802"/>
    <x v="0"/>
    <x v="0"/>
    <x v="0"/>
    <x v="0"/>
    <x v="0"/>
    <x v="0"/>
    <x v="0"/>
    <x v="0"/>
    <x v="0"/>
    <x v="0"/>
    <x v="0"/>
    <x v="0"/>
    <x v="0"/>
    <x v="2"/>
    <x v="8"/>
    <x v="257"/>
    <x v="301"/>
    <x v="0"/>
    <x v="0"/>
    <x v="2"/>
    <x v="218"/>
    <x v="0"/>
    <x v="0"/>
    <x v="88"/>
    <x v="29"/>
    <x v="312"/>
    <x v="1"/>
    <x v="1"/>
    <x v="422"/>
    <x v="11"/>
    <x v="81"/>
    <x v="607"/>
    <x v="703"/>
    <x v="152"/>
    <x v="1013"/>
    <x v="33"/>
    <x v="364"/>
    <x v="39"/>
    <x v="239"/>
    <x v="197"/>
    <x v="73"/>
    <x v="705"/>
    <x v="52"/>
    <x v="178"/>
    <x v="748"/>
    <x v="898"/>
    <x v="0"/>
    <x v="0"/>
    <x v="0"/>
    <x v="0"/>
    <x v="0"/>
    <x v="0"/>
    <x v="0"/>
    <x v="0"/>
    <x v="0"/>
  </r>
  <r>
    <x v="0"/>
    <x v="0"/>
    <x v="0"/>
    <x v="1"/>
    <x v="1"/>
    <x v="12"/>
    <x v="32"/>
    <x v="120"/>
    <x v="120"/>
    <x v="1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7"/>
    <x v="389"/>
    <x v="0"/>
    <x v="0"/>
    <x v="273"/>
    <x v="0"/>
    <x v="599"/>
    <x v="343"/>
    <x v="710"/>
    <x v="707"/>
    <x v="710"/>
    <x v="803"/>
    <x v="0"/>
    <x v="0"/>
    <x v="0"/>
    <x v="0"/>
    <x v="0"/>
    <x v="0"/>
    <x v="0"/>
    <x v="0"/>
    <x v="0"/>
    <x v="0"/>
    <x v="0"/>
    <x v="0"/>
    <x v="0"/>
    <x v="0"/>
    <x v="0"/>
    <x v="258"/>
    <x v="302"/>
    <x v="0"/>
    <x v="0"/>
    <x v="1"/>
    <x v="1"/>
    <x v="0"/>
    <x v="0"/>
    <x v="14"/>
    <x v="2"/>
    <x v="50"/>
    <x v="0"/>
    <x v="0"/>
    <x v="423"/>
    <x v="1"/>
    <x v="3"/>
    <x v="608"/>
    <x v="704"/>
    <x v="19"/>
    <x v="1014"/>
    <x v="1"/>
    <x v="365"/>
    <x v="12"/>
    <x v="39"/>
    <x v="60"/>
    <x v="10"/>
    <x v="706"/>
    <x v="10"/>
    <x v="37"/>
    <x v="749"/>
    <x v="899"/>
    <x v="0"/>
    <x v="0"/>
    <x v="0"/>
    <x v="0"/>
    <x v="0"/>
    <x v="0"/>
    <x v="0"/>
    <x v="0"/>
    <x v="0"/>
  </r>
  <r>
    <x v="0"/>
    <x v="0"/>
    <x v="0"/>
    <x v="1"/>
    <x v="1"/>
    <x v="46"/>
    <x v="34"/>
    <x v="99"/>
    <x v="99"/>
    <x v="9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8"/>
    <x v="287"/>
    <x v="0"/>
    <x v="0"/>
    <x v="274"/>
    <x v="0"/>
    <x v="600"/>
    <x v="0"/>
    <x v="711"/>
    <x v="708"/>
    <x v="711"/>
    <x v="804"/>
    <x v="0"/>
    <x v="0"/>
    <x v="0"/>
    <x v="0"/>
    <x v="0"/>
    <x v="0"/>
    <x v="0"/>
    <x v="0"/>
    <x v="0"/>
    <x v="0"/>
    <x v="0"/>
    <x v="0"/>
    <x v="0"/>
    <x v="0"/>
    <x v="0"/>
    <x v="259"/>
    <x v="303"/>
    <x v="0"/>
    <x v="0"/>
    <x v="1"/>
    <x v="1"/>
    <x v="0"/>
    <x v="0"/>
    <x v="0"/>
    <x v="0"/>
    <x v="0"/>
    <x v="0"/>
    <x v="0"/>
    <x v="0"/>
    <x v="1"/>
    <x v="1"/>
    <x v="609"/>
    <x v="705"/>
    <x v="22"/>
    <x v="497"/>
    <x v="2"/>
    <x v="2"/>
    <x v="0"/>
    <x v="0"/>
    <x v="2"/>
    <x v="1"/>
    <x v="266"/>
    <x v="4"/>
    <x v="5"/>
    <x v="750"/>
    <x v="900"/>
    <x v="0"/>
    <x v="0"/>
    <x v="0"/>
    <x v="0"/>
    <x v="0"/>
    <x v="0"/>
    <x v="0"/>
    <x v="0"/>
    <x v="0"/>
  </r>
  <r>
    <x v="0"/>
    <x v="0"/>
    <x v="0"/>
    <x v="1"/>
    <x v="1"/>
    <x v="210"/>
    <x v="43"/>
    <x v="133"/>
    <x v="133"/>
    <x v="13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0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3"/>
    <x v="0"/>
    <x v="134"/>
    <x v="134"/>
    <x v="13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84"/>
    <x v="281"/>
    <x v="284"/>
    <x v="315"/>
    <x v="0"/>
    <x v="0"/>
    <x v="0"/>
    <x v="0"/>
    <x v="0"/>
    <x v="0"/>
    <x v="0"/>
    <x v="0"/>
    <x v="0"/>
    <x v="0"/>
    <x v="0"/>
    <x v="0"/>
    <x v="0"/>
    <x v="0"/>
    <x v="0"/>
    <x v="0"/>
    <x v="0"/>
    <x v="45"/>
    <x v="240"/>
    <x v="1"/>
    <x v="1"/>
    <x v="0"/>
    <x v="0"/>
    <x v="7"/>
    <x v="4"/>
    <x v="2"/>
    <x v="1"/>
    <x v="2"/>
    <x v="9"/>
    <x v="0"/>
    <x v="16"/>
    <x v="0"/>
    <x v="706"/>
    <x v="44"/>
    <x v="1016"/>
    <x v="2"/>
    <x v="2"/>
    <x v="0"/>
    <x v="0"/>
    <x v="2"/>
    <x v="1"/>
    <x v="83"/>
    <x v="1"/>
    <x v="2"/>
    <x v="79"/>
    <x v="901"/>
    <x v="0"/>
    <x v="0"/>
    <x v="0"/>
    <x v="106"/>
    <x v="106"/>
    <x v="1"/>
    <x v="1"/>
    <x v="6"/>
    <x v="6"/>
  </r>
  <r>
    <x v="0"/>
    <x v="0"/>
    <x v="0"/>
    <x v="1"/>
    <x v="1"/>
    <x v="45"/>
    <x v="32"/>
    <x v="16"/>
    <x v="16"/>
    <x v="1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9"/>
    <x v="81"/>
    <x v="0"/>
    <x v="0"/>
    <x v="275"/>
    <x v="0"/>
    <x v="601"/>
    <x v="75"/>
    <x v="712"/>
    <x v="709"/>
    <x v="712"/>
    <x v="805"/>
    <x v="0"/>
    <x v="0"/>
    <x v="0"/>
    <x v="0"/>
    <x v="0"/>
    <x v="0"/>
    <x v="0"/>
    <x v="0"/>
    <x v="0"/>
    <x v="0"/>
    <x v="0"/>
    <x v="0"/>
    <x v="0"/>
    <x v="0"/>
    <x v="0"/>
    <x v="260"/>
    <x v="304"/>
    <x v="0"/>
    <x v="0"/>
    <x v="1"/>
    <x v="1"/>
    <x v="0"/>
    <x v="0"/>
    <x v="8"/>
    <x v="2"/>
    <x v="118"/>
    <x v="0"/>
    <x v="0"/>
    <x v="11"/>
    <x v="0"/>
    <x v="5"/>
    <x v="610"/>
    <x v="707"/>
    <x v="1"/>
    <x v="1017"/>
    <x v="2"/>
    <x v="2"/>
    <x v="0"/>
    <x v="0"/>
    <x v="16"/>
    <x v="3"/>
    <x v="707"/>
    <x v="1"/>
    <x v="31"/>
    <x v="751"/>
    <x v="902"/>
    <x v="0"/>
    <x v="0"/>
    <x v="0"/>
    <x v="0"/>
    <x v="0"/>
    <x v="0"/>
    <x v="0"/>
    <x v="0"/>
    <x v="0"/>
  </r>
  <r>
    <x v="0"/>
    <x v="0"/>
    <x v="0"/>
    <x v="1"/>
    <x v="1"/>
    <x v="45"/>
    <x v="32"/>
    <x v="17"/>
    <x v="17"/>
    <x v="1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18"/>
    <x v="1"/>
    <x v="366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12"/>
    <x v="32"/>
    <x v="120"/>
    <x v="120"/>
    <x v="12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1"/>
    <x v="68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48"/>
    <x v="32"/>
    <x v="7"/>
    <x v="7"/>
    <x v="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0"/>
    <x v="390"/>
    <x v="0"/>
    <x v="0"/>
    <x v="0"/>
    <x v="0"/>
    <x v="602"/>
    <x v="0"/>
    <x v="713"/>
    <x v="710"/>
    <x v="713"/>
    <x v="80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0"/>
    <x v="0"/>
    <x v="611"/>
    <x v="708"/>
    <x v="5"/>
    <x v="1019"/>
    <x v="2"/>
    <x v="2"/>
    <x v="0"/>
    <x v="0"/>
    <x v="57"/>
    <x v="15"/>
    <x v="708"/>
    <x v="3"/>
    <x v="22"/>
    <x v="752"/>
    <x v="903"/>
    <x v="50"/>
    <x v="47"/>
    <x v="4"/>
    <x v="0"/>
    <x v="0"/>
    <x v="0"/>
    <x v="0"/>
    <x v="0"/>
    <x v="0"/>
  </r>
  <r>
    <x v="0"/>
    <x v="0"/>
    <x v="0"/>
    <x v="1"/>
    <x v="1"/>
    <x v="11"/>
    <x v="27"/>
    <x v="7"/>
    <x v="7"/>
    <x v="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1"/>
    <x v="29"/>
    <x v="0"/>
    <x v="0"/>
    <x v="0"/>
    <x v="0"/>
    <x v="1"/>
    <x v="0"/>
    <x v="714"/>
    <x v="1"/>
    <x v="1"/>
    <x v="80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709"/>
    <x v="23"/>
    <x v="1020"/>
    <x v="2"/>
    <x v="2"/>
    <x v="0"/>
    <x v="0"/>
    <x v="2"/>
    <x v="1"/>
    <x v="709"/>
    <x v="4"/>
    <x v="5"/>
    <x v="5"/>
    <x v="904"/>
    <x v="0"/>
    <x v="0"/>
    <x v="0"/>
    <x v="0"/>
    <x v="0"/>
    <x v="0"/>
    <x v="0"/>
    <x v="0"/>
    <x v="0"/>
  </r>
  <r>
    <x v="0"/>
    <x v="0"/>
    <x v="0"/>
    <x v="1"/>
    <x v="1"/>
    <x v="50"/>
    <x v="32"/>
    <x v="82"/>
    <x v="82"/>
    <x v="8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2"/>
    <x v="391"/>
    <x v="0"/>
    <x v="0"/>
    <x v="0"/>
    <x v="0"/>
    <x v="603"/>
    <x v="344"/>
    <x v="715"/>
    <x v="711"/>
    <x v="714"/>
    <x v="80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19"/>
    <x v="0"/>
    <x v="0"/>
    <x v="16"/>
    <x v="10"/>
    <x v="265"/>
    <x v="0"/>
    <x v="0"/>
    <x v="424"/>
    <x v="0"/>
    <x v="3"/>
    <x v="612"/>
    <x v="710"/>
    <x v="17"/>
    <x v="1021"/>
    <x v="15"/>
    <x v="367"/>
    <x v="0"/>
    <x v="0"/>
    <x v="49"/>
    <x v="0"/>
    <x v="710"/>
    <x v="6"/>
    <x v="26"/>
    <x v="753"/>
    <x v="905"/>
    <x v="51"/>
    <x v="48"/>
    <x v="4"/>
    <x v="0"/>
    <x v="0"/>
    <x v="0"/>
    <x v="0"/>
    <x v="0"/>
    <x v="0"/>
  </r>
  <r>
    <x v="0"/>
    <x v="0"/>
    <x v="0"/>
    <x v="1"/>
    <x v="1"/>
    <x v="6"/>
    <x v="42"/>
    <x v="132"/>
    <x v="132"/>
    <x v="13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3"/>
    <x v="392"/>
    <x v="0"/>
    <x v="0"/>
    <x v="276"/>
    <x v="0"/>
    <x v="604"/>
    <x v="0"/>
    <x v="716"/>
    <x v="712"/>
    <x v="715"/>
    <x v="809"/>
    <x v="0"/>
    <x v="0"/>
    <x v="0"/>
    <x v="0"/>
    <x v="0"/>
    <x v="0"/>
    <x v="0"/>
    <x v="0"/>
    <x v="0"/>
    <x v="0"/>
    <x v="0"/>
    <x v="0"/>
    <x v="0"/>
    <x v="0"/>
    <x v="0"/>
    <x v="261"/>
    <x v="305"/>
    <x v="0"/>
    <x v="0"/>
    <x v="0"/>
    <x v="220"/>
    <x v="0"/>
    <x v="0"/>
    <x v="0"/>
    <x v="0"/>
    <x v="0"/>
    <x v="0"/>
    <x v="0"/>
    <x v="0"/>
    <x v="0"/>
    <x v="5"/>
    <x v="613"/>
    <x v="711"/>
    <x v="46"/>
    <x v="1022"/>
    <x v="9"/>
    <x v="368"/>
    <x v="0"/>
    <x v="0"/>
    <x v="19"/>
    <x v="6"/>
    <x v="711"/>
    <x v="13"/>
    <x v="33"/>
    <x v="754"/>
    <x v="906"/>
    <x v="0"/>
    <x v="0"/>
    <x v="0"/>
    <x v="0"/>
    <x v="0"/>
    <x v="0"/>
    <x v="0"/>
    <x v="0"/>
    <x v="0"/>
  </r>
  <r>
    <x v="0"/>
    <x v="0"/>
    <x v="0"/>
    <x v="1"/>
    <x v="1"/>
    <x v="45"/>
    <x v="32"/>
    <x v="18"/>
    <x v="18"/>
    <x v="1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1"/>
    <x v="0"/>
    <x v="0"/>
    <x v="0"/>
    <x v="0"/>
    <x v="0"/>
    <x v="0"/>
    <x v="0"/>
    <x v="0"/>
    <x v="1"/>
    <x v="1"/>
    <x v="1"/>
    <x v="1"/>
    <x v="1"/>
    <x v="1023"/>
    <x v="1"/>
    <x v="369"/>
    <x v="0"/>
    <x v="0"/>
    <x v="13"/>
    <x v="1"/>
    <x v="342"/>
    <x v="4"/>
    <x v="5"/>
    <x v="5"/>
    <x v="907"/>
    <x v="0"/>
    <x v="0"/>
    <x v="1"/>
    <x v="0"/>
    <x v="0"/>
    <x v="0"/>
    <x v="0"/>
    <x v="0"/>
    <x v="0"/>
  </r>
  <r>
    <x v="0"/>
    <x v="0"/>
    <x v="0"/>
    <x v="2"/>
    <x v="2"/>
    <x v="52"/>
    <x v="46"/>
    <x v="138"/>
    <x v="138"/>
    <x v="138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67"/>
    <x v="82"/>
    <x v="524"/>
    <x v="125"/>
    <x v="77"/>
    <x v="0"/>
    <x v="277"/>
    <x v="65"/>
    <x v="605"/>
    <x v="132"/>
    <x v="717"/>
    <x v="713"/>
    <x v="716"/>
    <x v="810"/>
    <x v="0"/>
    <x v="0"/>
    <x v="0"/>
    <x v="0"/>
    <x v="0"/>
    <x v="0"/>
    <x v="1"/>
    <x v="3"/>
    <x v="0"/>
    <x v="0"/>
    <x v="0"/>
    <x v="0"/>
    <x v="61"/>
    <x v="0"/>
    <x v="1"/>
    <x v="262"/>
    <x v="306"/>
    <x v="24"/>
    <x v="241"/>
    <x v="0"/>
    <x v="99"/>
    <x v="0"/>
    <x v="0"/>
    <x v="33"/>
    <x v="4"/>
    <x v="10"/>
    <x v="1"/>
    <x v="9"/>
    <x v="425"/>
    <x v="1"/>
    <x v="18"/>
    <x v="614"/>
    <x v="712"/>
    <x v="30"/>
    <x v="1024"/>
    <x v="1"/>
    <x v="159"/>
    <x v="0"/>
    <x v="0"/>
    <x v="35"/>
    <x v="3"/>
    <x v="341"/>
    <x v="1"/>
    <x v="45"/>
    <x v="755"/>
    <x v="908"/>
    <x v="0"/>
    <x v="0"/>
    <x v="0"/>
    <x v="0"/>
    <x v="0"/>
    <x v="0"/>
    <x v="0"/>
    <x v="0"/>
    <x v="0"/>
  </r>
  <r>
    <x v="0"/>
    <x v="0"/>
    <x v="0"/>
    <x v="2"/>
    <x v="2"/>
    <x v="57"/>
    <x v="0"/>
    <x v="142"/>
    <x v="142"/>
    <x v="1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"/>
    <x v="83"/>
    <x v="525"/>
    <x v="393"/>
    <x v="78"/>
    <x v="0"/>
    <x v="278"/>
    <x v="78"/>
    <x v="606"/>
    <x v="345"/>
    <x v="718"/>
    <x v="714"/>
    <x v="717"/>
    <x v="811"/>
    <x v="0"/>
    <x v="0"/>
    <x v="0"/>
    <x v="0"/>
    <x v="0"/>
    <x v="0"/>
    <x v="3"/>
    <x v="3"/>
    <x v="0"/>
    <x v="0"/>
    <x v="0"/>
    <x v="0"/>
    <x v="11"/>
    <x v="0"/>
    <x v="0"/>
    <x v="263"/>
    <x v="307"/>
    <x v="0"/>
    <x v="0"/>
    <x v="6"/>
    <x v="221"/>
    <x v="0"/>
    <x v="0"/>
    <x v="34"/>
    <x v="19"/>
    <x v="199"/>
    <x v="0"/>
    <x v="0"/>
    <x v="426"/>
    <x v="8"/>
    <x v="43"/>
    <x v="615"/>
    <x v="713"/>
    <x v="153"/>
    <x v="1025"/>
    <x v="13"/>
    <x v="370"/>
    <x v="28"/>
    <x v="240"/>
    <x v="198"/>
    <x v="39"/>
    <x v="712"/>
    <x v="12"/>
    <x v="179"/>
    <x v="756"/>
    <x v="909"/>
    <x v="0"/>
    <x v="0"/>
    <x v="0"/>
    <x v="0"/>
    <x v="0"/>
    <x v="0"/>
    <x v="0"/>
    <x v="0"/>
    <x v="0"/>
  </r>
  <r>
    <x v="0"/>
    <x v="0"/>
    <x v="0"/>
    <x v="2"/>
    <x v="2"/>
    <x v="58"/>
    <x v="43"/>
    <x v="144"/>
    <x v="144"/>
    <x v="1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6"/>
    <x v="394"/>
    <x v="0"/>
    <x v="0"/>
    <x v="0"/>
    <x v="0"/>
    <x v="607"/>
    <x v="0"/>
    <x v="719"/>
    <x v="715"/>
    <x v="718"/>
    <x v="8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616"/>
    <x v="714"/>
    <x v="14"/>
    <x v="1026"/>
    <x v="5"/>
    <x v="371"/>
    <x v="4"/>
    <x v="241"/>
    <x v="57"/>
    <x v="10"/>
    <x v="713"/>
    <x v="6"/>
    <x v="23"/>
    <x v="757"/>
    <x v="910"/>
    <x v="52"/>
    <x v="49"/>
    <x v="4"/>
    <x v="0"/>
    <x v="0"/>
    <x v="0"/>
    <x v="0"/>
    <x v="0"/>
    <x v="0"/>
  </r>
  <r>
    <x v="0"/>
    <x v="0"/>
    <x v="0"/>
    <x v="2"/>
    <x v="2"/>
    <x v="59"/>
    <x v="43"/>
    <x v="145"/>
    <x v="145"/>
    <x v="14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5"/>
    <x v="102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"/>
    <x v="2"/>
    <x v="61"/>
    <x v="0"/>
    <x v="147"/>
    <x v="147"/>
    <x v="1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8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2"/>
    <x v="0"/>
    <x v="0"/>
    <x v="0"/>
    <x v="0"/>
    <x v="0"/>
    <x v="0"/>
    <x v="0"/>
    <x v="0"/>
    <x v="1"/>
    <x v="1"/>
    <x v="1"/>
    <x v="1"/>
    <x v="6"/>
    <x v="709"/>
    <x v="1"/>
    <x v="372"/>
    <x v="0"/>
    <x v="0"/>
    <x v="6"/>
    <x v="1"/>
    <x v="714"/>
    <x v="1"/>
    <x v="14"/>
    <x v="758"/>
    <x v="911"/>
    <x v="0"/>
    <x v="0"/>
    <x v="0"/>
    <x v="0"/>
    <x v="0"/>
    <x v="0"/>
    <x v="0"/>
    <x v="0"/>
    <x v="0"/>
  </r>
  <r>
    <x v="0"/>
    <x v="0"/>
    <x v="0"/>
    <x v="2"/>
    <x v="2"/>
    <x v="61"/>
    <x v="0"/>
    <x v="147"/>
    <x v="147"/>
    <x v="14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242"/>
    <x v="0"/>
    <x v="223"/>
    <x v="0"/>
    <x v="0"/>
    <x v="0"/>
    <x v="0"/>
    <x v="0"/>
    <x v="0"/>
    <x v="0"/>
    <x v="0"/>
    <x v="1"/>
    <x v="1"/>
    <x v="1"/>
    <x v="1"/>
    <x v="4"/>
    <x v="1028"/>
    <x v="1"/>
    <x v="373"/>
    <x v="0"/>
    <x v="0"/>
    <x v="2"/>
    <x v="1"/>
    <x v="2"/>
    <x v="1"/>
    <x v="2"/>
    <x v="2"/>
    <x v="912"/>
    <x v="0"/>
    <x v="0"/>
    <x v="0"/>
    <x v="0"/>
    <x v="0"/>
    <x v="0"/>
    <x v="0"/>
    <x v="0"/>
    <x v="0"/>
  </r>
  <r>
    <x v="0"/>
    <x v="0"/>
    <x v="0"/>
    <x v="2"/>
    <x v="2"/>
    <x v="54"/>
    <x v="43"/>
    <x v="138"/>
    <x v="138"/>
    <x v="1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7"/>
    <x v="395"/>
    <x v="0"/>
    <x v="0"/>
    <x v="279"/>
    <x v="0"/>
    <x v="608"/>
    <x v="346"/>
    <x v="720"/>
    <x v="716"/>
    <x v="719"/>
    <x v="814"/>
    <x v="0"/>
    <x v="0"/>
    <x v="0"/>
    <x v="0"/>
    <x v="0"/>
    <x v="0"/>
    <x v="0"/>
    <x v="0"/>
    <x v="0"/>
    <x v="0"/>
    <x v="0"/>
    <x v="0"/>
    <x v="0"/>
    <x v="0"/>
    <x v="0"/>
    <x v="264"/>
    <x v="308"/>
    <x v="0"/>
    <x v="0"/>
    <x v="1"/>
    <x v="1"/>
    <x v="0"/>
    <x v="0"/>
    <x v="40"/>
    <x v="10"/>
    <x v="103"/>
    <x v="0"/>
    <x v="0"/>
    <x v="427"/>
    <x v="0"/>
    <x v="31"/>
    <x v="617"/>
    <x v="715"/>
    <x v="17"/>
    <x v="1029"/>
    <x v="5"/>
    <x v="374"/>
    <x v="9"/>
    <x v="242"/>
    <x v="45"/>
    <x v="15"/>
    <x v="715"/>
    <x v="1"/>
    <x v="180"/>
    <x v="759"/>
    <x v="913"/>
    <x v="0"/>
    <x v="0"/>
    <x v="0"/>
    <x v="0"/>
    <x v="0"/>
    <x v="0"/>
    <x v="0"/>
    <x v="0"/>
    <x v="0"/>
  </r>
  <r>
    <x v="0"/>
    <x v="0"/>
    <x v="0"/>
    <x v="2"/>
    <x v="2"/>
    <x v="52"/>
    <x v="46"/>
    <x v="138"/>
    <x v="138"/>
    <x v="138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8"/>
    <x v="16"/>
    <x v="0"/>
    <x v="0"/>
    <x v="88"/>
    <x v="0"/>
    <x v="609"/>
    <x v="0"/>
    <x v="721"/>
    <x v="717"/>
    <x v="720"/>
    <x v="815"/>
    <x v="0"/>
    <x v="0"/>
    <x v="0"/>
    <x v="0"/>
    <x v="0"/>
    <x v="0"/>
    <x v="0"/>
    <x v="0"/>
    <x v="0"/>
    <x v="0"/>
    <x v="0"/>
    <x v="0"/>
    <x v="0"/>
    <x v="0"/>
    <x v="0"/>
    <x v="79"/>
    <x v="309"/>
    <x v="0"/>
    <x v="0"/>
    <x v="1"/>
    <x v="1"/>
    <x v="0"/>
    <x v="0"/>
    <x v="8"/>
    <x v="2"/>
    <x v="313"/>
    <x v="1"/>
    <x v="2"/>
    <x v="428"/>
    <x v="3"/>
    <x v="5"/>
    <x v="618"/>
    <x v="716"/>
    <x v="23"/>
    <x v="1030"/>
    <x v="1"/>
    <x v="375"/>
    <x v="0"/>
    <x v="0"/>
    <x v="11"/>
    <x v="8"/>
    <x v="716"/>
    <x v="3"/>
    <x v="35"/>
    <x v="760"/>
    <x v="914"/>
    <x v="0"/>
    <x v="0"/>
    <x v="0"/>
    <x v="118"/>
    <x v="118"/>
    <x v="1"/>
    <x v="1"/>
    <x v="2"/>
    <x v="2"/>
  </r>
  <r>
    <x v="0"/>
    <x v="0"/>
    <x v="0"/>
    <x v="2"/>
    <x v="2"/>
    <x v="55"/>
    <x v="44"/>
    <x v="139"/>
    <x v="139"/>
    <x v="13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7"/>
    <x v="1031"/>
    <x v="2"/>
    <x v="2"/>
    <x v="3"/>
    <x v="243"/>
    <x v="6"/>
    <x v="1"/>
    <x v="717"/>
    <x v="1"/>
    <x v="14"/>
    <x v="761"/>
    <x v="915"/>
    <x v="0"/>
    <x v="0"/>
    <x v="0"/>
    <x v="0"/>
    <x v="0"/>
    <x v="0"/>
    <x v="0"/>
    <x v="0"/>
    <x v="0"/>
  </r>
  <r>
    <x v="0"/>
    <x v="0"/>
    <x v="0"/>
    <x v="2"/>
    <x v="2"/>
    <x v="120"/>
    <x v="0"/>
    <x v="368"/>
    <x v="366"/>
    <x v="36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33"/>
    <x v="0"/>
    <x v="0"/>
    <x v="0"/>
    <x v="0"/>
    <x v="0"/>
    <x v="0"/>
    <x v="0"/>
    <x v="0"/>
    <x v="0"/>
    <x v="0"/>
    <x v="0"/>
    <x v="0"/>
    <x v="0"/>
    <x v="0"/>
    <x v="0"/>
    <x v="2"/>
    <x v="243"/>
    <x v="1"/>
    <x v="1"/>
    <x v="0"/>
    <x v="0"/>
    <x v="0"/>
    <x v="0"/>
    <x v="0"/>
    <x v="0"/>
    <x v="0"/>
    <x v="0"/>
    <x v="1"/>
    <x v="1"/>
    <x v="1"/>
    <x v="1"/>
    <x v="6"/>
    <x v="827"/>
    <x v="2"/>
    <x v="2"/>
    <x v="0"/>
    <x v="0"/>
    <x v="5"/>
    <x v="4"/>
    <x v="5"/>
    <x v="4"/>
    <x v="5"/>
    <x v="5"/>
    <x v="5"/>
    <x v="0"/>
    <x v="0"/>
    <x v="1"/>
    <x v="63"/>
    <x v="63"/>
    <x v="1"/>
    <x v="1"/>
    <x v="2"/>
    <x v="2"/>
  </r>
  <r>
    <x v="0"/>
    <x v="0"/>
    <x v="0"/>
    <x v="2"/>
    <x v="2"/>
    <x v="1"/>
    <x v="224"/>
    <x v="630"/>
    <x v="628"/>
    <x v="63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032"/>
    <x v="2"/>
    <x v="2"/>
    <x v="0"/>
    <x v="0"/>
    <x v="13"/>
    <x v="1"/>
    <x v="341"/>
    <x v="1"/>
    <x v="13"/>
    <x v="518"/>
    <x v="916"/>
    <x v="0"/>
    <x v="0"/>
    <x v="0"/>
    <x v="0"/>
    <x v="0"/>
    <x v="0"/>
    <x v="0"/>
    <x v="0"/>
    <x v="0"/>
  </r>
  <r>
    <x v="0"/>
    <x v="0"/>
    <x v="0"/>
    <x v="2"/>
    <x v="2"/>
    <x v="1"/>
    <x v="77"/>
    <x v="631"/>
    <x v="629"/>
    <x v="63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3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"/>
    <x v="2"/>
    <x v="1"/>
    <x v="45"/>
    <x v="140"/>
    <x v="140"/>
    <x v="14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9"/>
    <x v="164"/>
    <x v="0"/>
    <x v="0"/>
    <x v="0"/>
    <x v="0"/>
    <x v="610"/>
    <x v="142"/>
    <x v="722"/>
    <x v="718"/>
    <x v="721"/>
    <x v="8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2"/>
    <x v="314"/>
    <x v="0"/>
    <x v="0"/>
    <x v="429"/>
    <x v="0"/>
    <x v="5"/>
    <x v="619"/>
    <x v="717"/>
    <x v="89"/>
    <x v="1034"/>
    <x v="5"/>
    <x v="19"/>
    <x v="25"/>
    <x v="244"/>
    <x v="61"/>
    <x v="6"/>
    <x v="718"/>
    <x v="0"/>
    <x v="36"/>
    <x v="762"/>
    <x v="917"/>
    <x v="0"/>
    <x v="0"/>
    <x v="0"/>
    <x v="0"/>
    <x v="0"/>
    <x v="0"/>
    <x v="0"/>
    <x v="0"/>
    <x v="0"/>
  </r>
  <r>
    <x v="0"/>
    <x v="0"/>
    <x v="0"/>
    <x v="2"/>
    <x v="2"/>
    <x v="54"/>
    <x v="93"/>
    <x v="226"/>
    <x v="225"/>
    <x v="22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035"/>
    <x v="2"/>
    <x v="2"/>
    <x v="4"/>
    <x v="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"/>
    <x v="2"/>
    <x v="1"/>
    <x v="11"/>
    <x v="141"/>
    <x v="141"/>
    <x v="14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0"/>
    <x v="396"/>
    <x v="0"/>
    <x v="0"/>
    <x v="0"/>
    <x v="0"/>
    <x v="611"/>
    <x v="301"/>
    <x v="723"/>
    <x v="719"/>
    <x v="722"/>
    <x v="8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2"/>
    <x v="59"/>
    <x v="0"/>
    <x v="0"/>
    <x v="430"/>
    <x v="0"/>
    <x v="21"/>
    <x v="620"/>
    <x v="718"/>
    <x v="16"/>
    <x v="1036"/>
    <x v="1"/>
    <x v="4"/>
    <x v="12"/>
    <x v="245"/>
    <x v="40"/>
    <x v="10"/>
    <x v="719"/>
    <x v="10"/>
    <x v="22"/>
    <x v="763"/>
    <x v="918"/>
    <x v="0"/>
    <x v="0"/>
    <x v="0"/>
    <x v="0"/>
    <x v="0"/>
    <x v="0"/>
    <x v="0"/>
    <x v="0"/>
    <x v="0"/>
  </r>
  <r>
    <x v="0"/>
    <x v="0"/>
    <x v="0"/>
    <x v="2"/>
    <x v="2"/>
    <x v="13"/>
    <x v="59"/>
    <x v="624"/>
    <x v="622"/>
    <x v="62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3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"/>
    <x v="2"/>
    <x v="56"/>
    <x v="3"/>
    <x v="96"/>
    <x v="96"/>
    <x v="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0"/>
    <x v="612"/>
    <x v="0"/>
    <x v="724"/>
    <x v="720"/>
    <x v="723"/>
    <x v="818"/>
    <x v="0"/>
    <x v="0"/>
    <x v="0"/>
    <x v="0"/>
    <x v="0"/>
    <x v="0"/>
    <x v="0"/>
    <x v="0"/>
    <x v="0"/>
    <x v="0"/>
    <x v="0"/>
    <x v="0"/>
    <x v="0"/>
    <x v="2"/>
    <x v="1"/>
    <x v="22"/>
    <x v="310"/>
    <x v="0"/>
    <x v="0"/>
    <x v="3"/>
    <x v="224"/>
    <x v="0"/>
    <x v="0"/>
    <x v="18"/>
    <x v="2"/>
    <x v="315"/>
    <x v="0"/>
    <x v="0"/>
    <x v="431"/>
    <x v="6"/>
    <x v="27"/>
    <x v="621"/>
    <x v="719"/>
    <x v="99"/>
    <x v="1037"/>
    <x v="24"/>
    <x v="376"/>
    <x v="1"/>
    <x v="1"/>
    <x v="81"/>
    <x v="14"/>
    <x v="720"/>
    <x v="15"/>
    <x v="181"/>
    <x v="764"/>
    <x v="919"/>
    <x v="0"/>
    <x v="0"/>
    <x v="0"/>
    <x v="0"/>
    <x v="0"/>
    <x v="0"/>
    <x v="0"/>
    <x v="0"/>
    <x v="0"/>
  </r>
  <r>
    <x v="0"/>
    <x v="0"/>
    <x v="0"/>
    <x v="2"/>
    <x v="2"/>
    <x v="56"/>
    <x v="3"/>
    <x v="96"/>
    <x v="96"/>
    <x v="96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6"/>
    <x v="16"/>
    <x v="1"/>
    <x v="1"/>
    <x v="2"/>
    <x v="2"/>
  </r>
  <r>
    <x v="0"/>
    <x v="0"/>
    <x v="0"/>
    <x v="2"/>
    <x v="2"/>
    <x v="52"/>
    <x v="225"/>
    <x v="145"/>
    <x v="145"/>
    <x v="14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1"/>
    <x v="172"/>
    <x v="0"/>
    <x v="0"/>
    <x v="280"/>
    <x v="0"/>
    <x v="613"/>
    <x v="150"/>
    <x v="725"/>
    <x v="721"/>
    <x v="724"/>
    <x v="819"/>
    <x v="0"/>
    <x v="0"/>
    <x v="0"/>
    <x v="0"/>
    <x v="0"/>
    <x v="0"/>
    <x v="0"/>
    <x v="0"/>
    <x v="0"/>
    <x v="0"/>
    <x v="0"/>
    <x v="0"/>
    <x v="0"/>
    <x v="0"/>
    <x v="0"/>
    <x v="265"/>
    <x v="311"/>
    <x v="0"/>
    <x v="0"/>
    <x v="1"/>
    <x v="1"/>
    <x v="0"/>
    <x v="0"/>
    <x v="8"/>
    <x v="4"/>
    <x v="50"/>
    <x v="0"/>
    <x v="0"/>
    <x v="23"/>
    <x v="1"/>
    <x v="0"/>
    <x v="622"/>
    <x v="720"/>
    <x v="23"/>
    <x v="1038"/>
    <x v="1"/>
    <x v="377"/>
    <x v="0"/>
    <x v="0"/>
    <x v="43"/>
    <x v="1"/>
    <x v="721"/>
    <x v="4"/>
    <x v="14"/>
    <x v="765"/>
    <x v="920"/>
    <x v="0"/>
    <x v="0"/>
    <x v="0"/>
    <x v="0"/>
    <x v="0"/>
    <x v="0"/>
    <x v="0"/>
    <x v="0"/>
    <x v="0"/>
  </r>
  <r>
    <x v="0"/>
    <x v="0"/>
    <x v="0"/>
    <x v="2"/>
    <x v="2"/>
    <x v="52"/>
    <x v="225"/>
    <x v="145"/>
    <x v="145"/>
    <x v="145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2"/>
    <x v="16"/>
    <x v="0"/>
    <x v="0"/>
    <x v="281"/>
    <x v="0"/>
    <x v="614"/>
    <x v="14"/>
    <x v="726"/>
    <x v="722"/>
    <x v="725"/>
    <x v="820"/>
    <x v="0"/>
    <x v="0"/>
    <x v="0"/>
    <x v="0"/>
    <x v="0"/>
    <x v="0"/>
    <x v="0"/>
    <x v="0"/>
    <x v="0"/>
    <x v="0"/>
    <x v="0"/>
    <x v="0"/>
    <x v="0"/>
    <x v="0"/>
    <x v="0"/>
    <x v="266"/>
    <x v="312"/>
    <x v="0"/>
    <x v="0"/>
    <x v="1"/>
    <x v="1"/>
    <x v="0"/>
    <x v="0"/>
    <x v="3"/>
    <x v="4"/>
    <x v="316"/>
    <x v="0"/>
    <x v="0"/>
    <x v="432"/>
    <x v="0"/>
    <x v="16"/>
    <x v="623"/>
    <x v="721"/>
    <x v="1"/>
    <x v="268"/>
    <x v="2"/>
    <x v="2"/>
    <x v="0"/>
    <x v="0"/>
    <x v="16"/>
    <x v="3"/>
    <x v="722"/>
    <x v="1"/>
    <x v="2"/>
    <x v="766"/>
    <x v="921"/>
    <x v="0"/>
    <x v="0"/>
    <x v="0"/>
    <x v="119"/>
    <x v="119"/>
    <x v="1"/>
    <x v="1"/>
    <x v="2"/>
    <x v="2"/>
  </r>
  <r>
    <x v="0"/>
    <x v="0"/>
    <x v="0"/>
    <x v="2"/>
    <x v="2"/>
    <x v="52"/>
    <x v="225"/>
    <x v="145"/>
    <x v="145"/>
    <x v="14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19"/>
    <x v="119"/>
    <x v="1"/>
    <x v="1"/>
    <x v="2"/>
    <x v="2"/>
  </r>
  <r>
    <x v="0"/>
    <x v="0"/>
    <x v="0"/>
    <x v="2"/>
    <x v="2"/>
    <x v="37"/>
    <x v="43"/>
    <x v="146"/>
    <x v="146"/>
    <x v="14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7"/>
    <x v="103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"/>
    <x v="2"/>
    <x v="3"/>
    <x v="0"/>
    <x v="632"/>
    <x v="630"/>
    <x v="63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2"/>
    <x v="240"/>
    <x v="0"/>
    <x v="0"/>
    <x v="0"/>
    <x v="0"/>
    <x v="161"/>
    <x v="213"/>
    <x v="727"/>
    <x v="723"/>
    <x v="726"/>
    <x v="821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244"/>
    <x v="0"/>
    <x v="225"/>
    <x v="0"/>
    <x v="0"/>
    <x v="7"/>
    <x v="4"/>
    <x v="39"/>
    <x v="1"/>
    <x v="51"/>
    <x v="129"/>
    <x v="1"/>
    <x v="1"/>
    <x v="1"/>
    <x v="722"/>
    <x v="11"/>
    <x v="1040"/>
    <x v="1"/>
    <x v="127"/>
    <x v="0"/>
    <x v="0"/>
    <x v="2"/>
    <x v="1"/>
    <x v="197"/>
    <x v="4"/>
    <x v="5"/>
    <x v="5"/>
    <x v="922"/>
    <x v="0"/>
    <x v="0"/>
    <x v="0"/>
    <x v="0"/>
    <x v="0"/>
    <x v="0"/>
    <x v="0"/>
    <x v="0"/>
    <x v="0"/>
  </r>
  <r>
    <x v="0"/>
    <x v="0"/>
    <x v="0"/>
    <x v="2"/>
    <x v="2"/>
    <x v="3"/>
    <x v="0"/>
    <x v="632"/>
    <x v="630"/>
    <x v="63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33"/>
    <x v="289"/>
    <x v="0"/>
    <x v="0"/>
    <x v="282"/>
    <x v="0"/>
    <x v="615"/>
    <x v="254"/>
    <x v="728"/>
    <x v="724"/>
    <x v="727"/>
    <x v="822"/>
    <x v="0"/>
    <x v="0"/>
    <x v="0"/>
    <x v="0"/>
    <x v="0"/>
    <x v="0"/>
    <x v="0"/>
    <x v="0"/>
    <x v="0"/>
    <x v="0"/>
    <x v="0"/>
    <x v="0"/>
    <x v="0"/>
    <x v="0"/>
    <x v="0"/>
    <x v="267"/>
    <x v="313"/>
    <x v="2"/>
    <x v="80"/>
    <x v="1"/>
    <x v="1"/>
    <x v="0"/>
    <x v="0"/>
    <x v="12"/>
    <x v="4"/>
    <x v="2"/>
    <x v="1"/>
    <x v="2"/>
    <x v="433"/>
    <x v="1"/>
    <x v="1"/>
    <x v="624"/>
    <x v="723"/>
    <x v="6"/>
    <x v="290"/>
    <x v="2"/>
    <x v="2"/>
    <x v="0"/>
    <x v="0"/>
    <x v="43"/>
    <x v="1"/>
    <x v="343"/>
    <x v="4"/>
    <x v="5"/>
    <x v="767"/>
    <x v="923"/>
    <x v="0"/>
    <x v="0"/>
    <x v="0"/>
    <x v="120"/>
    <x v="120"/>
    <x v="1"/>
    <x v="1"/>
    <x v="2"/>
    <x v="2"/>
  </r>
  <r>
    <x v="0"/>
    <x v="0"/>
    <x v="0"/>
    <x v="2"/>
    <x v="2"/>
    <x v="56"/>
    <x v="3"/>
    <x v="96"/>
    <x v="96"/>
    <x v="9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4"/>
    <x v="125"/>
    <x v="0"/>
    <x v="0"/>
    <x v="0"/>
    <x v="0"/>
    <x v="616"/>
    <x v="132"/>
    <x v="729"/>
    <x v="725"/>
    <x v="728"/>
    <x v="823"/>
    <x v="0"/>
    <x v="0"/>
    <x v="3"/>
    <x v="13"/>
    <x v="0"/>
    <x v="0"/>
    <x v="0"/>
    <x v="0"/>
    <x v="0"/>
    <x v="0"/>
    <x v="0"/>
    <x v="0"/>
    <x v="0"/>
    <x v="0"/>
    <x v="0"/>
    <x v="0"/>
    <x v="0"/>
    <x v="0"/>
    <x v="0"/>
    <x v="6"/>
    <x v="226"/>
    <x v="0"/>
    <x v="0"/>
    <x v="4"/>
    <x v="4"/>
    <x v="11"/>
    <x v="0"/>
    <x v="0"/>
    <x v="434"/>
    <x v="0"/>
    <x v="13"/>
    <x v="625"/>
    <x v="724"/>
    <x v="40"/>
    <x v="1041"/>
    <x v="10"/>
    <x v="378"/>
    <x v="0"/>
    <x v="0"/>
    <x v="126"/>
    <x v="10"/>
    <x v="723"/>
    <x v="10"/>
    <x v="98"/>
    <x v="768"/>
    <x v="924"/>
    <x v="0"/>
    <x v="0"/>
    <x v="0"/>
    <x v="0"/>
    <x v="0"/>
    <x v="0"/>
    <x v="0"/>
    <x v="0"/>
    <x v="0"/>
  </r>
  <r>
    <x v="0"/>
    <x v="0"/>
    <x v="0"/>
    <x v="2"/>
    <x v="2"/>
    <x v="58"/>
    <x v="43"/>
    <x v="144"/>
    <x v="144"/>
    <x v="14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5"/>
    <x v="397"/>
    <x v="0"/>
    <x v="0"/>
    <x v="0"/>
    <x v="0"/>
    <x v="617"/>
    <x v="347"/>
    <x v="730"/>
    <x v="726"/>
    <x v="729"/>
    <x v="8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6"/>
    <x v="10"/>
    <x v="206"/>
    <x v="0"/>
    <x v="0"/>
    <x v="435"/>
    <x v="1"/>
    <x v="18"/>
    <x v="626"/>
    <x v="725"/>
    <x v="10"/>
    <x v="1042"/>
    <x v="1"/>
    <x v="379"/>
    <x v="0"/>
    <x v="0"/>
    <x v="61"/>
    <x v="15"/>
    <x v="724"/>
    <x v="4"/>
    <x v="36"/>
    <x v="769"/>
    <x v="925"/>
    <x v="0"/>
    <x v="0"/>
    <x v="0"/>
    <x v="0"/>
    <x v="0"/>
    <x v="0"/>
    <x v="0"/>
    <x v="0"/>
    <x v="0"/>
  </r>
  <r>
    <x v="0"/>
    <x v="0"/>
    <x v="0"/>
    <x v="3"/>
    <x v="3"/>
    <x v="1"/>
    <x v="50"/>
    <x v="342"/>
    <x v="341"/>
    <x v="3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8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1043"/>
    <x v="2"/>
    <x v="2"/>
    <x v="4"/>
    <x v="4"/>
    <x v="8"/>
    <x v="3"/>
    <x v="725"/>
    <x v="3"/>
    <x v="10"/>
    <x v="770"/>
    <x v="926"/>
    <x v="0"/>
    <x v="0"/>
    <x v="0"/>
    <x v="0"/>
    <x v="0"/>
    <x v="0"/>
    <x v="0"/>
    <x v="0"/>
    <x v="0"/>
  </r>
  <r>
    <x v="0"/>
    <x v="0"/>
    <x v="0"/>
    <x v="3"/>
    <x v="3"/>
    <x v="1"/>
    <x v="50"/>
    <x v="344"/>
    <x v="343"/>
    <x v="3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9"/>
    <x v="1044"/>
    <x v="2"/>
    <x v="2"/>
    <x v="1"/>
    <x v="17"/>
    <x v="47"/>
    <x v="1"/>
    <x v="726"/>
    <x v="1"/>
    <x v="85"/>
    <x v="771"/>
    <x v="927"/>
    <x v="0"/>
    <x v="0"/>
    <x v="0"/>
    <x v="0"/>
    <x v="0"/>
    <x v="0"/>
    <x v="0"/>
    <x v="0"/>
    <x v="0"/>
  </r>
  <r>
    <x v="0"/>
    <x v="0"/>
    <x v="0"/>
    <x v="3"/>
    <x v="3"/>
    <x v="1"/>
    <x v="50"/>
    <x v="633"/>
    <x v="631"/>
    <x v="63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"/>
    <x v="3"/>
    <x v="1"/>
    <x v="50"/>
    <x v="343"/>
    <x v="342"/>
    <x v="34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6"/>
    <x v="28"/>
    <x v="0"/>
    <x v="0"/>
    <x v="283"/>
    <x v="0"/>
    <x v="618"/>
    <x v="348"/>
    <x v="731"/>
    <x v="727"/>
    <x v="730"/>
    <x v="826"/>
    <x v="0"/>
    <x v="0"/>
    <x v="0"/>
    <x v="0"/>
    <x v="0"/>
    <x v="0"/>
    <x v="0"/>
    <x v="0"/>
    <x v="0"/>
    <x v="0"/>
    <x v="0"/>
    <x v="0"/>
    <x v="0"/>
    <x v="0"/>
    <x v="0"/>
    <x v="268"/>
    <x v="314"/>
    <x v="0"/>
    <x v="0"/>
    <x v="1"/>
    <x v="1"/>
    <x v="0"/>
    <x v="0"/>
    <x v="49"/>
    <x v="4"/>
    <x v="10"/>
    <x v="0"/>
    <x v="0"/>
    <x v="436"/>
    <x v="1"/>
    <x v="46"/>
    <x v="627"/>
    <x v="726"/>
    <x v="92"/>
    <x v="1045"/>
    <x v="1"/>
    <x v="380"/>
    <x v="4"/>
    <x v="246"/>
    <x v="199"/>
    <x v="11"/>
    <x v="727"/>
    <x v="0"/>
    <x v="109"/>
    <x v="772"/>
    <x v="928"/>
    <x v="0"/>
    <x v="0"/>
    <x v="0"/>
    <x v="0"/>
    <x v="0"/>
    <x v="0"/>
    <x v="0"/>
    <x v="0"/>
    <x v="0"/>
  </r>
  <r>
    <x v="0"/>
    <x v="0"/>
    <x v="0"/>
    <x v="3"/>
    <x v="3"/>
    <x v="1"/>
    <x v="50"/>
    <x v="634"/>
    <x v="632"/>
    <x v="63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3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"/>
    <x v="3"/>
    <x v="1"/>
    <x v="50"/>
    <x v="635"/>
    <x v="633"/>
    <x v="63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4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"/>
    <x v="4"/>
    <x v="1"/>
    <x v="0"/>
    <x v="158"/>
    <x v="158"/>
    <x v="158"/>
    <x v="0"/>
    <x v="0"/>
    <x v="0"/>
    <x v="0"/>
    <x v="0"/>
    <x v="0"/>
    <x v="0"/>
    <x v="0"/>
    <x v="0"/>
    <x v="0"/>
    <x v="2"/>
    <x v="2"/>
    <x v="0"/>
    <x v="0"/>
    <x v="0"/>
    <x v="0"/>
    <x v="6"/>
    <x v="0"/>
    <x v="0"/>
    <x v="69"/>
    <x v="84"/>
    <x v="537"/>
    <x v="398"/>
    <x v="79"/>
    <x v="22"/>
    <x v="284"/>
    <x v="79"/>
    <x v="619"/>
    <x v="349"/>
    <x v="732"/>
    <x v="728"/>
    <x v="731"/>
    <x v="827"/>
    <x v="0"/>
    <x v="0"/>
    <x v="0"/>
    <x v="0"/>
    <x v="0"/>
    <x v="0"/>
    <x v="1"/>
    <x v="1"/>
    <x v="0"/>
    <x v="0"/>
    <x v="0"/>
    <x v="0"/>
    <x v="62"/>
    <x v="0"/>
    <x v="1"/>
    <x v="269"/>
    <x v="315"/>
    <x v="0"/>
    <x v="0"/>
    <x v="9"/>
    <x v="227"/>
    <x v="0"/>
    <x v="0"/>
    <x v="89"/>
    <x v="32"/>
    <x v="317"/>
    <x v="15"/>
    <x v="129"/>
    <x v="437"/>
    <x v="2"/>
    <x v="82"/>
    <x v="628"/>
    <x v="727"/>
    <x v="154"/>
    <x v="1047"/>
    <x v="8"/>
    <x v="381"/>
    <x v="40"/>
    <x v="247"/>
    <x v="179"/>
    <x v="44"/>
    <x v="728"/>
    <x v="5"/>
    <x v="182"/>
    <x v="773"/>
    <x v="929"/>
    <x v="0"/>
    <x v="0"/>
    <x v="0"/>
    <x v="0"/>
    <x v="0"/>
    <x v="0"/>
    <x v="0"/>
    <x v="0"/>
    <x v="0"/>
  </r>
  <r>
    <x v="0"/>
    <x v="0"/>
    <x v="0"/>
    <x v="4"/>
    <x v="4"/>
    <x v="3"/>
    <x v="0"/>
    <x v="578"/>
    <x v="576"/>
    <x v="57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245"/>
    <x v="1"/>
    <x v="1"/>
    <x v="0"/>
    <x v="0"/>
    <x v="0"/>
    <x v="0"/>
    <x v="0"/>
    <x v="0"/>
    <x v="0"/>
    <x v="0"/>
    <x v="1"/>
    <x v="1"/>
    <x v="1"/>
    <x v="1"/>
    <x v="10"/>
    <x v="104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"/>
    <x v="4"/>
    <x v="1"/>
    <x v="0"/>
    <x v="636"/>
    <x v="634"/>
    <x v="63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4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"/>
    <x v="4"/>
    <x v="1"/>
    <x v="53"/>
    <x v="154"/>
    <x v="154"/>
    <x v="15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33"/>
    <x v="729"/>
    <x v="732"/>
    <x v="8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217"/>
    <x v="1"/>
    <x v="130"/>
    <x v="438"/>
    <x v="0"/>
    <x v="0"/>
    <x v="629"/>
    <x v="728"/>
    <x v="134"/>
    <x v="1050"/>
    <x v="5"/>
    <x v="382"/>
    <x v="22"/>
    <x v="248"/>
    <x v="32"/>
    <x v="10"/>
    <x v="729"/>
    <x v="13"/>
    <x v="37"/>
    <x v="774"/>
    <x v="930"/>
    <x v="0"/>
    <x v="0"/>
    <x v="0"/>
    <x v="0"/>
    <x v="0"/>
    <x v="0"/>
    <x v="0"/>
    <x v="0"/>
    <x v="0"/>
  </r>
  <r>
    <x v="0"/>
    <x v="0"/>
    <x v="0"/>
    <x v="4"/>
    <x v="4"/>
    <x v="1"/>
    <x v="0"/>
    <x v="158"/>
    <x v="158"/>
    <x v="158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8"/>
    <x v="42"/>
    <x v="0"/>
    <x v="0"/>
    <x v="285"/>
    <x v="0"/>
    <x v="620"/>
    <x v="39"/>
    <x v="734"/>
    <x v="730"/>
    <x v="733"/>
    <x v="829"/>
    <x v="0"/>
    <x v="0"/>
    <x v="0"/>
    <x v="0"/>
    <x v="0"/>
    <x v="0"/>
    <x v="0"/>
    <x v="0"/>
    <x v="0"/>
    <x v="0"/>
    <x v="0"/>
    <x v="0"/>
    <x v="0"/>
    <x v="0"/>
    <x v="0"/>
    <x v="270"/>
    <x v="316"/>
    <x v="0"/>
    <x v="0"/>
    <x v="1"/>
    <x v="1"/>
    <x v="0"/>
    <x v="0"/>
    <x v="27"/>
    <x v="2"/>
    <x v="162"/>
    <x v="0"/>
    <x v="0"/>
    <x v="439"/>
    <x v="0"/>
    <x v="8"/>
    <x v="630"/>
    <x v="729"/>
    <x v="23"/>
    <x v="521"/>
    <x v="2"/>
    <x v="2"/>
    <x v="0"/>
    <x v="0"/>
    <x v="4"/>
    <x v="3"/>
    <x v="730"/>
    <x v="1"/>
    <x v="7"/>
    <x v="775"/>
    <x v="931"/>
    <x v="0"/>
    <x v="0"/>
    <x v="0"/>
    <x v="121"/>
    <x v="121"/>
    <x v="1"/>
    <x v="1"/>
    <x v="7"/>
    <x v="7"/>
  </r>
  <r>
    <x v="0"/>
    <x v="0"/>
    <x v="0"/>
    <x v="4"/>
    <x v="4"/>
    <x v="1"/>
    <x v="0"/>
    <x v="158"/>
    <x v="158"/>
    <x v="15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39"/>
    <x v="399"/>
    <x v="0"/>
    <x v="0"/>
    <x v="0"/>
    <x v="0"/>
    <x v="621"/>
    <x v="350"/>
    <x v="735"/>
    <x v="731"/>
    <x v="734"/>
    <x v="83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246"/>
    <x v="1"/>
    <x v="1"/>
    <x v="0"/>
    <x v="0"/>
    <x v="8"/>
    <x v="2"/>
    <x v="118"/>
    <x v="2"/>
    <x v="66"/>
    <x v="11"/>
    <x v="1"/>
    <x v="1"/>
    <x v="631"/>
    <x v="730"/>
    <x v="23"/>
    <x v="1051"/>
    <x v="2"/>
    <x v="2"/>
    <x v="0"/>
    <x v="0"/>
    <x v="13"/>
    <x v="3"/>
    <x v="250"/>
    <x v="4"/>
    <x v="5"/>
    <x v="776"/>
    <x v="932"/>
    <x v="0"/>
    <x v="0"/>
    <x v="0"/>
    <x v="121"/>
    <x v="121"/>
    <x v="1"/>
    <x v="1"/>
    <x v="7"/>
    <x v="7"/>
  </r>
  <r>
    <x v="0"/>
    <x v="0"/>
    <x v="0"/>
    <x v="4"/>
    <x v="4"/>
    <x v="82"/>
    <x v="200"/>
    <x v="209"/>
    <x v="209"/>
    <x v="20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052"/>
    <x v="2"/>
    <x v="2"/>
    <x v="1"/>
    <x v="7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"/>
    <x v="4"/>
    <x v="13"/>
    <x v="0"/>
    <x v="637"/>
    <x v="635"/>
    <x v="63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5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"/>
    <x v="4"/>
    <x v="13"/>
    <x v="0"/>
    <x v="637"/>
    <x v="635"/>
    <x v="63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47"/>
    <x v="1"/>
    <x v="1"/>
    <x v="0"/>
    <x v="0"/>
    <x v="0"/>
    <x v="0"/>
    <x v="0"/>
    <x v="0"/>
    <x v="0"/>
    <x v="0"/>
    <x v="1"/>
    <x v="1"/>
    <x v="1"/>
    <x v="1"/>
    <x v="3"/>
    <x v="105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"/>
    <x v="4"/>
    <x v="13"/>
    <x v="0"/>
    <x v="637"/>
    <x v="635"/>
    <x v="63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0"/>
    <x v="289"/>
    <x v="0"/>
    <x v="0"/>
    <x v="0"/>
    <x v="0"/>
    <x v="622"/>
    <x v="254"/>
    <x v="736"/>
    <x v="732"/>
    <x v="735"/>
    <x v="8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5"/>
    <x v="0"/>
    <x v="0"/>
    <x v="9"/>
    <x v="1"/>
    <x v="16"/>
    <x v="632"/>
    <x v="731"/>
    <x v="6"/>
    <x v="295"/>
    <x v="2"/>
    <x v="2"/>
    <x v="0"/>
    <x v="0"/>
    <x v="6"/>
    <x v="1"/>
    <x v="85"/>
    <x v="4"/>
    <x v="2"/>
    <x v="777"/>
    <x v="933"/>
    <x v="0"/>
    <x v="0"/>
    <x v="0"/>
    <x v="122"/>
    <x v="122"/>
    <x v="1"/>
    <x v="1"/>
    <x v="7"/>
    <x v="7"/>
  </r>
  <r>
    <x v="0"/>
    <x v="0"/>
    <x v="0"/>
    <x v="4"/>
    <x v="4"/>
    <x v="13"/>
    <x v="0"/>
    <x v="637"/>
    <x v="635"/>
    <x v="63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135"/>
    <x v="0"/>
    <x v="0"/>
    <x v="0"/>
    <x v="0"/>
    <x v="0"/>
    <x v="0"/>
    <x v="0"/>
    <x v="0"/>
    <x v="1"/>
    <x v="1"/>
    <x v="1"/>
    <x v="1"/>
    <x v="6"/>
    <x v="10"/>
    <x v="1"/>
    <x v="225"/>
    <x v="0"/>
    <x v="0"/>
    <x v="5"/>
    <x v="4"/>
    <x v="5"/>
    <x v="4"/>
    <x v="5"/>
    <x v="5"/>
    <x v="5"/>
    <x v="0"/>
    <x v="0"/>
    <x v="1"/>
    <x v="122"/>
    <x v="122"/>
    <x v="1"/>
    <x v="1"/>
    <x v="7"/>
    <x v="7"/>
  </r>
  <r>
    <x v="0"/>
    <x v="0"/>
    <x v="0"/>
    <x v="4"/>
    <x v="4"/>
    <x v="62"/>
    <x v="54"/>
    <x v="155"/>
    <x v="155"/>
    <x v="1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"/>
    <x v="4"/>
    <x v="66"/>
    <x v="0"/>
    <x v="162"/>
    <x v="162"/>
    <x v="16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41"/>
    <x v="400"/>
    <x v="0"/>
    <x v="0"/>
    <x v="0"/>
    <x v="0"/>
    <x v="623"/>
    <x v="351"/>
    <x v="737"/>
    <x v="733"/>
    <x v="736"/>
    <x v="832"/>
    <x v="0"/>
    <x v="0"/>
    <x v="0"/>
    <x v="0"/>
    <x v="0"/>
    <x v="0"/>
    <x v="0"/>
    <x v="0"/>
    <x v="0"/>
    <x v="0"/>
    <x v="0"/>
    <x v="0"/>
    <x v="0"/>
    <x v="0"/>
    <x v="0"/>
    <x v="0"/>
    <x v="0"/>
    <x v="61"/>
    <x v="248"/>
    <x v="0"/>
    <x v="228"/>
    <x v="0"/>
    <x v="0"/>
    <x v="4"/>
    <x v="10"/>
    <x v="318"/>
    <x v="3"/>
    <x v="131"/>
    <x v="440"/>
    <x v="0"/>
    <x v="16"/>
    <x v="633"/>
    <x v="732"/>
    <x v="102"/>
    <x v="1055"/>
    <x v="1"/>
    <x v="383"/>
    <x v="0"/>
    <x v="0"/>
    <x v="6"/>
    <x v="8"/>
    <x v="342"/>
    <x v="1"/>
    <x v="2"/>
    <x v="778"/>
    <x v="934"/>
    <x v="0"/>
    <x v="0"/>
    <x v="0"/>
    <x v="0"/>
    <x v="0"/>
    <x v="0"/>
    <x v="0"/>
    <x v="0"/>
    <x v="0"/>
  </r>
  <r>
    <x v="0"/>
    <x v="0"/>
    <x v="0"/>
    <x v="4"/>
    <x v="4"/>
    <x v="66"/>
    <x v="0"/>
    <x v="162"/>
    <x v="162"/>
    <x v="16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42"/>
    <x v="401"/>
    <x v="0"/>
    <x v="0"/>
    <x v="286"/>
    <x v="24"/>
    <x v="624"/>
    <x v="352"/>
    <x v="738"/>
    <x v="734"/>
    <x v="737"/>
    <x v="833"/>
    <x v="2"/>
    <x v="34"/>
    <x v="0"/>
    <x v="0"/>
    <x v="0"/>
    <x v="0"/>
    <x v="6"/>
    <x v="3"/>
    <x v="1"/>
    <x v="6"/>
    <x v="1"/>
    <x v="6"/>
    <x v="63"/>
    <x v="0"/>
    <x v="0"/>
    <x v="271"/>
    <x v="317"/>
    <x v="17"/>
    <x v="249"/>
    <x v="3"/>
    <x v="229"/>
    <x v="0"/>
    <x v="0"/>
    <x v="16"/>
    <x v="5"/>
    <x v="162"/>
    <x v="15"/>
    <x v="132"/>
    <x v="441"/>
    <x v="1"/>
    <x v="1"/>
    <x v="634"/>
    <x v="733"/>
    <x v="10"/>
    <x v="1056"/>
    <x v="5"/>
    <x v="384"/>
    <x v="0"/>
    <x v="0"/>
    <x v="38"/>
    <x v="15"/>
    <x v="731"/>
    <x v="4"/>
    <x v="5"/>
    <x v="779"/>
    <x v="935"/>
    <x v="0"/>
    <x v="0"/>
    <x v="0"/>
    <x v="123"/>
    <x v="123"/>
    <x v="1"/>
    <x v="1"/>
    <x v="7"/>
    <x v="7"/>
  </r>
  <r>
    <x v="0"/>
    <x v="0"/>
    <x v="0"/>
    <x v="4"/>
    <x v="4"/>
    <x v="63"/>
    <x v="27"/>
    <x v="156"/>
    <x v="156"/>
    <x v="15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5"/>
    <x v="0"/>
    <x v="739"/>
    <x v="735"/>
    <x v="738"/>
    <x v="83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0"/>
    <x v="0"/>
    <x v="0"/>
    <x v="0"/>
    <x v="0"/>
    <x v="0"/>
    <x v="0"/>
    <x v="0"/>
    <x v="0"/>
    <x v="0"/>
    <x v="16"/>
    <x v="635"/>
    <x v="734"/>
    <x v="23"/>
    <x v="170"/>
    <x v="1"/>
    <x v="385"/>
    <x v="0"/>
    <x v="0"/>
    <x v="13"/>
    <x v="1"/>
    <x v="28"/>
    <x v="1"/>
    <x v="13"/>
    <x v="26"/>
    <x v="936"/>
    <x v="0"/>
    <x v="0"/>
    <x v="0"/>
    <x v="0"/>
    <x v="0"/>
    <x v="0"/>
    <x v="0"/>
    <x v="0"/>
    <x v="0"/>
  </r>
  <r>
    <x v="0"/>
    <x v="0"/>
    <x v="0"/>
    <x v="5"/>
    <x v="5"/>
    <x v="31"/>
    <x v="0"/>
    <x v="163"/>
    <x v="163"/>
    <x v="163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85"/>
    <x v="543"/>
    <x v="16"/>
    <x v="0"/>
    <x v="0"/>
    <x v="0"/>
    <x v="0"/>
    <x v="626"/>
    <x v="14"/>
    <x v="740"/>
    <x v="736"/>
    <x v="739"/>
    <x v="835"/>
    <x v="0"/>
    <x v="0"/>
    <x v="0"/>
    <x v="0"/>
    <x v="0"/>
    <x v="0"/>
    <x v="0"/>
    <x v="0"/>
    <x v="0"/>
    <x v="0"/>
    <x v="0"/>
    <x v="0"/>
    <x v="0"/>
    <x v="0"/>
    <x v="0"/>
    <x v="0"/>
    <x v="318"/>
    <x v="2"/>
    <x v="80"/>
    <x v="1"/>
    <x v="1"/>
    <x v="0"/>
    <x v="0"/>
    <x v="8"/>
    <x v="4"/>
    <x v="319"/>
    <x v="1"/>
    <x v="133"/>
    <x v="442"/>
    <x v="1"/>
    <x v="1"/>
    <x v="1"/>
    <x v="735"/>
    <x v="6"/>
    <x v="290"/>
    <x v="2"/>
    <x v="2"/>
    <x v="0"/>
    <x v="0"/>
    <x v="13"/>
    <x v="1"/>
    <x v="732"/>
    <x v="4"/>
    <x v="5"/>
    <x v="5"/>
    <x v="937"/>
    <x v="0"/>
    <x v="0"/>
    <x v="0"/>
    <x v="10"/>
    <x v="10"/>
    <x v="1"/>
    <x v="1"/>
    <x v="1"/>
    <x v="1"/>
  </r>
  <r>
    <x v="0"/>
    <x v="0"/>
    <x v="0"/>
    <x v="5"/>
    <x v="5"/>
    <x v="31"/>
    <x v="0"/>
    <x v="163"/>
    <x v="163"/>
    <x v="163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41"/>
    <x v="737"/>
    <x v="740"/>
    <x v="836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25"/>
    <x v="1"/>
    <x v="1"/>
    <x v="0"/>
    <x v="0"/>
    <x v="2"/>
    <x v="10"/>
    <x v="41"/>
    <x v="3"/>
    <x v="134"/>
    <x v="443"/>
    <x v="6"/>
    <x v="3"/>
    <x v="636"/>
    <x v="736"/>
    <x v="23"/>
    <x v="521"/>
    <x v="2"/>
    <x v="2"/>
    <x v="0"/>
    <x v="0"/>
    <x v="4"/>
    <x v="8"/>
    <x v="733"/>
    <x v="10"/>
    <x v="4"/>
    <x v="780"/>
    <x v="938"/>
    <x v="0"/>
    <x v="0"/>
    <x v="0"/>
    <x v="124"/>
    <x v="124"/>
    <x v="1"/>
    <x v="1"/>
    <x v="8"/>
    <x v="8"/>
  </r>
  <r>
    <x v="0"/>
    <x v="0"/>
    <x v="0"/>
    <x v="5"/>
    <x v="5"/>
    <x v="67"/>
    <x v="0"/>
    <x v="169"/>
    <x v="169"/>
    <x v="16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42"/>
    <x v="738"/>
    <x v="741"/>
    <x v="837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7"/>
    <x v="4"/>
    <x v="9"/>
    <x v="1"/>
    <x v="1"/>
    <x v="23"/>
    <x v="0"/>
    <x v="16"/>
    <x v="22"/>
    <x v="737"/>
    <x v="6"/>
    <x v="15"/>
    <x v="2"/>
    <x v="2"/>
    <x v="0"/>
    <x v="0"/>
    <x v="2"/>
    <x v="1"/>
    <x v="28"/>
    <x v="1"/>
    <x v="2"/>
    <x v="26"/>
    <x v="939"/>
    <x v="0"/>
    <x v="0"/>
    <x v="0"/>
    <x v="0"/>
    <x v="0"/>
    <x v="0"/>
    <x v="0"/>
    <x v="0"/>
    <x v="0"/>
  </r>
  <r>
    <x v="0"/>
    <x v="0"/>
    <x v="0"/>
    <x v="5"/>
    <x v="5"/>
    <x v="67"/>
    <x v="0"/>
    <x v="169"/>
    <x v="169"/>
    <x v="169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5"/>
    <x v="0"/>
    <x v="0"/>
    <x v="0"/>
    <x v="0"/>
    <x v="85"/>
    <x v="4"/>
    <x v="743"/>
    <x v="739"/>
    <x v="742"/>
    <x v="838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50"/>
    <x v="1"/>
    <x v="1"/>
    <x v="0"/>
    <x v="0"/>
    <x v="27"/>
    <x v="4"/>
    <x v="9"/>
    <x v="1"/>
    <x v="1"/>
    <x v="230"/>
    <x v="1"/>
    <x v="8"/>
    <x v="137"/>
    <x v="738"/>
    <x v="1"/>
    <x v="268"/>
    <x v="2"/>
    <x v="2"/>
    <x v="0"/>
    <x v="0"/>
    <x v="8"/>
    <x v="1"/>
    <x v="13"/>
    <x v="4"/>
    <x v="7"/>
    <x v="52"/>
    <x v="940"/>
    <x v="0"/>
    <x v="0"/>
    <x v="0"/>
    <x v="26"/>
    <x v="26"/>
    <x v="1"/>
    <x v="1"/>
    <x v="8"/>
    <x v="8"/>
  </r>
  <r>
    <x v="0"/>
    <x v="0"/>
    <x v="0"/>
    <x v="5"/>
    <x v="5"/>
    <x v="68"/>
    <x v="0"/>
    <x v="171"/>
    <x v="171"/>
    <x v="17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35"/>
    <x v="0"/>
    <x v="0"/>
    <x v="0"/>
    <x v="0"/>
    <x v="0"/>
    <x v="0"/>
    <x v="0"/>
    <x v="0"/>
    <x v="0"/>
    <x v="0"/>
    <x v="0"/>
    <x v="0"/>
    <x v="0"/>
    <x v="0"/>
    <x v="0"/>
    <x v="2"/>
    <x v="251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5"/>
    <x v="5"/>
    <x v="31"/>
    <x v="0"/>
    <x v="163"/>
    <x v="163"/>
    <x v="16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7"/>
    <x v="0"/>
    <x v="744"/>
    <x v="740"/>
    <x v="743"/>
    <x v="8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32"/>
    <x v="4"/>
    <x v="183"/>
    <x v="0"/>
    <x v="0"/>
    <x v="444"/>
    <x v="0"/>
    <x v="45"/>
    <x v="637"/>
    <x v="739"/>
    <x v="23"/>
    <x v="1057"/>
    <x v="2"/>
    <x v="2"/>
    <x v="0"/>
    <x v="0"/>
    <x v="25"/>
    <x v="1"/>
    <x v="412"/>
    <x v="1"/>
    <x v="61"/>
    <x v="415"/>
    <x v="941"/>
    <x v="0"/>
    <x v="0"/>
    <x v="0"/>
    <x v="0"/>
    <x v="0"/>
    <x v="0"/>
    <x v="0"/>
    <x v="0"/>
    <x v="0"/>
  </r>
  <r>
    <x v="0"/>
    <x v="0"/>
    <x v="0"/>
    <x v="5"/>
    <x v="5"/>
    <x v="1"/>
    <x v="67"/>
    <x v="638"/>
    <x v="636"/>
    <x v="6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5"/>
    <x v="5"/>
    <x v="1"/>
    <x v="60"/>
    <x v="164"/>
    <x v="164"/>
    <x v="16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4"/>
    <x v="402"/>
    <x v="0"/>
    <x v="0"/>
    <x v="287"/>
    <x v="0"/>
    <x v="628"/>
    <x v="353"/>
    <x v="745"/>
    <x v="741"/>
    <x v="744"/>
    <x v="840"/>
    <x v="0"/>
    <x v="0"/>
    <x v="0"/>
    <x v="0"/>
    <x v="0"/>
    <x v="0"/>
    <x v="0"/>
    <x v="0"/>
    <x v="0"/>
    <x v="0"/>
    <x v="0"/>
    <x v="0"/>
    <x v="0"/>
    <x v="2"/>
    <x v="5"/>
    <x v="272"/>
    <x v="319"/>
    <x v="0"/>
    <x v="0"/>
    <x v="1"/>
    <x v="1"/>
    <x v="0"/>
    <x v="0"/>
    <x v="33"/>
    <x v="19"/>
    <x v="320"/>
    <x v="0"/>
    <x v="0"/>
    <x v="445"/>
    <x v="13"/>
    <x v="32"/>
    <x v="638"/>
    <x v="740"/>
    <x v="155"/>
    <x v="1058"/>
    <x v="7"/>
    <x v="386"/>
    <x v="41"/>
    <x v="249"/>
    <x v="200"/>
    <x v="50"/>
    <x v="734"/>
    <x v="34"/>
    <x v="183"/>
    <x v="781"/>
    <x v="942"/>
    <x v="0"/>
    <x v="0"/>
    <x v="0"/>
    <x v="0"/>
    <x v="0"/>
    <x v="0"/>
    <x v="0"/>
    <x v="0"/>
    <x v="0"/>
  </r>
  <r>
    <x v="0"/>
    <x v="0"/>
    <x v="0"/>
    <x v="5"/>
    <x v="5"/>
    <x v="1"/>
    <x v="11"/>
    <x v="622"/>
    <x v="620"/>
    <x v="62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5"/>
    <x v="282"/>
    <x v="0"/>
    <x v="0"/>
    <x v="0"/>
    <x v="0"/>
    <x v="629"/>
    <x v="249"/>
    <x v="746"/>
    <x v="742"/>
    <x v="745"/>
    <x v="8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50"/>
    <x v="0"/>
    <x v="0"/>
    <x v="157"/>
    <x v="1"/>
    <x v="0"/>
    <x v="639"/>
    <x v="741"/>
    <x v="92"/>
    <x v="1059"/>
    <x v="2"/>
    <x v="2"/>
    <x v="9"/>
    <x v="250"/>
    <x v="69"/>
    <x v="26"/>
    <x v="735"/>
    <x v="42"/>
    <x v="36"/>
    <x v="782"/>
    <x v="943"/>
    <x v="0"/>
    <x v="0"/>
    <x v="0"/>
    <x v="0"/>
    <x v="0"/>
    <x v="0"/>
    <x v="0"/>
    <x v="0"/>
    <x v="0"/>
  </r>
  <r>
    <x v="0"/>
    <x v="0"/>
    <x v="0"/>
    <x v="5"/>
    <x v="5"/>
    <x v="0"/>
    <x v="81"/>
    <x v="190"/>
    <x v="190"/>
    <x v="19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060"/>
    <x v="1"/>
    <x v="4"/>
    <x v="1"/>
    <x v="1"/>
    <x v="13"/>
    <x v="3"/>
    <x v="222"/>
    <x v="3"/>
    <x v="13"/>
    <x v="216"/>
    <x v="5"/>
    <x v="0"/>
    <x v="0"/>
    <x v="0"/>
    <x v="0"/>
    <x v="0"/>
    <x v="0"/>
    <x v="0"/>
    <x v="0"/>
    <x v="0"/>
  </r>
  <r>
    <x v="0"/>
    <x v="0"/>
    <x v="0"/>
    <x v="5"/>
    <x v="5"/>
    <x v="1"/>
    <x v="11"/>
    <x v="622"/>
    <x v="620"/>
    <x v="6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61"/>
    <x v="2"/>
    <x v="2"/>
    <x v="0"/>
    <x v="0"/>
    <x v="38"/>
    <x v="1"/>
    <x v="63"/>
    <x v="1"/>
    <x v="35"/>
    <x v="116"/>
    <x v="944"/>
    <x v="0"/>
    <x v="0"/>
    <x v="0"/>
    <x v="0"/>
    <x v="0"/>
    <x v="0"/>
    <x v="0"/>
    <x v="0"/>
    <x v="0"/>
  </r>
  <r>
    <x v="0"/>
    <x v="0"/>
    <x v="0"/>
    <x v="6"/>
    <x v="6"/>
    <x v="51"/>
    <x v="68"/>
    <x v="181"/>
    <x v="181"/>
    <x v="18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0"/>
    <x v="0"/>
    <x v="747"/>
    <x v="743"/>
    <x v="746"/>
    <x v="8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581"/>
    <x v="742"/>
    <x v="13"/>
    <x v="1062"/>
    <x v="7"/>
    <x v="387"/>
    <x v="1"/>
    <x v="1"/>
    <x v="16"/>
    <x v="15"/>
    <x v="736"/>
    <x v="10"/>
    <x v="4"/>
    <x v="783"/>
    <x v="945"/>
    <x v="0"/>
    <x v="0"/>
    <x v="0"/>
    <x v="0"/>
    <x v="0"/>
    <x v="0"/>
    <x v="0"/>
    <x v="0"/>
    <x v="0"/>
  </r>
  <r>
    <x v="0"/>
    <x v="0"/>
    <x v="0"/>
    <x v="6"/>
    <x v="6"/>
    <x v="1"/>
    <x v="56"/>
    <x v="182"/>
    <x v="182"/>
    <x v="1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6"/>
    <x v="216"/>
    <x v="0"/>
    <x v="0"/>
    <x v="0"/>
    <x v="0"/>
    <x v="631"/>
    <x v="191"/>
    <x v="748"/>
    <x v="744"/>
    <x v="747"/>
    <x v="8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4"/>
    <x v="23"/>
    <x v="0"/>
    <x v="0"/>
    <x v="446"/>
    <x v="1"/>
    <x v="1"/>
    <x v="640"/>
    <x v="743"/>
    <x v="6"/>
    <x v="1063"/>
    <x v="2"/>
    <x v="2"/>
    <x v="0"/>
    <x v="0"/>
    <x v="0"/>
    <x v="1"/>
    <x v="737"/>
    <x v="4"/>
    <x v="45"/>
    <x v="784"/>
    <x v="946"/>
    <x v="0"/>
    <x v="0"/>
    <x v="0"/>
    <x v="0"/>
    <x v="0"/>
    <x v="0"/>
    <x v="0"/>
    <x v="0"/>
    <x v="0"/>
  </r>
  <r>
    <x v="0"/>
    <x v="0"/>
    <x v="0"/>
    <x v="6"/>
    <x v="6"/>
    <x v="69"/>
    <x v="64"/>
    <x v="173"/>
    <x v="173"/>
    <x v="17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4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69"/>
    <x v="64"/>
    <x v="173"/>
    <x v="173"/>
    <x v="17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66"/>
    <x v="1"/>
    <x v="1"/>
    <x v="0"/>
    <x v="0"/>
    <x v="0"/>
    <x v="0"/>
    <x v="0"/>
    <x v="0"/>
    <x v="0"/>
    <x v="0"/>
    <x v="1"/>
    <x v="1"/>
    <x v="1"/>
    <x v="1"/>
    <x v="6"/>
    <x v="23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69"/>
    <x v="64"/>
    <x v="173"/>
    <x v="173"/>
    <x v="17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52"/>
    <x v="1"/>
    <x v="1"/>
    <x v="0"/>
    <x v="0"/>
    <x v="0"/>
    <x v="0"/>
    <x v="0"/>
    <x v="0"/>
    <x v="0"/>
    <x v="0"/>
    <x v="1"/>
    <x v="1"/>
    <x v="1"/>
    <x v="1"/>
    <x v="1"/>
    <x v="1064"/>
    <x v="2"/>
    <x v="2"/>
    <x v="0"/>
    <x v="0"/>
    <x v="5"/>
    <x v="4"/>
    <x v="5"/>
    <x v="4"/>
    <x v="5"/>
    <x v="5"/>
    <x v="5"/>
    <x v="0"/>
    <x v="0"/>
    <x v="1"/>
    <x v="125"/>
    <x v="125"/>
    <x v="1"/>
    <x v="1"/>
    <x v="51"/>
    <x v="51"/>
  </r>
  <r>
    <x v="0"/>
    <x v="0"/>
    <x v="0"/>
    <x v="6"/>
    <x v="6"/>
    <x v="70"/>
    <x v="65"/>
    <x v="174"/>
    <x v="174"/>
    <x v="17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253"/>
    <x v="1"/>
    <x v="1"/>
    <x v="0"/>
    <x v="0"/>
    <x v="0"/>
    <x v="0"/>
    <x v="0"/>
    <x v="0"/>
    <x v="0"/>
    <x v="0"/>
    <x v="1"/>
    <x v="1"/>
    <x v="1"/>
    <x v="1"/>
    <x v="23"/>
    <x v="106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1"/>
    <x v="77"/>
    <x v="639"/>
    <x v="637"/>
    <x v="63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1066"/>
    <x v="2"/>
    <x v="2"/>
    <x v="7"/>
    <x v="251"/>
    <x v="2"/>
    <x v="1"/>
    <x v="738"/>
    <x v="1"/>
    <x v="2"/>
    <x v="785"/>
    <x v="947"/>
    <x v="0"/>
    <x v="0"/>
    <x v="0"/>
    <x v="0"/>
    <x v="0"/>
    <x v="0"/>
    <x v="0"/>
    <x v="0"/>
    <x v="0"/>
  </r>
  <r>
    <x v="0"/>
    <x v="0"/>
    <x v="0"/>
    <x v="6"/>
    <x v="6"/>
    <x v="1"/>
    <x v="66"/>
    <x v="175"/>
    <x v="175"/>
    <x v="17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106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1"/>
    <x v="0"/>
    <x v="176"/>
    <x v="176"/>
    <x v="17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0"/>
    <x v="86"/>
    <x v="547"/>
    <x v="403"/>
    <x v="80"/>
    <x v="0"/>
    <x v="288"/>
    <x v="0"/>
    <x v="632"/>
    <x v="354"/>
    <x v="749"/>
    <x v="745"/>
    <x v="748"/>
    <x v="844"/>
    <x v="0"/>
    <x v="0"/>
    <x v="0"/>
    <x v="0"/>
    <x v="0"/>
    <x v="0"/>
    <x v="0"/>
    <x v="0"/>
    <x v="0"/>
    <x v="0"/>
    <x v="0"/>
    <x v="0"/>
    <x v="0"/>
    <x v="0"/>
    <x v="5"/>
    <x v="273"/>
    <x v="320"/>
    <x v="0"/>
    <x v="0"/>
    <x v="1"/>
    <x v="1"/>
    <x v="0"/>
    <x v="0"/>
    <x v="55"/>
    <x v="9"/>
    <x v="321"/>
    <x v="2"/>
    <x v="135"/>
    <x v="447"/>
    <x v="6"/>
    <x v="24"/>
    <x v="641"/>
    <x v="744"/>
    <x v="156"/>
    <x v="1068"/>
    <x v="1"/>
    <x v="284"/>
    <x v="27"/>
    <x v="252"/>
    <x v="195"/>
    <x v="30"/>
    <x v="739"/>
    <x v="23"/>
    <x v="118"/>
    <x v="786"/>
    <x v="948"/>
    <x v="0"/>
    <x v="0"/>
    <x v="0"/>
    <x v="0"/>
    <x v="0"/>
    <x v="0"/>
    <x v="0"/>
    <x v="0"/>
    <x v="0"/>
  </r>
  <r>
    <x v="0"/>
    <x v="0"/>
    <x v="0"/>
    <x v="6"/>
    <x v="6"/>
    <x v="1"/>
    <x v="0"/>
    <x v="176"/>
    <x v="176"/>
    <x v="17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99"/>
    <x v="1"/>
    <x v="1"/>
    <x v="0"/>
    <x v="0"/>
    <x v="0"/>
    <x v="0"/>
    <x v="0"/>
    <x v="0"/>
    <x v="0"/>
    <x v="0"/>
    <x v="1"/>
    <x v="1"/>
    <x v="1"/>
    <x v="1"/>
    <x v="1"/>
    <x v="37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1"/>
    <x v="0"/>
    <x v="176"/>
    <x v="176"/>
    <x v="176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26"/>
    <x v="126"/>
    <x v="1"/>
    <x v="1"/>
    <x v="51"/>
    <x v="51"/>
  </r>
  <r>
    <x v="0"/>
    <x v="0"/>
    <x v="0"/>
    <x v="6"/>
    <x v="6"/>
    <x v="1"/>
    <x v="0"/>
    <x v="176"/>
    <x v="176"/>
    <x v="17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26"/>
    <x v="126"/>
    <x v="1"/>
    <x v="1"/>
    <x v="51"/>
    <x v="51"/>
  </r>
  <r>
    <x v="0"/>
    <x v="0"/>
    <x v="0"/>
    <x v="6"/>
    <x v="6"/>
    <x v="1"/>
    <x v="67"/>
    <x v="177"/>
    <x v="177"/>
    <x v="17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3"/>
    <x v="0"/>
    <x v="750"/>
    <x v="746"/>
    <x v="749"/>
    <x v="84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4"/>
    <x v="5"/>
    <x v="0"/>
    <x v="0"/>
    <x v="289"/>
    <x v="0"/>
    <x v="4"/>
    <x v="642"/>
    <x v="745"/>
    <x v="40"/>
    <x v="1069"/>
    <x v="2"/>
    <x v="2"/>
    <x v="0"/>
    <x v="0"/>
    <x v="12"/>
    <x v="1"/>
    <x v="250"/>
    <x v="1"/>
    <x v="20"/>
    <x v="247"/>
    <x v="949"/>
    <x v="0"/>
    <x v="0"/>
    <x v="0"/>
    <x v="0"/>
    <x v="0"/>
    <x v="0"/>
    <x v="0"/>
    <x v="0"/>
    <x v="0"/>
  </r>
  <r>
    <x v="0"/>
    <x v="0"/>
    <x v="0"/>
    <x v="6"/>
    <x v="6"/>
    <x v="3"/>
    <x v="226"/>
    <x v="638"/>
    <x v="636"/>
    <x v="63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254"/>
    <x v="1"/>
    <x v="1"/>
    <x v="0"/>
    <x v="0"/>
    <x v="0"/>
    <x v="0"/>
    <x v="0"/>
    <x v="0"/>
    <x v="0"/>
    <x v="0"/>
    <x v="1"/>
    <x v="1"/>
    <x v="1"/>
    <x v="1"/>
    <x v="4"/>
    <x v="98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13"/>
    <x v="0"/>
    <x v="178"/>
    <x v="178"/>
    <x v="1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6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71"/>
    <x v="65"/>
    <x v="179"/>
    <x v="179"/>
    <x v="1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4"/>
    <x v="0"/>
    <x v="751"/>
    <x v="747"/>
    <x v="750"/>
    <x v="8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643"/>
    <x v="746"/>
    <x v="17"/>
    <x v="1070"/>
    <x v="2"/>
    <x v="2"/>
    <x v="0"/>
    <x v="0"/>
    <x v="2"/>
    <x v="1"/>
    <x v="460"/>
    <x v="1"/>
    <x v="2"/>
    <x v="472"/>
    <x v="950"/>
    <x v="0"/>
    <x v="0"/>
    <x v="0"/>
    <x v="0"/>
    <x v="0"/>
    <x v="0"/>
    <x v="0"/>
    <x v="0"/>
    <x v="0"/>
  </r>
  <r>
    <x v="0"/>
    <x v="0"/>
    <x v="0"/>
    <x v="6"/>
    <x v="6"/>
    <x v="71"/>
    <x v="65"/>
    <x v="179"/>
    <x v="179"/>
    <x v="17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72"/>
    <x v="0"/>
    <x v="180"/>
    <x v="180"/>
    <x v="18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09"/>
    <x v="0"/>
    <x v="231"/>
    <x v="0"/>
    <x v="0"/>
    <x v="0"/>
    <x v="0"/>
    <x v="0"/>
    <x v="0"/>
    <x v="0"/>
    <x v="0"/>
    <x v="1"/>
    <x v="1"/>
    <x v="1"/>
    <x v="1"/>
    <x v="1"/>
    <x v="108"/>
    <x v="1"/>
    <x v="388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51"/>
    <x v="68"/>
    <x v="181"/>
    <x v="181"/>
    <x v="18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6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68"/>
    <x v="0"/>
    <x v="174"/>
    <x v="174"/>
    <x v="17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6"/>
    <x v="0"/>
    <x v="0"/>
    <x v="0"/>
    <x v="0"/>
    <x v="0"/>
    <x v="0"/>
    <x v="0"/>
    <x v="0"/>
    <x v="0"/>
    <x v="0"/>
    <x v="0"/>
    <x v="0"/>
    <x v="0"/>
    <x v="0"/>
    <x v="0"/>
    <x v="3"/>
    <x v="255"/>
    <x v="1"/>
    <x v="1"/>
    <x v="0"/>
    <x v="0"/>
    <x v="0"/>
    <x v="0"/>
    <x v="0"/>
    <x v="0"/>
    <x v="0"/>
    <x v="0"/>
    <x v="1"/>
    <x v="1"/>
    <x v="1"/>
    <x v="1"/>
    <x v="1"/>
    <x v="107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1"/>
    <x v="73"/>
    <x v="163"/>
    <x v="163"/>
    <x v="1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5"/>
    <x v="0"/>
    <x v="752"/>
    <x v="748"/>
    <x v="751"/>
    <x v="84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5"/>
    <x v="0"/>
    <x v="0"/>
    <x v="448"/>
    <x v="0"/>
    <x v="21"/>
    <x v="644"/>
    <x v="747"/>
    <x v="23"/>
    <x v="1072"/>
    <x v="2"/>
    <x v="2"/>
    <x v="0"/>
    <x v="0"/>
    <x v="1"/>
    <x v="1"/>
    <x v="245"/>
    <x v="1"/>
    <x v="1"/>
    <x v="242"/>
    <x v="951"/>
    <x v="0"/>
    <x v="0"/>
    <x v="0"/>
    <x v="0"/>
    <x v="0"/>
    <x v="0"/>
    <x v="0"/>
    <x v="0"/>
    <x v="0"/>
  </r>
  <r>
    <x v="0"/>
    <x v="0"/>
    <x v="0"/>
    <x v="7"/>
    <x v="7"/>
    <x v="1"/>
    <x v="74"/>
    <x v="191"/>
    <x v="191"/>
    <x v="1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"/>
    <x v="87"/>
    <x v="548"/>
    <x v="404"/>
    <x v="81"/>
    <x v="0"/>
    <x v="289"/>
    <x v="80"/>
    <x v="636"/>
    <x v="355"/>
    <x v="753"/>
    <x v="749"/>
    <x v="752"/>
    <x v="848"/>
    <x v="0"/>
    <x v="0"/>
    <x v="0"/>
    <x v="0"/>
    <x v="0"/>
    <x v="0"/>
    <x v="10"/>
    <x v="8"/>
    <x v="0"/>
    <x v="0"/>
    <x v="0"/>
    <x v="0"/>
    <x v="64"/>
    <x v="3"/>
    <x v="11"/>
    <x v="274"/>
    <x v="321"/>
    <x v="0"/>
    <x v="0"/>
    <x v="17"/>
    <x v="232"/>
    <x v="0"/>
    <x v="0"/>
    <x v="90"/>
    <x v="42"/>
    <x v="322"/>
    <x v="25"/>
    <x v="136"/>
    <x v="449"/>
    <x v="28"/>
    <x v="83"/>
    <x v="645"/>
    <x v="748"/>
    <x v="157"/>
    <x v="1073"/>
    <x v="34"/>
    <x v="389"/>
    <x v="42"/>
    <x v="253"/>
    <x v="201"/>
    <x v="74"/>
    <x v="740"/>
    <x v="53"/>
    <x v="184"/>
    <x v="787"/>
    <x v="952"/>
    <x v="53"/>
    <x v="50"/>
    <x v="2"/>
    <x v="0"/>
    <x v="0"/>
    <x v="0"/>
    <x v="0"/>
    <x v="0"/>
    <x v="0"/>
  </r>
  <r>
    <x v="0"/>
    <x v="0"/>
    <x v="0"/>
    <x v="7"/>
    <x v="7"/>
    <x v="1"/>
    <x v="75"/>
    <x v="192"/>
    <x v="192"/>
    <x v="1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9"/>
    <x v="405"/>
    <x v="0"/>
    <x v="0"/>
    <x v="0"/>
    <x v="0"/>
    <x v="637"/>
    <x v="356"/>
    <x v="754"/>
    <x v="750"/>
    <x v="753"/>
    <x v="8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23"/>
    <x v="0"/>
    <x v="0"/>
    <x v="139"/>
    <x v="1"/>
    <x v="8"/>
    <x v="646"/>
    <x v="749"/>
    <x v="11"/>
    <x v="1074"/>
    <x v="2"/>
    <x v="2"/>
    <x v="4"/>
    <x v="4"/>
    <x v="35"/>
    <x v="10"/>
    <x v="118"/>
    <x v="6"/>
    <x v="15"/>
    <x v="788"/>
    <x v="953"/>
    <x v="0"/>
    <x v="0"/>
    <x v="0"/>
    <x v="0"/>
    <x v="0"/>
    <x v="0"/>
    <x v="0"/>
    <x v="0"/>
    <x v="0"/>
  </r>
  <r>
    <x v="0"/>
    <x v="0"/>
    <x v="0"/>
    <x v="7"/>
    <x v="7"/>
    <x v="1"/>
    <x v="0"/>
    <x v="193"/>
    <x v="193"/>
    <x v="19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0"/>
    <x v="406"/>
    <x v="0"/>
    <x v="0"/>
    <x v="290"/>
    <x v="0"/>
    <x v="638"/>
    <x v="357"/>
    <x v="755"/>
    <x v="751"/>
    <x v="754"/>
    <x v="850"/>
    <x v="0"/>
    <x v="0"/>
    <x v="0"/>
    <x v="0"/>
    <x v="0"/>
    <x v="0"/>
    <x v="0"/>
    <x v="0"/>
    <x v="0"/>
    <x v="0"/>
    <x v="0"/>
    <x v="0"/>
    <x v="0"/>
    <x v="0"/>
    <x v="0"/>
    <x v="275"/>
    <x v="322"/>
    <x v="0"/>
    <x v="0"/>
    <x v="1"/>
    <x v="1"/>
    <x v="0"/>
    <x v="0"/>
    <x v="32"/>
    <x v="4"/>
    <x v="183"/>
    <x v="0"/>
    <x v="0"/>
    <x v="450"/>
    <x v="1"/>
    <x v="84"/>
    <x v="647"/>
    <x v="750"/>
    <x v="23"/>
    <x v="1075"/>
    <x v="2"/>
    <x v="2"/>
    <x v="4"/>
    <x v="4"/>
    <x v="86"/>
    <x v="1"/>
    <x v="741"/>
    <x v="4"/>
    <x v="60"/>
    <x v="789"/>
    <x v="954"/>
    <x v="0"/>
    <x v="0"/>
    <x v="0"/>
    <x v="0"/>
    <x v="0"/>
    <x v="0"/>
    <x v="0"/>
    <x v="0"/>
    <x v="0"/>
  </r>
  <r>
    <x v="0"/>
    <x v="0"/>
    <x v="0"/>
    <x v="7"/>
    <x v="7"/>
    <x v="29"/>
    <x v="18"/>
    <x v="640"/>
    <x v="638"/>
    <x v="6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7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76"/>
    <x v="79"/>
    <x v="104"/>
    <x v="104"/>
    <x v="1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1"/>
    <x v="407"/>
    <x v="0"/>
    <x v="0"/>
    <x v="291"/>
    <x v="0"/>
    <x v="639"/>
    <x v="358"/>
    <x v="756"/>
    <x v="752"/>
    <x v="755"/>
    <x v="851"/>
    <x v="0"/>
    <x v="0"/>
    <x v="0"/>
    <x v="0"/>
    <x v="0"/>
    <x v="0"/>
    <x v="0"/>
    <x v="0"/>
    <x v="0"/>
    <x v="0"/>
    <x v="0"/>
    <x v="0"/>
    <x v="0"/>
    <x v="0"/>
    <x v="0"/>
    <x v="276"/>
    <x v="323"/>
    <x v="0"/>
    <x v="0"/>
    <x v="6"/>
    <x v="233"/>
    <x v="0"/>
    <x v="0"/>
    <x v="3"/>
    <x v="19"/>
    <x v="102"/>
    <x v="11"/>
    <x v="137"/>
    <x v="451"/>
    <x v="3"/>
    <x v="40"/>
    <x v="648"/>
    <x v="751"/>
    <x v="158"/>
    <x v="1077"/>
    <x v="25"/>
    <x v="390"/>
    <x v="0"/>
    <x v="0"/>
    <x v="57"/>
    <x v="39"/>
    <x v="742"/>
    <x v="19"/>
    <x v="33"/>
    <x v="790"/>
    <x v="955"/>
    <x v="0"/>
    <x v="0"/>
    <x v="0"/>
    <x v="0"/>
    <x v="0"/>
    <x v="0"/>
    <x v="0"/>
    <x v="0"/>
    <x v="0"/>
  </r>
  <r>
    <x v="0"/>
    <x v="0"/>
    <x v="0"/>
    <x v="7"/>
    <x v="7"/>
    <x v="76"/>
    <x v="79"/>
    <x v="104"/>
    <x v="104"/>
    <x v="10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72"/>
    <x v="88"/>
    <x v="552"/>
    <x v="408"/>
    <x v="82"/>
    <x v="0"/>
    <x v="292"/>
    <x v="0"/>
    <x v="640"/>
    <x v="359"/>
    <x v="757"/>
    <x v="753"/>
    <x v="756"/>
    <x v="852"/>
    <x v="0"/>
    <x v="0"/>
    <x v="0"/>
    <x v="0"/>
    <x v="0"/>
    <x v="0"/>
    <x v="0"/>
    <x v="0"/>
    <x v="0"/>
    <x v="0"/>
    <x v="0"/>
    <x v="0"/>
    <x v="0"/>
    <x v="0"/>
    <x v="0"/>
    <x v="277"/>
    <x v="324"/>
    <x v="62"/>
    <x v="256"/>
    <x v="2"/>
    <x v="234"/>
    <x v="0"/>
    <x v="0"/>
    <x v="26"/>
    <x v="11"/>
    <x v="323"/>
    <x v="5"/>
    <x v="138"/>
    <x v="452"/>
    <x v="3"/>
    <x v="8"/>
    <x v="649"/>
    <x v="752"/>
    <x v="159"/>
    <x v="1078"/>
    <x v="0"/>
    <x v="391"/>
    <x v="0"/>
    <x v="0"/>
    <x v="39"/>
    <x v="11"/>
    <x v="743"/>
    <x v="3"/>
    <x v="7"/>
    <x v="791"/>
    <x v="956"/>
    <x v="0"/>
    <x v="0"/>
    <x v="0"/>
    <x v="0"/>
    <x v="0"/>
    <x v="0"/>
    <x v="0"/>
    <x v="0"/>
    <x v="0"/>
  </r>
  <r>
    <x v="0"/>
    <x v="0"/>
    <x v="0"/>
    <x v="7"/>
    <x v="7"/>
    <x v="76"/>
    <x v="79"/>
    <x v="104"/>
    <x v="104"/>
    <x v="104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16"/>
    <x v="0"/>
    <x v="0"/>
    <x v="0"/>
    <x v="0"/>
    <x v="11"/>
    <x v="14"/>
    <x v="758"/>
    <x v="754"/>
    <x v="757"/>
    <x v="853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7"/>
    <x v="4"/>
    <x v="10"/>
    <x v="1"/>
    <x v="9"/>
    <x v="10"/>
    <x v="1"/>
    <x v="1"/>
    <x v="1"/>
    <x v="753"/>
    <x v="6"/>
    <x v="10"/>
    <x v="2"/>
    <x v="2"/>
    <x v="0"/>
    <x v="0"/>
    <x v="2"/>
    <x v="1"/>
    <x v="84"/>
    <x v="4"/>
    <x v="5"/>
    <x v="5"/>
    <x v="957"/>
    <x v="0"/>
    <x v="0"/>
    <x v="0"/>
    <x v="127"/>
    <x v="127"/>
    <x v="1"/>
    <x v="1"/>
    <x v="9"/>
    <x v="9"/>
  </r>
  <r>
    <x v="0"/>
    <x v="0"/>
    <x v="0"/>
    <x v="7"/>
    <x v="7"/>
    <x v="1"/>
    <x v="57"/>
    <x v="641"/>
    <x v="639"/>
    <x v="64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6"/>
    <x v="1079"/>
    <x v="2"/>
    <x v="2"/>
    <x v="7"/>
    <x v="254"/>
    <x v="1"/>
    <x v="13"/>
    <x v="520"/>
    <x v="19"/>
    <x v="1"/>
    <x v="535"/>
    <x v="958"/>
    <x v="0"/>
    <x v="0"/>
    <x v="0"/>
    <x v="0"/>
    <x v="0"/>
    <x v="0"/>
    <x v="0"/>
    <x v="0"/>
    <x v="0"/>
  </r>
  <r>
    <x v="0"/>
    <x v="0"/>
    <x v="0"/>
    <x v="7"/>
    <x v="7"/>
    <x v="1"/>
    <x v="7"/>
    <x v="187"/>
    <x v="187"/>
    <x v="18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3"/>
    <x v="409"/>
    <x v="0"/>
    <x v="0"/>
    <x v="0"/>
    <x v="0"/>
    <x v="641"/>
    <x v="360"/>
    <x v="759"/>
    <x v="755"/>
    <x v="758"/>
    <x v="8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10"/>
    <x v="71"/>
    <x v="0"/>
    <x v="0"/>
    <x v="312"/>
    <x v="0"/>
    <x v="8"/>
    <x v="650"/>
    <x v="754"/>
    <x v="101"/>
    <x v="1080"/>
    <x v="7"/>
    <x v="392"/>
    <x v="22"/>
    <x v="255"/>
    <x v="202"/>
    <x v="20"/>
    <x v="744"/>
    <x v="15"/>
    <x v="34"/>
    <x v="792"/>
    <x v="959"/>
    <x v="0"/>
    <x v="0"/>
    <x v="0"/>
    <x v="0"/>
    <x v="0"/>
    <x v="0"/>
    <x v="0"/>
    <x v="0"/>
    <x v="0"/>
  </r>
  <r>
    <x v="0"/>
    <x v="0"/>
    <x v="0"/>
    <x v="7"/>
    <x v="7"/>
    <x v="1"/>
    <x v="0"/>
    <x v="198"/>
    <x v="198"/>
    <x v="19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4"/>
    <x v="410"/>
    <x v="0"/>
    <x v="0"/>
    <x v="0"/>
    <x v="0"/>
    <x v="642"/>
    <x v="361"/>
    <x v="760"/>
    <x v="756"/>
    <x v="759"/>
    <x v="8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5"/>
    <x v="0"/>
    <x v="0"/>
    <x v="16"/>
    <x v="4"/>
    <x v="324"/>
    <x v="0"/>
    <x v="0"/>
    <x v="453"/>
    <x v="1"/>
    <x v="21"/>
    <x v="651"/>
    <x v="755"/>
    <x v="71"/>
    <x v="1081"/>
    <x v="5"/>
    <x v="393"/>
    <x v="4"/>
    <x v="256"/>
    <x v="51"/>
    <x v="16"/>
    <x v="745"/>
    <x v="15"/>
    <x v="85"/>
    <x v="793"/>
    <x v="960"/>
    <x v="0"/>
    <x v="0"/>
    <x v="0"/>
    <x v="0"/>
    <x v="0"/>
    <x v="0"/>
    <x v="0"/>
    <x v="0"/>
    <x v="0"/>
  </r>
  <r>
    <x v="0"/>
    <x v="0"/>
    <x v="0"/>
    <x v="7"/>
    <x v="7"/>
    <x v="1"/>
    <x v="0"/>
    <x v="188"/>
    <x v="188"/>
    <x v="18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3"/>
    <x v="89"/>
    <x v="555"/>
    <x v="411"/>
    <x v="83"/>
    <x v="0"/>
    <x v="293"/>
    <x v="0"/>
    <x v="643"/>
    <x v="362"/>
    <x v="761"/>
    <x v="757"/>
    <x v="760"/>
    <x v="856"/>
    <x v="0"/>
    <x v="0"/>
    <x v="0"/>
    <x v="0"/>
    <x v="0"/>
    <x v="0"/>
    <x v="0"/>
    <x v="0"/>
    <x v="0"/>
    <x v="0"/>
    <x v="0"/>
    <x v="0"/>
    <x v="0"/>
    <x v="0"/>
    <x v="0"/>
    <x v="278"/>
    <x v="325"/>
    <x v="0"/>
    <x v="0"/>
    <x v="0"/>
    <x v="0"/>
    <x v="0"/>
    <x v="0"/>
    <x v="40"/>
    <x v="19"/>
    <x v="325"/>
    <x v="0"/>
    <x v="0"/>
    <x v="454"/>
    <x v="0"/>
    <x v="32"/>
    <x v="652"/>
    <x v="756"/>
    <x v="59"/>
    <x v="1082"/>
    <x v="24"/>
    <x v="394"/>
    <x v="4"/>
    <x v="257"/>
    <x v="56"/>
    <x v="27"/>
    <x v="746"/>
    <x v="12"/>
    <x v="144"/>
    <x v="794"/>
    <x v="961"/>
    <x v="0"/>
    <x v="0"/>
    <x v="0"/>
    <x v="0"/>
    <x v="0"/>
    <x v="0"/>
    <x v="0"/>
    <x v="0"/>
    <x v="0"/>
  </r>
  <r>
    <x v="0"/>
    <x v="0"/>
    <x v="0"/>
    <x v="7"/>
    <x v="7"/>
    <x v="1"/>
    <x v="61"/>
    <x v="640"/>
    <x v="638"/>
    <x v="64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324"/>
    <x v="2"/>
    <x v="2"/>
    <x v="1"/>
    <x v="258"/>
    <x v="2"/>
    <x v="1"/>
    <x v="2"/>
    <x v="1"/>
    <x v="2"/>
    <x v="2"/>
    <x v="912"/>
    <x v="0"/>
    <x v="0"/>
    <x v="0"/>
    <x v="0"/>
    <x v="0"/>
    <x v="0"/>
    <x v="0"/>
    <x v="0"/>
    <x v="0"/>
  </r>
  <r>
    <x v="0"/>
    <x v="0"/>
    <x v="0"/>
    <x v="7"/>
    <x v="7"/>
    <x v="74"/>
    <x v="4"/>
    <x v="189"/>
    <x v="189"/>
    <x v="18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083"/>
    <x v="2"/>
    <x v="2"/>
    <x v="4"/>
    <x v="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1"/>
    <x v="227"/>
    <x v="278"/>
    <x v="277"/>
    <x v="2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084"/>
    <x v="2"/>
    <x v="2"/>
    <x v="0"/>
    <x v="0"/>
    <x v="8"/>
    <x v="8"/>
    <x v="747"/>
    <x v="10"/>
    <x v="10"/>
    <x v="795"/>
    <x v="962"/>
    <x v="0"/>
    <x v="0"/>
    <x v="0"/>
    <x v="0"/>
    <x v="0"/>
    <x v="0"/>
    <x v="0"/>
    <x v="0"/>
    <x v="0"/>
  </r>
  <r>
    <x v="0"/>
    <x v="0"/>
    <x v="0"/>
    <x v="7"/>
    <x v="7"/>
    <x v="1"/>
    <x v="35"/>
    <x v="642"/>
    <x v="34"/>
    <x v="6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0"/>
    <x v="1085"/>
    <x v="2"/>
    <x v="2"/>
    <x v="0"/>
    <x v="0"/>
    <x v="2"/>
    <x v="1"/>
    <x v="2"/>
    <x v="1"/>
    <x v="2"/>
    <x v="2"/>
    <x v="208"/>
    <x v="0"/>
    <x v="0"/>
    <x v="0"/>
    <x v="0"/>
    <x v="0"/>
    <x v="0"/>
    <x v="0"/>
    <x v="0"/>
    <x v="0"/>
  </r>
  <r>
    <x v="0"/>
    <x v="0"/>
    <x v="0"/>
    <x v="7"/>
    <x v="7"/>
    <x v="75"/>
    <x v="0"/>
    <x v="183"/>
    <x v="183"/>
    <x v="18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4"/>
    <x v="0"/>
    <x v="762"/>
    <x v="758"/>
    <x v="761"/>
    <x v="8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  <x v="0"/>
    <x v="0"/>
    <x v="7"/>
    <x v="4"/>
    <x v="11"/>
    <x v="0"/>
    <x v="0"/>
    <x v="199"/>
    <x v="3"/>
    <x v="8"/>
    <x v="653"/>
    <x v="757"/>
    <x v="23"/>
    <x v="1086"/>
    <x v="1"/>
    <x v="395"/>
    <x v="0"/>
    <x v="0"/>
    <x v="4"/>
    <x v="3"/>
    <x v="748"/>
    <x v="3"/>
    <x v="4"/>
    <x v="796"/>
    <x v="963"/>
    <x v="0"/>
    <x v="0"/>
    <x v="0"/>
    <x v="0"/>
    <x v="0"/>
    <x v="0"/>
    <x v="0"/>
    <x v="0"/>
    <x v="0"/>
  </r>
  <r>
    <x v="0"/>
    <x v="0"/>
    <x v="0"/>
    <x v="7"/>
    <x v="7"/>
    <x v="51"/>
    <x v="72"/>
    <x v="167"/>
    <x v="167"/>
    <x v="16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6"/>
    <x v="412"/>
    <x v="0"/>
    <x v="0"/>
    <x v="0"/>
    <x v="0"/>
    <x v="645"/>
    <x v="52"/>
    <x v="763"/>
    <x v="759"/>
    <x v="762"/>
    <x v="858"/>
    <x v="0"/>
    <x v="0"/>
    <x v="0"/>
    <x v="0"/>
    <x v="0"/>
    <x v="0"/>
    <x v="0"/>
    <x v="0"/>
    <x v="0"/>
    <x v="0"/>
    <x v="0"/>
    <x v="0"/>
    <x v="0"/>
    <x v="0"/>
    <x v="0"/>
    <x v="0"/>
    <x v="326"/>
    <x v="0"/>
    <x v="0"/>
    <x v="1"/>
    <x v="1"/>
    <x v="0"/>
    <x v="0"/>
    <x v="12"/>
    <x v="2"/>
    <x v="2"/>
    <x v="0"/>
    <x v="0"/>
    <x v="66"/>
    <x v="0"/>
    <x v="14"/>
    <x v="654"/>
    <x v="758"/>
    <x v="46"/>
    <x v="1087"/>
    <x v="2"/>
    <x v="2"/>
    <x v="7"/>
    <x v="259"/>
    <x v="57"/>
    <x v="0"/>
    <x v="749"/>
    <x v="13"/>
    <x v="36"/>
    <x v="797"/>
    <x v="964"/>
    <x v="0"/>
    <x v="0"/>
    <x v="0"/>
    <x v="0"/>
    <x v="0"/>
    <x v="0"/>
    <x v="0"/>
    <x v="0"/>
    <x v="0"/>
  </r>
  <r>
    <x v="0"/>
    <x v="0"/>
    <x v="0"/>
    <x v="7"/>
    <x v="7"/>
    <x v="51"/>
    <x v="72"/>
    <x v="167"/>
    <x v="167"/>
    <x v="16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55"/>
    <x v="1"/>
    <x v="396"/>
    <x v="0"/>
    <x v="0"/>
    <x v="5"/>
    <x v="4"/>
    <x v="5"/>
    <x v="4"/>
    <x v="5"/>
    <x v="5"/>
    <x v="5"/>
    <x v="0"/>
    <x v="0"/>
    <x v="1"/>
    <x v="128"/>
    <x v="128"/>
    <x v="1"/>
    <x v="1"/>
    <x v="9"/>
    <x v="9"/>
  </r>
  <r>
    <x v="0"/>
    <x v="0"/>
    <x v="0"/>
    <x v="7"/>
    <x v="7"/>
    <x v="47"/>
    <x v="0"/>
    <x v="190"/>
    <x v="190"/>
    <x v="19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7"/>
    <x v="413"/>
    <x v="0"/>
    <x v="0"/>
    <x v="0"/>
    <x v="0"/>
    <x v="646"/>
    <x v="0"/>
    <x v="764"/>
    <x v="760"/>
    <x v="763"/>
    <x v="85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0"/>
    <x v="5"/>
    <x v="655"/>
    <x v="759"/>
    <x v="4"/>
    <x v="1088"/>
    <x v="5"/>
    <x v="278"/>
    <x v="0"/>
    <x v="0"/>
    <x v="0"/>
    <x v="13"/>
    <x v="750"/>
    <x v="10"/>
    <x v="65"/>
    <x v="798"/>
    <x v="965"/>
    <x v="0"/>
    <x v="0"/>
    <x v="0"/>
    <x v="0"/>
    <x v="0"/>
    <x v="0"/>
    <x v="0"/>
    <x v="0"/>
    <x v="0"/>
  </r>
  <r>
    <x v="0"/>
    <x v="0"/>
    <x v="0"/>
    <x v="7"/>
    <x v="7"/>
    <x v="149"/>
    <x v="0"/>
    <x v="196"/>
    <x v="196"/>
    <x v="1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07"/>
    <x v="1"/>
    <x v="135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149"/>
    <x v="0"/>
    <x v="196"/>
    <x v="196"/>
    <x v="19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58"/>
    <x v="16"/>
    <x v="0"/>
    <x v="0"/>
    <x v="0"/>
    <x v="0"/>
    <x v="647"/>
    <x v="14"/>
    <x v="765"/>
    <x v="761"/>
    <x v="764"/>
    <x v="86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56"/>
    <x v="1"/>
    <x v="1"/>
    <x v="0"/>
    <x v="0"/>
    <x v="8"/>
    <x v="4"/>
    <x v="2"/>
    <x v="1"/>
    <x v="2"/>
    <x v="108"/>
    <x v="1"/>
    <x v="1"/>
    <x v="1"/>
    <x v="760"/>
    <x v="6"/>
    <x v="186"/>
    <x v="2"/>
    <x v="2"/>
    <x v="0"/>
    <x v="0"/>
    <x v="13"/>
    <x v="1"/>
    <x v="516"/>
    <x v="4"/>
    <x v="5"/>
    <x v="5"/>
    <x v="966"/>
    <x v="0"/>
    <x v="0"/>
    <x v="0"/>
    <x v="129"/>
    <x v="129"/>
    <x v="1"/>
    <x v="1"/>
    <x v="9"/>
    <x v="9"/>
  </r>
  <r>
    <x v="0"/>
    <x v="0"/>
    <x v="0"/>
    <x v="7"/>
    <x v="7"/>
    <x v="13"/>
    <x v="66"/>
    <x v="234"/>
    <x v="233"/>
    <x v="23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08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92"/>
    <x v="0"/>
    <x v="155"/>
    <x v="155"/>
    <x v="15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69"/>
    <x v="1"/>
    <x v="1"/>
    <x v="0"/>
    <x v="0"/>
    <x v="0"/>
    <x v="0"/>
    <x v="0"/>
    <x v="0"/>
    <x v="0"/>
    <x v="0"/>
    <x v="1"/>
    <x v="1"/>
    <x v="1"/>
    <x v="1"/>
    <x v="6"/>
    <x v="24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211"/>
    <x v="27"/>
    <x v="287"/>
    <x v="286"/>
    <x v="28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9"/>
    <x v="414"/>
    <x v="0"/>
    <x v="0"/>
    <x v="294"/>
    <x v="0"/>
    <x v="648"/>
    <x v="92"/>
    <x v="766"/>
    <x v="762"/>
    <x v="765"/>
    <x v="861"/>
    <x v="0"/>
    <x v="0"/>
    <x v="0"/>
    <x v="0"/>
    <x v="0"/>
    <x v="0"/>
    <x v="0"/>
    <x v="0"/>
    <x v="0"/>
    <x v="0"/>
    <x v="0"/>
    <x v="0"/>
    <x v="0"/>
    <x v="0"/>
    <x v="0"/>
    <x v="279"/>
    <x v="327"/>
    <x v="0"/>
    <x v="0"/>
    <x v="1"/>
    <x v="1"/>
    <x v="0"/>
    <x v="0"/>
    <x v="7"/>
    <x v="4"/>
    <x v="326"/>
    <x v="0"/>
    <x v="0"/>
    <x v="455"/>
    <x v="1"/>
    <x v="1"/>
    <x v="656"/>
    <x v="761"/>
    <x v="6"/>
    <x v="216"/>
    <x v="2"/>
    <x v="2"/>
    <x v="0"/>
    <x v="0"/>
    <x v="13"/>
    <x v="1"/>
    <x v="751"/>
    <x v="4"/>
    <x v="2"/>
    <x v="799"/>
    <x v="967"/>
    <x v="0"/>
    <x v="0"/>
    <x v="0"/>
    <x v="0"/>
    <x v="0"/>
    <x v="0"/>
    <x v="0"/>
    <x v="0"/>
    <x v="0"/>
  </r>
  <r>
    <x v="0"/>
    <x v="0"/>
    <x v="0"/>
    <x v="7"/>
    <x v="7"/>
    <x v="211"/>
    <x v="27"/>
    <x v="287"/>
    <x v="286"/>
    <x v="28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0"/>
    <x v="16"/>
    <x v="0"/>
    <x v="0"/>
    <x v="0"/>
    <x v="0"/>
    <x v="649"/>
    <x v="14"/>
    <x v="767"/>
    <x v="763"/>
    <x v="766"/>
    <x v="86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50"/>
    <x v="0"/>
    <x v="0"/>
    <x v="94"/>
    <x v="0"/>
    <x v="16"/>
    <x v="0"/>
    <x v="762"/>
    <x v="1"/>
    <x v="1090"/>
    <x v="2"/>
    <x v="2"/>
    <x v="0"/>
    <x v="0"/>
    <x v="43"/>
    <x v="3"/>
    <x v="566"/>
    <x v="1"/>
    <x v="14"/>
    <x v="800"/>
    <x v="968"/>
    <x v="0"/>
    <x v="0"/>
    <x v="0"/>
    <x v="130"/>
    <x v="130"/>
    <x v="1"/>
    <x v="1"/>
    <x v="9"/>
    <x v="9"/>
  </r>
  <r>
    <x v="0"/>
    <x v="0"/>
    <x v="0"/>
    <x v="7"/>
    <x v="7"/>
    <x v="11"/>
    <x v="0"/>
    <x v="102"/>
    <x v="102"/>
    <x v="10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31"/>
    <x v="131"/>
    <x v="1"/>
    <x v="1"/>
    <x v="9"/>
    <x v="9"/>
  </r>
  <r>
    <x v="0"/>
    <x v="0"/>
    <x v="0"/>
    <x v="7"/>
    <x v="7"/>
    <x v="1"/>
    <x v="7"/>
    <x v="187"/>
    <x v="187"/>
    <x v="18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1"/>
    <x v="311"/>
    <x v="0"/>
    <x v="0"/>
    <x v="0"/>
    <x v="0"/>
    <x v="650"/>
    <x v="273"/>
    <x v="768"/>
    <x v="764"/>
    <x v="767"/>
    <x v="8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4"/>
    <x v="4"/>
    <x v="10"/>
    <x v="0"/>
    <x v="0"/>
    <x v="41"/>
    <x v="1"/>
    <x v="5"/>
    <x v="657"/>
    <x v="763"/>
    <x v="5"/>
    <x v="1091"/>
    <x v="2"/>
    <x v="2"/>
    <x v="0"/>
    <x v="0"/>
    <x v="47"/>
    <x v="15"/>
    <x v="752"/>
    <x v="10"/>
    <x v="33"/>
    <x v="801"/>
    <x v="969"/>
    <x v="0"/>
    <x v="0"/>
    <x v="0"/>
    <x v="0"/>
    <x v="0"/>
    <x v="0"/>
    <x v="0"/>
    <x v="0"/>
    <x v="0"/>
  </r>
  <r>
    <x v="0"/>
    <x v="0"/>
    <x v="0"/>
    <x v="7"/>
    <x v="7"/>
    <x v="1"/>
    <x v="75"/>
    <x v="192"/>
    <x v="192"/>
    <x v="19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1"/>
    <x v="0"/>
    <x v="769"/>
    <x v="765"/>
    <x v="768"/>
    <x v="8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658"/>
    <x v="764"/>
    <x v="1"/>
    <x v="1092"/>
    <x v="2"/>
    <x v="2"/>
    <x v="0"/>
    <x v="0"/>
    <x v="55"/>
    <x v="1"/>
    <x v="753"/>
    <x v="1"/>
    <x v="22"/>
    <x v="802"/>
    <x v="970"/>
    <x v="0"/>
    <x v="0"/>
    <x v="0"/>
    <x v="0"/>
    <x v="0"/>
    <x v="0"/>
    <x v="0"/>
    <x v="0"/>
    <x v="0"/>
  </r>
  <r>
    <x v="0"/>
    <x v="0"/>
    <x v="0"/>
    <x v="7"/>
    <x v="7"/>
    <x v="1"/>
    <x v="0"/>
    <x v="193"/>
    <x v="193"/>
    <x v="19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93"/>
    <x v="2"/>
    <x v="2"/>
    <x v="0"/>
    <x v="0"/>
    <x v="1"/>
    <x v="3"/>
    <x v="754"/>
    <x v="3"/>
    <x v="1"/>
    <x v="803"/>
    <x v="971"/>
    <x v="0"/>
    <x v="0"/>
    <x v="0"/>
    <x v="0"/>
    <x v="0"/>
    <x v="0"/>
    <x v="0"/>
    <x v="0"/>
    <x v="0"/>
  </r>
  <r>
    <x v="0"/>
    <x v="0"/>
    <x v="0"/>
    <x v="7"/>
    <x v="7"/>
    <x v="13"/>
    <x v="0"/>
    <x v="197"/>
    <x v="197"/>
    <x v="19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2"/>
    <x v="101"/>
    <x v="0"/>
    <x v="0"/>
    <x v="295"/>
    <x v="0"/>
    <x v="652"/>
    <x v="0"/>
    <x v="770"/>
    <x v="766"/>
    <x v="769"/>
    <x v="865"/>
    <x v="0"/>
    <x v="0"/>
    <x v="0"/>
    <x v="0"/>
    <x v="0"/>
    <x v="0"/>
    <x v="0"/>
    <x v="0"/>
    <x v="0"/>
    <x v="0"/>
    <x v="0"/>
    <x v="0"/>
    <x v="0"/>
    <x v="0"/>
    <x v="0"/>
    <x v="280"/>
    <x v="328"/>
    <x v="0"/>
    <x v="0"/>
    <x v="1"/>
    <x v="1"/>
    <x v="0"/>
    <x v="0"/>
    <x v="7"/>
    <x v="4"/>
    <x v="25"/>
    <x v="0"/>
    <x v="0"/>
    <x v="281"/>
    <x v="0"/>
    <x v="16"/>
    <x v="659"/>
    <x v="765"/>
    <x v="23"/>
    <x v="74"/>
    <x v="2"/>
    <x v="2"/>
    <x v="0"/>
    <x v="0"/>
    <x v="12"/>
    <x v="3"/>
    <x v="755"/>
    <x v="1"/>
    <x v="1"/>
    <x v="804"/>
    <x v="972"/>
    <x v="0"/>
    <x v="0"/>
    <x v="0"/>
    <x v="0"/>
    <x v="0"/>
    <x v="0"/>
    <x v="0"/>
    <x v="0"/>
    <x v="0"/>
  </r>
  <r>
    <x v="0"/>
    <x v="0"/>
    <x v="0"/>
    <x v="7"/>
    <x v="7"/>
    <x v="13"/>
    <x v="0"/>
    <x v="197"/>
    <x v="197"/>
    <x v="197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204"/>
    <x v="0"/>
    <x v="0"/>
    <x v="0"/>
    <x v="0"/>
    <x v="53"/>
    <x v="182"/>
    <x v="771"/>
    <x v="767"/>
    <x v="770"/>
    <x v="866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97"/>
    <x v="1"/>
    <x v="1"/>
    <x v="0"/>
    <x v="0"/>
    <x v="4"/>
    <x v="4"/>
    <x v="9"/>
    <x v="1"/>
    <x v="1"/>
    <x v="42"/>
    <x v="1"/>
    <x v="1"/>
    <x v="1"/>
    <x v="766"/>
    <x v="6"/>
    <x v="93"/>
    <x v="2"/>
    <x v="2"/>
    <x v="0"/>
    <x v="0"/>
    <x v="6"/>
    <x v="1"/>
    <x v="63"/>
    <x v="4"/>
    <x v="5"/>
    <x v="5"/>
    <x v="973"/>
    <x v="0"/>
    <x v="0"/>
    <x v="0"/>
    <x v="0"/>
    <x v="0"/>
    <x v="0"/>
    <x v="0"/>
    <x v="0"/>
    <x v="0"/>
  </r>
  <r>
    <x v="0"/>
    <x v="0"/>
    <x v="0"/>
    <x v="7"/>
    <x v="7"/>
    <x v="11"/>
    <x v="0"/>
    <x v="102"/>
    <x v="102"/>
    <x v="10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6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8"/>
    <x v="8"/>
    <x v="1"/>
    <x v="0"/>
    <x v="202"/>
    <x v="202"/>
    <x v="2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3"/>
    <x v="415"/>
    <x v="0"/>
    <x v="0"/>
    <x v="296"/>
    <x v="0"/>
    <x v="653"/>
    <x v="363"/>
    <x v="772"/>
    <x v="768"/>
    <x v="771"/>
    <x v="867"/>
    <x v="0"/>
    <x v="0"/>
    <x v="0"/>
    <x v="0"/>
    <x v="0"/>
    <x v="0"/>
    <x v="0"/>
    <x v="0"/>
    <x v="0"/>
    <x v="0"/>
    <x v="0"/>
    <x v="0"/>
    <x v="0"/>
    <x v="0"/>
    <x v="6"/>
    <x v="281"/>
    <x v="329"/>
    <x v="0"/>
    <x v="0"/>
    <x v="1"/>
    <x v="1"/>
    <x v="0"/>
    <x v="0"/>
    <x v="51"/>
    <x v="2"/>
    <x v="327"/>
    <x v="0"/>
    <x v="0"/>
    <x v="456"/>
    <x v="1"/>
    <x v="43"/>
    <x v="660"/>
    <x v="767"/>
    <x v="143"/>
    <x v="1094"/>
    <x v="2"/>
    <x v="2"/>
    <x v="7"/>
    <x v="15"/>
    <x v="121"/>
    <x v="8"/>
    <x v="756"/>
    <x v="4"/>
    <x v="141"/>
    <x v="805"/>
    <x v="974"/>
    <x v="0"/>
    <x v="0"/>
    <x v="0"/>
    <x v="0"/>
    <x v="0"/>
    <x v="0"/>
    <x v="0"/>
    <x v="0"/>
    <x v="0"/>
  </r>
  <r>
    <x v="0"/>
    <x v="0"/>
    <x v="0"/>
    <x v="8"/>
    <x v="8"/>
    <x v="1"/>
    <x v="0"/>
    <x v="202"/>
    <x v="202"/>
    <x v="20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64"/>
    <x v="416"/>
    <x v="0"/>
    <x v="0"/>
    <x v="297"/>
    <x v="81"/>
    <x v="654"/>
    <x v="364"/>
    <x v="773"/>
    <x v="769"/>
    <x v="772"/>
    <x v="868"/>
    <x v="0"/>
    <x v="0"/>
    <x v="0"/>
    <x v="0"/>
    <x v="0"/>
    <x v="0"/>
    <x v="3"/>
    <x v="3"/>
    <x v="0"/>
    <x v="0"/>
    <x v="0"/>
    <x v="0"/>
    <x v="14"/>
    <x v="0"/>
    <x v="0"/>
    <x v="282"/>
    <x v="330"/>
    <x v="63"/>
    <x v="257"/>
    <x v="3"/>
    <x v="236"/>
    <x v="0"/>
    <x v="0"/>
    <x v="3"/>
    <x v="4"/>
    <x v="11"/>
    <x v="1"/>
    <x v="32"/>
    <x v="139"/>
    <x v="1"/>
    <x v="1"/>
    <x v="661"/>
    <x v="768"/>
    <x v="32"/>
    <x v="1095"/>
    <x v="5"/>
    <x v="349"/>
    <x v="0"/>
    <x v="0"/>
    <x v="12"/>
    <x v="1"/>
    <x v="67"/>
    <x v="4"/>
    <x v="5"/>
    <x v="806"/>
    <x v="975"/>
    <x v="0"/>
    <x v="0"/>
    <x v="0"/>
    <x v="0"/>
    <x v="0"/>
    <x v="0"/>
    <x v="0"/>
    <x v="0"/>
    <x v="0"/>
  </r>
  <r>
    <x v="0"/>
    <x v="0"/>
    <x v="0"/>
    <x v="8"/>
    <x v="8"/>
    <x v="1"/>
    <x v="77"/>
    <x v="203"/>
    <x v="203"/>
    <x v="20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1"/>
    <x v="1096"/>
    <x v="2"/>
    <x v="2"/>
    <x v="4"/>
    <x v="4"/>
    <x v="16"/>
    <x v="3"/>
    <x v="757"/>
    <x v="3"/>
    <x v="45"/>
    <x v="563"/>
    <x v="976"/>
    <x v="0"/>
    <x v="0"/>
    <x v="0"/>
    <x v="0"/>
    <x v="0"/>
    <x v="0"/>
    <x v="0"/>
    <x v="0"/>
    <x v="0"/>
  </r>
  <r>
    <x v="0"/>
    <x v="0"/>
    <x v="0"/>
    <x v="8"/>
    <x v="8"/>
    <x v="13"/>
    <x v="81"/>
    <x v="204"/>
    <x v="204"/>
    <x v="2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8"/>
    <x v="2"/>
    <x v="2"/>
    <x v="1"/>
    <x v="16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8"/>
    <x v="8"/>
    <x v="61"/>
    <x v="0"/>
    <x v="144"/>
    <x v="144"/>
    <x v="14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16"/>
    <x v="0"/>
    <x v="0"/>
    <x v="0"/>
    <x v="0"/>
    <x v="85"/>
    <x v="14"/>
    <x v="774"/>
    <x v="770"/>
    <x v="773"/>
    <x v="869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41"/>
    <x v="1"/>
    <x v="1"/>
    <x v="0"/>
    <x v="0"/>
    <x v="7"/>
    <x v="4"/>
    <x v="9"/>
    <x v="1"/>
    <x v="1"/>
    <x v="23"/>
    <x v="1"/>
    <x v="1"/>
    <x v="1"/>
    <x v="769"/>
    <x v="6"/>
    <x v="520"/>
    <x v="2"/>
    <x v="2"/>
    <x v="0"/>
    <x v="0"/>
    <x v="2"/>
    <x v="1"/>
    <x v="28"/>
    <x v="4"/>
    <x v="5"/>
    <x v="5"/>
    <x v="977"/>
    <x v="0"/>
    <x v="0"/>
    <x v="0"/>
    <x v="24"/>
    <x v="24"/>
    <x v="1"/>
    <x v="1"/>
    <x v="10"/>
    <x v="10"/>
  </r>
  <r>
    <x v="0"/>
    <x v="0"/>
    <x v="0"/>
    <x v="8"/>
    <x v="8"/>
    <x v="1"/>
    <x v="0"/>
    <x v="202"/>
    <x v="202"/>
    <x v="20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58"/>
    <x v="1"/>
    <x v="1"/>
    <x v="0"/>
    <x v="0"/>
    <x v="0"/>
    <x v="0"/>
    <x v="0"/>
    <x v="0"/>
    <x v="0"/>
    <x v="0"/>
    <x v="1"/>
    <x v="1"/>
    <x v="1"/>
    <x v="1"/>
    <x v="6"/>
    <x v="1086"/>
    <x v="2"/>
    <x v="2"/>
    <x v="0"/>
    <x v="0"/>
    <x v="5"/>
    <x v="4"/>
    <x v="5"/>
    <x v="4"/>
    <x v="5"/>
    <x v="5"/>
    <x v="5"/>
    <x v="0"/>
    <x v="0"/>
    <x v="1"/>
    <x v="132"/>
    <x v="132"/>
    <x v="1"/>
    <x v="1"/>
    <x v="10"/>
    <x v="10"/>
  </r>
  <r>
    <x v="0"/>
    <x v="0"/>
    <x v="0"/>
    <x v="8"/>
    <x v="8"/>
    <x v="1"/>
    <x v="189"/>
    <x v="643"/>
    <x v="640"/>
    <x v="64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9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8"/>
    <x v="8"/>
    <x v="1"/>
    <x v="228"/>
    <x v="644"/>
    <x v="641"/>
    <x v="6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6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8"/>
    <x v="8"/>
    <x v="0"/>
    <x v="57"/>
    <x v="217"/>
    <x v="217"/>
    <x v="2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98"/>
    <x v="2"/>
    <x v="2"/>
    <x v="1"/>
    <x v="26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8"/>
    <x v="8"/>
    <x v="13"/>
    <x v="57"/>
    <x v="206"/>
    <x v="206"/>
    <x v="20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1099"/>
    <x v="1"/>
    <x v="47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8"/>
    <x v="8"/>
    <x v="77"/>
    <x v="80"/>
    <x v="199"/>
    <x v="199"/>
    <x v="19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5"/>
    <x v="125"/>
    <x v="0"/>
    <x v="0"/>
    <x v="0"/>
    <x v="0"/>
    <x v="655"/>
    <x v="0"/>
    <x v="775"/>
    <x v="771"/>
    <x v="774"/>
    <x v="87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662"/>
    <x v="770"/>
    <x v="5"/>
    <x v="1100"/>
    <x v="1"/>
    <x v="103"/>
    <x v="0"/>
    <x v="0"/>
    <x v="13"/>
    <x v="3"/>
    <x v="565"/>
    <x v="1"/>
    <x v="2"/>
    <x v="807"/>
    <x v="978"/>
    <x v="0"/>
    <x v="0"/>
    <x v="0"/>
    <x v="0"/>
    <x v="0"/>
    <x v="0"/>
    <x v="0"/>
    <x v="0"/>
    <x v="0"/>
  </r>
  <r>
    <x v="0"/>
    <x v="0"/>
    <x v="0"/>
    <x v="8"/>
    <x v="8"/>
    <x v="78"/>
    <x v="0"/>
    <x v="200"/>
    <x v="200"/>
    <x v="20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6"/>
    <x v="172"/>
    <x v="0"/>
    <x v="0"/>
    <x v="0"/>
    <x v="0"/>
    <x v="656"/>
    <x v="150"/>
    <x v="776"/>
    <x v="772"/>
    <x v="775"/>
    <x v="87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328"/>
    <x v="0"/>
    <x v="0"/>
    <x v="457"/>
    <x v="1"/>
    <x v="1"/>
    <x v="663"/>
    <x v="771"/>
    <x v="39"/>
    <x v="1101"/>
    <x v="2"/>
    <x v="2"/>
    <x v="0"/>
    <x v="0"/>
    <x v="13"/>
    <x v="1"/>
    <x v="758"/>
    <x v="4"/>
    <x v="5"/>
    <x v="808"/>
    <x v="979"/>
    <x v="0"/>
    <x v="0"/>
    <x v="0"/>
    <x v="0"/>
    <x v="0"/>
    <x v="0"/>
    <x v="0"/>
    <x v="0"/>
    <x v="0"/>
  </r>
  <r>
    <x v="0"/>
    <x v="0"/>
    <x v="0"/>
    <x v="8"/>
    <x v="8"/>
    <x v="78"/>
    <x v="0"/>
    <x v="200"/>
    <x v="200"/>
    <x v="20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872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259"/>
    <x v="3"/>
    <x v="237"/>
    <x v="0"/>
    <x v="0"/>
    <x v="0"/>
    <x v="0"/>
    <x v="0"/>
    <x v="0"/>
    <x v="0"/>
    <x v="0"/>
    <x v="1"/>
    <x v="1"/>
    <x v="1"/>
    <x v="1"/>
    <x v="22"/>
    <x v="1102"/>
    <x v="5"/>
    <x v="397"/>
    <x v="0"/>
    <x v="0"/>
    <x v="2"/>
    <x v="1"/>
    <x v="278"/>
    <x v="1"/>
    <x v="2"/>
    <x v="284"/>
    <x v="980"/>
    <x v="0"/>
    <x v="0"/>
    <x v="0"/>
    <x v="0"/>
    <x v="0"/>
    <x v="0"/>
    <x v="0"/>
    <x v="0"/>
    <x v="0"/>
  </r>
  <r>
    <x v="0"/>
    <x v="0"/>
    <x v="0"/>
    <x v="8"/>
    <x v="8"/>
    <x v="78"/>
    <x v="0"/>
    <x v="200"/>
    <x v="200"/>
    <x v="20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09"/>
    <x v="1"/>
    <x v="1"/>
    <x v="0"/>
    <x v="0"/>
    <x v="0"/>
    <x v="0"/>
    <x v="0"/>
    <x v="0"/>
    <x v="0"/>
    <x v="0"/>
    <x v="1"/>
    <x v="1"/>
    <x v="1"/>
    <x v="1"/>
    <x v="6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8"/>
    <x v="8"/>
    <x v="79"/>
    <x v="48"/>
    <x v="201"/>
    <x v="201"/>
    <x v="20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4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82"/>
    <x v="77"/>
    <x v="208"/>
    <x v="208"/>
    <x v="20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7"/>
    <x v="417"/>
    <x v="0"/>
    <x v="0"/>
    <x v="0"/>
    <x v="0"/>
    <x v="657"/>
    <x v="167"/>
    <x v="777"/>
    <x v="773"/>
    <x v="776"/>
    <x v="8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2"/>
    <x v="2"/>
    <x v="1"/>
    <x v="1"/>
    <x v="9"/>
    <x v="0"/>
    <x v="14"/>
    <x v="664"/>
    <x v="772"/>
    <x v="124"/>
    <x v="1103"/>
    <x v="2"/>
    <x v="2"/>
    <x v="3"/>
    <x v="261"/>
    <x v="190"/>
    <x v="10"/>
    <x v="759"/>
    <x v="3"/>
    <x v="61"/>
    <x v="809"/>
    <x v="981"/>
    <x v="54"/>
    <x v="51"/>
    <x v="4"/>
    <x v="0"/>
    <x v="0"/>
    <x v="0"/>
    <x v="0"/>
    <x v="0"/>
    <x v="0"/>
  </r>
  <r>
    <x v="0"/>
    <x v="0"/>
    <x v="0"/>
    <x v="9"/>
    <x v="9"/>
    <x v="1"/>
    <x v="9"/>
    <x v="210"/>
    <x v="210"/>
    <x v="2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104"/>
    <x v="2"/>
    <x v="2"/>
    <x v="4"/>
    <x v="262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1"/>
    <x v="46"/>
    <x v="211"/>
    <x v="211"/>
    <x v="2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8"/>
    <x v="418"/>
    <x v="0"/>
    <x v="0"/>
    <x v="0"/>
    <x v="0"/>
    <x v="658"/>
    <x v="365"/>
    <x v="778"/>
    <x v="774"/>
    <x v="777"/>
    <x v="8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61"/>
    <x v="10"/>
    <x v="329"/>
    <x v="1"/>
    <x v="32"/>
    <x v="458"/>
    <x v="0"/>
    <x v="31"/>
    <x v="665"/>
    <x v="773"/>
    <x v="160"/>
    <x v="1105"/>
    <x v="9"/>
    <x v="398"/>
    <x v="5"/>
    <x v="263"/>
    <x v="15"/>
    <x v="39"/>
    <x v="760"/>
    <x v="12"/>
    <x v="89"/>
    <x v="810"/>
    <x v="982"/>
    <x v="0"/>
    <x v="0"/>
    <x v="0"/>
    <x v="0"/>
    <x v="0"/>
    <x v="0"/>
    <x v="0"/>
    <x v="0"/>
    <x v="0"/>
  </r>
  <r>
    <x v="0"/>
    <x v="0"/>
    <x v="0"/>
    <x v="9"/>
    <x v="9"/>
    <x v="80"/>
    <x v="57"/>
    <x v="645"/>
    <x v="642"/>
    <x v="64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6"/>
    <x v="1106"/>
    <x v="2"/>
    <x v="2"/>
    <x v="3"/>
    <x v="1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61"/>
    <x v="0"/>
    <x v="201"/>
    <x v="201"/>
    <x v="20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260"/>
    <x v="1"/>
    <x v="1"/>
    <x v="0"/>
    <x v="0"/>
    <x v="0"/>
    <x v="0"/>
    <x v="0"/>
    <x v="0"/>
    <x v="0"/>
    <x v="0"/>
    <x v="1"/>
    <x v="1"/>
    <x v="1"/>
    <x v="1"/>
    <x v="4"/>
    <x v="12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78"/>
    <x v="229"/>
    <x v="646"/>
    <x v="643"/>
    <x v="64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9"/>
    <x v="0"/>
    <x v="779"/>
    <x v="775"/>
    <x v="778"/>
    <x v="8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276"/>
    <x v="774"/>
    <x v="31"/>
    <x v="1107"/>
    <x v="2"/>
    <x v="2"/>
    <x v="0"/>
    <x v="0"/>
    <x v="2"/>
    <x v="1"/>
    <x v="197"/>
    <x v="1"/>
    <x v="2"/>
    <x v="196"/>
    <x v="983"/>
    <x v="0"/>
    <x v="0"/>
    <x v="0"/>
    <x v="0"/>
    <x v="0"/>
    <x v="0"/>
    <x v="0"/>
    <x v="0"/>
    <x v="0"/>
  </r>
  <r>
    <x v="0"/>
    <x v="0"/>
    <x v="0"/>
    <x v="9"/>
    <x v="9"/>
    <x v="25"/>
    <x v="48"/>
    <x v="141"/>
    <x v="141"/>
    <x v="14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9"/>
    <x v="419"/>
    <x v="0"/>
    <x v="0"/>
    <x v="298"/>
    <x v="82"/>
    <x v="660"/>
    <x v="366"/>
    <x v="780"/>
    <x v="776"/>
    <x v="779"/>
    <x v="876"/>
    <x v="0"/>
    <x v="0"/>
    <x v="0"/>
    <x v="0"/>
    <x v="0"/>
    <x v="0"/>
    <x v="1"/>
    <x v="3"/>
    <x v="0"/>
    <x v="0"/>
    <x v="0"/>
    <x v="0"/>
    <x v="25"/>
    <x v="0"/>
    <x v="0"/>
    <x v="283"/>
    <x v="331"/>
    <x v="0"/>
    <x v="0"/>
    <x v="1"/>
    <x v="1"/>
    <x v="0"/>
    <x v="0"/>
    <x v="23"/>
    <x v="14"/>
    <x v="330"/>
    <x v="0"/>
    <x v="0"/>
    <x v="459"/>
    <x v="9"/>
    <x v="45"/>
    <x v="666"/>
    <x v="775"/>
    <x v="102"/>
    <x v="689"/>
    <x v="0"/>
    <x v="399"/>
    <x v="0"/>
    <x v="0"/>
    <x v="203"/>
    <x v="31"/>
    <x v="761"/>
    <x v="42"/>
    <x v="185"/>
    <x v="811"/>
    <x v="984"/>
    <x v="0"/>
    <x v="0"/>
    <x v="0"/>
    <x v="0"/>
    <x v="0"/>
    <x v="0"/>
    <x v="0"/>
    <x v="0"/>
    <x v="0"/>
  </r>
  <r>
    <x v="0"/>
    <x v="0"/>
    <x v="0"/>
    <x v="9"/>
    <x v="9"/>
    <x v="1"/>
    <x v="230"/>
    <x v="159"/>
    <x v="159"/>
    <x v="15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9"/>
    <x v="1108"/>
    <x v="2"/>
    <x v="2"/>
    <x v="0"/>
    <x v="0"/>
    <x v="2"/>
    <x v="1"/>
    <x v="2"/>
    <x v="1"/>
    <x v="2"/>
    <x v="2"/>
    <x v="44"/>
    <x v="0"/>
    <x v="0"/>
    <x v="0"/>
    <x v="0"/>
    <x v="0"/>
    <x v="0"/>
    <x v="0"/>
    <x v="0"/>
    <x v="0"/>
  </r>
  <r>
    <x v="0"/>
    <x v="0"/>
    <x v="0"/>
    <x v="9"/>
    <x v="9"/>
    <x v="1"/>
    <x v="11"/>
    <x v="647"/>
    <x v="644"/>
    <x v="6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6"/>
    <x v="1109"/>
    <x v="2"/>
    <x v="2"/>
    <x v="0"/>
    <x v="0"/>
    <x v="43"/>
    <x v="1"/>
    <x v="28"/>
    <x v="1"/>
    <x v="7"/>
    <x v="26"/>
    <x v="985"/>
    <x v="0"/>
    <x v="0"/>
    <x v="0"/>
    <x v="0"/>
    <x v="0"/>
    <x v="0"/>
    <x v="0"/>
    <x v="0"/>
    <x v="0"/>
  </r>
  <r>
    <x v="0"/>
    <x v="0"/>
    <x v="0"/>
    <x v="9"/>
    <x v="9"/>
    <x v="212"/>
    <x v="231"/>
    <x v="639"/>
    <x v="637"/>
    <x v="63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11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0"/>
    <x v="230"/>
    <x v="253"/>
    <x v="252"/>
    <x v="2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35"/>
    <x v="2"/>
    <x v="2"/>
    <x v="1"/>
    <x v="26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213"/>
    <x v="48"/>
    <x v="253"/>
    <x v="252"/>
    <x v="2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11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80"/>
    <x v="20"/>
    <x v="205"/>
    <x v="205"/>
    <x v="20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90"/>
    <x v="570"/>
    <x v="125"/>
    <x v="84"/>
    <x v="0"/>
    <x v="299"/>
    <x v="0"/>
    <x v="661"/>
    <x v="0"/>
    <x v="781"/>
    <x v="777"/>
    <x v="780"/>
    <x v="877"/>
    <x v="0"/>
    <x v="0"/>
    <x v="0"/>
    <x v="0"/>
    <x v="0"/>
    <x v="0"/>
    <x v="0"/>
    <x v="0"/>
    <x v="0"/>
    <x v="0"/>
    <x v="0"/>
    <x v="0"/>
    <x v="0"/>
    <x v="0"/>
    <x v="0"/>
    <x v="284"/>
    <x v="332"/>
    <x v="0"/>
    <x v="0"/>
    <x v="1"/>
    <x v="1"/>
    <x v="0"/>
    <x v="0"/>
    <x v="0"/>
    <x v="0"/>
    <x v="0"/>
    <x v="0"/>
    <x v="0"/>
    <x v="0"/>
    <x v="1"/>
    <x v="1"/>
    <x v="667"/>
    <x v="776"/>
    <x v="30"/>
    <x v="1112"/>
    <x v="2"/>
    <x v="2"/>
    <x v="6"/>
    <x v="265"/>
    <x v="39"/>
    <x v="1"/>
    <x v="762"/>
    <x v="4"/>
    <x v="35"/>
    <x v="812"/>
    <x v="986"/>
    <x v="0"/>
    <x v="0"/>
    <x v="0"/>
    <x v="0"/>
    <x v="0"/>
    <x v="0"/>
    <x v="0"/>
    <x v="0"/>
    <x v="0"/>
  </r>
  <r>
    <x v="0"/>
    <x v="0"/>
    <x v="0"/>
    <x v="9"/>
    <x v="9"/>
    <x v="13"/>
    <x v="93"/>
    <x v="185"/>
    <x v="185"/>
    <x v="18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50"/>
    <x v="2"/>
    <x v="2"/>
    <x v="0"/>
    <x v="0"/>
    <x v="2"/>
    <x v="1"/>
    <x v="2"/>
    <x v="1"/>
    <x v="2"/>
    <x v="2"/>
    <x v="5"/>
    <x v="0"/>
    <x v="0"/>
    <x v="0"/>
    <x v="0"/>
    <x v="0"/>
    <x v="0"/>
    <x v="0"/>
    <x v="0"/>
    <x v="0"/>
  </r>
  <r>
    <x v="0"/>
    <x v="0"/>
    <x v="0"/>
    <x v="9"/>
    <x v="9"/>
    <x v="81"/>
    <x v="2"/>
    <x v="206"/>
    <x v="206"/>
    <x v="20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9"/>
    <x v="1113"/>
    <x v="7"/>
    <x v="400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39"/>
    <x v="0"/>
    <x v="207"/>
    <x v="207"/>
    <x v="20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71"/>
    <x v="26"/>
    <x v="0"/>
    <x v="0"/>
    <x v="300"/>
    <x v="0"/>
    <x v="662"/>
    <x v="23"/>
    <x v="782"/>
    <x v="778"/>
    <x v="781"/>
    <x v="878"/>
    <x v="0"/>
    <x v="0"/>
    <x v="0"/>
    <x v="0"/>
    <x v="0"/>
    <x v="0"/>
    <x v="0"/>
    <x v="0"/>
    <x v="0"/>
    <x v="0"/>
    <x v="0"/>
    <x v="0"/>
    <x v="0"/>
    <x v="0"/>
    <x v="0"/>
    <x v="285"/>
    <x v="333"/>
    <x v="17"/>
    <x v="261"/>
    <x v="1"/>
    <x v="1"/>
    <x v="0"/>
    <x v="0"/>
    <x v="8"/>
    <x v="4"/>
    <x v="4"/>
    <x v="1"/>
    <x v="94"/>
    <x v="121"/>
    <x v="1"/>
    <x v="1"/>
    <x v="668"/>
    <x v="777"/>
    <x v="10"/>
    <x v="1114"/>
    <x v="2"/>
    <x v="2"/>
    <x v="0"/>
    <x v="0"/>
    <x v="13"/>
    <x v="1"/>
    <x v="282"/>
    <x v="4"/>
    <x v="5"/>
    <x v="813"/>
    <x v="987"/>
    <x v="0"/>
    <x v="0"/>
    <x v="0"/>
    <x v="0"/>
    <x v="0"/>
    <x v="0"/>
    <x v="0"/>
    <x v="0"/>
    <x v="0"/>
  </r>
  <r>
    <x v="0"/>
    <x v="0"/>
    <x v="0"/>
    <x v="10"/>
    <x v="10"/>
    <x v="86"/>
    <x v="84"/>
    <x v="220"/>
    <x v="220"/>
    <x v="2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3"/>
    <x v="0"/>
    <x v="783"/>
    <x v="779"/>
    <x v="782"/>
    <x v="8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669"/>
    <x v="778"/>
    <x v="90"/>
    <x v="1115"/>
    <x v="2"/>
    <x v="2"/>
    <x v="20"/>
    <x v="266"/>
    <x v="13"/>
    <x v="1"/>
    <x v="177"/>
    <x v="1"/>
    <x v="13"/>
    <x v="171"/>
    <x v="988"/>
    <x v="0"/>
    <x v="0"/>
    <x v="0"/>
    <x v="0"/>
    <x v="0"/>
    <x v="0"/>
    <x v="0"/>
    <x v="0"/>
    <x v="0"/>
  </r>
  <r>
    <x v="0"/>
    <x v="0"/>
    <x v="0"/>
    <x v="10"/>
    <x v="10"/>
    <x v="1"/>
    <x v="0"/>
    <x v="221"/>
    <x v="81"/>
    <x v="2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"/>
    <x v="91"/>
    <x v="572"/>
    <x v="420"/>
    <x v="85"/>
    <x v="0"/>
    <x v="301"/>
    <x v="0"/>
    <x v="664"/>
    <x v="367"/>
    <x v="784"/>
    <x v="780"/>
    <x v="783"/>
    <x v="880"/>
    <x v="0"/>
    <x v="0"/>
    <x v="0"/>
    <x v="0"/>
    <x v="0"/>
    <x v="0"/>
    <x v="0"/>
    <x v="0"/>
    <x v="0"/>
    <x v="0"/>
    <x v="0"/>
    <x v="0"/>
    <x v="0"/>
    <x v="0"/>
    <x v="0"/>
    <x v="286"/>
    <x v="334"/>
    <x v="0"/>
    <x v="0"/>
    <x v="9"/>
    <x v="238"/>
    <x v="0"/>
    <x v="0"/>
    <x v="34"/>
    <x v="3"/>
    <x v="227"/>
    <x v="0"/>
    <x v="0"/>
    <x v="460"/>
    <x v="2"/>
    <x v="51"/>
    <x v="670"/>
    <x v="779"/>
    <x v="161"/>
    <x v="1116"/>
    <x v="19"/>
    <x v="401"/>
    <x v="21"/>
    <x v="267"/>
    <x v="166"/>
    <x v="49"/>
    <x v="763"/>
    <x v="5"/>
    <x v="186"/>
    <x v="814"/>
    <x v="989"/>
    <x v="0"/>
    <x v="0"/>
    <x v="0"/>
    <x v="0"/>
    <x v="0"/>
    <x v="0"/>
    <x v="0"/>
    <x v="0"/>
    <x v="0"/>
  </r>
  <r>
    <x v="0"/>
    <x v="0"/>
    <x v="0"/>
    <x v="10"/>
    <x v="10"/>
    <x v="1"/>
    <x v="0"/>
    <x v="221"/>
    <x v="81"/>
    <x v="22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92"/>
    <x v="573"/>
    <x v="26"/>
    <x v="0"/>
    <x v="0"/>
    <x v="0"/>
    <x v="0"/>
    <x v="665"/>
    <x v="23"/>
    <x v="785"/>
    <x v="781"/>
    <x v="784"/>
    <x v="881"/>
    <x v="4"/>
    <x v="14"/>
    <x v="0"/>
    <x v="0"/>
    <x v="0"/>
    <x v="0"/>
    <x v="0"/>
    <x v="0"/>
    <x v="0"/>
    <x v="0"/>
    <x v="0"/>
    <x v="0"/>
    <x v="0"/>
    <x v="0"/>
    <x v="0"/>
    <x v="0"/>
    <x v="335"/>
    <x v="48"/>
    <x v="262"/>
    <x v="6"/>
    <x v="239"/>
    <x v="0"/>
    <x v="0"/>
    <x v="8"/>
    <x v="2"/>
    <x v="331"/>
    <x v="2"/>
    <x v="139"/>
    <x v="185"/>
    <x v="1"/>
    <x v="1"/>
    <x v="671"/>
    <x v="780"/>
    <x v="116"/>
    <x v="1117"/>
    <x v="9"/>
    <x v="402"/>
    <x v="0"/>
    <x v="0"/>
    <x v="13"/>
    <x v="3"/>
    <x v="764"/>
    <x v="4"/>
    <x v="5"/>
    <x v="815"/>
    <x v="990"/>
    <x v="0"/>
    <x v="0"/>
    <x v="0"/>
    <x v="0"/>
    <x v="0"/>
    <x v="0"/>
    <x v="0"/>
    <x v="0"/>
    <x v="0"/>
  </r>
  <r>
    <x v="0"/>
    <x v="0"/>
    <x v="0"/>
    <x v="10"/>
    <x v="10"/>
    <x v="87"/>
    <x v="85"/>
    <x v="222"/>
    <x v="221"/>
    <x v="2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4"/>
    <x v="9"/>
    <x v="0"/>
    <x v="0"/>
    <x v="0"/>
    <x v="0"/>
    <x v="666"/>
    <x v="7"/>
    <x v="786"/>
    <x v="782"/>
    <x v="785"/>
    <x v="8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0"/>
    <x v="1"/>
    <x v="9"/>
    <x v="10"/>
    <x v="1"/>
    <x v="1"/>
    <x v="672"/>
    <x v="781"/>
    <x v="23"/>
    <x v="1118"/>
    <x v="2"/>
    <x v="2"/>
    <x v="0"/>
    <x v="0"/>
    <x v="2"/>
    <x v="1"/>
    <x v="84"/>
    <x v="4"/>
    <x v="5"/>
    <x v="816"/>
    <x v="991"/>
    <x v="0"/>
    <x v="0"/>
    <x v="0"/>
    <x v="0"/>
    <x v="0"/>
    <x v="0"/>
    <x v="0"/>
    <x v="0"/>
    <x v="0"/>
  </r>
  <r>
    <x v="0"/>
    <x v="0"/>
    <x v="0"/>
    <x v="10"/>
    <x v="10"/>
    <x v="1"/>
    <x v="0"/>
    <x v="214"/>
    <x v="214"/>
    <x v="2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5"/>
    <x v="421"/>
    <x v="0"/>
    <x v="0"/>
    <x v="302"/>
    <x v="83"/>
    <x v="667"/>
    <x v="368"/>
    <x v="787"/>
    <x v="783"/>
    <x v="786"/>
    <x v="883"/>
    <x v="0"/>
    <x v="0"/>
    <x v="0"/>
    <x v="0"/>
    <x v="0"/>
    <x v="0"/>
    <x v="1"/>
    <x v="1"/>
    <x v="1"/>
    <x v="22"/>
    <x v="0"/>
    <x v="0"/>
    <x v="49"/>
    <x v="0"/>
    <x v="3"/>
    <x v="287"/>
    <x v="336"/>
    <x v="0"/>
    <x v="0"/>
    <x v="6"/>
    <x v="240"/>
    <x v="0"/>
    <x v="0"/>
    <x v="76"/>
    <x v="26"/>
    <x v="332"/>
    <x v="3"/>
    <x v="140"/>
    <x v="461"/>
    <x v="8"/>
    <x v="44"/>
    <x v="673"/>
    <x v="782"/>
    <x v="162"/>
    <x v="1119"/>
    <x v="17"/>
    <x v="403"/>
    <x v="7"/>
    <x v="15"/>
    <x v="204"/>
    <x v="22"/>
    <x v="765"/>
    <x v="12"/>
    <x v="187"/>
    <x v="817"/>
    <x v="992"/>
    <x v="0"/>
    <x v="0"/>
    <x v="0"/>
    <x v="0"/>
    <x v="0"/>
    <x v="0"/>
    <x v="0"/>
    <x v="0"/>
    <x v="0"/>
  </r>
  <r>
    <x v="0"/>
    <x v="0"/>
    <x v="0"/>
    <x v="10"/>
    <x v="10"/>
    <x v="1"/>
    <x v="0"/>
    <x v="214"/>
    <x v="214"/>
    <x v="21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76"/>
    <x v="422"/>
    <x v="0"/>
    <x v="0"/>
    <x v="303"/>
    <x v="0"/>
    <x v="668"/>
    <x v="369"/>
    <x v="788"/>
    <x v="784"/>
    <x v="787"/>
    <x v="884"/>
    <x v="4"/>
    <x v="14"/>
    <x v="0"/>
    <x v="0"/>
    <x v="0"/>
    <x v="0"/>
    <x v="0"/>
    <x v="0"/>
    <x v="0"/>
    <x v="0"/>
    <x v="0"/>
    <x v="0"/>
    <x v="0"/>
    <x v="0"/>
    <x v="0"/>
    <x v="288"/>
    <x v="337"/>
    <x v="64"/>
    <x v="263"/>
    <x v="13"/>
    <x v="241"/>
    <x v="0"/>
    <x v="0"/>
    <x v="18"/>
    <x v="9"/>
    <x v="333"/>
    <x v="14"/>
    <x v="21"/>
    <x v="462"/>
    <x v="3"/>
    <x v="8"/>
    <x v="674"/>
    <x v="783"/>
    <x v="163"/>
    <x v="1120"/>
    <x v="4"/>
    <x v="404"/>
    <x v="0"/>
    <x v="0"/>
    <x v="39"/>
    <x v="6"/>
    <x v="124"/>
    <x v="3"/>
    <x v="7"/>
    <x v="818"/>
    <x v="993"/>
    <x v="0"/>
    <x v="0"/>
    <x v="0"/>
    <x v="0"/>
    <x v="0"/>
    <x v="0"/>
    <x v="0"/>
    <x v="0"/>
    <x v="0"/>
  </r>
  <r>
    <x v="0"/>
    <x v="0"/>
    <x v="0"/>
    <x v="10"/>
    <x v="10"/>
    <x v="1"/>
    <x v="0"/>
    <x v="228"/>
    <x v="227"/>
    <x v="2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1"/>
    <x v="1"/>
    <x v="363"/>
    <x v="1"/>
    <x v="1"/>
    <x v="52"/>
    <x v="994"/>
    <x v="0"/>
    <x v="0"/>
    <x v="0"/>
    <x v="0"/>
    <x v="0"/>
    <x v="0"/>
    <x v="0"/>
    <x v="0"/>
    <x v="0"/>
  </r>
  <r>
    <x v="0"/>
    <x v="0"/>
    <x v="0"/>
    <x v="10"/>
    <x v="10"/>
    <x v="1"/>
    <x v="89"/>
    <x v="229"/>
    <x v="228"/>
    <x v="2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21"/>
    <x v="1"/>
    <x v="405"/>
    <x v="0"/>
    <x v="0"/>
    <x v="205"/>
    <x v="1"/>
    <x v="766"/>
    <x v="1"/>
    <x v="188"/>
    <x v="819"/>
    <x v="995"/>
    <x v="0"/>
    <x v="0"/>
    <x v="0"/>
    <x v="0"/>
    <x v="0"/>
    <x v="0"/>
    <x v="0"/>
    <x v="0"/>
    <x v="0"/>
  </r>
  <r>
    <x v="0"/>
    <x v="0"/>
    <x v="0"/>
    <x v="10"/>
    <x v="10"/>
    <x v="89"/>
    <x v="0"/>
    <x v="204"/>
    <x v="204"/>
    <x v="2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7"/>
    <x v="423"/>
    <x v="0"/>
    <x v="0"/>
    <x v="304"/>
    <x v="84"/>
    <x v="669"/>
    <x v="370"/>
    <x v="789"/>
    <x v="785"/>
    <x v="788"/>
    <x v="885"/>
    <x v="0"/>
    <x v="0"/>
    <x v="0"/>
    <x v="0"/>
    <x v="0"/>
    <x v="0"/>
    <x v="3"/>
    <x v="3"/>
    <x v="1"/>
    <x v="6"/>
    <x v="1"/>
    <x v="6"/>
    <x v="10"/>
    <x v="0"/>
    <x v="0"/>
    <x v="289"/>
    <x v="338"/>
    <x v="0"/>
    <x v="0"/>
    <x v="3"/>
    <x v="242"/>
    <x v="0"/>
    <x v="0"/>
    <x v="2"/>
    <x v="3"/>
    <x v="334"/>
    <x v="15"/>
    <x v="141"/>
    <x v="463"/>
    <x v="3"/>
    <x v="5"/>
    <x v="675"/>
    <x v="784"/>
    <x v="164"/>
    <x v="1122"/>
    <x v="10"/>
    <x v="406"/>
    <x v="0"/>
    <x v="0"/>
    <x v="32"/>
    <x v="11"/>
    <x v="767"/>
    <x v="6"/>
    <x v="1"/>
    <x v="820"/>
    <x v="996"/>
    <x v="0"/>
    <x v="0"/>
    <x v="0"/>
    <x v="0"/>
    <x v="0"/>
    <x v="0"/>
    <x v="0"/>
    <x v="0"/>
    <x v="0"/>
  </r>
  <r>
    <x v="0"/>
    <x v="0"/>
    <x v="0"/>
    <x v="10"/>
    <x v="10"/>
    <x v="89"/>
    <x v="0"/>
    <x v="204"/>
    <x v="204"/>
    <x v="20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78"/>
    <x v="40"/>
    <x v="0"/>
    <x v="0"/>
    <x v="0"/>
    <x v="0"/>
    <x v="670"/>
    <x v="37"/>
    <x v="790"/>
    <x v="786"/>
    <x v="789"/>
    <x v="886"/>
    <x v="0"/>
    <x v="0"/>
    <x v="0"/>
    <x v="0"/>
    <x v="0"/>
    <x v="0"/>
    <x v="0"/>
    <x v="0"/>
    <x v="0"/>
    <x v="0"/>
    <x v="0"/>
    <x v="0"/>
    <x v="0"/>
    <x v="0"/>
    <x v="0"/>
    <x v="0"/>
    <x v="0"/>
    <x v="65"/>
    <x v="264"/>
    <x v="2"/>
    <x v="243"/>
    <x v="0"/>
    <x v="0"/>
    <x v="8"/>
    <x v="4"/>
    <x v="9"/>
    <x v="1"/>
    <x v="1"/>
    <x v="464"/>
    <x v="1"/>
    <x v="1"/>
    <x v="676"/>
    <x v="785"/>
    <x v="165"/>
    <x v="1123"/>
    <x v="10"/>
    <x v="407"/>
    <x v="0"/>
    <x v="0"/>
    <x v="13"/>
    <x v="1"/>
    <x v="768"/>
    <x v="4"/>
    <x v="5"/>
    <x v="821"/>
    <x v="997"/>
    <x v="0"/>
    <x v="0"/>
    <x v="0"/>
    <x v="0"/>
    <x v="0"/>
    <x v="0"/>
    <x v="0"/>
    <x v="0"/>
    <x v="0"/>
  </r>
  <r>
    <x v="0"/>
    <x v="0"/>
    <x v="0"/>
    <x v="10"/>
    <x v="10"/>
    <x v="85"/>
    <x v="0"/>
    <x v="219"/>
    <x v="219"/>
    <x v="21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4"/>
    <x v="36"/>
    <x v="0"/>
    <x v="0"/>
    <x v="0"/>
    <x v="0"/>
    <x v="0"/>
    <x v="0"/>
    <x v="0"/>
    <x v="0"/>
    <x v="0"/>
    <x v="0"/>
    <x v="0"/>
    <x v="0"/>
    <x v="0"/>
    <x v="0"/>
    <x v="0"/>
    <x v="17"/>
    <x v="265"/>
    <x v="1"/>
    <x v="1"/>
    <x v="0"/>
    <x v="0"/>
    <x v="0"/>
    <x v="0"/>
    <x v="0"/>
    <x v="0"/>
    <x v="0"/>
    <x v="0"/>
    <x v="1"/>
    <x v="1"/>
    <x v="1"/>
    <x v="1"/>
    <x v="10"/>
    <x v="99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1"/>
    <x v="0"/>
    <x v="221"/>
    <x v="81"/>
    <x v="22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16"/>
    <x v="0"/>
    <x v="0"/>
    <x v="0"/>
    <x v="0"/>
    <x v="85"/>
    <x v="14"/>
    <x v="791"/>
    <x v="787"/>
    <x v="790"/>
    <x v="887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92"/>
    <x v="1"/>
    <x v="1"/>
    <x v="0"/>
    <x v="0"/>
    <x v="7"/>
    <x v="4"/>
    <x v="9"/>
    <x v="1"/>
    <x v="1"/>
    <x v="23"/>
    <x v="1"/>
    <x v="1"/>
    <x v="1"/>
    <x v="786"/>
    <x v="3"/>
    <x v="846"/>
    <x v="2"/>
    <x v="2"/>
    <x v="0"/>
    <x v="0"/>
    <x v="2"/>
    <x v="1"/>
    <x v="28"/>
    <x v="4"/>
    <x v="5"/>
    <x v="5"/>
    <x v="998"/>
    <x v="0"/>
    <x v="0"/>
    <x v="0"/>
    <x v="133"/>
    <x v="133"/>
    <x v="1"/>
    <x v="1"/>
    <x v="12"/>
    <x v="12"/>
  </r>
  <r>
    <x v="0"/>
    <x v="0"/>
    <x v="0"/>
    <x v="10"/>
    <x v="10"/>
    <x v="1"/>
    <x v="0"/>
    <x v="213"/>
    <x v="213"/>
    <x v="21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9"/>
    <x v="178"/>
    <x v="0"/>
    <x v="0"/>
    <x v="0"/>
    <x v="0"/>
    <x v="671"/>
    <x v="157"/>
    <x v="792"/>
    <x v="788"/>
    <x v="791"/>
    <x v="8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1"/>
    <x v="1"/>
    <x v="11"/>
    <x v="1"/>
    <x v="1"/>
    <x v="677"/>
    <x v="787"/>
    <x v="19"/>
    <x v="1124"/>
    <x v="2"/>
    <x v="2"/>
    <x v="7"/>
    <x v="15"/>
    <x v="13"/>
    <x v="1"/>
    <x v="250"/>
    <x v="4"/>
    <x v="5"/>
    <x v="822"/>
    <x v="999"/>
    <x v="0"/>
    <x v="0"/>
    <x v="0"/>
    <x v="0"/>
    <x v="0"/>
    <x v="0"/>
    <x v="0"/>
    <x v="0"/>
    <x v="0"/>
  </r>
  <r>
    <x v="0"/>
    <x v="0"/>
    <x v="0"/>
    <x v="10"/>
    <x v="10"/>
    <x v="1"/>
    <x v="0"/>
    <x v="213"/>
    <x v="213"/>
    <x v="21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0"/>
    <x v="424"/>
    <x v="0"/>
    <x v="0"/>
    <x v="0"/>
    <x v="0"/>
    <x v="672"/>
    <x v="0"/>
    <x v="793"/>
    <x v="789"/>
    <x v="792"/>
    <x v="8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678"/>
    <x v="788"/>
    <x v="6"/>
    <x v="15"/>
    <x v="2"/>
    <x v="2"/>
    <x v="0"/>
    <x v="0"/>
    <x v="2"/>
    <x v="1"/>
    <x v="83"/>
    <x v="4"/>
    <x v="5"/>
    <x v="823"/>
    <x v="1000"/>
    <x v="0"/>
    <x v="0"/>
    <x v="0"/>
    <x v="134"/>
    <x v="134"/>
    <x v="1"/>
    <x v="1"/>
    <x v="12"/>
    <x v="12"/>
  </r>
  <r>
    <x v="0"/>
    <x v="0"/>
    <x v="0"/>
    <x v="10"/>
    <x v="10"/>
    <x v="1"/>
    <x v="0"/>
    <x v="648"/>
    <x v="645"/>
    <x v="64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7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1"/>
    <x v="56"/>
    <x v="649"/>
    <x v="646"/>
    <x v="64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112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1"/>
    <x v="0"/>
    <x v="214"/>
    <x v="214"/>
    <x v="21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81"/>
    <x v="185"/>
    <x v="0"/>
    <x v="0"/>
    <x v="0"/>
    <x v="0"/>
    <x v="673"/>
    <x v="164"/>
    <x v="794"/>
    <x v="790"/>
    <x v="793"/>
    <x v="890"/>
    <x v="0"/>
    <x v="0"/>
    <x v="0"/>
    <x v="0"/>
    <x v="0"/>
    <x v="0"/>
    <x v="0"/>
    <x v="0"/>
    <x v="0"/>
    <x v="0"/>
    <x v="0"/>
    <x v="0"/>
    <x v="0"/>
    <x v="0"/>
    <x v="0"/>
    <x v="0"/>
    <x v="339"/>
    <x v="2"/>
    <x v="266"/>
    <x v="1"/>
    <x v="1"/>
    <x v="0"/>
    <x v="0"/>
    <x v="8"/>
    <x v="4"/>
    <x v="9"/>
    <x v="1"/>
    <x v="1"/>
    <x v="342"/>
    <x v="1"/>
    <x v="1"/>
    <x v="1"/>
    <x v="789"/>
    <x v="6"/>
    <x v="643"/>
    <x v="2"/>
    <x v="2"/>
    <x v="0"/>
    <x v="0"/>
    <x v="13"/>
    <x v="1"/>
    <x v="769"/>
    <x v="4"/>
    <x v="5"/>
    <x v="5"/>
    <x v="1001"/>
    <x v="0"/>
    <x v="0"/>
    <x v="0"/>
    <x v="33"/>
    <x v="33"/>
    <x v="1"/>
    <x v="1"/>
    <x v="12"/>
    <x v="12"/>
  </r>
  <r>
    <x v="0"/>
    <x v="0"/>
    <x v="0"/>
    <x v="10"/>
    <x v="10"/>
    <x v="1"/>
    <x v="27"/>
    <x v="13"/>
    <x v="13"/>
    <x v="1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6"/>
    <x v="93"/>
    <x v="582"/>
    <x v="425"/>
    <x v="86"/>
    <x v="0"/>
    <x v="305"/>
    <x v="0"/>
    <x v="674"/>
    <x v="371"/>
    <x v="795"/>
    <x v="791"/>
    <x v="794"/>
    <x v="891"/>
    <x v="0"/>
    <x v="0"/>
    <x v="0"/>
    <x v="0"/>
    <x v="0"/>
    <x v="0"/>
    <x v="0"/>
    <x v="0"/>
    <x v="0"/>
    <x v="0"/>
    <x v="0"/>
    <x v="0"/>
    <x v="0"/>
    <x v="0"/>
    <x v="0"/>
    <x v="290"/>
    <x v="340"/>
    <x v="0"/>
    <x v="0"/>
    <x v="1"/>
    <x v="1"/>
    <x v="0"/>
    <x v="0"/>
    <x v="46"/>
    <x v="3"/>
    <x v="200"/>
    <x v="0"/>
    <x v="0"/>
    <x v="465"/>
    <x v="8"/>
    <x v="25"/>
    <x v="679"/>
    <x v="790"/>
    <x v="166"/>
    <x v="1126"/>
    <x v="15"/>
    <x v="408"/>
    <x v="20"/>
    <x v="268"/>
    <x v="206"/>
    <x v="50"/>
    <x v="770"/>
    <x v="24"/>
    <x v="168"/>
    <x v="824"/>
    <x v="1002"/>
    <x v="0"/>
    <x v="0"/>
    <x v="0"/>
    <x v="0"/>
    <x v="0"/>
    <x v="0"/>
    <x v="0"/>
    <x v="0"/>
    <x v="0"/>
  </r>
  <r>
    <x v="0"/>
    <x v="0"/>
    <x v="0"/>
    <x v="10"/>
    <x v="10"/>
    <x v="1"/>
    <x v="27"/>
    <x v="13"/>
    <x v="13"/>
    <x v="1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3"/>
    <x v="426"/>
    <x v="0"/>
    <x v="0"/>
    <x v="0"/>
    <x v="0"/>
    <x v="675"/>
    <x v="14"/>
    <x v="796"/>
    <x v="792"/>
    <x v="795"/>
    <x v="892"/>
    <x v="0"/>
    <x v="0"/>
    <x v="0"/>
    <x v="0"/>
    <x v="0"/>
    <x v="0"/>
    <x v="0"/>
    <x v="0"/>
    <x v="0"/>
    <x v="0"/>
    <x v="0"/>
    <x v="0"/>
    <x v="0"/>
    <x v="0"/>
    <x v="0"/>
    <x v="0"/>
    <x v="341"/>
    <x v="0"/>
    <x v="0"/>
    <x v="1"/>
    <x v="1"/>
    <x v="0"/>
    <x v="0"/>
    <x v="8"/>
    <x v="4"/>
    <x v="2"/>
    <x v="0"/>
    <x v="0"/>
    <x v="72"/>
    <x v="1"/>
    <x v="14"/>
    <x v="680"/>
    <x v="791"/>
    <x v="23"/>
    <x v="1127"/>
    <x v="2"/>
    <x v="2"/>
    <x v="0"/>
    <x v="0"/>
    <x v="59"/>
    <x v="3"/>
    <x v="771"/>
    <x v="4"/>
    <x v="35"/>
    <x v="825"/>
    <x v="1003"/>
    <x v="0"/>
    <x v="0"/>
    <x v="0"/>
    <x v="114"/>
    <x v="114"/>
    <x v="1"/>
    <x v="1"/>
    <x v="12"/>
    <x v="12"/>
  </r>
  <r>
    <x v="0"/>
    <x v="0"/>
    <x v="0"/>
    <x v="10"/>
    <x v="10"/>
    <x v="1"/>
    <x v="0"/>
    <x v="650"/>
    <x v="647"/>
    <x v="65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128"/>
    <x v="2"/>
    <x v="2"/>
    <x v="0"/>
    <x v="0"/>
    <x v="11"/>
    <x v="3"/>
    <x v="772"/>
    <x v="3"/>
    <x v="39"/>
    <x v="826"/>
    <x v="1004"/>
    <x v="0"/>
    <x v="0"/>
    <x v="0"/>
    <x v="0"/>
    <x v="0"/>
    <x v="0"/>
    <x v="0"/>
    <x v="0"/>
    <x v="0"/>
  </r>
  <r>
    <x v="0"/>
    <x v="0"/>
    <x v="0"/>
    <x v="10"/>
    <x v="10"/>
    <x v="1"/>
    <x v="0"/>
    <x v="651"/>
    <x v="648"/>
    <x v="65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4"/>
    <x v="166"/>
    <x v="0"/>
    <x v="0"/>
    <x v="306"/>
    <x v="0"/>
    <x v="676"/>
    <x v="0"/>
    <x v="797"/>
    <x v="793"/>
    <x v="796"/>
    <x v="893"/>
    <x v="0"/>
    <x v="0"/>
    <x v="0"/>
    <x v="0"/>
    <x v="0"/>
    <x v="0"/>
    <x v="0"/>
    <x v="0"/>
    <x v="0"/>
    <x v="0"/>
    <x v="0"/>
    <x v="0"/>
    <x v="0"/>
    <x v="0"/>
    <x v="0"/>
    <x v="291"/>
    <x v="342"/>
    <x v="0"/>
    <x v="0"/>
    <x v="1"/>
    <x v="1"/>
    <x v="0"/>
    <x v="0"/>
    <x v="0"/>
    <x v="0"/>
    <x v="0"/>
    <x v="0"/>
    <x v="0"/>
    <x v="0"/>
    <x v="1"/>
    <x v="0"/>
    <x v="681"/>
    <x v="792"/>
    <x v="92"/>
    <x v="1129"/>
    <x v="2"/>
    <x v="2"/>
    <x v="9"/>
    <x v="269"/>
    <x v="143"/>
    <x v="13"/>
    <x v="773"/>
    <x v="13"/>
    <x v="73"/>
    <x v="827"/>
    <x v="1005"/>
    <x v="0"/>
    <x v="0"/>
    <x v="0"/>
    <x v="0"/>
    <x v="0"/>
    <x v="0"/>
    <x v="0"/>
    <x v="0"/>
    <x v="0"/>
  </r>
  <r>
    <x v="0"/>
    <x v="0"/>
    <x v="0"/>
    <x v="10"/>
    <x v="10"/>
    <x v="1"/>
    <x v="44"/>
    <x v="215"/>
    <x v="215"/>
    <x v="2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5"/>
    <x v="25"/>
    <x v="0"/>
    <x v="0"/>
    <x v="307"/>
    <x v="0"/>
    <x v="677"/>
    <x v="0"/>
    <x v="798"/>
    <x v="591"/>
    <x v="797"/>
    <x v="894"/>
    <x v="0"/>
    <x v="0"/>
    <x v="0"/>
    <x v="0"/>
    <x v="0"/>
    <x v="0"/>
    <x v="0"/>
    <x v="0"/>
    <x v="0"/>
    <x v="0"/>
    <x v="0"/>
    <x v="0"/>
    <x v="0"/>
    <x v="0"/>
    <x v="0"/>
    <x v="292"/>
    <x v="343"/>
    <x v="0"/>
    <x v="0"/>
    <x v="1"/>
    <x v="1"/>
    <x v="0"/>
    <x v="0"/>
    <x v="0"/>
    <x v="0"/>
    <x v="0"/>
    <x v="0"/>
    <x v="0"/>
    <x v="0"/>
    <x v="1"/>
    <x v="5"/>
    <x v="682"/>
    <x v="793"/>
    <x v="5"/>
    <x v="1130"/>
    <x v="1"/>
    <x v="409"/>
    <x v="0"/>
    <x v="0"/>
    <x v="32"/>
    <x v="8"/>
    <x v="774"/>
    <x v="3"/>
    <x v="15"/>
    <x v="828"/>
    <x v="1006"/>
    <x v="0"/>
    <x v="0"/>
    <x v="0"/>
    <x v="0"/>
    <x v="0"/>
    <x v="0"/>
    <x v="0"/>
    <x v="0"/>
    <x v="0"/>
  </r>
  <r>
    <x v="0"/>
    <x v="0"/>
    <x v="0"/>
    <x v="10"/>
    <x v="10"/>
    <x v="1"/>
    <x v="11"/>
    <x v="87"/>
    <x v="87"/>
    <x v="8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99"/>
    <x v="794"/>
    <x v="798"/>
    <x v="8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328"/>
    <x v="0"/>
    <x v="0"/>
    <x v="457"/>
    <x v="0"/>
    <x v="21"/>
    <x v="683"/>
    <x v="794"/>
    <x v="3"/>
    <x v="1131"/>
    <x v="2"/>
    <x v="2"/>
    <x v="0"/>
    <x v="0"/>
    <x v="16"/>
    <x v="3"/>
    <x v="775"/>
    <x v="3"/>
    <x v="45"/>
    <x v="829"/>
    <x v="1007"/>
    <x v="0"/>
    <x v="0"/>
    <x v="0"/>
    <x v="0"/>
    <x v="0"/>
    <x v="0"/>
    <x v="0"/>
    <x v="0"/>
    <x v="0"/>
  </r>
  <r>
    <x v="0"/>
    <x v="0"/>
    <x v="0"/>
    <x v="10"/>
    <x v="10"/>
    <x v="214"/>
    <x v="0"/>
    <x v="187"/>
    <x v="187"/>
    <x v="18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6"/>
    <x v="42"/>
    <x v="0"/>
    <x v="0"/>
    <x v="0"/>
    <x v="0"/>
    <x v="678"/>
    <x v="0"/>
    <x v="800"/>
    <x v="795"/>
    <x v="799"/>
    <x v="8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684"/>
    <x v="795"/>
    <x v="6"/>
    <x v="15"/>
    <x v="2"/>
    <x v="2"/>
    <x v="0"/>
    <x v="0"/>
    <x v="2"/>
    <x v="1"/>
    <x v="28"/>
    <x v="4"/>
    <x v="5"/>
    <x v="830"/>
    <x v="1008"/>
    <x v="0"/>
    <x v="0"/>
    <x v="0"/>
    <x v="0"/>
    <x v="0"/>
    <x v="0"/>
    <x v="0"/>
    <x v="0"/>
    <x v="0"/>
  </r>
  <r>
    <x v="0"/>
    <x v="0"/>
    <x v="0"/>
    <x v="10"/>
    <x v="10"/>
    <x v="0"/>
    <x v="0"/>
    <x v="216"/>
    <x v="216"/>
    <x v="21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7"/>
    <x v="427"/>
    <x v="0"/>
    <x v="0"/>
    <x v="308"/>
    <x v="0"/>
    <x v="679"/>
    <x v="372"/>
    <x v="801"/>
    <x v="796"/>
    <x v="800"/>
    <x v="897"/>
    <x v="0"/>
    <x v="0"/>
    <x v="0"/>
    <x v="0"/>
    <x v="0"/>
    <x v="0"/>
    <x v="0"/>
    <x v="0"/>
    <x v="0"/>
    <x v="0"/>
    <x v="0"/>
    <x v="0"/>
    <x v="0"/>
    <x v="0"/>
    <x v="0"/>
    <x v="293"/>
    <x v="344"/>
    <x v="0"/>
    <x v="0"/>
    <x v="0"/>
    <x v="244"/>
    <x v="0"/>
    <x v="0"/>
    <x v="39"/>
    <x v="2"/>
    <x v="335"/>
    <x v="1"/>
    <x v="142"/>
    <x v="466"/>
    <x v="0"/>
    <x v="14"/>
    <x v="685"/>
    <x v="796"/>
    <x v="102"/>
    <x v="1132"/>
    <x v="1"/>
    <x v="410"/>
    <x v="0"/>
    <x v="0"/>
    <x v="132"/>
    <x v="13"/>
    <x v="776"/>
    <x v="10"/>
    <x v="104"/>
    <x v="831"/>
    <x v="1009"/>
    <x v="0"/>
    <x v="0"/>
    <x v="0"/>
    <x v="0"/>
    <x v="0"/>
    <x v="0"/>
    <x v="0"/>
    <x v="0"/>
    <x v="0"/>
  </r>
  <r>
    <x v="0"/>
    <x v="0"/>
    <x v="0"/>
    <x v="10"/>
    <x v="10"/>
    <x v="56"/>
    <x v="0"/>
    <x v="234"/>
    <x v="233"/>
    <x v="23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8"/>
    <x v="428"/>
    <x v="0"/>
    <x v="0"/>
    <x v="0"/>
    <x v="0"/>
    <x v="680"/>
    <x v="66"/>
    <x v="802"/>
    <x v="797"/>
    <x v="801"/>
    <x v="8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23"/>
    <x v="0"/>
    <x v="0"/>
    <x v="10"/>
    <x v="0"/>
    <x v="14"/>
    <x v="686"/>
    <x v="797"/>
    <x v="92"/>
    <x v="208"/>
    <x v="2"/>
    <x v="2"/>
    <x v="0"/>
    <x v="0"/>
    <x v="32"/>
    <x v="10"/>
    <x v="777"/>
    <x v="3"/>
    <x v="31"/>
    <x v="832"/>
    <x v="1010"/>
    <x v="0"/>
    <x v="0"/>
    <x v="0"/>
    <x v="0"/>
    <x v="0"/>
    <x v="0"/>
    <x v="0"/>
    <x v="0"/>
    <x v="0"/>
  </r>
  <r>
    <x v="0"/>
    <x v="0"/>
    <x v="0"/>
    <x v="10"/>
    <x v="10"/>
    <x v="13"/>
    <x v="84"/>
    <x v="155"/>
    <x v="155"/>
    <x v="1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36"/>
    <x v="137"/>
    <x v="137"/>
    <x v="8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  <x v="0"/>
    <x v="0"/>
    <x v="7"/>
    <x v="4"/>
    <x v="9"/>
    <x v="0"/>
    <x v="0"/>
    <x v="23"/>
    <x v="0"/>
    <x v="16"/>
    <x v="22"/>
    <x v="372"/>
    <x v="60"/>
    <x v="1133"/>
    <x v="1"/>
    <x v="47"/>
    <x v="0"/>
    <x v="0"/>
    <x v="8"/>
    <x v="1"/>
    <x v="778"/>
    <x v="1"/>
    <x v="10"/>
    <x v="833"/>
    <x v="1011"/>
    <x v="0"/>
    <x v="0"/>
    <x v="0"/>
    <x v="0"/>
    <x v="0"/>
    <x v="0"/>
    <x v="0"/>
    <x v="0"/>
    <x v="0"/>
  </r>
  <r>
    <x v="0"/>
    <x v="0"/>
    <x v="0"/>
    <x v="10"/>
    <x v="10"/>
    <x v="47"/>
    <x v="83"/>
    <x v="204"/>
    <x v="204"/>
    <x v="20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84"/>
    <x v="44"/>
    <x v="218"/>
    <x v="218"/>
    <x v="2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5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68"/>
    <x v="0"/>
    <x v="652"/>
    <x v="649"/>
    <x v="65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6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85"/>
    <x v="0"/>
    <x v="219"/>
    <x v="219"/>
    <x v="219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67"/>
    <x v="1"/>
    <x v="1"/>
    <x v="0"/>
    <x v="0"/>
    <x v="0"/>
    <x v="0"/>
    <x v="0"/>
    <x v="0"/>
    <x v="0"/>
    <x v="0"/>
    <x v="1"/>
    <x v="1"/>
    <x v="1"/>
    <x v="1"/>
    <x v="1"/>
    <x v="1134"/>
    <x v="2"/>
    <x v="2"/>
    <x v="0"/>
    <x v="0"/>
    <x v="5"/>
    <x v="4"/>
    <x v="5"/>
    <x v="4"/>
    <x v="5"/>
    <x v="5"/>
    <x v="5"/>
    <x v="0"/>
    <x v="0"/>
    <x v="1"/>
    <x v="34"/>
    <x v="34"/>
    <x v="1"/>
    <x v="1"/>
    <x v="12"/>
    <x v="12"/>
  </r>
  <r>
    <x v="0"/>
    <x v="0"/>
    <x v="0"/>
    <x v="10"/>
    <x v="10"/>
    <x v="1"/>
    <x v="27"/>
    <x v="13"/>
    <x v="13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240"/>
    <x v="0"/>
    <x v="0"/>
    <x v="0"/>
    <x v="0"/>
    <x v="1"/>
    <x v="213"/>
    <x v="803"/>
    <x v="798"/>
    <x v="802"/>
    <x v="900"/>
    <x v="0"/>
    <x v="0"/>
    <x v="0"/>
    <x v="0"/>
    <x v="0"/>
    <x v="0"/>
    <x v="0"/>
    <x v="0"/>
    <x v="0"/>
    <x v="0"/>
    <x v="0"/>
    <x v="0"/>
    <x v="0"/>
    <x v="0"/>
    <x v="0"/>
    <x v="0"/>
    <x v="345"/>
    <x v="0"/>
    <x v="0"/>
    <x v="1"/>
    <x v="1"/>
    <x v="0"/>
    <x v="0"/>
    <x v="3"/>
    <x v="4"/>
    <x v="9"/>
    <x v="0"/>
    <x v="0"/>
    <x v="372"/>
    <x v="1"/>
    <x v="21"/>
    <x v="137"/>
    <x v="798"/>
    <x v="15"/>
    <x v="1135"/>
    <x v="2"/>
    <x v="2"/>
    <x v="0"/>
    <x v="0"/>
    <x v="16"/>
    <x v="1"/>
    <x v="292"/>
    <x v="4"/>
    <x v="4"/>
    <x v="729"/>
    <x v="1012"/>
    <x v="0"/>
    <x v="0"/>
    <x v="0"/>
    <x v="0"/>
    <x v="0"/>
    <x v="0"/>
    <x v="0"/>
    <x v="0"/>
    <x v="0"/>
  </r>
  <r>
    <x v="0"/>
    <x v="0"/>
    <x v="0"/>
    <x v="10"/>
    <x v="10"/>
    <x v="214"/>
    <x v="0"/>
    <x v="187"/>
    <x v="187"/>
    <x v="18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9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09"/>
    <x v="2"/>
    <x v="2"/>
    <x v="0"/>
    <x v="0"/>
    <x v="6"/>
    <x v="1"/>
    <x v="63"/>
    <x v="1"/>
    <x v="14"/>
    <x v="116"/>
    <x v="1013"/>
    <x v="0"/>
    <x v="0"/>
    <x v="0"/>
    <x v="0"/>
    <x v="0"/>
    <x v="0"/>
    <x v="0"/>
    <x v="0"/>
    <x v="0"/>
  </r>
  <r>
    <x v="0"/>
    <x v="0"/>
    <x v="0"/>
    <x v="10"/>
    <x v="10"/>
    <x v="87"/>
    <x v="85"/>
    <x v="222"/>
    <x v="221"/>
    <x v="22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9"/>
    <x v="5"/>
    <x v="0"/>
    <x v="0"/>
    <x v="0"/>
    <x v="0"/>
    <x v="681"/>
    <x v="4"/>
    <x v="804"/>
    <x v="799"/>
    <x v="803"/>
    <x v="9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336"/>
    <x v="0"/>
    <x v="0"/>
    <x v="467"/>
    <x v="1"/>
    <x v="1"/>
    <x v="687"/>
    <x v="799"/>
    <x v="6"/>
    <x v="1136"/>
    <x v="1"/>
    <x v="411"/>
    <x v="0"/>
    <x v="0"/>
    <x v="1"/>
    <x v="1"/>
    <x v="779"/>
    <x v="4"/>
    <x v="7"/>
    <x v="834"/>
    <x v="1014"/>
    <x v="0"/>
    <x v="0"/>
    <x v="0"/>
    <x v="0"/>
    <x v="0"/>
    <x v="0"/>
    <x v="0"/>
    <x v="0"/>
    <x v="0"/>
  </r>
  <r>
    <x v="0"/>
    <x v="0"/>
    <x v="0"/>
    <x v="10"/>
    <x v="10"/>
    <x v="1"/>
    <x v="86"/>
    <x v="225"/>
    <x v="224"/>
    <x v="22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0"/>
    <x v="189"/>
    <x v="0"/>
    <x v="0"/>
    <x v="0"/>
    <x v="0"/>
    <x v="682"/>
    <x v="0"/>
    <x v="805"/>
    <x v="800"/>
    <x v="804"/>
    <x v="90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688"/>
    <x v="800"/>
    <x v="6"/>
    <x v="1137"/>
    <x v="2"/>
    <x v="2"/>
    <x v="0"/>
    <x v="0"/>
    <x v="2"/>
    <x v="1"/>
    <x v="780"/>
    <x v="4"/>
    <x v="5"/>
    <x v="835"/>
    <x v="1015"/>
    <x v="0"/>
    <x v="0"/>
    <x v="0"/>
    <x v="0"/>
    <x v="0"/>
    <x v="0"/>
    <x v="0"/>
    <x v="0"/>
    <x v="0"/>
  </r>
  <r>
    <x v="0"/>
    <x v="0"/>
    <x v="0"/>
    <x v="10"/>
    <x v="10"/>
    <x v="1"/>
    <x v="88"/>
    <x v="227"/>
    <x v="226"/>
    <x v="22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1"/>
    <x v="0"/>
    <x v="228"/>
    <x v="227"/>
    <x v="22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1"/>
    <x v="429"/>
    <x v="0"/>
    <x v="0"/>
    <x v="0"/>
    <x v="0"/>
    <x v="683"/>
    <x v="373"/>
    <x v="806"/>
    <x v="801"/>
    <x v="805"/>
    <x v="9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337"/>
    <x v="0"/>
    <x v="0"/>
    <x v="468"/>
    <x v="1"/>
    <x v="16"/>
    <x v="689"/>
    <x v="801"/>
    <x v="10"/>
    <x v="1138"/>
    <x v="5"/>
    <x v="412"/>
    <x v="0"/>
    <x v="0"/>
    <x v="4"/>
    <x v="15"/>
    <x v="781"/>
    <x v="10"/>
    <x v="35"/>
    <x v="836"/>
    <x v="1016"/>
    <x v="0"/>
    <x v="0"/>
    <x v="0"/>
    <x v="0"/>
    <x v="0"/>
    <x v="0"/>
    <x v="0"/>
    <x v="0"/>
    <x v="0"/>
  </r>
  <r>
    <x v="0"/>
    <x v="0"/>
    <x v="0"/>
    <x v="11"/>
    <x v="11"/>
    <x v="95"/>
    <x v="92"/>
    <x v="245"/>
    <x v="244"/>
    <x v="24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2"/>
    <x v="430"/>
    <x v="0"/>
    <x v="0"/>
    <x v="309"/>
    <x v="0"/>
    <x v="684"/>
    <x v="374"/>
    <x v="807"/>
    <x v="802"/>
    <x v="806"/>
    <x v="905"/>
    <x v="0"/>
    <x v="0"/>
    <x v="0"/>
    <x v="0"/>
    <x v="0"/>
    <x v="0"/>
    <x v="0"/>
    <x v="0"/>
    <x v="0"/>
    <x v="0"/>
    <x v="0"/>
    <x v="0"/>
    <x v="0"/>
    <x v="0"/>
    <x v="5"/>
    <x v="294"/>
    <x v="346"/>
    <x v="0"/>
    <x v="0"/>
    <x v="1"/>
    <x v="1"/>
    <x v="0"/>
    <x v="0"/>
    <x v="32"/>
    <x v="2"/>
    <x v="338"/>
    <x v="0"/>
    <x v="0"/>
    <x v="469"/>
    <x v="0"/>
    <x v="65"/>
    <x v="690"/>
    <x v="802"/>
    <x v="42"/>
    <x v="1139"/>
    <x v="5"/>
    <x v="19"/>
    <x v="9"/>
    <x v="270"/>
    <x v="121"/>
    <x v="13"/>
    <x v="782"/>
    <x v="10"/>
    <x v="80"/>
    <x v="837"/>
    <x v="1017"/>
    <x v="0"/>
    <x v="0"/>
    <x v="0"/>
    <x v="0"/>
    <x v="0"/>
    <x v="0"/>
    <x v="0"/>
    <x v="0"/>
    <x v="0"/>
  </r>
  <r>
    <x v="0"/>
    <x v="0"/>
    <x v="0"/>
    <x v="11"/>
    <x v="11"/>
    <x v="1"/>
    <x v="94"/>
    <x v="14"/>
    <x v="14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3"/>
    <x v="340"/>
    <x v="0"/>
    <x v="0"/>
    <x v="0"/>
    <x v="0"/>
    <x v="685"/>
    <x v="0"/>
    <x v="808"/>
    <x v="803"/>
    <x v="807"/>
    <x v="90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9"/>
    <x v="0"/>
    <x v="0"/>
    <x v="9"/>
    <x v="0"/>
    <x v="5"/>
    <x v="691"/>
    <x v="803"/>
    <x v="30"/>
    <x v="1140"/>
    <x v="2"/>
    <x v="2"/>
    <x v="6"/>
    <x v="271"/>
    <x v="143"/>
    <x v="13"/>
    <x v="783"/>
    <x v="13"/>
    <x v="73"/>
    <x v="838"/>
    <x v="1018"/>
    <x v="0"/>
    <x v="0"/>
    <x v="0"/>
    <x v="0"/>
    <x v="0"/>
    <x v="0"/>
    <x v="0"/>
    <x v="0"/>
    <x v="0"/>
  </r>
  <r>
    <x v="0"/>
    <x v="0"/>
    <x v="0"/>
    <x v="11"/>
    <x v="11"/>
    <x v="1"/>
    <x v="59"/>
    <x v="250"/>
    <x v="249"/>
    <x v="25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4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82"/>
    <x v="97"/>
    <x v="157"/>
    <x v="157"/>
    <x v="1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64"/>
    <x v="58"/>
    <x v="253"/>
    <x v="252"/>
    <x v="2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59"/>
    <x v="1"/>
    <x v="413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91"/>
    <x v="43"/>
    <x v="239"/>
    <x v="238"/>
    <x v="2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7"/>
    <x v="94"/>
    <x v="594"/>
    <x v="431"/>
    <x v="87"/>
    <x v="0"/>
    <x v="310"/>
    <x v="0"/>
    <x v="686"/>
    <x v="375"/>
    <x v="809"/>
    <x v="804"/>
    <x v="808"/>
    <x v="907"/>
    <x v="0"/>
    <x v="0"/>
    <x v="0"/>
    <x v="0"/>
    <x v="0"/>
    <x v="0"/>
    <x v="0"/>
    <x v="0"/>
    <x v="0"/>
    <x v="0"/>
    <x v="0"/>
    <x v="0"/>
    <x v="0"/>
    <x v="2"/>
    <x v="5"/>
    <x v="295"/>
    <x v="347"/>
    <x v="0"/>
    <x v="0"/>
    <x v="14"/>
    <x v="245"/>
    <x v="0"/>
    <x v="0"/>
    <x v="91"/>
    <x v="33"/>
    <x v="339"/>
    <x v="7"/>
    <x v="143"/>
    <x v="470"/>
    <x v="9"/>
    <x v="44"/>
    <x v="692"/>
    <x v="804"/>
    <x v="167"/>
    <x v="1142"/>
    <x v="21"/>
    <x v="414"/>
    <x v="9"/>
    <x v="272"/>
    <x v="207"/>
    <x v="66"/>
    <x v="784"/>
    <x v="23"/>
    <x v="189"/>
    <x v="839"/>
    <x v="1019"/>
    <x v="0"/>
    <x v="0"/>
    <x v="0"/>
    <x v="0"/>
    <x v="0"/>
    <x v="0"/>
    <x v="0"/>
    <x v="0"/>
    <x v="0"/>
  </r>
  <r>
    <x v="0"/>
    <x v="0"/>
    <x v="0"/>
    <x v="11"/>
    <x v="11"/>
    <x v="52"/>
    <x v="0"/>
    <x v="239"/>
    <x v="238"/>
    <x v="23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5"/>
    <x v="16"/>
    <x v="0"/>
    <x v="0"/>
    <x v="0"/>
    <x v="0"/>
    <x v="687"/>
    <x v="14"/>
    <x v="810"/>
    <x v="805"/>
    <x v="809"/>
    <x v="90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73"/>
    <x v="0"/>
    <x v="0"/>
    <x v="147"/>
    <x v="1"/>
    <x v="16"/>
    <x v="693"/>
    <x v="805"/>
    <x v="6"/>
    <x v="1143"/>
    <x v="2"/>
    <x v="2"/>
    <x v="0"/>
    <x v="0"/>
    <x v="12"/>
    <x v="1"/>
    <x v="785"/>
    <x v="4"/>
    <x v="13"/>
    <x v="840"/>
    <x v="1020"/>
    <x v="0"/>
    <x v="0"/>
    <x v="0"/>
    <x v="135"/>
    <x v="135"/>
    <x v="1"/>
    <x v="1"/>
    <x v="13"/>
    <x v="13"/>
  </r>
  <r>
    <x v="0"/>
    <x v="0"/>
    <x v="0"/>
    <x v="11"/>
    <x v="11"/>
    <x v="96"/>
    <x v="98"/>
    <x v="155"/>
    <x v="155"/>
    <x v="1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90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13"/>
    <x v="1"/>
    <x v="83"/>
    <x v="1"/>
    <x v="13"/>
    <x v="79"/>
    <x v="1021"/>
    <x v="0"/>
    <x v="0"/>
    <x v="0"/>
    <x v="0"/>
    <x v="0"/>
    <x v="0"/>
    <x v="0"/>
    <x v="0"/>
    <x v="0"/>
  </r>
  <r>
    <x v="0"/>
    <x v="0"/>
    <x v="0"/>
    <x v="11"/>
    <x v="11"/>
    <x v="98"/>
    <x v="43"/>
    <x v="241"/>
    <x v="240"/>
    <x v="2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8"/>
    <x v="0"/>
    <x v="811"/>
    <x v="806"/>
    <x v="810"/>
    <x v="9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340"/>
    <x v="1"/>
    <x v="144"/>
    <x v="471"/>
    <x v="3"/>
    <x v="5"/>
    <x v="694"/>
    <x v="806"/>
    <x v="50"/>
    <x v="1144"/>
    <x v="2"/>
    <x v="2"/>
    <x v="0"/>
    <x v="0"/>
    <x v="6"/>
    <x v="3"/>
    <x v="580"/>
    <x v="3"/>
    <x v="14"/>
    <x v="841"/>
    <x v="1022"/>
    <x v="0"/>
    <x v="0"/>
    <x v="0"/>
    <x v="0"/>
    <x v="0"/>
    <x v="0"/>
    <x v="0"/>
    <x v="0"/>
    <x v="0"/>
  </r>
  <r>
    <x v="0"/>
    <x v="0"/>
    <x v="0"/>
    <x v="11"/>
    <x v="11"/>
    <x v="37"/>
    <x v="43"/>
    <x v="242"/>
    <x v="241"/>
    <x v="2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92"/>
    <x v="114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85"/>
    <x v="0"/>
    <x v="257"/>
    <x v="256"/>
    <x v="257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97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0"/>
    <x v="0"/>
    <x v="5"/>
    <x v="4"/>
    <x v="5"/>
    <x v="4"/>
    <x v="5"/>
    <x v="5"/>
    <x v="5"/>
    <x v="0"/>
    <x v="0"/>
    <x v="1"/>
    <x v="37"/>
    <x v="37"/>
    <x v="1"/>
    <x v="1"/>
    <x v="13"/>
    <x v="13"/>
  </r>
  <r>
    <x v="0"/>
    <x v="0"/>
    <x v="0"/>
    <x v="11"/>
    <x v="11"/>
    <x v="90"/>
    <x v="43"/>
    <x v="235"/>
    <x v="234"/>
    <x v="23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6"/>
    <x v="432"/>
    <x v="0"/>
    <x v="0"/>
    <x v="311"/>
    <x v="85"/>
    <x v="689"/>
    <x v="376"/>
    <x v="812"/>
    <x v="807"/>
    <x v="811"/>
    <x v="911"/>
    <x v="0"/>
    <x v="0"/>
    <x v="0"/>
    <x v="0"/>
    <x v="0"/>
    <x v="0"/>
    <x v="1"/>
    <x v="3"/>
    <x v="0"/>
    <x v="0"/>
    <x v="0"/>
    <x v="0"/>
    <x v="41"/>
    <x v="0"/>
    <x v="3"/>
    <x v="296"/>
    <x v="348"/>
    <x v="0"/>
    <x v="0"/>
    <x v="3"/>
    <x v="201"/>
    <x v="0"/>
    <x v="0"/>
    <x v="92"/>
    <x v="30"/>
    <x v="341"/>
    <x v="2"/>
    <x v="46"/>
    <x v="472"/>
    <x v="6"/>
    <x v="23"/>
    <x v="695"/>
    <x v="807"/>
    <x v="143"/>
    <x v="1146"/>
    <x v="0"/>
    <x v="415"/>
    <x v="0"/>
    <x v="0"/>
    <x v="28"/>
    <x v="30"/>
    <x v="786"/>
    <x v="9"/>
    <x v="190"/>
    <x v="842"/>
    <x v="1023"/>
    <x v="55"/>
    <x v="52"/>
    <x v="4"/>
    <x v="0"/>
    <x v="0"/>
    <x v="0"/>
    <x v="0"/>
    <x v="0"/>
    <x v="0"/>
  </r>
  <r>
    <x v="0"/>
    <x v="0"/>
    <x v="0"/>
    <x v="11"/>
    <x v="11"/>
    <x v="52"/>
    <x v="0"/>
    <x v="235"/>
    <x v="234"/>
    <x v="235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7"/>
    <x v="433"/>
    <x v="0"/>
    <x v="0"/>
    <x v="312"/>
    <x v="0"/>
    <x v="690"/>
    <x v="377"/>
    <x v="813"/>
    <x v="808"/>
    <x v="812"/>
    <x v="912"/>
    <x v="0"/>
    <x v="0"/>
    <x v="0"/>
    <x v="0"/>
    <x v="0"/>
    <x v="0"/>
    <x v="0"/>
    <x v="0"/>
    <x v="0"/>
    <x v="0"/>
    <x v="0"/>
    <x v="0"/>
    <x v="0"/>
    <x v="0"/>
    <x v="0"/>
    <x v="297"/>
    <x v="349"/>
    <x v="0"/>
    <x v="0"/>
    <x v="1"/>
    <x v="1"/>
    <x v="0"/>
    <x v="0"/>
    <x v="12"/>
    <x v="10"/>
    <x v="342"/>
    <x v="0"/>
    <x v="0"/>
    <x v="473"/>
    <x v="0"/>
    <x v="0"/>
    <x v="696"/>
    <x v="808"/>
    <x v="5"/>
    <x v="1147"/>
    <x v="1"/>
    <x v="45"/>
    <x v="0"/>
    <x v="0"/>
    <x v="59"/>
    <x v="13"/>
    <x v="787"/>
    <x v="1"/>
    <x v="13"/>
    <x v="843"/>
    <x v="1024"/>
    <x v="0"/>
    <x v="0"/>
    <x v="0"/>
    <x v="135"/>
    <x v="135"/>
    <x v="1"/>
    <x v="1"/>
    <x v="13"/>
    <x v="13"/>
  </r>
  <r>
    <x v="0"/>
    <x v="0"/>
    <x v="0"/>
    <x v="11"/>
    <x v="11"/>
    <x v="52"/>
    <x v="0"/>
    <x v="235"/>
    <x v="234"/>
    <x v="23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98"/>
    <x v="434"/>
    <x v="0"/>
    <x v="0"/>
    <x v="313"/>
    <x v="24"/>
    <x v="691"/>
    <x v="378"/>
    <x v="814"/>
    <x v="809"/>
    <x v="813"/>
    <x v="913"/>
    <x v="0"/>
    <x v="0"/>
    <x v="0"/>
    <x v="0"/>
    <x v="0"/>
    <x v="0"/>
    <x v="1"/>
    <x v="3"/>
    <x v="0"/>
    <x v="0"/>
    <x v="0"/>
    <x v="0"/>
    <x v="65"/>
    <x v="0"/>
    <x v="0"/>
    <x v="140"/>
    <x v="350"/>
    <x v="19"/>
    <x v="268"/>
    <x v="0"/>
    <x v="189"/>
    <x v="0"/>
    <x v="0"/>
    <x v="26"/>
    <x v="10"/>
    <x v="156"/>
    <x v="3"/>
    <x v="145"/>
    <x v="474"/>
    <x v="1"/>
    <x v="16"/>
    <x v="697"/>
    <x v="809"/>
    <x v="23"/>
    <x v="1148"/>
    <x v="1"/>
    <x v="278"/>
    <x v="0"/>
    <x v="0"/>
    <x v="39"/>
    <x v="8"/>
    <x v="788"/>
    <x v="4"/>
    <x v="2"/>
    <x v="844"/>
    <x v="1025"/>
    <x v="0"/>
    <x v="0"/>
    <x v="0"/>
    <x v="135"/>
    <x v="135"/>
    <x v="1"/>
    <x v="1"/>
    <x v="13"/>
    <x v="13"/>
  </r>
  <r>
    <x v="0"/>
    <x v="0"/>
    <x v="0"/>
    <x v="11"/>
    <x v="11"/>
    <x v="25"/>
    <x v="43"/>
    <x v="653"/>
    <x v="650"/>
    <x v="6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38"/>
    <x v="2"/>
    <x v="2"/>
    <x v="0"/>
    <x v="0"/>
    <x v="13"/>
    <x v="1"/>
    <x v="789"/>
    <x v="1"/>
    <x v="13"/>
    <x v="845"/>
    <x v="1026"/>
    <x v="0"/>
    <x v="0"/>
    <x v="0"/>
    <x v="0"/>
    <x v="0"/>
    <x v="0"/>
    <x v="0"/>
    <x v="0"/>
    <x v="0"/>
  </r>
  <r>
    <x v="0"/>
    <x v="0"/>
    <x v="0"/>
    <x v="11"/>
    <x v="11"/>
    <x v="1"/>
    <x v="8"/>
    <x v="654"/>
    <x v="651"/>
    <x v="65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1149"/>
    <x v="2"/>
    <x v="2"/>
    <x v="9"/>
    <x v="273"/>
    <x v="2"/>
    <x v="1"/>
    <x v="2"/>
    <x v="1"/>
    <x v="2"/>
    <x v="2"/>
    <x v="5"/>
    <x v="0"/>
    <x v="0"/>
    <x v="0"/>
    <x v="0"/>
    <x v="0"/>
    <x v="0"/>
    <x v="0"/>
    <x v="0"/>
    <x v="0"/>
  </r>
  <r>
    <x v="0"/>
    <x v="0"/>
    <x v="0"/>
    <x v="11"/>
    <x v="11"/>
    <x v="1"/>
    <x v="230"/>
    <x v="655"/>
    <x v="652"/>
    <x v="6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1150"/>
    <x v="2"/>
    <x v="2"/>
    <x v="0"/>
    <x v="0"/>
    <x v="6"/>
    <x v="3"/>
    <x v="790"/>
    <x v="3"/>
    <x v="14"/>
    <x v="846"/>
    <x v="1027"/>
    <x v="0"/>
    <x v="0"/>
    <x v="0"/>
    <x v="0"/>
    <x v="0"/>
    <x v="0"/>
    <x v="0"/>
    <x v="0"/>
    <x v="0"/>
  </r>
  <r>
    <x v="0"/>
    <x v="0"/>
    <x v="0"/>
    <x v="11"/>
    <x v="11"/>
    <x v="1"/>
    <x v="56"/>
    <x v="656"/>
    <x v="653"/>
    <x v="65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9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151"/>
    <x v="2"/>
    <x v="2"/>
    <x v="0"/>
    <x v="0"/>
    <x v="1"/>
    <x v="1"/>
    <x v="791"/>
    <x v="1"/>
    <x v="1"/>
    <x v="847"/>
    <x v="1028"/>
    <x v="0"/>
    <x v="0"/>
    <x v="0"/>
    <x v="0"/>
    <x v="0"/>
    <x v="0"/>
    <x v="0"/>
    <x v="0"/>
    <x v="0"/>
  </r>
  <r>
    <x v="0"/>
    <x v="0"/>
    <x v="0"/>
    <x v="11"/>
    <x v="11"/>
    <x v="1"/>
    <x v="43"/>
    <x v="236"/>
    <x v="235"/>
    <x v="23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0"/>
    <x v="1152"/>
    <x v="1"/>
    <x v="416"/>
    <x v="1"/>
    <x v="1"/>
    <x v="13"/>
    <x v="1"/>
    <x v="553"/>
    <x v="1"/>
    <x v="13"/>
    <x v="573"/>
    <x v="1029"/>
    <x v="0"/>
    <x v="0"/>
    <x v="0"/>
    <x v="0"/>
    <x v="0"/>
    <x v="0"/>
    <x v="0"/>
    <x v="0"/>
    <x v="0"/>
  </r>
  <r>
    <x v="0"/>
    <x v="0"/>
    <x v="0"/>
    <x v="11"/>
    <x v="11"/>
    <x v="1"/>
    <x v="43"/>
    <x v="258"/>
    <x v="257"/>
    <x v="25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1"/>
    <x v="43"/>
    <x v="259"/>
    <x v="258"/>
    <x v="25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153"/>
    <x v="1"/>
    <x v="87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1"/>
    <x v="17"/>
    <x v="646"/>
    <x v="643"/>
    <x v="64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2"/>
    <x v="1"/>
    <x v="2"/>
    <x v="1"/>
    <x v="2"/>
    <x v="2"/>
    <x v="44"/>
    <x v="0"/>
    <x v="0"/>
    <x v="0"/>
    <x v="0"/>
    <x v="0"/>
    <x v="0"/>
    <x v="0"/>
    <x v="0"/>
    <x v="0"/>
  </r>
  <r>
    <x v="0"/>
    <x v="0"/>
    <x v="0"/>
    <x v="11"/>
    <x v="11"/>
    <x v="1"/>
    <x v="90"/>
    <x v="237"/>
    <x v="236"/>
    <x v="23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2"/>
    <x v="0"/>
    <x v="815"/>
    <x v="810"/>
    <x v="814"/>
    <x v="9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3"/>
    <x v="21"/>
    <x v="698"/>
    <x v="810"/>
    <x v="55"/>
    <x v="1154"/>
    <x v="1"/>
    <x v="417"/>
    <x v="9"/>
    <x v="274"/>
    <x v="11"/>
    <x v="15"/>
    <x v="792"/>
    <x v="6"/>
    <x v="39"/>
    <x v="848"/>
    <x v="1030"/>
    <x v="0"/>
    <x v="0"/>
    <x v="0"/>
    <x v="0"/>
    <x v="0"/>
    <x v="0"/>
    <x v="0"/>
    <x v="0"/>
    <x v="0"/>
  </r>
  <r>
    <x v="0"/>
    <x v="0"/>
    <x v="0"/>
    <x v="11"/>
    <x v="11"/>
    <x v="99"/>
    <x v="43"/>
    <x v="154"/>
    <x v="154"/>
    <x v="15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9"/>
    <x v="435"/>
    <x v="0"/>
    <x v="0"/>
    <x v="314"/>
    <x v="0"/>
    <x v="693"/>
    <x v="379"/>
    <x v="816"/>
    <x v="811"/>
    <x v="815"/>
    <x v="916"/>
    <x v="0"/>
    <x v="0"/>
    <x v="0"/>
    <x v="0"/>
    <x v="0"/>
    <x v="0"/>
    <x v="0"/>
    <x v="0"/>
    <x v="0"/>
    <x v="0"/>
    <x v="0"/>
    <x v="0"/>
    <x v="0"/>
    <x v="0"/>
    <x v="0"/>
    <x v="298"/>
    <x v="351"/>
    <x v="0"/>
    <x v="0"/>
    <x v="0"/>
    <x v="0"/>
    <x v="0"/>
    <x v="0"/>
    <x v="46"/>
    <x v="5"/>
    <x v="170"/>
    <x v="0"/>
    <x v="0"/>
    <x v="475"/>
    <x v="3"/>
    <x v="10"/>
    <x v="699"/>
    <x v="811"/>
    <x v="46"/>
    <x v="1155"/>
    <x v="13"/>
    <x v="418"/>
    <x v="0"/>
    <x v="0"/>
    <x v="70"/>
    <x v="11"/>
    <x v="793"/>
    <x v="13"/>
    <x v="26"/>
    <x v="849"/>
    <x v="1031"/>
    <x v="0"/>
    <x v="0"/>
    <x v="0"/>
    <x v="0"/>
    <x v="0"/>
    <x v="0"/>
    <x v="0"/>
    <x v="0"/>
    <x v="0"/>
  </r>
  <r>
    <x v="0"/>
    <x v="0"/>
    <x v="0"/>
    <x v="11"/>
    <x v="11"/>
    <x v="52"/>
    <x v="204"/>
    <x v="154"/>
    <x v="154"/>
    <x v="15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0"/>
    <x v="436"/>
    <x v="0"/>
    <x v="0"/>
    <x v="315"/>
    <x v="0"/>
    <x v="694"/>
    <x v="0"/>
    <x v="817"/>
    <x v="812"/>
    <x v="816"/>
    <x v="917"/>
    <x v="0"/>
    <x v="0"/>
    <x v="0"/>
    <x v="0"/>
    <x v="0"/>
    <x v="0"/>
    <x v="0"/>
    <x v="0"/>
    <x v="0"/>
    <x v="0"/>
    <x v="0"/>
    <x v="0"/>
    <x v="0"/>
    <x v="0"/>
    <x v="0"/>
    <x v="299"/>
    <x v="352"/>
    <x v="0"/>
    <x v="0"/>
    <x v="1"/>
    <x v="1"/>
    <x v="0"/>
    <x v="0"/>
    <x v="0"/>
    <x v="0"/>
    <x v="0"/>
    <x v="0"/>
    <x v="0"/>
    <x v="0"/>
    <x v="0"/>
    <x v="16"/>
    <x v="700"/>
    <x v="812"/>
    <x v="3"/>
    <x v="246"/>
    <x v="7"/>
    <x v="419"/>
    <x v="0"/>
    <x v="0"/>
    <x v="1"/>
    <x v="8"/>
    <x v="794"/>
    <x v="3"/>
    <x v="7"/>
    <x v="850"/>
    <x v="1032"/>
    <x v="0"/>
    <x v="0"/>
    <x v="0"/>
    <x v="0"/>
    <x v="0"/>
    <x v="0"/>
    <x v="0"/>
    <x v="0"/>
    <x v="0"/>
  </r>
  <r>
    <x v="0"/>
    <x v="0"/>
    <x v="0"/>
    <x v="11"/>
    <x v="11"/>
    <x v="52"/>
    <x v="204"/>
    <x v="154"/>
    <x v="154"/>
    <x v="15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01"/>
    <x v="437"/>
    <x v="0"/>
    <x v="0"/>
    <x v="0"/>
    <x v="0"/>
    <x v="695"/>
    <x v="380"/>
    <x v="818"/>
    <x v="813"/>
    <x v="817"/>
    <x v="918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269"/>
    <x v="0"/>
    <x v="246"/>
    <x v="0"/>
    <x v="0"/>
    <x v="3"/>
    <x v="10"/>
    <x v="343"/>
    <x v="3"/>
    <x v="146"/>
    <x v="476"/>
    <x v="1"/>
    <x v="1"/>
    <x v="701"/>
    <x v="813"/>
    <x v="23"/>
    <x v="1156"/>
    <x v="1"/>
    <x v="377"/>
    <x v="0"/>
    <x v="0"/>
    <x v="12"/>
    <x v="8"/>
    <x v="795"/>
    <x v="4"/>
    <x v="5"/>
    <x v="851"/>
    <x v="1033"/>
    <x v="0"/>
    <x v="0"/>
    <x v="0"/>
    <x v="0"/>
    <x v="0"/>
    <x v="0"/>
    <x v="0"/>
    <x v="0"/>
    <x v="0"/>
  </r>
  <r>
    <x v="0"/>
    <x v="0"/>
    <x v="0"/>
    <x v="11"/>
    <x v="11"/>
    <x v="99"/>
    <x v="43"/>
    <x v="154"/>
    <x v="154"/>
    <x v="15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2"/>
    <x v="16"/>
    <x v="0"/>
    <x v="0"/>
    <x v="0"/>
    <x v="0"/>
    <x v="696"/>
    <x v="0"/>
    <x v="819"/>
    <x v="814"/>
    <x v="818"/>
    <x v="919"/>
    <x v="0"/>
    <x v="0"/>
    <x v="0"/>
    <x v="0"/>
    <x v="0"/>
    <x v="0"/>
    <x v="0"/>
    <x v="0"/>
    <x v="0"/>
    <x v="0"/>
    <x v="0"/>
    <x v="0"/>
    <x v="0"/>
    <x v="0"/>
    <x v="0"/>
    <x v="0"/>
    <x v="353"/>
    <x v="0"/>
    <x v="0"/>
    <x v="1"/>
    <x v="1"/>
    <x v="0"/>
    <x v="0"/>
    <x v="0"/>
    <x v="0"/>
    <x v="0"/>
    <x v="0"/>
    <x v="0"/>
    <x v="0"/>
    <x v="1"/>
    <x v="1"/>
    <x v="591"/>
    <x v="814"/>
    <x v="6"/>
    <x v="827"/>
    <x v="2"/>
    <x v="2"/>
    <x v="0"/>
    <x v="0"/>
    <x v="13"/>
    <x v="1"/>
    <x v="214"/>
    <x v="4"/>
    <x v="5"/>
    <x v="222"/>
    <x v="1034"/>
    <x v="0"/>
    <x v="0"/>
    <x v="0"/>
    <x v="136"/>
    <x v="136"/>
    <x v="1"/>
    <x v="1"/>
    <x v="13"/>
    <x v="13"/>
  </r>
  <r>
    <x v="0"/>
    <x v="0"/>
    <x v="0"/>
    <x v="11"/>
    <x v="11"/>
    <x v="52"/>
    <x v="204"/>
    <x v="154"/>
    <x v="154"/>
    <x v="15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7"/>
    <x v="0"/>
    <x v="820"/>
    <x v="815"/>
    <x v="819"/>
    <x v="9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702"/>
    <x v="815"/>
    <x v="1"/>
    <x v="1157"/>
    <x v="1"/>
    <x v="28"/>
    <x v="0"/>
    <x v="0"/>
    <x v="2"/>
    <x v="1"/>
    <x v="83"/>
    <x v="1"/>
    <x v="2"/>
    <x v="79"/>
    <x v="1035"/>
    <x v="0"/>
    <x v="0"/>
    <x v="0"/>
    <x v="136"/>
    <x v="136"/>
    <x v="1"/>
    <x v="1"/>
    <x v="13"/>
    <x v="13"/>
  </r>
  <r>
    <x v="0"/>
    <x v="0"/>
    <x v="0"/>
    <x v="11"/>
    <x v="11"/>
    <x v="52"/>
    <x v="204"/>
    <x v="154"/>
    <x v="154"/>
    <x v="15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03"/>
    <x v="185"/>
    <x v="0"/>
    <x v="0"/>
    <x v="0"/>
    <x v="0"/>
    <x v="698"/>
    <x v="164"/>
    <x v="821"/>
    <x v="816"/>
    <x v="820"/>
    <x v="92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35"/>
    <x v="0"/>
    <x v="247"/>
    <x v="0"/>
    <x v="0"/>
    <x v="8"/>
    <x v="4"/>
    <x v="163"/>
    <x v="1"/>
    <x v="24"/>
    <x v="234"/>
    <x v="1"/>
    <x v="1"/>
    <x v="703"/>
    <x v="816"/>
    <x v="6"/>
    <x v="542"/>
    <x v="1"/>
    <x v="206"/>
    <x v="0"/>
    <x v="0"/>
    <x v="13"/>
    <x v="1"/>
    <x v="382"/>
    <x v="4"/>
    <x v="5"/>
    <x v="852"/>
    <x v="1036"/>
    <x v="0"/>
    <x v="0"/>
    <x v="0"/>
    <x v="136"/>
    <x v="136"/>
    <x v="1"/>
    <x v="1"/>
    <x v="13"/>
    <x v="13"/>
  </r>
  <r>
    <x v="0"/>
    <x v="0"/>
    <x v="0"/>
    <x v="11"/>
    <x v="11"/>
    <x v="3"/>
    <x v="0"/>
    <x v="157"/>
    <x v="157"/>
    <x v="15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35"/>
    <x v="135"/>
    <x v="1"/>
    <x v="1"/>
    <x v="13"/>
    <x v="13"/>
  </r>
  <r>
    <x v="0"/>
    <x v="0"/>
    <x v="0"/>
    <x v="11"/>
    <x v="11"/>
    <x v="91"/>
    <x v="43"/>
    <x v="238"/>
    <x v="237"/>
    <x v="2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52"/>
    <x v="0"/>
    <x v="239"/>
    <x v="238"/>
    <x v="23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270"/>
    <x v="1"/>
    <x v="1"/>
    <x v="0"/>
    <x v="0"/>
    <x v="0"/>
    <x v="0"/>
    <x v="0"/>
    <x v="0"/>
    <x v="0"/>
    <x v="0"/>
    <x v="1"/>
    <x v="1"/>
    <x v="1"/>
    <x v="1"/>
    <x v="5"/>
    <x v="115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52"/>
    <x v="0"/>
    <x v="239"/>
    <x v="238"/>
    <x v="239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57"/>
    <x v="438"/>
    <x v="0"/>
    <x v="0"/>
    <x v="316"/>
    <x v="0"/>
    <x v="301"/>
    <x v="381"/>
    <x v="114"/>
    <x v="817"/>
    <x v="821"/>
    <x v="922"/>
    <x v="0"/>
    <x v="0"/>
    <x v="0"/>
    <x v="0"/>
    <x v="0"/>
    <x v="0"/>
    <x v="0"/>
    <x v="0"/>
    <x v="0"/>
    <x v="0"/>
    <x v="0"/>
    <x v="0"/>
    <x v="0"/>
    <x v="2"/>
    <x v="12"/>
    <x v="300"/>
    <x v="354"/>
    <x v="19"/>
    <x v="246"/>
    <x v="1"/>
    <x v="1"/>
    <x v="0"/>
    <x v="0"/>
    <x v="51"/>
    <x v="10"/>
    <x v="344"/>
    <x v="3"/>
    <x v="147"/>
    <x v="477"/>
    <x v="0"/>
    <x v="37"/>
    <x v="704"/>
    <x v="817"/>
    <x v="23"/>
    <x v="1051"/>
    <x v="2"/>
    <x v="2"/>
    <x v="0"/>
    <x v="0"/>
    <x v="35"/>
    <x v="8"/>
    <x v="796"/>
    <x v="1"/>
    <x v="15"/>
    <x v="853"/>
    <x v="1037"/>
    <x v="0"/>
    <x v="0"/>
    <x v="0"/>
    <x v="36"/>
    <x v="36"/>
    <x v="1"/>
    <x v="1"/>
    <x v="13"/>
    <x v="13"/>
  </r>
  <r>
    <x v="0"/>
    <x v="0"/>
    <x v="0"/>
    <x v="11"/>
    <x v="11"/>
    <x v="149"/>
    <x v="43"/>
    <x v="255"/>
    <x v="254"/>
    <x v="2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4"/>
    <x v="439"/>
    <x v="0"/>
    <x v="0"/>
    <x v="0"/>
    <x v="0"/>
    <x v="699"/>
    <x v="382"/>
    <x v="822"/>
    <x v="818"/>
    <x v="822"/>
    <x v="9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4"/>
    <x v="11"/>
    <x v="0"/>
    <x v="0"/>
    <x v="193"/>
    <x v="1"/>
    <x v="1"/>
    <x v="705"/>
    <x v="818"/>
    <x v="6"/>
    <x v="1159"/>
    <x v="1"/>
    <x v="179"/>
    <x v="0"/>
    <x v="0"/>
    <x v="59"/>
    <x v="1"/>
    <x v="797"/>
    <x v="4"/>
    <x v="1"/>
    <x v="854"/>
    <x v="1038"/>
    <x v="0"/>
    <x v="0"/>
    <x v="0"/>
    <x v="0"/>
    <x v="0"/>
    <x v="0"/>
    <x v="0"/>
    <x v="0"/>
    <x v="0"/>
  </r>
  <r>
    <x v="0"/>
    <x v="0"/>
    <x v="0"/>
    <x v="11"/>
    <x v="11"/>
    <x v="52"/>
    <x v="46"/>
    <x v="255"/>
    <x v="254"/>
    <x v="255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37"/>
    <x v="137"/>
    <x v="1"/>
    <x v="1"/>
    <x v="13"/>
    <x v="13"/>
  </r>
  <r>
    <x v="0"/>
    <x v="0"/>
    <x v="0"/>
    <x v="11"/>
    <x v="11"/>
    <x v="52"/>
    <x v="46"/>
    <x v="255"/>
    <x v="254"/>
    <x v="25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57"/>
    <x v="5"/>
    <x v="0"/>
    <x v="0"/>
    <x v="0"/>
    <x v="0"/>
    <x v="301"/>
    <x v="4"/>
    <x v="823"/>
    <x v="819"/>
    <x v="823"/>
    <x v="924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11"/>
    <x v="4"/>
    <x v="2"/>
    <x v="1"/>
    <x v="2"/>
    <x v="478"/>
    <x v="1"/>
    <x v="11"/>
    <x v="706"/>
    <x v="819"/>
    <x v="6"/>
    <x v="10"/>
    <x v="2"/>
    <x v="2"/>
    <x v="0"/>
    <x v="0"/>
    <x v="16"/>
    <x v="1"/>
    <x v="798"/>
    <x v="4"/>
    <x v="39"/>
    <x v="855"/>
    <x v="1039"/>
    <x v="0"/>
    <x v="0"/>
    <x v="0"/>
    <x v="137"/>
    <x v="137"/>
    <x v="1"/>
    <x v="1"/>
    <x v="13"/>
    <x v="13"/>
  </r>
  <r>
    <x v="0"/>
    <x v="0"/>
    <x v="0"/>
    <x v="11"/>
    <x v="11"/>
    <x v="13"/>
    <x v="232"/>
    <x v="657"/>
    <x v="654"/>
    <x v="65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20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52"/>
    <x v="0"/>
    <x v="240"/>
    <x v="239"/>
    <x v="24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7"/>
    <x v="185"/>
    <x v="0"/>
    <x v="0"/>
    <x v="0"/>
    <x v="0"/>
    <x v="1"/>
    <x v="0"/>
    <x v="824"/>
    <x v="1"/>
    <x v="1"/>
    <x v="9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  <x v="0"/>
    <x v="0"/>
    <x v="0"/>
    <x v="0"/>
    <x v="0"/>
    <x v="0"/>
    <x v="0"/>
    <x v="0"/>
    <x v="1"/>
    <x v="1"/>
    <x v="1"/>
    <x v="820"/>
    <x v="1"/>
    <x v="1157"/>
    <x v="1"/>
    <x v="28"/>
    <x v="0"/>
    <x v="0"/>
    <x v="13"/>
    <x v="1"/>
    <x v="92"/>
    <x v="4"/>
    <x v="5"/>
    <x v="5"/>
    <x v="1040"/>
    <x v="0"/>
    <x v="0"/>
    <x v="0"/>
    <x v="138"/>
    <x v="138"/>
    <x v="1"/>
    <x v="1"/>
    <x v="13"/>
    <x v="13"/>
  </r>
  <r>
    <x v="0"/>
    <x v="0"/>
    <x v="0"/>
    <x v="11"/>
    <x v="11"/>
    <x v="17"/>
    <x v="0"/>
    <x v="565"/>
    <x v="563"/>
    <x v="56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65"/>
    <x v="1"/>
    <x v="1"/>
    <x v="0"/>
    <x v="0"/>
    <x v="0"/>
    <x v="0"/>
    <x v="0"/>
    <x v="0"/>
    <x v="0"/>
    <x v="0"/>
    <x v="1"/>
    <x v="1"/>
    <x v="1"/>
    <x v="1"/>
    <x v="6"/>
    <x v="2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52"/>
    <x v="91"/>
    <x v="241"/>
    <x v="240"/>
    <x v="24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0"/>
    <x v="0"/>
    <x v="825"/>
    <x v="5"/>
    <x v="824"/>
    <x v="9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707"/>
    <x v="821"/>
    <x v="6"/>
    <x v="1160"/>
    <x v="1"/>
    <x v="30"/>
    <x v="0"/>
    <x v="0"/>
    <x v="2"/>
    <x v="1"/>
    <x v="66"/>
    <x v="1"/>
    <x v="2"/>
    <x v="63"/>
    <x v="1041"/>
    <x v="0"/>
    <x v="0"/>
    <x v="0"/>
    <x v="0"/>
    <x v="0"/>
    <x v="0"/>
    <x v="0"/>
    <x v="0"/>
    <x v="0"/>
  </r>
  <r>
    <x v="0"/>
    <x v="0"/>
    <x v="0"/>
    <x v="11"/>
    <x v="11"/>
    <x v="92"/>
    <x v="0"/>
    <x v="104"/>
    <x v="104"/>
    <x v="10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52"/>
    <x v="0"/>
    <x v="110"/>
    <x v="0"/>
    <x v="0"/>
    <x v="0"/>
    <x v="0"/>
    <x v="0"/>
    <x v="0"/>
    <x v="0"/>
    <x v="0"/>
    <x v="1"/>
    <x v="1"/>
    <x v="1"/>
    <x v="1"/>
    <x v="6"/>
    <x v="158"/>
    <x v="1"/>
    <x v="179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52"/>
    <x v="0"/>
    <x v="242"/>
    <x v="241"/>
    <x v="2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61"/>
    <x v="1"/>
    <x v="420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100"/>
    <x v="0"/>
    <x v="260"/>
    <x v="259"/>
    <x v="26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94"/>
    <x v="43"/>
    <x v="50"/>
    <x v="50"/>
    <x v="5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62"/>
    <x v="2"/>
    <x v="2"/>
    <x v="0"/>
    <x v="0"/>
    <x v="6"/>
    <x v="1"/>
    <x v="63"/>
    <x v="1"/>
    <x v="14"/>
    <x v="116"/>
    <x v="1042"/>
    <x v="0"/>
    <x v="0"/>
    <x v="0"/>
    <x v="0"/>
    <x v="0"/>
    <x v="0"/>
    <x v="0"/>
    <x v="0"/>
    <x v="0"/>
  </r>
  <r>
    <x v="0"/>
    <x v="0"/>
    <x v="0"/>
    <x v="11"/>
    <x v="11"/>
    <x v="52"/>
    <x v="0"/>
    <x v="235"/>
    <x v="234"/>
    <x v="23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5"/>
    <x v="16"/>
    <x v="0"/>
    <x v="0"/>
    <x v="0"/>
    <x v="0"/>
    <x v="701"/>
    <x v="14"/>
    <x v="826"/>
    <x v="820"/>
    <x v="825"/>
    <x v="9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1"/>
    <x v="16"/>
    <x v="708"/>
    <x v="822"/>
    <x v="6"/>
    <x v="29"/>
    <x v="2"/>
    <x v="2"/>
    <x v="0"/>
    <x v="0"/>
    <x v="13"/>
    <x v="1"/>
    <x v="83"/>
    <x v="4"/>
    <x v="2"/>
    <x v="856"/>
    <x v="1043"/>
    <x v="0"/>
    <x v="0"/>
    <x v="0"/>
    <x v="0"/>
    <x v="0"/>
    <x v="0"/>
    <x v="0"/>
    <x v="0"/>
    <x v="0"/>
  </r>
  <r>
    <x v="0"/>
    <x v="0"/>
    <x v="0"/>
    <x v="11"/>
    <x v="11"/>
    <x v="1"/>
    <x v="95"/>
    <x v="249"/>
    <x v="248"/>
    <x v="24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163"/>
    <x v="2"/>
    <x v="2"/>
    <x v="0"/>
    <x v="0"/>
    <x v="18"/>
    <x v="3"/>
    <x v="377"/>
    <x v="3"/>
    <x v="83"/>
    <x v="857"/>
    <x v="1044"/>
    <x v="0"/>
    <x v="0"/>
    <x v="0"/>
    <x v="0"/>
    <x v="0"/>
    <x v="0"/>
    <x v="0"/>
    <x v="0"/>
    <x v="0"/>
  </r>
  <r>
    <x v="0"/>
    <x v="0"/>
    <x v="0"/>
    <x v="11"/>
    <x v="11"/>
    <x v="82"/>
    <x v="97"/>
    <x v="157"/>
    <x v="157"/>
    <x v="15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6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52"/>
    <x v="46"/>
    <x v="255"/>
    <x v="254"/>
    <x v="255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1"/>
    <x v="0"/>
    <x v="827"/>
    <x v="821"/>
    <x v="826"/>
    <x v="928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71"/>
    <x v="0"/>
    <x v="248"/>
    <x v="0"/>
    <x v="0"/>
    <x v="0"/>
    <x v="0"/>
    <x v="0"/>
    <x v="0"/>
    <x v="0"/>
    <x v="0"/>
    <x v="0"/>
    <x v="5"/>
    <x v="151"/>
    <x v="823"/>
    <x v="6"/>
    <x v="1165"/>
    <x v="1"/>
    <x v="113"/>
    <x v="0"/>
    <x v="0"/>
    <x v="6"/>
    <x v="1"/>
    <x v="63"/>
    <x v="1"/>
    <x v="14"/>
    <x v="116"/>
    <x v="1045"/>
    <x v="0"/>
    <x v="0"/>
    <x v="0"/>
    <x v="0"/>
    <x v="0"/>
    <x v="0"/>
    <x v="0"/>
    <x v="0"/>
    <x v="0"/>
  </r>
  <r>
    <x v="0"/>
    <x v="0"/>
    <x v="0"/>
    <x v="11"/>
    <x v="11"/>
    <x v="97"/>
    <x v="43"/>
    <x v="240"/>
    <x v="239"/>
    <x v="24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66"/>
    <x v="1"/>
    <x v="421"/>
    <x v="0"/>
    <x v="0"/>
    <x v="2"/>
    <x v="1"/>
    <x v="28"/>
    <x v="4"/>
    <x v="2"/>
    <x v="26"/>
    <x v="1046"/>
    <x v="0"/>
    <x v="0"/>
    <x v="0"/>
    <x v="0"/>
    <x v="0"/>
    <x v="0"/>
    <x v="0"/>
    <x v="0"/>
    <x v="0"/>
  </r>
  <r>
    <x v="0"/>
    <x v="0"/>
    <x v="0"/>
    <x v="12"/>
    <x v="12"/>
    <x v="1"/>
    <x v="56"/>
    <x v="265"/>
    <x v="264"/>
    <x v="2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6"/>
    <x v="1167"/>
    <x v="1"/>
    <x v="422"/>
    <x v="4"/>
    <x v="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2"/>
    <x v="12"/>
    <x v="1"/>
    <x v="90"/>
    <x v="266"/>
    <x v="265"/>
    <x v="2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6"/>
    <x v="440"/>
    <x v="0"/>
    <x v="0"/>
    <x v="185"/>
    <x v="44"/>
    <x v="702"/>
    <x v="383"/>
    <x v="828"/>
    <x v="822"/>
    <x v="827"/>
    <x v="929"/>
    <x v="0"/>
    <x v="0"/>
    <x v="0"/>
    <x v="0"/>
    <x v="0"/>
    <x v="0"/>
    <x v="3"/>
    <x v="3"/>
    <x v="1"/>
    <x v="23"/>
    <x v="0"/>
    <x v="0"/>
    <x v="66"/>
    <x v="0"/>
    <x v="0"/>
    <x v="0"/>
    <x v="0"/>
    <x v="0"/>
    <x v="0"/>
    <x v="1"/>
    <x v="1"/>
    <x v="0"/>
    <x v="0"/>
    <x v="3"/>
    <x v="2"/>
    <x v="174"/>
    <x v="0"/>
    <x v="0"/>
    <x v="479"/>
    <x v="1"/>
    <x v="14"/>
    <x v="709"/>
    <x v="824"/>
    <x v="24"/>
    <x v="1168"/>
    <x v="2"/>
    <x v="2"/>
    <x v="20"/>
    <x v="275"/>
    <x v="105"/>
    <x v="8"/>
    <x v="799"/>
    <x v="1"/>
    <x v="36"/>
    <x v="858"/>
    <x v="1047"/>
    <x v="0"/>
    <x v="0"/>
    <x v="0"/>
    <x v="0"/>
    <x v="0"/>
    <x v="0"/>
    <x v="0"/>
    <x v="0"/>
    <x v="0"/>
  </r>
  <r>
    <x v="0"/>
    <x v="0"/>
    <x v="0"/>
    <x v="12"/>
    <x v="12"/>
    <x v="13"/>
    <x v="104"/>
    <x v="267"/>
    <x v="266"/>
    <x v="2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9"/>
    <x v="0"/>
    <x v="0"/>
    <x v="0"/>
    <x v="0"/>
    <x v="0"/>
    <x v="0"/>
    <x v="0"/>
    <x v="0"/>
    <x v="1"/>
    <x v="1"/>
    <x v="1"/>
    <x v="1"/>
    <x v="4"/>
    <x v="1169"/>
    <x v="5"/>
    <x v="423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2"/>
    <x v="12"/>
    <x v="158"/>
    <x v="229"/>
    <x v="199"/>
    <x v="199"/>
    <x v="1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93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3"/>
    <x v="1"/>
    <x v="9"/>
    <x v="0"/>
    <x v="0"/>
    <x v="6"/>
    <x v="1"/>
    <x v="636"/>
    <x v="1"/>
    <x v="14"/>
    <x v="859"/>
    <x v="1048"/>
    <x v="0"/>
    <x v="0"/>
    <x v="0"/>
    <x v="0"/>
    <x v="0"/>
    <x v="0"/>
    <x v="0"/>
    <x v="0"/>
    <x v="0"/>
  </r>
  <r>
    <x v="0"/>
    <x v="0"/>
    <x v="0"/>
    <x v="12"/>
    <x v="12"/>
    <x v="102"/>
    <x v="27"/>
    <x v="268"/>
    <x v="267"/>
    <x v="2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7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2"/>
    <x v="12"/>
    <x v="79"/>
    <x v="48"/>
    <x v="261"/>
    <x v="260"/>
    <x v="26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7"/>
    <x v="441"/>
    <x v="0"/>
    <x v="0"/>
    <x v="317"/>
    <x v="0"/>
    <x v="703"/>
    <x v="384"/>
    <x v="829"/>
    <x v="823"/>
    <x v="828"/>
    <x v="931"/>
    <x v="0"/>
    <x v="0"/>
    <x v="0"/>
    <x v="0"/>
    <x v="0"/>
    <x v="0"/>
    <x v="0"/>
    <x v="0"/>
    <x v="0"/>
    <x v="0"/>
    <x v="0"/>
    <x v="0"/>
    <x v="0"/>
    <x v="0"/>
    <x v="0"/>
    <x v="301"/>
    <x v="355"/>
    <x v="0"/>
    <x v="0"/>
    <x v="0"/>
    <x v="250"/>
    <x v="0"/>
    <x v="0"/>
    <x v="18"/>
    <x v="5"/>
    <x v="345"/>
    <x v="0"/>
    <x v="0"/>
    <x v="480"/>
    <x v="0"/>
    <x v="40"/>
    <x v="710"/>
    <x v="825"/>
    <x v="41"/>
    <x v="1171"/>
    <x v="9"/>
    <x v="424"/>
    <x v="1"/>
    <x v="276"/>
    <x v="143"/>
    <x v="6"/>
    <x v="800"/>
    <x v="6"/>
    <x v="23"/>
    <x v="860"/>
    <x v="1049"/>
    <x v="0"/>
    <x v="0"/>
    <x v="0"/>
    <x v="0"/>
    <x v="0"/>
    <x v="0"/>
    <x v="0"/>
    <x v="0"/>
    <x v="0"/>
  </r>
  <r>
    <x v="0"/>
    <x v="0"/>
    <x v="0"/>
    <x v="12"/>
    <x v="12"/>
    <x v="75"/>
    <x v="99"/>
    <x v="262"/>
    <x v="261"/>
    <x v="26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8"/>
    <x v="442"/>
    <x v="0"/>
    <x v="0"/>
    <x v="0"/>
    <x v="0"/>
    <x v="704"/>
    <x v="385"/>
    <x v="830"/>
    <x v="824"/>
    <x v="829"/>
    <x v="932"/>
    <x v="0"/>
    <x v="0"/>
    <x v="0"/>
    <x v="0"/>
    <x v="0"/>
    <x v="0"/>
    <x v="0"/>
    <x v="0"/>
    <x v="0"/>
    <x v="0"/>
    <x v="0"/>
    <x v="0"/>
    <x v="0"/>
    <x v="0"/>
    <x v="0"/>
    <x v="0"/>
    <x v="356"/>
    <x v="0"/>
    <x v="0"/>
    <x v="1"/>
    <x v="1"/>
    <x v="0"/>
    <x v="0"/>
    <x v="22"/>
    <x v="14"/>
    <x v="346"/>
    <x v="0"/>
    <x v="0"/>
    <x v="481"/>
    <x v="8"/>
    <x v="48"/>
    <x v="711"/>
    <x v="826"/>
    <x v="32"/>
    <x v="1172"/>
    <x v="2"/>
    <x v="2"/>
    <x v="0"/>
    <x v="0"/>
    <x v="30"/>
    <x v="19"/>
    <x v="801"/>
    <x v="12"/>
    <x v="172"/>
    <x v="861"/>
    <x v="1050"/>
    <x v="0"/>
    <x v="0"/>
    <x v="0"/>
    <x v="0"/>
    <x v="0"/>
    <x v="0"/>
    <x v="0"/>
    <x v="0"/>
    <x v="0"/>
  </r>
  <r>
    <x v="0"/>
    <x v="0"/>
    <x v="0"/>
    <x v="12"/>
    <x v="12"/>
    <x v="75"/>
    <x v="99"/>
    <x v="262"/>
    <x v="261"/>
    <x v="26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72"/>
    <x v="1"/>
    <x v="1"/>
    <x v="0"/>
    <x v="0"/>
    <x v="0"/>
    <x v="0"/>
    <x v="0"/>
    <x v="0"/>
    <x v="0"/>
    <x v="0"/>
    <x v="1"/>
    <x v="1"/>
    <x v="1"/>
    <x v="1"/>
    <x v="6"/>
    <x v="52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2"/>
    <x v="12"/>
    <x v="1"/>
    <x v="52"/>
    <x v="317"/>
    <x v="316"/>
    <x v="3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9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2"/>
    <x v="1173"/>
    <x v="2"/>
    <x v="2"/>
    <x v="9"/>
    <x v="100"/>
    <x v="6"/>
    <x v="1"/>
    <x v="63"/>
    <x v="1"/>
    <x v="14"/>
    <x v="116"/>
    <x v="1051"/>
    <x v="0"/>
    <x v="0"/>
    <x v="0"/>
    <x v="0"/>
    <x v="0"/>
    <x v="0"/>
    <x v="0"/>
    <x v="0"/>
    <x v="0"/>
  </r>
  <r>
    <x v="0"/>
    <x v="0"/>
    <x v="0"/>
    <x v="12"/>
    <x v="12"/>
    <x v="1"/>
    <x v="113"/>
    <x v="658"/>
    <x v="655"/>
    <x v="65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9"/>
    <x v="106"/>
    <x v="0"/>
    <x v="0"/>
    <x v="0"/>
    <x v="0"/>
    <x v="705"/>
    <x v="0"/>
    <x v="831"/>
    <x v="825"/>
    <x v="830"/>
    <x v="93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6"/>
    <x v="712"/>
    <x v="827"/>
    <x v="19"/>
    <x v="1174"/>
    <x v="2"/>
    <x v="2"/>
    <x v="0"/>
    <x v="0"/>
    <x v="38"/>
    <x v="1"/>
    <x v="802"/>
    <x v="4"/>
    <x v="20"/>
    <x v="862"/>
    <x v="1052"/>
    <x v="0"/>
    <x v="0"/>
    <x v="0"/>
    <x v="0"/>
    <x v="0"/>
    <x v="0"/>
    <x v="0"/>
    <x v="0"/>
    <x v="0"/>
  </r>
  <r>
    <x v="0"/>
    <x v="0"/>
    <x v="0"/>
    <x v="12"/>
    <x v="12"/>
    <x v="1"/>
    <x v="100"/>
    <x v="156"/>
    <x v="156"/>
    <x v="15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0"/>
    <x v="443"/>
    <x v="0"/>
    <x v="0"/>
    <x v="318"/>
    <x v="0"/>
    <x v="706"/>
    <x v="386"/>
    <x v="832"/>
    <x v="826"/>
    <x v="831"/>
    <x v="935"/>
    <x v="0"/>
    <x v="0"/>
    <x v="0"/>
    <x v="0"/>
    <x v="0"/>
    <x v="0"/>
    <x v="0"/>
    <x v="0"/>
    <x v="0"/>
    <x v="0"/>
    <x v="0"/>
    <x v="0"/>
    <x v="0"/>
    <x v="0"/>
    <x v="0"/>
    <x v="302"/>
    <x v="357"/>
    <x v="0"/>
    <x v="0"/>
    <x v="3"/>
    <x v="251"/>
    <x v="0"/>
    <x v="0"/>
    <x v="22"/>
    <x v="3"/>
    <x v="347"/>
    <x v="1"/>
    <x v="14"/>
    <x v="482"/>
    <x v="3"/>
    <x v="26"/>
    <x v="713"/>
    <x v="828"/>
    <x v="168"/>
    <x v="1175"/>
    <x v="15"/>
    <x v="425"/>
    <x v="10"/>
    <x v="277"/>
    <x v="165"/>
    <x v="64"/>
    <x v="803"/>
    <x v="11"/>
    <x v="155"/>
    <x v="863"/>
    <x v="1053"/>
    <x v="0"/>
    <x v="0"/>
    <x v="0"/>
    <x v="0"/>
    <x v="0"/>
    <x v="0"/>
    <x v="0"/>
    <x v="0"/>
    <x v="0"/>
  </r>
  <r>
    <x v="0"/>
    <x v="0"/>
    <x v="0"/>
    <x v="12"/>
    <x v="12"/>
    <x v="1"/>
    <x v="101"/>
    <x v="263"/>
    <x v="262"/>
    <x v="26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1"/>
    <x v="110"/>
    <x v="0"/>
    <x v="0"/>
    <x v="319"/>
    <x v="0"/>
    <x v="707"/>
    <x v="0"/>
    <x v="833"/>
    <x v="827"/>
    <x v="832"/>
    <x v="936"/>
    <x v="0"/>
    <x v="0"/>
    <x v="0"/>
    <x v="0"/>
    <x v="0"/>
    <x v="0"/>
    <x v="0"/>
    <x v="0"/>
    <x v="0"/>
    <x v="0"/>
    <x v="0"/>
    <x v="0"/>
    <x v="0"/>
    <x v="0"/>
    <x v="0"/>
    <x v="303"/>
    <x v="358"/>
    <x v="0"/>
    <x v="0"/>
    <x v="1"/>
    <x v="1"/>
    <x v="0"/>
    <x v="0"/>
    <x v="0"/>
    <x v="0"/>
    <x v="0"/>
    <x v="0"/>
    <x v="0"/>
    <x v="0"/>
    <x v="1"/>
    <x v="1"/>
    <x v="714"/>
    <x v="829"/>
    <x v="35"/>
    <x v="1176"/>
    <x v="2"/>
    <x v="2"/>
    <x v="12"/>
    <x v="278"/>
    <x v="208"/>
    <x v="10"/>
    <x v="804"/>
    <x v="10"/>
    <x v="34"/>
    <x v="864"/>
    <x v="1054"/>
    <x v="0"/>
    <x v="0"/>
    <x v="0"/>
    <x v="0"/>
    <x v="0"/>
    <x v="0"/>
    <x v="0"/>
    <x v="0"/>
    <x v="0"/>
  </r>
  <r>
    <x v="0"/>
    <x v="0"/>
    <x v="0"/>
    <x v="12"/>
    <x v="12"/>
    <x v="101"/>
    <x v="0"/>
    <x v="191"/>
    <x v="191"/>
    <x v="19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12"/>
    <x v="26"/>
    <x v="0"/>
    <x v="0"/>
    <x v="0"/>
    <x v="0"/>
    <x v="708"/>
    <x v="23"/>
    <x v="834"/>
    <x v="828"/>
    <x v="833"/>
    <x v="937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34"/>
    <x v="1"/>
    <x v="1"/>
    <x v="0"/>
    <x v="0"/>
    <x v="12"/>
    <x v="2"/>
    <x v="2"/>
    <x v="2"/>
    <x v="2"/>
    <x v="483"/>
    <x v="0"/>
    <x v="0"/>
    <x v="715"/>
    <x v="830"/>
    <x v="23"/>
    <x v="115"/>
    <x v="2"/>
    <x v="2"/>
    <x v="0"/>
    <x v="0"/>
    <x v="43"/>
    <x v="3"/>
    <x v="805"/>
    <x v="1"/>
    <x v="13"/>
    <x v="865"/>
    <x v="1055"/>
    <x v="0"/>
    <x v="0"/>
    <x v="0"/>
    <x v="0"/>
    <x v="0"/>
    <x v="0"/>
    <x v="0"/>
    <x v="0"/>
    <x v="0"/>
  </r>
  <r>
    <x v="0"/>
    <x v="0"/>
    <x v="0"/>
    <x v="12"/>
    <x v="12"/>
    <x v="50"/>
    <x v="57"/>
    <x v="294"/>
    <x v="293"/>
    <x v="29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2"/>
    <x v="12"/>
    <x v="11"/>
    <x v="0"/>
    <x v="270"/>
    <x v="269"/>
    <x v="27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3"/>
    <x v="26"/>
    <x v="0"/>
    <x v="0"/>
    <x v="0"/>
    <x v="0"/>
    <x v="709"/>
    <x v="0"/>
    <x v="835"/>
    <x v="829"/>
    <x v="834"/>
    <x v="9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3"/>
    <x v="0"/>
    <x v="716"/>
    <x v="831"/>
    <x v="34"/>
    <x v="1177"/>
    <x v="2"/>
    <x v="2"/>
    <x v="0"/>
    <x v="0"/>
    <x v="6"/>
    <x v="8"/>
    <x v="241"/>
    <x v="3"/>
    <x v="13"/>
    <x v="866"/>
    <x v="1056"/>
    <x v="0"/>
    <x v="0"/>
    <x v="0"/>
    <x v="0"/>
    <x v="0"/>
    <x v="0"/>
    <x v="0"/>
    <x v="0"/>
    <x v="0"/>
  </r>
  <r>
    <x v="0"/>
    <x v="0"/>
    <x v="0"/>
    <x v="12"/>
    <x v="12"/>
    <x v="11"/>
    <x v="0"/>
    <x v="270"/>
    <x v="269"/>
    <x v="27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26"/>
    <x v="0"/>
    <x v="0"/>
    <x v="0"/>
    <x v="0"/>
    <x v="10"/>
    <x v="23"/>
    <x v="222"/>
    <x v="830"/>
    <x v="835"/>
    <x v="939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5"/>
    <x v="1"/>
    <x v="1"/>
    <x v="0"/>
    <x v="0"/>
    <x v="8"/>
    <x v="4"/>
    <x v="9"/>
    <x v="1"/>
    <x v="1"/>
    <x v="9"/>
    <x v="1"/>
    <x v="1"/>
    <x v="1"/>
    <x v="832"/>
    <x v="1"/>
    <x v="16"/>
    <x v="2"/>
    <x v="2"/>
    <x v="0"/>
    <x v="0"/>
    <x v="13"/>
    <x v="1"/>
    <x v="83"/>
    <x v="4"/>
    <x v="5"/>
    <x v="5"/>
    <x v="1057"/>
    <x v="0"/>
    <x v="0"/>
    <x v="0"/>
    <x v="0"/>
    <x v="0"/>
    <x v="0"/>
    <x v="0"/>
    <x v="0"/>
    <x v="0"/>
  </r>
  <r>
    <x v="0"/>
    <x v="0"/>
    <x v="0"/>
    <x v="12"/>
    <x v="12"/>
    <x v="11"/>
    <x v="0"/>
    <x v="270"/>
    <x v="269"/>
    <x v="27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14"/>
    <x v="81"/>
    <x v="0"/>
    <x v="0"/>
    <x v="0"/>
    <x v="0"/>
    <x v="710"/>
    <x v="75"/>
    <x v="836"/>
    <x v="831"/>
    <x v="836"/>
    <x v="94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6"/>
    <x v="1"/>
    <x v="1"/>
    <x v="0"/>
    <x v="0"/>
    <x v="7"/>
    <x v="4"/>
    <x v="2"/>
    <x v="1"/>
    <x v="2"/>
    <x v="9"/>
    <x v="1"/>
    <x v="1"/>
    <x v="717"/>
    <x v="833"/>
    <x v="6"/>
    <x v="120"/>
    <x v="2"/>
    <x v="2"/>
    <x v="0"/>
    <x v="0"/>
    <x v="2"/>
    <x v="1"/>
    <x v="83"/>
    <x v="4"/>
    <x v="5"/>
    <x v="867"/>
    <x v="1058"/>
    <x v="0"/>
    <x v="0"/>
    <x v="0"/>
    <x v="139"/>
    <x v="139"/>
    <x v="1"/>
    <x v="1"/>
    <x v="52"/>
    <x v="52"/>
  </r>
  <r>
    <x v="0"/>
    <x v="0"/>
    <x v="0"/>
    <x v="12"/>
    <x v="12"/>
    <x v="102"/>
    <x v="27"/>
    <x v="268"/>
    <x v="267"/>
    <x v="268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1"/>
    <x v="0"/>
    <x v="837"/>
    <x v="832"/>
    <x v="837"/>
    <x v="9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64"/>
    <x v="1"/>
    <x v="12"/>
    <x v="42"/>
    <x v="3"/>
    <x v="0"/>
    <x v="137"/>
    <x v="834"/>
    <x v="1"/>
    <x v="304"/>
    <x v="2"/>
    <x v="2"/>
    <x v="0"/>
    <x v="0"/>
    <x v="43"/>
    <x v="3"/>
    <x v="806"/>
    <x v="3"/>
    <x v="7"/>
    <x v="868"/>
    <x v="1059"/>
    <x v="0"/>
    <x v="0"/>
    <x v="0"/>
    <x v="46"/>
    <x v="46"/>
    <x v="1"/>
    <x v="1"/>
    <x v="52"/>
    <x v="52"/>
  </r>
  <r>
    <x v="0"/>
    <x v="0"/>
    <x v="0"/>
    <x v="12"/>
    <x v="12"/>
    <x v="79"/>
    <x v="48"/>
    <x v="261"/>
    <x v="260"/>
    <x v="26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5"/>
    <x v="444"/>
    <x v="0"/>
    <x v="0"/>
    <x v="0"/>
    <x v="0"/>
    <x v="711"/>
    <x v="387"/>
    <x v="838"/>
    <x v="833"/>
    <x v="838"/>
    <x v="9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5"/>
    <x v="0"/>
    <x v="0"/>
    <x v="484"/>
    <x v="1"/>
    <x v="16"/>
    <x v="718"/>
    <x v="835"/>
    <x v="1"/>
    <x v="290"/>
    <x v="2"/>
    <x v="2"/>
    <x v="0"/>
    <x v="0"/>
    <x v="8"/>
    <x v="1"/>
    <x v="807"/>
    <x v="4"/>
    <x v="14"/>
    <x v="869"/>
    <x v="1060"/>
    <x v="0"/>
    <x v="0"/>
    <x v="0"/>
    <x v="0"/>
    <x v="0"/>
    <x v="0"/>
    <x v="0"/>
    <x v="0"/>
    <x v="0"/>
  </r>
  <r>
    <x v="0"/>
    <x v="0"/>
    <x v="0"/>
    <x v="13"/>
    <x v="13"/>
    <x v="1"/>
    <x v="56"/>
    <x v="78"/>
    <x v="78"/>
    <x v="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9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178"/>
    <x v="2"/>
    <x v="2"/>
    <x v="4"/>
    <x v="4"/>
    <x v="6"/>
    <x v="1"/>
    <x v="201"/>
    <x v="1"/>
    <x v="14"/>
    <x v="193"/>
    <x v="1061"/>
    <x v="0"/>
    <x v="0"/>
    <x v="0"/>
    <x v="0"/>
    <x v="0"/>
    <x v="0"/>
    <x v="0"/>
    <x v="0"/>
    <x v="0"/>
  </r>
  <r>
    <x v="0"/>
    <x v="0"/>
    <x v="0"/>
    <x v="13"/>
    <x v="13"/>
    <x v="1"/>
    <x v="0"/>
    <x v="274"/>
    <x v="273"/>
    <x v="2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6"/>
    <x v="445"/>
    <x v="0"/>
    <x v="0"/>
    <x v="320"/>
    <x v="0"/>
    <x v="712"/>
    <x v="388"/>
    <x v="839"/>
    <x v="834"/>
    <x v="839"/>
    <x v="944"/>
    <x v="0"/>
    <x v="0"/>
    <x v="0"/>
    <x v="0"/>
    <x v="0"/>
    <x v="0"/>
    <x v="0"/>
    <x v="0"/>
    <x v="0"/>
    <x v="0"/>
    <x v="0"/>
    <x v="0"/>
    <x v="0"/>
    <x v="0"/>
    <x v="0"/>
    <x v="304"/>
    <x v="359"/>
    <x v="0"/>
    <x v="0"/>
    <x v="0"/>
    <x v="252"/>
    <x v="0"/>
    <x v="0"/>
    <x v="2"/>
    <x v="10"/>
    <x v="348"/>
    <x v="0"/>
    <x v="0"/>
    <x v="485"/>
    <x v="0"/>
    <x v="3"/>
    <x v="719"/>
    <x v="836"/>
    <x v="22"/>
    <x v="1179"/>
    <x v="1"/>
    <x v="426"/>
    <x v="1"/>
    <x v="101"/>
    <x v="143"/>
    <x v="10"/>
    <x v="808"/>
    <x v="1"/>
    <x v="114"/>
    <x v="870"/>
    <x v="1062"/>
    <x v="0"/>
    <x v="0"/>
    <x v="0"/>
    <x v="0"/>
    <x v="0"/>
    <x v="0"/>
    <x v="0"/>
    <x v="0"/>
    <x v="0"/>
  </r>
  <r>
    <x v="0"/>
    <x v="0"/>
    <x v="0"/>
    <x v="13"/>
    <x v="13"/>
    <x v="1"/>
    <x v="90"/>
    <x v="261"/>
    <x v="260"/>
    <x v="26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8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3"/>
    <x v="13"/>
    <x v="12"/>
    <x v="106"/>
    <x v="275"/>
    <x v="274"/>
    <x v="2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8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3"/>
    <x v="13"/>
    <x v="152"/>
    <x v="0"/>
    <x v="206"/>
    <x v="206"/>
    <x v="206"/>
    <x v="0"/>
    <x v="0"/>
    <x v="0"/>
    <x v="1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5"/>
    <x v="37"/>
    <x v="0"/>
    <x v="0"/>
    <x v="0"/>
    <x v="0"/>
    <x v="0"/>
    <x v="0"/>
    <x v="0"/>
    <x v="0"/>
    <x v="0"/>
    <x v="0"/>
    <x v="0"/>
    <x v="0"/>
    <x v="0"/>
    <x v="0"/>
    <x v="0"/>
    <x v="24"/>
    <x v="273"/>
    <x v="1"/>
    <x v="1"/>
    <x v="0"/>
    <x v="0"/>
    <x v="0"/>
    <x v="0"/>
    <x v="0"/>
    <x v="0"/>
    <x v="0"/>
    <x v="0"/>
    <x v="1"/>
    <x v="1"/>
    <x v="1"/>
    <x v="1"/>
    <x v="30"/>
    <x v="118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3"/>
    <x v="13"/>
    <x v="215"/>
    <x v="233"/>
    <x v="281"/>
    <x v="280"/>
    <x v="2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83"/>
    <x v="2"/>
    <x v="2"/>
    <x v="0"/>
    <x v="0"/>
    <x v="43"/>
    <x v="1"/>
    <x v="809"/>
    <x v="1"/>
    <x v="7"/>
    <x v="871"/>
    <x v="1063"/>
    <x v="0"/>
    <x v="0"/>
    <x v="0"/>
    <x v="0"/>
    <x v="0"/>
    <x v="0"/>
    <x v="0"/>
    <x v="0"/>
    <x v="0"/>
  </r>
  <r>
    <x v="0"/>
    <x v="0"/>
    <x v="0"/>
    <x v="13"/>
    <x v="13"/>
    <x v="216"/>
    <x v="234"/>
    <x v="285"/>
    <x v="284"/>
    <x v="28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18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3"/>
    <x v="13"/>
    <x v="1"/>
    <x v="11"/>
    <x v="653"/>
    <x v="650"/>
    <x v="6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1185"/>
    <x v="2"/>
    <x v="2"/>
    <x v="0"/>
    <x v="0"/>
    <x v="12"/>
    <x v="0"/>
    <x v="810"/>
    <x v="0"/>
    <x v="20"/>
    <x v="872"/>
    <x v="1064"/>
    <x v="0"/>
    <x v="0"/>
    <x v="0"/>
    <x v="0"/>
    <x v="0"/>
    <x v="0"/>
    <x v="0"/>
    <x v="0"/>
    <x v="0"/>
  </r>
  <r>
    <x v="0"/>
    <x v="0"/>
    <x v="0"/>
    <x v="13"/>
    <x v="13"/>
    <x v="1"/>
    <x v="106"/>
    <x v="621"/>
    <x v="619"/>
    <x v="6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33"/>
    <x v="1186"/>
    <x v="2"/>
    <x v="2"/>
    <x v="9"/>
    <x v="100"/>
    <x v="23"/>
    <x v="16"/>
    <x v="605"/>
    <x v="42"/>
    <x v="16"/>
    <x v="873"/>
    <x v="1065"/>
    <x v="0"/>
    <x v="0"/>
    <x v="0"/>
    <x v="0"/>
    <x v="0"/>
    <x v="0"/>
    <x v="0"/>
    <x v="0"/>
    <x v="0"/>
  </r>
  <r>
    <x v="0"/>
    <x v="0"/>
    <x v="0"/>
    <x v="13"/>
    <x v="13"/>
    <x v="1"/>
    <x v="52"/>
    <x v="79"/>
    <x v="79"/>
    <x v="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9"/>
    <x v="1187"/>
    <x v="2"/>
    <x v="2"/>
    <x v="7"/>
    <x v="279"/>
    <x v="35"/>
    <x v="26"/>
    <x v="811"/>
    <x v="18"/>
    <x v="33"/>
    <x v="874"/>
    <x v="1066"/>
    <x v="0"/>
    <x v="0"/>
    <x v="0"/>
    <x v="0"/>
    <x v="0"/>
    <x v="0"/>
    <x v="0"/>
    <x v="0"/>
    <x v="0"/>
  </r>
  <r>
    <x v="0"/>
    <x v="0"/>
    <x v="0"/>
    <x v="13"/>
    <x v="13"/>
    <x v="1"/>
    <x v="0"/>
    <x v="274"/>
    <x v="273"/>
    <x v="27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43"/>
    <x v="1"/>
    <x v="1"/>
    <x v="0"/>
    <x v="0"/>
    <x v="0"/>
    <x v="0"/>
    <x v="0"/>
    <x v="0"/>
    <x v="0"/>
    <x v="0"/>
    <x v="1"/>
    <x v="1"/>
    <x v="1"/>
    <x v="1"/>
    <x v="6"/>
    <x v="827"/>
    <x v="2"/>
    <x v="2"/>
    <x v="0"/>
    <x v="0"/>
    <x v="5"/>
    <x v="4"/>
    <x v="5"/>
    <x v="4"/>
    <x v="5"/>
    <x v="5"/>
    <x v="5"/>
    <x v="0"/>
    <x v="0"/>
    <x v="1"/>
    <x v="140"/>
    <x v="140"/>
    <x v="1"/>
    <x v="1"/>
    <x v="14"/>
    <x v="14"/>
  </r>
  <r>
    <x v="0"/>
    <x v="0"/>
    <x v="0"/>
    <x v="13"/>
    <x v="13"/>
    <x v="61"/>
    <x v="0"/>
    <x v="266"/>
    <x v="265"/>
    <x v="26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74"/>
    <x v="1"/>
    <x v="1"/>
    <x v="0"/>
    <x v="0"/>
    <x v="0"/>
    <x v="0"/>
    <x v="0"/>
    <x v="0"/>
    <x v="0"/>
    <x v="0"/>
    <x v="1"/>
    <x v="1"/>
    <x v="1"/>
    <x v="1"/>
    <x v="1"/>
    <x v="639"/>
    <x v="2"/>
    <x v="2"/>
    <x v="1"/>
    <x v="26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3"/>
    <x v="13"/>
    <x v="79"/>
    <x v="48"/>
    <x v="237"/>
    <x v="236"/>
    <x v="23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3"/>
    <x v="0"/>
    <x v="840"/>
    <x v="835"/>
    <x v="840"/>
    <x v="94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720"/>
    <x v="837"/>
    <x v="44"/>
    <x v="1188"/>
    <x v="7"/>
    <x v="427"/>
    <x v="0"/>
    <x v="0"/>
    <x v="13"/>
    <x v="3"/>
    <x v="812"/>
    <x v="3"/>
    <x v="13"/>
    <x v="875"/>
    <x v="1067"/>
    <x v="0"/>
    <x v="0"/>
    <x v="0"/>
    <x v="0"/>
    <x v="0"/>
    <x v="0"/>
    <x v="0"/>
    <x v="0"/>
    <x v="0"/>
  </r>
  <r>
    <x v="0"/>
    <x v="0"/>
    <x v="0"/>
    <x v="13"/>
    <x v="13"/>
    <x v="79"/>
    <x v="48"/>
    <x v="237"/>
    <x v="236"/>
    <x v="23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9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30"/>
    <x v="2"/>
    <x v="2"/>
    <x v="0"/>
    <x v="0"/>
    <x v="2"/>
    <x v="1"/>
    <x v="171"/>
    <x v="1"/>
    <x v="2"/>
    <x v="352"/>
    <x v="1068"/>
    <x v="0"/>
    <x v="0"/>
    <x v="0"/>
    <x v="141"/>
    <x v="141"/>
    <x v="1"/>
    <x v="1"/>
    <x v="14"/>
    <x v="14"/>
  </r>
  <r>
    <x v="0"/>
    <x v="0"/>
    <x v="0"/>
    <x v="13"/>
    <x v="13"/>
    <x v="110"/>
    <x v="0"/>
    <x v="659"/>
    <x v="656"/>
    <x v="65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7"/>
    <x v="446"/>
    <x v="0"/>
    <x v="0"/>
    <x v="321"/>
    <x v="0"/>
    <x v="714"/>
    <x v="343"/>
    <x v="841"/>
    <x v="836"/>
    <x v="841"/>
    <x v="947"/>
    <x v="0"/>
    <x v="0"/>
    <x v="0"/>
    <x v="0"/>
    <x v="0"/>
    <x v="0"/>
    <x v="0"/>
    <x v="0"/>
    <x v="0"/>
    <x v="0"/>
    <x v="0"/>
    <x v="0"/>
    <x v="0"/>
    <x v="0"/>
    <x v="0"/>
    <x v="305"/>
    <x v="360"/>
    <x v="0"/>
    <x v="0"/>
    <x v="1"/>
    <x v="1"/>
    <x v="0"/>
    <x v="0"/>
    <x v="4"/>
    <x v="4"/>
    <x v="5"/>
    <x v="0"/>
    <x v="0"/>
    <x v="486"/>
    <x v="1"/>
    <x v="5"/>
    <x v="721"/>
    <x v="838"/>
    <x v="23"/>
    <x v="152"/>
    <x v="2"/>
    <x v="2"/>
    <x v="0"/>
    <x v="0"/>
    <x v="51"/>
    <x v="3"/>
    <x v="813"/>
    <x v="1"/>
    <x v="48"/>
    <x v="876"/>
    <x v="1069"/>
    <x v="0"/>
    <x v="0"/>
    <x v="0"/>
    <x v="0"/>
    <x v="0"/>
    <x v="0"/>
    <x v="0"/>
    <x v="0"/>
    <x v="0"/>
  </r>
  <r>
    <x v="0"/>
    <x v="0"/>
    <x v="0"/>
    <x v="13"/>
    <x v="13"/>
    <x v="12"/>
    <x v="105"/>
    <x v="271"/>
    <x v="270"/>
    <x v="27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8"/>
    <x v="189"/>
    <x v="0"/>
    <x v="0"/>
    <x v="0"/>
    <x v="0"/>
    <x v="715"/>
    <x v="0"/>
    <x v="842"/>
    <x v="837"/>
    <x v="842"/>
    <x v="9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722"/>
    <x v="839"/>
    <x v="5"/>
    <x v="1189"/>
    <x v="2"/>
    <x v="2"/>
    <x v="1"/>
    <x v="1"/>
    <x v="38"/>
    <x v="1"/>
    <x v="814"/>
    <x v="4"/>
    <x v="7"/>
    <x v="877"/>
    <x v="1070"/>
    <x v="56"/>
    <x v="11"/>
    <x v="4"/>
    <x v="0"/>
    <x v="0"/>
    <x v="0"/>
    <x v="0"/>
    <x v="0"/>
    <x v="0"/>
  </r>
  <r>
    <x v="0"/>
    <x v="0"/>
    <x v="0"/>
    <x v="13"/>
    <x v="13"/>
    <x v="13"/>
    <x v="58"/>
    <x v="660"/>
    <x v="657"/>
    <x v="66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1190"/>
    <x v="2"/>
    <x v="2"/>
    <x v="0"/>
    <x v="0"/>
    <x v="13"/>
    <x v="1"/>
    <x v="815"/>
    <x v="1"/>
    <x v="13"/>
    <x v="878"/>
    <x v="1071"/>
    <x v="0"/>
    <x v="0"/>
    <x v="0"/>
    <x v="0"/>
    <x v="0"/>
    <x v="0"/>
    <x v="0"/>
    <x v="0"/>
    <x v="0"/>
  </r>
  <r>
    <x v="0"/>
    <x v="0"/>
    <x v="0"/>
    <x v="13"/>
    <x v="13"/>
    <x v="143"/>
    <x v="235"/>
    <x v="241"/>
    <x v="240"/>
    <x v="24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3"/>
    <x v="13"/>
    <x v="217"/>
    <x v="0"/>
    <x v="661"/>
    <x v="658"/>
    <x v="66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6"/>
    <x v="0"/>
    <x v="0"/>
    <x v="0"/>
    <x v="0"/>
    <x v="0"/>
    <x v="0"/>
    <x v="0"/>
    <x v="0"/>
    <x v="0"/>
    <x v="0"/>
    <x v="0"/>
    <x v="0"/>
    <x v="0"/>
    <x v="0"/>
    <x v="0"/>
    <x v="19"/>
    <x v="275"/>
    <x v="1"/>
    <x v="1"/>
    <x v="0"/>
    <x v="0"/>
    <x v="0"/>
    <x v="0"/>
    <x v="0"/>
    <x v="0"/>
    <x v="0"/>
    <x v="0"/>
    <x v="1"/>
    <x v="1"/>
    <x v="1"/>
    <x v="1"/>
    <x v="23"/>
    <x v="119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3"/>
    <x v="13"/>
    <x v="217"/>
    <x v="0"/>
    <x v="661"/>
    <x v="658"/>
    <x v="66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43"/>
    <x v="838"/>
    <x v="843"/>
    <x v="949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6"/>
    <x v="1"/>
    <x v="1"/>
    <x v="0"/>
    <x v="0"/>
    <x v="4"/>
    <x v="4"/>
    <x v="2"/>
    <x v="1"/>
    <x v="2"/>
    <x v="26"/>
    <x v="0"/>
    <x v="5"/>
    <x v="298"/>
    <x v="840"/>
    <x v="1"/>
    <x v="304"/>
    <x v="2"/>
    <x v="2"/>
    <x v="0"/>
    <x v="0"/>
    <x v="6"/>
    <x v="1"/>
    <x v="34"/>
    <x v="1"/>
    <x v="14"/>
    <x v="152"/>
    <x v="1072"/>
    <x v="0"/>
    <x v="0"/>
    <x v="0"/>
    <x v="38"/>
    <x v="38"/>
    <x v="1"/>
    <x v="1"/>
    <x v="14"/>
    <x v="14"/>
  </r>
  <r>
    <x v="0"/>
    <x v="0"/>
    <x v="0"/>
    <x v="13"/>
    <x v="13"/>
    <x v="1"/>
    <x v="0"/>
    <x v="274"/>
    <x v="273"/>
    <x v="27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192"/>
    <x v="2"/>
    <x v="2"/>
    <x v="0"/>
    <x v="0"/>
    <x v="1"/>
    <x v="3"/>
    <x v="816"/>
    <x v="1"/>
    <x v="10"/>
    <x v="879"/>
    <x v="1073"/>
    <x v="0"/>
    <x v="0"/>
    <x v="0"/>
    <x v="0"/>
    <x v="0"/>
    <x v="0"/>
    <x v="0"/>
    <x v="0"/>
    <x v="0"/>
  </r>
  <r>
    <x v="0"/>
    <x v="0"/>
    <x v="0"/>
    <x v="14"/>
    <x v="14"/>
    <x v="106"/>
    <x v="96"/>
    <x v="50"/>
    <x v="50"/>
    <x v="5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9"/>
    <x v="447"/>
    <x v="0"/>
    <x v="0"/>
    <x v="322"/>
    <x v="0"/>
    <x v="716"/>
    <x v="304"/>
    <x v="844"/>
    <x v="839"/>
    <x v="844"/>
    <x v="950"/>
    <x v="0"/>
    <x v="0"/>
    <x v="0"/>
    <x v="0"/>
    <x v="0"/>
    <x v="0"/>
    <x v="0"/>
    <x v="0"/>
    <x v="0"/>
    <x v="0"/>
    <x v="0"/>
    <x v="0"/>
    <x v="0"/>
    <x v="0"/>
    <x v="0"/>
    <x v="306"/>
    <x v="361"/>
    <x v="0"/>
    <x v="0"/>
    <x v="1"/>
    <x v="1"/>
    <x v="0"/>
    <x v="0"/>
    <x v="8"/>
    <x v="4"/>
    <x v="174"/>
    <x v="0"/>
    <x v="0"/>
    <x v="23"/>
    <x v="1"/>
    <x v="0"/>
    <x v="723"/>
    <x v="841"/>
    <x v="4"/>
    <x v="1193"/>
    <x v="2"/>
    <x v="2"/>
    <x v="0"/>
    <x v="0"/>
    <x v="59"/>
    <x v="8"/>
    <x v="817"/>
    <x v="1"/>
    <x v="16"/>
    <x v="880"/>
    <x v="1074"/>
    <x v="0"/>
    <x v="0"/>
    <x v="0"/>
    <x v="0"/>
    <x v="0"/>
    <x v="0"/>
    <x v="0"/>
    <x v="0"/>
    <x v="0"/>
  </r>
  <r>
    <x v="0"/>
    <x v="0"/>
    <x v="0"/>
    <x v="14"/>
    <x v="14"/>
    <x v="61"/>
    <x v="0"/>
    <x v="123"/>
    <x v="123"/>
    <x v="12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45"/>
    <x v="840"/>
    <x v="845"/>
    <x v="951"/>
    <x v="8"/>
    <x v="38"/>
    <x v="0"/>
    <x v="0"/>
    <x v="0"/>
    <x v="0"/>
    <x v="0"/>
    <x v="0"/>
    <x v="0"/>
    <x v="0"/>
    <x v="0"/>
    <x v="0"/>
    <x v="0"/>
    <x v="0"/>
    <x v="0"/>
    <x v="0"/>
    <x v="0"/>
    <x v="66"/>
    <x v="276"/>
    <x v="3"/>
    <x v="52"/>
    <x v="0"/>
    <x v="0"/>
    <x v="8"/>
    <x v="4"/>
    <x v="9"/>
    <x v="1"/>
    <x v="1"/>
    <x v="9"/>
    <x v="1"/>
    <x v="0"/>
    <x v="0"/>
    <x v="842"/>
    <x v="169"/>
    <x v="1194"/>
    <x v="7"/>
    <x v="428"/>
    <x v="0"/>
    <x v="0"/>
    <x v="13"/>
    <x v="1"/>
    <x v="83"/>
    <x v="4"/>
    <x v="13"/>
    <x v="79"/>
    <x v="1075"/>
    <x v="0"/>
    <x v="0"/>
    <x v="0"/>
    <x v="0"/>
    <x v="0"/>
    <x v="0"/>
    <x v="0"/>
    <x v="0"/>
    <x v="0"/>
  </r>
  <r>
    <x v="0"/>
    <x v="0"/>
    <x v="0"/>
    <x v="14"/>
    <x v="14"/>
    <x v="1"/>
    <x v="109"/>
    <x v="280"/>
    <x v="279"/>
    <x v="28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0"/>
    <x v="448"/>
    <x v="0"/>
    <x v="0"/>
    <x v="323"/>
    <x v="0"/>
    <x v="717"/>
    <x v="389"/>
    <x v="846"/>
    <x v="841"/>
    <x v="846"/>
    <x v="952"/>
    <x v="0"/>
    <x v="0"/>
    <x v="0"/>
    <x v="0"/>
    <x v="0"/>
    <x v="0"/>
    <x v="0"/>
    <x v="0"/>
    <x v="0"/>
    <x v="0"/>
    <x v="0"/>
    <x v="0"/>
    <x v="0"/>
    <x v="0"/>
    <x v="0"/>
    <x v="307"/>
    <x v="362"/>
    <x v="0"/>
    <x v="0"/>
    <x v="1"/>
    <x v="1"/>
    <x v="0"/>
    <x v="0"/>
    <x v="4"/>
    <x v="2"/>
    <x v="349"/>
    <x v="1"/>
    <x v="148"/>
    <x v="487"/>
    <x v="0"/>
    <x v="0"/>
    <x v="724"/>
    <x v="843"/>
    <x v="133"/>
    <x v="1195"/>
    <x v="2"/>
    <x v="2"/>
    <x v="9"/>
    <x v="100"/>
    <x v="52"/>
    <x v="14"/>
    <x v="818"/>
    <x v="19"/>
    <x v="22"/>
    <x v="881"/>
    <x v="1076"/>
    <x v="0"/>
    <x v="0"/>
    <x v="0"/>
    <x v="0"/>
    <x v="0"/>
    <x v="0"/>
    <x v="0"/>
    <x v="0"/>
    <x v="0"/>
  </r>
  <r>
    <x v="0"/>
    <x v="0"/>
    <x v="0"/>
    <x v="14"/>
    <x v="14"/>
    <x v="1"/>
    <x v="0"/>
    <x v="282"/>
    <x v="281"/>
    <x v="2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1"/>
    <x v="9"/>
    <x v="0"/>
    <x v="0"/>
    <x v="0"/>
    <x v="0"/>
    <x v="718"/>
    <x v="0"/>
    <x v="847"/>
    <x v="842"/>
    <x v="847"/>
    <x v="9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0"/>
    <x v="725"/>
    <x v="844"/>
    <x v="6"/>
    <x v="15"/>
    <x v="2"/>
    <x v="2"/>
    <x v="0"/>
    <x v="0"/>
    <x v="43"/>
    <x v="1"/>
    <x v="83"/>
    <x v="4"/>
    <x v="13"/>
    <x v="882"/>
    <x v="1077"/>
    <x v="0"/>
    <x v="0"/>
    <x v="0"/>
    <x v="0"/>
    <x v="0"/>
    <x v="0"/>
    <x v="0"/>
    <x v="0"/>
    <x v="0"/>
  </r>
  <r>
    <x v="0"/>
    <x v="0"/>
    <x v="0"/>
    <x v="14"/>
    <x v="14"/>
    <x v="1"/>
    <x v="0"/>
    <x v="283"/>
    <x v="282"/>
    <x v="28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2"/>
    <x v="124"/>
    <x v="0"/>
    <x v="0"/>
    <x v="0"/>
    <x v="0"/>
    <x v="719"/>
    <x v="134"/>
    <x v="848"/>
    <x v="843"/>
    <x v="848"/>
    <x v="9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350"/>
    <x v="0"/>
    <x v="0"/>
    <x v="488"/>
    <x v="1"/>
    <x v="5"/>
    <x v="726"/>
    <x v="845"/>
    <x v="23"/>
    <x v="1196"/>
    <x v="2"/>
    <x v="2"/>
    <x v="1"/>
    <x v="280"/>
    <x v="4"/>
    <x v="3"/>
    <x v="819"/>
    <x v="1"/>
    <x v="7"/>
    <x v="883"/>
    <x v="1078"/>
    <x v="0"/>
    <x v="0"/>
    <x v="0"/>
    <x v="0"/>
    <x v="0"/>
    <x v="0"/>
    <x v="0"/>
    <x v="0"/>
    <x v="0"/>
  </r>
  <r>
    <x v="0"/>
    <x v="0"/>
    <x v="0"/>
    <x v="14"/>
    <x v="14"/>
    <x v="1"/>
    <x v="100"/>
    <x v="235"/>
    <x v="234"/>
    <x v="23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9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197"/>
    <x v="2"/>
    <x v="2"/>
    <x v="0"/>
    <x v="0"/>
    <x v="17"/>
    <x v="8"/>
    <x v="820"/>
    <x v="10"/>
    <x v="51"/>
    <x v="884"/>
    <x v="1079"/>
    <x v="0"/>
    <x v="0"/>
    <x v="0"/>
    <x v="0"/>
    <x v="0"/>
    <x v="0"/>
    <x v="0"/>
    <x v="0"/>
    <x v="0"/>
  </r>
  <r>
    <x v="0"/>
    <x v="0"/>
    <x v="0"/>
    <x v="14"/>
    <x v="14"/>
    <x v="58"/>
    <x v="48"/>
    <x v="149"/>
    <x v="149"/>
    <x v="1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3"/>
    <x v="449"/>
    <x v="0"/>
    <x v="0"/>
    <x v="0"/>
    <x v="0"/>
    <x v="720"/>
    <x v="390"/>
    <x v="849"/>
    <x v="844"/>
    <x v="849"/>
    <x v="9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  <x v="10"/>
    <x v="2"/>
    <x v="0"/>
    <x v="0"/>
    <x v="489"/>
    <x v="1"/>
    <x v="12"/>
    <x v="727"/>
    <x v="846"/>
    <x v="28"/>
    <x v="1198"/>
    <x v="7"/>
    <x v="429"/>
    <x v="1"/>
    <x v="198"/>
    <x v="209"/>
    <x v="10"/>
    <x v="821"/>
    <x v="3"/>
    <x v="191"/>
    <x v="885"/>
    <x v="1080"/>
    <x v="0"/>
    <x v="0"/>
    <x v="0"/>
    <x v="0"/>
    <x v="0"/>
    <x v="0"/>
    <x v="0"/>
    <x v="0"/>
    <x v="0"/>
  </r>
  <r>
    <x v="0"/>
    <x v="0"/>
    <x v="0"/>
    <x v="14"/>
    <x v="14"/>
    <x v="108"/>
    <x v="3"/>
    <x v="14"/>
    <x v="14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4"/>
    <x v="450"/>
    <x v="0"/>
    <x v="0"/>
    <x v="324"/>
    <x v="19"/>
    <x v="721"/>
    <x v="391"/>
    <x v="850"/>
    <x v="845"/>
    <x v="850"/>
    <x v="957"/>
    <x v="0"/>
    <x v="0"/>
    <x v="1"/>
    <x v="1"/>
    <x v="0"/>
    <x v="0"/>
    <x v="6"/>
    <x v="1"/>
    <x v="1"/>
    <x v="6"/>
    <x v="0"/>
    <x v="0"/>
    <x v="67"/>
    <x v="0"/>
    <x v="0"/>
    <x v="308"/>
    <x v="363"/>
    <x v="0"/>
    <x v="0"/>
    <x v="5"/>
    <x v="19"/>
    <x v="0"/>
    <x v="0"/>
    <x v="38"/>
    <x v="14"/>
    <x v="351"/>
    <x v="0"/>
    <x v="0"/>
    <x v="348"/>
    <x v="13"/>
    <x v="85"/>
    <x v="728"/>
    <x v="847"/>
    <x v="170"/>
    <x v="1199"/>
    <x v="19"/>
    <x v="430"/>
    <x v="0"/>
    <x v="0"/>
    <x v="210"/>
    <x v="25"/>
    <x v="822"/>
    <x v="0"/>
    <x v="134"/>
    <x v="886"/>
    <x v="1081"/>
    <x v="0"/>
    <x v="0"/>
    <x v="0"/>
    <x v="0"/>
    <x v="0"/>
    <x v="0"/>
    <x v="0"/>
    <x v="0"/>
    <x v="0"/>
  </r>
  <r>
    <x v="0"/>
    <x v="0"/>
    <x v="0"/>
    <x v="14"/>
    <x v="14"/>
    <x v="45"/>
    <x v="95"/>
    <x v="286"/>
    <x v="285"/>
    <x v="28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"/>
    <x v="95"/>
    <x v="625"/>
    <x v="451"/>
    <x v="88"/>
    <x v="0"/>
    <x v="325"/>
    <x v="0"/>
    <x v="722"/>
    <x v="157"/>
    <x v="851"/>
    <x v="846"/>
    <x v="851"/>
    <x v="958"/>
    <x v="0"/>
    <x v="0"/>
    <x v="0"/>
    <x v="0"/>
    <x v="0"/>
    <x v="0"/>
    <x v="0"/>
    <x v="0"/>
    <x v="0"/>
    <x v="0"/>
    <x v="0"/>
    <x v="0"/>
    <x v="0"/>
    <x v="0"/>
    <x v="0"/>
    <x v="309"/>
    <x v="364"/>
    <x v="0"/>
    <x v="0"/>
    <x v="0"/>
    <x v="253"/>
    <x v="0"/>
    <x v="0"/>
    <x v="12"/>
    <x v="2"/>
    <x v="103"/>
    <x v="0"/>
    <x v="0"/>
    <x v="490"/>
    <x v="0"/>
    <x v="0"/>
    <x v="729"/>
    <x v="848"/>
    <x v="145"/>
    <x v="1200"/>
    <x v="1"/>
    <x v="431"/>
    <x v="27"/>
    <x v="281"/>
    <x v="39"/>
    <x v="10"/>
    <x v="823"/>
    <x v="3"/>
    <x v="10"/>
    <x v="887"/>
    <x v="1082"/>
    <x v="0"/>
    <x v="0"/>
    <x v="0"/>
    <x v="0"/>
    <x v="0"/>
    <x v="0"/>
    <x v="0"/>
    <x v="0"/>
    <x v="0"/>
  </r>
  <r>
    <x v="0"/>
    <x v="0"/>
    <x v="0"/>
    <x v="14"/>
    <x v="14"/>
    <x v="13"/>
    <x v="111"/>
    <x v="287"/>
    <x v="286"/>
    <x v="28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9"/>
    <x v="96"/>
    <x v="626"/>
    <x v="452"/>
    <x v="89"/>
    <x v="0"/>
    <x v="326"/>
    <x v="86"/>
    <x v="723"/>
    <x v="392"/>
    <x v="852"/>
    <x v="847"/>
    <x v="852"/>
    <x v="959"/>
    <x v="0"/>
    <x v="0"/>
    <x v="0"/>
    <x v="0"/>
    <x v="0"/>
    <x v="0"/>
    <x v="3"/>
    <x v="3"/>
    <x v="0"/>
    <x v="0"/>
    <x v="0"/>
    <x v="0"/>
    <x v="15"/>
    <x v="0"/>
    <x v="0"/>
    <x v="310"/>
    <x v="365"/>
    <x v="0"/>
    <x v="0"/>
    <x v="0"/>
    <x v="0"/>
    <x v="0"/>
    <x v="0"/>
    <x v="46"/>
    <x v="9"/>
    <x v="352"/>
    <x v="1"/>
    <x v="28"/>
    <x v="491"/>
    <x v="13"/>
    <x v="49"/>
    <x v="730"/>
    <x v="849"/>
    <x v="171"/>
    <x v="1201"/>
    <x v="7"/>
    <x v="432"/>
    <x v="0"/>
    <x v="0"/>
    <x v="211"/>
    <x v="18"/>
    <x v="824"/>
    <x v="18"/>
    <x v="87"/>
    <x v="888"/>
    <x v="1083"/>
    <x v="0"/>
    <x v="0"/>
    <x v="0"/>
    <x v="0"/>
    <x v="0"/>
    <x v="0"/>
    <x v="0"/>
    <x v="0"/>
    <x v="0"/>
  </r>
  <r>
    <x v="0"/>
    <x v="0"/>
    <x v="0"/>
    <x v="14"/>
    <x v="14"/>
    <x v="109"/>
    <x v="0"/>
    <x v="218"/>
    <x v="218"/>
    <x v="2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9"/>
    <x v="1202"/>
    <x v="2"/>
    <x v="2"/>
    <x v="0"/>
    <x v="0"/>
    <x v="13"/>
    <x v="1"/>
    <x v="751"/>
    <x v="1"/>
    <x v="13"/>
    <x v="889"/>
    <x v="1084"/>
    <x v="0"/>
    <x v="0"/>
    <x v="0"/>
    <x v="0"/>
    <x v="0"/>
    <x v="0"/>
    <x v="0"/>
    <x v="0"/>
    <x v="0"/>
  </r>
  <r>
    <x v="0"/>
    <x v="0"/>
    <x v="0"/>
    <x v="14"/>
    <x v="14"/>
    <x v="109"/>
    <x v="0"/>
    <x v="218"/>
    <x v="218"/>
    <x v="218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43"/>
    <x v="1"/>
    <x v="1"/>
    <x v="0"/>
    <x v="0"/>
    <x v="0"/>
    <x v="0"/>
    <x v="0"/>
    <x v="0"/>
    <x v="0"/>
    <x v="0"/>
    <x v="1"/>
    <x v="1"/>
    <x v="1"/>
    <x v="1"/>
    <x v="1"/>
    <x v="82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61"/>
    <x v="0"/>
    <x v="123"/>
    <x v="123"/>
    <x v="12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4"/>
    <x v="0"/>
    <x v="853"/>
    <x v="848"/>
    <x v="853"/>
    <x v="96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2"/>
    <x v="353"/>
    <x v="2"/>
    <x v="149"/>
    <x v="285"/>
    <x v="6"/>
    <x v="8"/>
    <x v="731"/>
    <x v="850"/>
    <x v="23"/>
    <x v="1203"/>
    <x v="2"/>
    <x v="2"/>
    <x v="0"/>
    <x v="0"/>
    <x v="43"/>
    <x v="8"/>
    <x v="825"/>
    <x v="10"/>
    <x v="7"/>
    <x v="890"/>
    <x v="1085"/>
    <x v="0"/>
    <x v="0"/>
    <x v="0"/>
    <x v="142"/>
    <x v="142"/>
    <x v="1"/>
    <x v="1"/>
    <x v="15"/>
    <x v="15"/>
  </r>
  <r>
    <x v="0"/>
    <x v="0"/>
    <x v="0"/>
    <x v="14"/>
    <x v="14"/>
    <x v="61"/>
    <x v="0"/>
    <x v="123"/>
    <x v="123"/>
    <x v="12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27"/>
    <x v="453"/>
    <x v="0"/>
    <x v="0"/>
    <x v="0"/>
    <x v="0"/>
    <x v="725"/>
    <x v="393"/>
    <x v="854"/>
    <x v="849"/>
    <x v="854"/>
    <x v="961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277"/>
    <x v="1"/>
    <x v="1"/>
    <x v="0"/>
    <x v="0"/>
    <x v="26"/>
    <x v="3"/>
    <x v="277"/>
    <x v="11"/>
    <x v="108"/>
    <x v="492"/>
    <x v="0"/>
    <x v="16"/>
    <x v="732"/>
    <x v="851"/>
    <x v="11"/>
    <x v="1204"/>
    <x v="2"/>
    <x v="2"/>
    <x v="0"/>
    <x v="0"/>
    <x v="39"/>
    <x v="10"/>
    <x v="826"/>
    <x v="1"/>
    <x v="2"/>
    <x v="891"/>
    <x v="1086"/>
    <x v="0"/>
    <x v="0"/>
    <x v="0"/>
    <x v="142"/>
    <x v="142"/>
    <x v="1"/>
    <x v="1"/>
    <x v="15"/>
    <x v="15"/>
  </r>
  <r>
    <x v="0"/>
    <x v="0"/>
    <x v="0"/>
    <x v="14"/>
    <x v="14"/>
    <x v="1"/>
    <x v="27"/>
    <x v="662"/>
    <x v="659"/>
    <x v="66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205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"/>
    <x v="4"/>
    <x v="276"/>
    <x v="275"/>
    <x v="27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8"/>
    <x v="454"/>
    <x v="0"/>
    <x v="0"/>
    <x v="327"/>
    <x v="87"/>
    <x v="726"/>
    <x v="394"/>
    <x v="855"/>
    <x v="850"/>
    <x v="855"/>
    <x v="962"/>
    <x v="0"/>
    <x v="0"/>
    <x v="0"/>
    <x v="0"/>
    <x v="0"/>
    <x v="0"/>
    <x v="3"/>
    <x v="3"/>
    <x v="0"/>
    <x v="0"/>
    <x v="0"/>
    <x v="0"/>
    <x v="68"/>
    <x v="0"/>
    <x v="0"/>
    <x v="0"/>
    <x v="0"/>
    <x v="0"/>
    <x v="0"/>
    <x v="0"/>
    <x v="20"/>
    <x v="0"/>
    <x v="0"/>
    <x v="15"/>
    <x v="4"/>
    <x v="324"/>
    <x v="0"/>
    <x v="0"/>
    <x v="493"/>
    <x v="0"/>
    <x v="26"/>
    <x v="733"/>
    <x v="852"/>
    <x v="99"/>
    <x v="1206"/>
    <x v="5"/>
    <x v="433"/>
    <x v="25"/>
    <x v="282"/>
    <x v="137"/>
    <x v="20"/>
    <x v="827"/>
    <x v="9"/>
    <x v="130"/>
    <x v="892"/>
    <x v="1087"/>
    <x v="0"/>
    <x v="0"/>
    <x v="0"/>
    <x v="0"/>
    <x v="0"/>
    <x v="0"/>
    <x v="0"/>
    <x v="0"/>
    <x v="0"/>
  </r>
  <r>
    <x v="0"/>
    <x v="0"/>
    <x v="0"/>
    <x v="14"/>
    <x v="14"/>
    <x v="1"/>
    <x v="56"/>
    <x v="75"/>
    <x v="75"/>
    <x v="7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9"/>
    <x v="455"/>
    <x v="0"/>
    <x v="0"/>
    <x v="328"/>
    <x v="0"/>
    <x v="727"/>
    <x v="395"/>
    <x v="856"/>
    <x v="851"/>
    <x v="856"/>
    <x v="963"/>
    <x v="0"/>
    <x v="0"/>
    <x v="0"/>
    <x v="0"/>
    <x v="0"/>
    <x v="0"/>
    <x v="0"/>
    <x v="0"/>
    <x v="0"/>
    <x v="0"/>
    <x v="0"/>
    <x v="0"/>
    <x v="0"/>
    <x v="0"/>
    <x v="0"/>
    <x v="311"/>
    <x v="366"/>
    <x v="0"/>
    <x v="0"/>
    <x v="0"/>
    <x v="237"/>
    <x v="0"/>
    <x v="0"/>
    <x v="16"/>
    <x v="2"/>
    <x v="60"/>
    <x v="0"/>
    <x v="0"/>
    <x v="494"/>
    <x v="1"/>
    <x v="4"/>
    <x v="734"/>
    <x v="853"/>
    <x v="78"/>
    <x v="1207"/>
    <x v="1"/>
    <x v="397"/>
    <x v="29"/>
    <x v="283"/>
    <x v="131"/>
    <x v="11"/>
    <x v="828"/>
    <x v="0"/>
    <x v="62"/>
    <x v="893"/>
    <x v="1088"/>
    <x v="0"/>
    <x v="0"/>
    <x v="0"/>
    <x v="0"/>
    <x v="0"/>
    <x v="0"/>
    <x v="0"/>
    <x v="0"/>
    <x v="0"/>
  </r>
  <r>
    <x v="0"/>
    <x v="0"/>
    <x v="0"/>
    <x v="14"/>
    <x v="14"/>
    <x v="1"/>
    <x v="0"/>
    <x v="289"/>
    <x v="288"/>
    <x v="28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0"/>
    <x v="166"/>
    <x v="0"/>
    <x v="0"/>
    <x v="329"/>
    <x v="33"/>
    <x v="728"/>
    <x v="396"/>
    <x v="857"/>
    <x v="852"/>
    <x v="857"/>
    <x v="964"/>
    <x v="0"/>
    <x v="0"/>
    <x v="0"/>
    <x v="0"/>
    <x v="0"/>
    <x v="0"/>
    <x v="3"/>
    <x v="3"/>
    <x v="0"/>
    <x v="0"/>
    <x v="0"/>
    <x v="0"/>
    <x v="69"/>
    <x v="0"/>
    <x v="0"/>
    <x v="0"/>
    <x v="0"/>
    <x v="0"/>
    <x v="0"/>
    <x v="1"/>
    <x v="1"/>
    <x v="0"/>
    <x v="0"/>
    <x v="14"/>
    <x v="4"/>
    <x v="8"/>
    <x v="0"/>
    <x v="0"/>
    <x v="495"/>
    <x v="1"/>
    <x v="0"/>
    <x v="735"/>
    <x v="854"/>
    <x v="5"/>
    <x v="1208"/>
    <x v="2"/>
    <x v="2"/>
    <x v="4"/>
    <x v="284"/>
    <x v="47"/>
    <x v="10"/>
    <x v="829"/>
    <x v="6"/>
    <x v="36"/>
    <x v="894"/>
    <x v="1089"/>
    <x v="0"/>
    <x v="0"/>
    <x v="0"/>
    <x v="0"/>
    <x v="0"/>
    <x v="0"/>
    <x v="0"/>
    <x v="0"/>
    <x v="0"/>
  </r>
  <r>
    <x v="0"/>
    <x v="0"/>
    <x v="0"/>
    <x v="14"/>
    <x v="14"/>
    <x v="1"/>
    <x v="0"/>
    <x v="290"/>
    <x v="289"/>
    <x v="29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1"/>
    <x v="456"/>
    <x v="0"/>
    <x v="0"/>
    <x v="330"/>
    <x v="0"/>
    <x v="729"/>
    <x v="0"/>
    <x v="858"/>
    <x v="853"/>
    <x v="858"/>
    <x v="965"/>
    <x v="0"/>
    <x v="0"/>
    <x v="0"/>
    <x v="0"/>
    <x v="0"/>
    <x v="0"/>
    <x v="0"/>
    <x v="0"/>
    <x v="0"/>
    <x v="0"/>
    <x v="0"/>
    <x v="0"/>
    <x v="0"/>
    <x v="0"/>
    <x v="0"/>
    <x v="312"/>
    <x v="367"/>
    <x v="0"/>
    <x v="0"/>
    <x v="0"/>
    <x v="114"/>
    <x v="0"/>
    <x v="0"/>
    <x v="0"/>
    <x v="0"/>
    <x v="0"/>
    <x v="0"/>
    <x v="0"/>
    <x v="0"/>
    <x v="1"/>
    <x v="1"/>
    <x v="736"/>
    <x v="855"/>
    <x v="17"/>
    <x v="1209"/>
    <x v="1"/>
    <x v="185"/>
    <x v="4"/>
    <x v="4"/>
    <x v="11"/>
    <x v="13"/>
    <x v="785"/>
    <x v="10"/>
    <x v="1"/>
    <x v="895"/>
    <x v="1090"/>
    <x v="0"/>
    <x v="0"/>
    <x v="0"/>
    <x v="0"/>
    <x v="0"/>
    <x v="0"/>
    <x v="0"/>
    <x v="0"/>
    <x v="0"/>
  </r>
  <r>
    <x v="0"/>
    <x v="0"/>
    <x v="0"/>
    <x v="14"/>
    <x v="14"/>
    <x v="1"/>
    <x v="0"/>
    <x v="663"/>
    <x v="660"/>
    <x v="66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"/>
    <x v="81"/>
    <x v="277"/>
    <x v="276"/>
    <x v="27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2"/>
    <x v="293"/>
    <x v="0"/>
    <x v="0"/>
    <x v="0"/>
    <x v="0"/>
    <x v="730"/>
    <x v="0"/>
    <x v="859"/>
    <x v="854"/>
    <x v="859"/>
    <x v="9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4"/>
    <x v="9"/>
    <x v="0"/>
    <x v="0"/>
    <x v="496"/>
    <x v="0"/>
    <x v="14"/>
    <x v="737"/>
    <x v="856"/>
    <x v="105"/>
    <x v="1210"/>
    <x v="7"/>
    <x v="434"/>
    <x v="4"/>
    <x v="285"/>
    <x v="123"/>
    <x v="30"/>
    <x v="830"/>
    <x v="35"/>
    <x v="150"/>
    <x v="896"/>
    <x v="1091"/>
    <x v="0"/>
    <x v="0"/>
    <x v="0"/>
    <x v="0"/>
    <x v="0"/>
    <x v="0"/>
    <x v="0"/>
    <x v="0"/>
    <x v="0"/>
  </r>
  <r>
    <x v="0"/>
    <x v="0"/>
    <x v="0"/>
    <x v="14"/>
    <x v="14"/>
    <x v="1"/>
    <x v="90"/>
    <x v="296"/>
    <x v="295"/>
    <x v="2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3"/>
    <x v="457"/>
    <x v="0"/>
    <x v="0"/>
    <x v="331"/>
    <x v="0"/>
    <x v="731"/>
    <x v="397"/>
    <x v="860"/>
    <x v="855"/>
    <x v="860"/>
    <x v="967"/>
    <x v="0"/>
    <x v="0"/>
    <x v="0"/>
    <x v="0"/>
    <x v="0"/>
    <x v="0"/>
    <x v="0"/>
    <x v="0"/>
    <x v="0"/>
    <x v="0"/>
    <x v="0"/>
    <x v="0"/>
    <x v="0"/>
    <x v="0"/>
    <x v="1"/>
    <x v="313"/>
    <x v="368"/>
    <x v="0"/>
    <x v="0"/>
    <x v="1"/>
    <x v="1"/>
    <x v="0"/>
    <x v="0"/>
    <x v="22"/>
    <x v="10"/>
    <x v="354"/>
    <x v="1"/>
    <x v="150"/>
    <x v="497"/>
    <x v="0"/>
    <x v="43"/>
    <x v="738"/>
    <x v="857"/>
    <x v="45"/>
    <x v="1211"/>
    <x v="2"/>
    <x v="2"/>
    <x v="9"/>
    <x v="286"/>
    <x v="46"/>
    <x v="13"/>
    <x v="831"/>
    <x v="6"/>
    <x v="150"/>
    <x v="897"/>
    <x v="1092"/>
    <x v="0"/>
    <x v="0"/>
    <x v="0"/>
    <x v="0"/>
    <x v="0"/>
    <x v="0"/>
    <x v="0"/>
    <x v="0"/>
    <x v="0"/>
  </r>
  <r>
    <x v="0"/>
    <x v="0"/>
    <x v="0"/>
    <x v="14"/>
    <x v="14"/>
    <x v="75"/>
    <x v="0"/>
    <x v="521"/>
    <x v="519"/>
    <x v="5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9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212"/>
    <x v="1"/>
    <x v="4"/>
    <x v="0"/>
    <x v="0"/>
    <x v="69"/>
    <x v="8"/>
    <x v="832"/>
    <x v="3"/>
    <x v="114"/>
    <x v="898"/>
    <x v="1093"/>
    <x v="0"/>
    <x v="0"/>
    <x v="0"/>
    <x v="0"/>
    <x v="0"/>
    <x v="0"/>
    <x v="0"/>
    <x v="0"/>
    <x v="0"/>
  </r>
  <r>
    <x v="0"/>
    <x v="0"/>
    <x v="0"/>
    <x v="14"/>
    <x v="14"/>
    <x v="117"/>
    <x v="77"/>
    <x v="79"/>
    <x v="79"/>
    <x v="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5"/>
    <x v="1213"/>
    <x v="1"/>
    <x v="4"/>
    <x v="13"/>
    <x v="287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94"/>
    <x v="0"/>
    <x v="252"/>
    <x v="251"/>
    <x v="25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2"/>
    <x v="0"/>
    <x v="861"/>
    <x v="856"/>
    <x v="861"/>
    <x v="96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739"/>
    <x v="858"/>
    <x v="1"/>
    <x v="29"/>
    <x v="2"/>
    <x v="2"/>
    <x v="0"/>
    <x v="0"/>
    <x v="6"/>
    <x v="3"/>
    <x v="250"/>
    <x v="3"/>
    <x v="14"/>
    <x v="247"/>
    <x v="1094"/>
    <x v="0"/>
    <x v="0"/>
    <x v="0"/>
    <x v="0"/>
    <x v="0"/>
    <x v="0"/>
    <x v="0"/>
    <x v="0"/>
    <x v="0"/>
  </r>
  <r>
    <x v="0"/>
    <x v="0"/>
    <x v="0"/>
    <x v="14"/>
    <x v="14"/>
    <x v="87"/>
    <x v="36"/>
    <x v="209"/>
    <x v="209"/>
    <x v="20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2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3"/>
    <x v="122"/>
    <x v="664"/>
    <x v="661"/>
    <x v="66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7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1"/>
    <x v="27"/>
    <x v="96"/>
    <x v="96"/>
    <x v="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4"/>
    <x v="458"/>
    <x v="0"/>
    <x v="0"/>
    <x v="332"/>
    <x v="60"/>
    <x v="733"/>
    <x v="398"/>
    <x v="862"/>
    <x v="857"/>
    <x v="862"/>
    <x v="970"/>
    <x v="0"/>
    <x v="0"/>
    <x v="0"/>
    <x v="0"/>
    <x v="0"/>
    <x v="0"/>
    <x v="3"/>
    <x v="3"/>
    <x v="0"/>
    <x v="0"/>
    <x v="0"/>
    <x v="0"/>
    <x v="15"/>
    <x v="0"/>
    <x v="0"/>
    <x v="314"/>
    <x v="369"/>
    <x v="0"/>
    <x v="0"/>
    <x v="1"/>
    <x v="1"/>
    <x v="0"/>
    <x v="0"/>
    <x v="14"/>
    <x v="10"/>
    <x v="355"/>
    <x v="0"/>
    <x v="0"/>
    <x v="498"/>
    <x v="0"/>
    <x v="5"/>
    <x v="740"/>
    <x v="859"/>
    <x v="16"/>
    <x v="1214"/>
    <x v="5"/>
    <x v="435"/>
    <x v="0"/>
    <x v="0"/>
    <x v="17"/>
    <x v="13"/>
    <x v="833"/>
    <x v="3"/>
    <x v="16"/>
    <x v="899"/>
    <x v="1095"/>
    <x v="0"/>
    <x v="0"/>
    <x v="0"/>
    <x v="0"/>
    <x v="0"/>
    <x v="0"/>
    <x v="0"/>
    <x v="0"/>
    <x v="0"/>
  </r>
  <r>
    <x v="0"/>
    <x v="0"/>
    <x v="0"/>
    <x v="14"/>
    <x v="14"/>
    <x v="11"/>
    <x v="27"/>
    <x v="96"/>
    <x v="96"/>
    <x v="9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80"/>
    <x v="97"/>
    <x v="635"/>
    <x v="4"/>
    <x v="90"/>
    <x v="0"/>
    <x v="333"/>
    <x v="0"/>
    <x v="734"/>
    <x v="3"/>
    <x v="863"/>
    <x v="858"/>
    <x v="863"/>
    <x v="971"/>
    <x v="0"/>
    <x v="0"/>
    <x v="0"/>
    <x v="0"/>
    <x v="0"/>
    <x v="0"/>
    <x v="0"/>
    <x v="0"/>
    <x v="0"/>
    <x v="0"/>
    <x v="0"/>
    <x v="0"/>
    <x v="0"/>
    <x v="0"/>
    <x v="0"/>
    <x v="315"/>
    <x v="370"/>
    <x v="2"/>
    <x v="278"/>
    <x v="1"/>
    <x v="1"/>
    <x v="0"/>
    <x v="0"/>
    <x v="7"/>
    <x v="4"/>
    <x v="9"/>
    <x v="1"/>
    <x v="1"/>
    <x v="23"/>
    <x v="1"/>
    <x v="1"/>
    <x v="741"/>
    <x v="860"/>
    <x v="6"/>
    <x v="1215"/>
    <x v="2"/>
    <x v="2"/>
    <x v="0"/>
    <x v="0"/>
    <x v="2"/>
    <x v="1"/>
    <x v="28"/>
    <x v="4"/>
    <x v="5"/>
    <x v="900"/>
    <x v="1096"/>
    <x v="0"/>
    <x v="0"/>
    <x v="0"/>
    <x v="0"/>
    <x v="0"/>
    <x v="0"/>
    <x v="0"/>
    <x v="0"/>
    <x v="0"/>
  </r>
  <r>
    <x v="0"/>
    <x v="0"/>
    <x v="0"/>
    <x v="14"/>
    <x v="14"/>
    <x v="11"/>
    <x v="27"/>
    <x v="96"/>
    <x v="96"/>
    <x v="96"/>
    <x v="0"/>
    <x v="1"/>
    <x v="1"/>
    <x v="0"/>
    <x v="0"/>
    <x v="0"/>
    <x v="0"/>
    <x v="0"/>
    <x v="0"/>
    <x v="0"/>
    <x v="2"/>
    <x v="2"/>
    <x v="0"/>
    <x v="0"/>
    <x v="0"/>
    <x v="0"/>
    <x v="21"/>
    <x v="0"/>
    <x v="0"/>
    <x v="81"/>
    <x v="98"/>
    <x v="636"/>
    <x v="459"/>
    <x v="91"/>
    <x v="13"/>
    <x v="334"/>
    <x v="24"/>
    <x v="735"/>
    <x v="399"/>
    <x v="864"/>
    <x v="859"/>
    <x v="864"/>
    <x v="972"/>
    <x v="0"/>
    <x v="0"/>
    <x v="0"/>
    <x v="0"/>
    <x v="0"/>
    <x v="0"/>
    <x v="3"/>
    <x v="3"/>
    <x v="0"/>
    <x v="0"/>
    <x v="0"/>
    <x v="0"/>
    <x v="70"/>
    <x v="0"/>
    <x v="0"/>
    <x v="316"/>
    <x v="371"/>
    <x v="0"/>
    <x v="0"/>
    <x v="1"/>
    <x v="1"/>
    <x v="0"/>
    <x v="0"/>
    <x v="2"/>
    <x v="3"/>
    <x v="356"/>
    <x v="2"/>
    <x v="12"/>
    <x v="499"/>
    <x v="3"/>
    <x v="5"/>
    <x v="742"/>
    <x v="861"/>
    <x v="31"/>
    <x v="1216"/>
    <x v="1"/>
    <x v="436"/>
    <x v="0"/>
    <x v="0"/>
    <x v="0"/>
    <x v="26"/>
    <x v="834"/>
    <x v="6"/>
    <x v="10"/>
    <x v="901"/>
    <x v="1097"/>
    <x v="0"/>
    <x v="0"/>
    <x v="0"/>
    <x v="16"/>
    <x v="16"/>
    <x v="1"/>
    <x v="1"/>
    <x v="15"/>
    <x v="15"/>
  </r>
  <r>
    <x v="0"/>
    <x v="0"/>
    <x v="0"/>
    <x v="14"/>
    <x v="14"/>
    <x v="11"/>
    <x v="27"/>
    <x v="96"/>
    <x v="96"/>
    <x v="9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65"/>
    <x v="860"/>
    <x v="865"/>
    <x v="973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6"/>
    <x v="1"/>
    <x v="1"/>
    <x v="0"/>
    <x v="0"/>
    <x v="4"/>
    <x v="4"/>
    <x v="2"/>
    <x v="1"/>
    <x v="2"/>
    <x v="26"/>
    <x v="0"/>
    <x v="5"/>
    <x v="298"/>
    <x v="862"/>
    <x v="1"/>
    <x v="304"/>
    <x v="2"/>
    <x v="2"/>
    <x v="0"/>
    <x v="0"/>
    <x v="6"/>
    <x v="1"/>
    <x v="34"/>
    <x v="1"/>
    <x v="14"/>
    <x v="152"/>
    <x v="1098"/>
    <x v="0"/>
    <x v="0"/>
    <x v="0"/>
    <x v="16"/>
    <x v="16"/>
    <x v="1"/>
    <x v="1"/>
    <x v="15"/>
    <x v="15"/>
  </r>
  <r>
    <x v="0"/>
    <x v="0"/>
    <x v="0"/>
    <x v="14"/>
    <x v="14"/>
    <x v="143"/>
    <x v="236"/>
    <x v="665"/>
    <x v="662"/>
    <x v="66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279"/>
    <x v="1"/>
    <x v="1"/>
    <x v="0"/>
    <x v="0"/>
    <x v="0"/>
    <x v="0"/>
    <x v="0"/>
    <x v="0"/>
    <x v="0"/>
    <x v="0"/>
    <x v="1"/>
    <x v="1"/>
    <x v="1"/>
    <x v="1"/>
    <x v="5"/>
    <x v="121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04"/>
    <x v="108"/>
    <x v="279"/>
    <x v="278"/>
    <x v="2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6"/>
    <x v="0"/>
    <x v="866"/>
    <x v="861"/>
    <x v="866"/>
    <x v="9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743"/>
    <x v="863"/>
    <x v="4"/>
    <x v="1218"/>
    <x v="2"/>
    <x v="2"/>
    <x v="1"/>
    <x v="288"/>
    <x v="43"/>
    <x v="1"/>
    <x v="835"/>
    <x v="1"/>
    <x v="7"/>
    <x v="902"/>
    <x v="1099"/>
    <x v="0"/>
    <x v="0"/>
    <x v="0"/>
    <x v="0"/>
    <x v="0"/>
    <x v="0"/>
    <x v="0"/>
    <x v="0"/>
    <x v="0"/>
  </r>
  <r>
    <x v="0"/>
    <x v="0"/>
    <x v="0"/>
    <x v="14"/>
    <x v="14"/>
    <x v="218"/>
    <x v="237"/>
    <x v="666"/>
    <x v="663"/>
    <x v="66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09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06"/>
    <x v="96"/>
    <x v="50"/>
    <x v="50"/>
    <x v="5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90"/>
    <x v="2"/>
    <x v="2"/>
    <x v="0"/>
    <x v="0"/>
    <x v="13"/>
    <x v="1"/>
    <x v="83"/>
    <x v="1"/>
    <x v="13"/>
    <x v="79"/>
    <x v="1100"/>
    <x v="0"/>
    <x v="0"/>
    <x v="0"/>
    <x v="0"/>
    <x v="0"/>
    <x v="0"/>
    <x v="0"/>
    <x v="0"/>
    <x v="0"/>
  </r>
  <r>
    <x v="0"/>
    <x v="0"/>
    <x v="0"/>
    <x v="14"/>
    <x v="14"/>
    <x v="1"/>
    <x v="109"/>
    <x v="280"/>
    <x v="279"/>
    <x v="28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21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"/>
    <x v="0"/>
    <x v="282"/>
    <x v="281"/>
    <x v="28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73"/>
    <x v="0"/>
    <x v="0"/>
    <x v="0"/>
    <x v="0"/>
    <x v="1"/>
    <x v="67"/>
    <x v="867"/>
    <x v="862"/>
    <x v="867"/>
    <x v="975"/>
    <x v="0"/>
    <x v="0"/>
    <x v="0"/>
    <x v="0"/>
    <x v="0"/>
    <x v="0"/>
    <x v="0"/>
    <x v="0"/>
    <x v="0"/>
    <x v="0"/>
    <x v="0"/>
    <x v="0"/>
    <x v="0"/>
    <x v="0"/>
    <x v="0"/>
    <x v="0"/>
    <x v="47"/>
    <x v="0"/>
    <x v="0"/>
    <x v="1"/>
    <x v="1"/>
    <x v="0"/>
    <x v="0"/>
    <x v="8"/>
    <x v="4"/>
    <x v="9"/>
    <x v="0"/>
    <x v="0"/>
    <x v="9"/>
    <x v="1"/>
    <x v="0"/>
    <x v="0"/>
    <x v="864"/>
    <x v="23"/>
    <x v="1220"/>
    <x v="2"/>
    <x v="2"/>
    <x v="0"/>
    <x v="0"/>
    <x v="59"/>
    <x v="3"/>
    <x v="437"/>
    <x v="1"/>
    <x v="31"/>
    <x v="903"/>
    <x v="1101"/>
    <x v="0"/>
    <x v="0"/>
    <x v="0"/>
    <x v="0"/>
    <x v="0"/>
    <x v="0"/>
    <x v="0"/>
    <x v="0"/>
    <x v="0"/>
  </r>
  <r>
    <x v="0"/>
    <x v="0"/>
    <x v="0"/>
    <x v="14"/>
    <x v="14"/>
    <x v="1"/>
    <x v="0"/>
    <x v="283"/>
    <x v="282"/>
    <x v="28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97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221"/>
    <x v="2"/>
    <x v="2"/>
    <x v="0"/>
    <x v="0"/>
    <x v="16"/>
    <x v="3"/>
    <x v="836"/>
    <x v="3"/>
    <x v="45"/>
    <x v="904"/>
    <x v="1102"/>
    <x v="0"/>
    <x v="0"/>
    <x v="0"/>
    <x v="0"/>
    <x v="0"/>
    <x v="0"/>
    <x v="0"/>
    <x v="0"/>
    <x v="0"/>
  </r>
  <r>
    <x v="0"/>
    <x v="0"/>
    <x v="0"/>
    <x v="14"/>
    <x v="14"/>
    <x v="1"/>
    <x v="100"/>
    <x v="235"/>
    <x v="234"/>
    <x v="23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222"/>
    <x v="2"/>
    <x v="2"/>
    <x v="0"/>
    <x v="0"/>
    <x v="33"/>
    <x v="1"/>
    <x v="837"/>
    <x v="1"/>
    <x v="23"/>
    <x v="905"/>
    <x v="1103"/>
    <x v="0"/>
    <x v="0"/>
    <x v="0"/>
    <x v="0"/>
    <x v="0"/>
    <x v="0"/>
    <x v="0"/>
    <x v="0"/>
    <x v="0"/>
  </r>
  <r>
    <x v="0"/>
    <x v="0"/>
    <x v="0"/>
    <x v="14"/>
    <x v="14"/>
    <x v="108"/>
    <x v="3"/>
    <x v="14"/>
    <x v="14"/>
    <x v="1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7"/>
    <x v="282"/>
    <x v="0"/>
    <x v="0"/>
    <x v="335"/>
    <x v="0"/>
    <x v="737"/>
    <x v="0"/>
    <x v="868"/>
    <x v="863"/>
    <x v="868"/>
    <x v="977"/>
    <x v="0"/>
    <x v="0"/>
    <x v="0"/>
    <x v="0"/>
    <x v="0"/>
    <x v="0"/>
    <x v="0"/>
    <x v="0"/>
    <x v="0"/>
    <x v="0"/>
    <x v="0"/>
    <x v="0"/>
    <x v="0"/>
    <x v="2"/>
    <x v="1"/>
    <x v="317"/>
    <x v="372"/>
    <x v="0"/>
    <x v="0"/>
    <x v="1"/>
    <x v="1"/>
    <x v="0"/>
    <x v="0"/>
    <x v="0"/>
    <x v="0"/>
    <x v="0"/>
    <x v="0"/>
    <x v="0"/>
    <x v="0"/>
    <x v="0"/>
    <x v="16"/>
    <x v="744"/>
    <x v="865"/>
    <x v="11"/>
    <x v="1223"/>
    <x v="2"/>
    <x v="2"/>
    <x v="0"/>
    <x v="0"/>
    <x v="43"/>
    <x v="3"/>
    <x v="838"/>
    <x v="1"/>
    <x v="14"/>
    <x v="906"/>
    <x v="1104"/>
    <x v="0"/>
    <x v="0"/>
    <x v="0"/>
    <x v="0"/>
    <x v="0"/>
    <x v="0"/>
    <x v="0"/>
    <x v="0"/>
    <x v="0"/>
  </r>
  <r>
    <x v="0"/>
    <x v="0"/>
    <x v="0"/>
    <x v="14"/>
    <x v="14"/>
    <x v="219"/>
    <x v="0"/>
    <x v="667"/>
    <x v="664"/>
    <x v="66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6"/>
    <x v="0"/>
    <x v="738"/>
    <x v="0"/>
    <x v="869"/>
    <x v="864"/>
    <x v="869"/>
    <x v="978"/>
    <x v="0"/>
    <x v="0"/>
    <x v="0"/>
    <x v="0"/>
    <x v="0"/>
    <x v="0"/>
    <x v="0"/>
    <x v="0"/>
    <x v="0"/>
    <x v="0"/>
    <x v="0"/>
    <x v="0"/>
    <x v="0"/>
    <x v="2"/>
    <x v="1"/>
    <x v="318"/>
    <x v="373"/>
    <x v="0"/>
    <x v="0"/>
    <x v="1"/>
    <x v="1"/>
    <x v="0"/>
    <x v="0"/>
    <x v="27"/>
    <x v="4"/>
    <x v="52"/>
    <x v="0"/>
    <x v="0"/>
    <x v="195"/>
    <x v="0"/>
    <x v="13"/>
    <x v="745"/>
    <x v="866"/>
    <x v="6"/>
    <x v="1224"/>
    <x v="2"/>
    <x v="2"/>
    <x v="0"/>
    <x v="0"/>
    <x v="11"/>
    <x v="1"/>
    <x v="839"/>
    <x v="1"/>
    <x v="39"/>
    <x v="907"/>
    <x v="1105"/>
    <x v="0"/>
    <x v="0"/>
    <x v="0"/>
    <x v="0"/>
    <x v="0"/>
    <x v="0"/>
    <x v="0"/>
    <x v="0"/>
    <x v="0"/>
  </r>
  <r>
    <x v="0"/>
    <x v="0"/>
    <x v="0"/>
    <x v="14"/>
    <x v="14"/>
    <x v="111"/>
    <x v="0"/>
    <x v="288"/>
    <x v="287"/>
    <x v="28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2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61"/>
    <x v="0"/>
    <x v="296"/>
    <x v="295"/>
    <x v="29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"/>
    <x v="17"/>
    <x v="174"/>
    <x v="174"/>
    <x v="1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7"/>
    <x v="1225"/>
    <x v="2"/>
    <x v="2"/>
    <x v="7"/>
    <x v="15"/>
    <x v="8"/>
    <x v="10"/>
    <x v="840"/>
    <x v="13"/>
    <x v="10"/>
    <x v="908"/>
    <x v="5"/>
    <x v="0"/>
    <x v="0"/>
    <x v="0"/>
    <x v="0"/>
    <x v="0"/>
    <x v="0"/>
    <x v="0"/>
    <x v="0"/>
    <x v="0"/>
  </r>
  <r>
    <x v="0"/>
    <x v="0"/>
    <x v="0"/>
    <x v="15"/>
    <x v="15"/>
    <x v="1"/>
    <x v="115"/>
    <x v="298"/>
    <x v="297"/>
    <x v="2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8"/>
    <x v="460"/>
    <x v="0"/>
    <x v="0"/>
    <x v="337"/>
    <x v="0"/>
    <x v="739"/>
    <x v="400"/>
    <x v="870"/>
    <x v="865"/>
    <x v="870"/>
    <x v="979"/>
    <x v="0"/>
    <x v="0"/>
    <x v="0"/>
    <x v="0"/>
    <x v="0"/>
    <x v="0"/>
    <x v="0"/>
    <x v="0"/>
    <x v="0"/>
    <x v="0"/>
    <x v="0"/>
    <x v="0"/>
    <x v="0"/>
    <x v="0"/>
    <x v="0"/>
    <x v="319"/>
    <x v="374"/>
    <x v="0"/>
    <x v="0"/>
    <x v="1"/>
    <x v="1"/>
    <x v="0"/>
    <x v="0"/>
    <x v="8"/>
    <x v="4"/>
    <x v="326"/>
    <x v="0"/>
    <x v="0"/>
    <x v="500"/>
    <x v="6"/>
    <x v="8"/>
    <x v="746"/>
    <x v="867"/>
    <x v="59"/>
    <x v="1226"/>
    <x v="2"/>
    <x v="2"/>
    <x v="7"/>
    <x v="222"/>
    <x v="53"/>
    <x v="0"/>
    <x v="841"/>
    <x v="19"/>
    <x v="106"/>
    <x v="909"/>
    <x v="1106"/>
    <x v="0"/>
    <x v="0"/>
    <x v="0"/>
    <x v="0"/>
    <x v="0"/>
    <x v="0"/>
    <x v="0"/>
    <x v="0"/>
    <x v="0"/>
  </r>
  <r>
    <x v="0"/>
    <x v="0"/>
    <x v="0"/>
    <x v="15"/>
    <x v="15"/>
    <x v="112"/>
    <x v="0"/>
    <x v="302"/>
    <x v="301"/>
    <x v="3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1"/>
    <x v="1227"/>
    <x v="2"/>
    <x v="2"/>
    <x v="3"/>
    <x v="289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59"/>
    <x v="118"/>
    <x v="217"/>
    <x v="217"/>
    <x v="2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9"/>
    <x v="233"/>
    <x v="0"/>
    <x v="0"/>
    <x v="0"/>
    <x v="0"/>
    <x v="740"/>
    <x v="0"/>
    <x v="871"/>
    <x v="866"/>
    <x v="871"/>
    <x v="98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747"/>
    <x v="868"/>
    <x v="6"/>
    <x v="1228"/>
    <x v="2"/>
    <x v="2"/>
    <x v="0"/>
    <x v="0"/>
    <x v="2"/>
    <x v="1"/>
    <x v="842"/>
    <x v="4"/>
    <x v="5"/>
    <x v="910"/>
    <x v="1107"/>
    <x v="0"/>
    <x v="0"/>
    <x v="0"/>
    <x v="0"/>
    <x v="0"/>
    <x v="0"/>
    <x v="0"/>
    <x v="0"/>
    <x v="0"/>
  </r>
  <r>
    <x v="0"/>
    <x v="0"/>
    <x v="0"/>
    <x v="15"/>
    <x v="15"/>
    <x v="59"/>
    <x v="118"/>
    <x v="217"/>
    <x v="217"/>
    <x v="21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40"/>
    <x v="461"/>
    <x v="0"/>
    <x v="0"/>
    <x v="0"/>
    <x v="0"/>
    <x v="741"/>
    <x v="401"/>
    <x v="872"/>
    <x v="867"/>
    <x v="872"/>
    <x v="981"/>
    <x v="0"/>
    <x v="0"/>
    <x v="0"/>
    <x v="0"/>
    <x v="0"/>
    <x v="0"/>
    <x v="0"/>
    <x v="0"/>
    <x v="0"/>
    <x v="0"/>
    <x v="0"/>
    <x v="0"/>
    <x v="0"/>
    <x v="0"/>
    <x v="0"/>
    <x v="0"/>
    <x v="0"/>
    <x v="21"/>
    <x v="280"/>
    <x v="3"/>
    <x v="52"/>
    <x v="0"/>
    <x v="0"/>
    <x v="4"/>
    <x v="2"/>
    <x v="195"/>
    <x v="2"/>
    <x v="73"/>
    <x v="501"/>
    <x v="0"/>
    <x v="16"/>
    <x v="376"/>
    <x v="869"/>
    <x v="40"/>
    <x v="1229"/>
    <x v="5"/>
    <x v="19"/>
    <x v="0"/>
    <x v="0"/>
    <x v="6"/>
    <x v="3"/>
    <x v="126"/>
    <x v="1"/>
    <x v="2"/>
    <x v="467"/>
    <x v="1108"/>
    <x v="0"/>
    <x v="0"/>
    <x v="0"/>
    <x v="0"/>
    <x v="0"/>
    <x v="0"/>
    <x v="0"/>
    <x v="0"/>
    <x v="0"/>
  </r>
  <r>
    <x v="0"/>
    <x v="0"/>
    <x v="0"/>
    <x v="15"/>
    <x v="15"/>
    <x v="13"/>
    <x v="0"/>
    <x v="303"/>
    <x v="302"/>
    <x v="30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1"/>
    <x v="462"/>
    <x v="0"/>
    <x v="0"/>
    <x v="338"/>
    <x v="0"/>
    <x v="742"/>
    <x v="402"/>
    <x v="873"/>
    <x v="868"/>
    <x v="873"/>
    <x v="982"/>
    <x v="0"/>
    <x v="0"/>
    <x v="0"/>
    <x v="0"/>
    <x v="0"/>
    <x v="0"/>
    <x v="0"/>
    <x v="0"/>
    <x v="0"/>
    <x v="0"/>
    <x v="0"/>
    <x v="0"/>
    <x v="0"/>
    <x v="0"/>
    <x v="0"/>
    <x v="320"/>
    <x v="375"/>
    <x v="0"/>
    <x v="0"/>
    <x v="1"/>
    <x v="1"/>
    <x v="0"/>
    <x v="0"/>
    <x v="51"/>
    <x v="10"/>
    <x v="357"/>
    <x v="0"/>
    <x v="0"/>
    <x v="502"/>
    <x v="6"/>
    <x v="62"/>
    <x v="748"/>
    <x v="870"/>
    <x v="172"/>
    <x v="1230"/>
    <x v="2"/>
    <x v="2"/>
    <x v="1"/>
    <x v="88"/>
    <x v="212"/>
    <x v="19"/>
    <x v="843"/>
    <x v="15"/>
    <x v="27"/>
    <x v="911"/>
    <x v="1109"/>
    <x v="0"/>
    <x v="0"/>
    <x v="0"/>
    <x v="0"/>
    <x v="0"/>
    <x v="0"/>
    <x v="0"/>
    <x v="0"/>
    <x v="0"/>
  </r>
  <r>
    <x v="0"/>
    <x v="0"/>
    <x v="0"/>
    <x v="15"/>
    <x v="15"/>
    <x v="37"/>
    <x v="65"/>
    <x v="295"/>
    <x v="294"/>
    <x v="295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6"/>
    <x v="0"/>
    <x v="0"/>
    <x v="0"/>
    <x v="0"/>
    <x v="10"/>
    <x v="14"/>
    <x v="874"/>
    <x v="869"/>
    <x v="874"/>
    <x v="983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7"/>
    <x v="4"/>
    <x v="2"/>
    <x v="1"/>
    <x v="2"/>
    <x v="9"/>
    <x v="1"/>
    <x v="1"/>
    <x v="1"/>
    <x v="871"/>
    <x v="6"/>
    <x v="10"/>
    <x v="2"/>
    <x v="2"/>
    <x v="0"/>
    <x v="0"/>
    <x v="2"/>
    <x v="1"/>
    <x v="83"/>
    <x v="4"/>
    <x v="5"/>
    <x v="5"/>
    <x v="1110"/>
    <x v="0"/>
    <x v="0"/>
    <x v="0"/>
    <x v="47"/>
    <x v="47"/>
    <x v="1"/>
    <x v="1"/>
    <x v="17"/>
    <x v="17"/>
  </r>
  <r>
    <x v="0"/>
    <x v="0"/>
    <x v="0"/>
    <x v="15"/>
    <x v="15"/>
    <x v="113"/>
    <x v="0"/>
    <x v="305"/>
    <x v="304"/>
    <x v="305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281"/>
    <x v="1"/>
    <x v="1"/>
    <x v="0"/>
    <x v="0"/>
    <x v="0"/>
    <x v="0"/>
    <x v="0"/>
    <x v="0"/>
    <x v="0"/>
    <x v="0"/>
    <x v="1"/>
    <x v="1"/>
    <x v="1"/>
    <x v="1"/>
    <x v="5"/>
    <x v="123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13"/>
    <x v="0"/>
    <x v="305"/>
    <x v="304"/>
    <x v="305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42"/>
    <x v="16"/>
    <x v="0"/>
    <x v="0"/>
    <x v="0"/>
    <x v="0"/>
    <x v="743"/>
    <x v="14"/>
    <x v="875"/>
    <x v="870"/>
    <x v="875"/>
    <x v="984"/>
    <x v="0"/>
    <x v="0"/>
    <x v="0"/>
    <x v="0"/>
    <x v="0"/>
    <x v="0"/>
    <x v="0"/>
    <x v="0"/>
    <x v="0"/>
    <x v="0"/>
    <x v="0"/>
    <x v="0"/>
    <x v="0"/>
    <x v="0"/>
    <x v="0"/>
    <x v="0"/>
    <x v="376"/>
    <x v="3"/>
    <x v="282"/>
    <x v="0"/>
    <x v="24"/>
    <x v="0"/>
    <x v="0"/>
    <x v="4"/>
    <x v="4"/>
    <x v="9"/>
    <x v="1"/>
    <x v="1"/>
    <x v="503"/>
    <x v="1"/>
    <x v="1"/>
    <x v="1"/>
    <x v="872"/>
    <x v="1"/>
    <x v="1232"/>
    <x v="1"/>
    <x v="28"/>
    <x v="0"/>
    <x v="0"/>
    <x v="6"/>
    <x v="1"/>
    <x v="844"/>
    <x v="4"/>
    <x v="5"/>
    <x v="5"/>
    <x v="1111"/>
    <x v="0"/>
    <x v="0"/>
    <x v="0"/>
    <x v="48"/>
    <x v="48"/>
    <x v="1"/>
    <x v="1"/>
    <x v="17"/>
    <x v="17"/>
  </r>
  <r>
    <x v="0"/>
    <x v="0"/>
    <x v="0"/>
    <x v="15"/>
    <x v="15"/>
    <x v="179"/>
    <x v="27"/>
    <x v="330"/>
    <x v="329"/>
    <x v="33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76"/>
    <x v="871"/>
    <x v="876"/>
    <x v="98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358"/>
    <x v="0"/>
    <x v="0"/>
    <x v="504"/>
    <x v="0"/>
    <x v="4"/>
    <x v="749"/>
    <x v="873"/>
    <x v="10"/>
    <x v="1233"/>
    <x v="5"/>
    <x v="437"/>
    <x v="4"/>
    <x v="4"/>
    <x v="213"/>
    <x v="3"/>
    <x v="845"/>
    <x v="3"/>
    <x v="189"/>
    <x v="912"/>
    <x v="1112"/>
    <x v="0"/>
    <x v="0"/>
    <x v="0"/>
    <x v="0"/>
    <x v="0"/>
    <x v="0"/>
    <x v="0"/>
    <x v="0"/>
    <x v="0"/>
  </r>
  <r>
    <x v="0"/>
    <x v="0"/>
    <x v="0"/>
    <x v="15"/>
    <x v="15"/>
    <x v="1"/>
    <x v="0"/>
    <x v="668"/>
    <x v="665"/>
    <x v="66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23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"/>
    <x v="0"/>
    <x v="669"/>
    <x v="666"/>
    <x v="66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2"/>
    <x v="99"/>
    <x v="643"/>
    <x v="463"/>
    <x v="92"/>
    <x v="0"/>
    <x v="339"/>
    <x v="0"/>
    <x v="744"/>
    <x v="403"/>
    <x v="877"/>
    <x v="872"/>
    <x v="877"/>
    <x v="986"/>
    <x v="0"/>
    <x v="0"/>
    <x v="0"/>
    <x v="0"/>
    <x v="0"/>
    <x v="0"/>
    <x v="0"/>
    <x v="0"/>
    <x v="0"/>
    <x v="0"/>
    <x v="0"/>
    <x v="0"/>
    <x v="0"/>
    <x v="0"/>
    <x v="0"/>
    <x v="321"/>
    <x v="377"/>
    <x v="0"/>
    <x v="0"/>
    <x v="1"/>
    <x v="1"/>
    <x v="0"/>
    <x v="0"/>
    <x v="4"/>
    <x v="2"/>
    <x v="359"/>
    <x v="0"/>
    <x v="0"/>
    <x v="50"/>
    <x v="1"/>
    <x v="0"/>
    <x v="750"/>
    <x v="874"/>
    <x v="18"/>
    <x v="1235"/>
    <x v="2"/>
    <x v="2"/>
    <x v="1"/>
    <x v="144"/>
    <x v="23"/>
    <x v="8"/>
    <x v="846"/>
    <x v="1"/>
    <x v="35"/>
    <x v="913"/>
    <x v="1113"/>
    <x v="0"/>
    <x v="0"/>
    <x v="0"/>
    <x v="0"/>
    <x v="0"/>
    <x v="0"/>
    <x v="0"/>
    <x v="0"/>
    <x v="0"/>
  </r>
  <r>
    <x v="0"/>
    <x v="0"/>
    <x v="0"/>
    <x v="15"/>
    <x v="15"/>
    <x v="1"/>
    <x v="101"/>
    <x v="670"/>
    <x v="667"/>
    <x v="67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23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"/>
    <x v="27"/>
    <x v="84"/>
    <x v="84"/>
    <x v="8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4"/>
    <x v="464"/>
    <x v="0"/>
    <x v="0"/>
    <x v="340"/>
    <x v="88"/>
    <x v="745"/>
    <x v="404"/>
    <x v="878"/>
    <x v="873"/>
    <x v="878"/>
    <x v="987"/>
    <x v="0"/>
    <x v="0"/>
    <x v="0"/>
    <x v="0"/>
    <x v="0"/>
    <x v="0"/>
    <x v="2"/>
    <x v="5"/>
    <x v="1"/>
    <x v="6"/>
    <x v="0"/>
    <x v="0"/>
    <x v="71"/>
    <x v="0"/>
    <x v="3"/>
    <x v="322"/>
    <x v="378"/>
    <x v="0"/>
    <x v="0"/>
    <x v="5"/>
    <x v="254"/>
    <x v="0"/>
    <x v="0"/>
    <x v="93"/>
    <x v="16"/>
    <x v="360"/>
    <x v="0"/>
    <x v="0"/>
    <x v="505"/>
    <x v="22"/>
    <x v="86"/>
    <x v="751"/>
    <x v="875"/>
    <x v="173"/>
    <x v="1237"/>
    <x v="27"/>
    <x v="438"/>
    <x v="43"/>
    <x v="290"/>
    <x v="214"/>
    <x v="36"/>
    <x v="847"/>
    <x v="54"/>
    <x v="192"/>
    <x v="914"/>
    <x v="1114"/>
    <x v="0"/>
    <x v="0"/>
    <x v="0"/>
    <x v="0"/>
    <x v="0"/>
    <x v="0"/>
    <x v="0"/>
    <x v="0"/>
    <x v="0"/>
  </r>
  <r>
    <x v="0"/>
    <x v="0"/>
    <x v="0"/>
    <x v="15"/>
    <x v="15"/>
    <x v="1"/>
    <x v="27"/>
    <x v="84"/>
    <x v="84"/>
    <x v="8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  <x v="0"/>
    <x v="0"/>
    <x v="0"/>
    <x v="0"/>
    <x v="0"/>
    <x v="0"/>
    <x v="0"/>
    <x v="0"/>
    <x v="1"/>
    <x v="1"/>
    <x v="1"/>
    <x v="1"/>
    <x v="6"/>
    <x v="10"/>
    <x v="1"/>
    <x v="28"/>
    <x v="0"/>
    <x v="0"/>
    <x v="5"/>
    <x v="4"/>
    <x v="5"/>
    <x v="4"/>
    <x v="5"/>
    <x v="5"/>
    <x v="5"/>
    <x v="0"/>
    <x v="0"/>
    <x v="1"/>
    <x v="143"/>
    <x v="143"/>
    <x v="10"/>
    <x v="10"/>
    <x v="53"/>
    <x v="53"/>
  </r>
  <r>
    <x v="0"/>
    <x v="0"/>
    <x v="0"/>
    <x v="15"/>
    <x v="15"/>
    <x v="1"/>
    <x v="112"/>
    <x v="291"/>
    <x v="290"/>
    <x v="29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5"/>
    <x v="465"/>
    <x v="0"/>
    <x v="0"/>
    <x v="341"/>
    <x v="0"/>
    <x v="746"/>
    <x v="405"/>
    <x v="879"/>
    <x v="874"/>
    <x v="879"/>
    <x v="988"/>
    <x v="0"/>
    <x v="0"/>
    <x v="0"/>
    <x v="0"/>
    <x v="0"/>
    <x v="0"/>
    <x v="0"/>
    <x v="0"/>
    <x v="0"/>
    <x v="0"/>
    <x v="0"/>
    <x v="0"/>
    <x v="0"/>
    <x v="0"/>
    <x v="0"/>
    <x v="323"/>
    <x v="379"/>
    <x v="0"/>
    <x v="0"/>
    <x v="0"/>
    <x v="255"/>
    <x v="0"/>
    <x v="0"/>
    <x v="15"/>
    <x v="5"/>
    <x v="359"/>
    <x v="0"/>
    <x v="0"/>
    <x v="506"/>
    <x v="1"/>
    <x v="32"/>
    <x v="752"/>
    <x v="876"/>
    <x v="27"/>
    <x v="1238"/>
    <x v="1"/>
    <x v="439"/>
    <x v="25"/>
    <x v="291"/>
    <x v="98"/>
    <x v="39"/>
    <x v="848"/>
    <x v="16"/>
    <x v="193"/>
    <x v="915"/>
    <x v="1115"/>
    <x v="0"/>
    <x v="0"/>
    <x v="0"/>
    <x v="0"/>
    <x v="0"/>
    <x v="0"/>
    <x v="0"/>
    <x v="0"/>
    <x v="0"/>
  </r>
  <r>
    <x v="0"/>
    <x v="0"/>
    <x v="0"/>
    <x v="15"/>
    <x v="15"/>
    <x v="1"/>
    <x v="0"/>
    <x v="292"/>
    <x v="291"/>
    <x v="29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9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1239"/>
    <x v="1"/>
    <x v="218"/>
    <x v="0"/>
    <x v="0"/>
    <x v="8"/>
    <x v="8"/>
    <x v="849"/>
    <x v="10"/>
    <x v="10"/>
    <x v="916"/>
    <x v="1116"/>
    <x v="0"/>
    <x v="0"/>
    <x v="0"/>
    <x v="0"/>
    <x v="0"/>
    <x v="0"/>
    <x v="0"/>
    <x v="0"/>
    <x v="0"/>
  </r>
  <r>
    <x v="0"/>
    <x v="0"/>
    <x v="0"/>
    <x v="15"/>
    <x v="15"/>
    <x v="1"/>
    <x v="0"/>
    <x v="306"/>
    <x v="305"/>
    <x v="30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0"/>
    <x v="646"/>
    <x v="466"/>
    <x v="0"/>
    <x v="0"/>
    <x v="342"/>
    <x v="0"/>
    <x v="747"/>
    <x v="406"/>
    <x v="880"/>
    <x v="875"/>
    <x v="880"/>
    <x v="990"/>
    <x v="0"/>
    <x v="0"/>
    <x v="0"/>
    <x v="0"/>
    <x v="0"/>
    <x v="0"/>
    <x v="0"/>
    <x v="0"/>
    <x v="0"/>
    <x v="0"/>
    <x v="0"/>
    <x v="0"/>
    <x v="0"/>
    <x v="0"/>
    <x v="0"/>
    <x v="324"/>
    <x v="380"/>
    <x v="0"/>
    <x v="0"/>
    <x v="1"/>
    <x v="1"/>
    <x v="0"/>
    <x v="0"/>
    <x v="18"/>
    <x v="2"/>
    <x v="361"/>
    <x v="0"/>
    <x v="0"/>
    <x v="507"/>
    <x v="0"/>
    <x v="24"/>
    <x v="753"/>
    <x v="877"/>
    <x v="40"/>
    <x v="1240"/>
    <x v="2"/>
    <x v="2"/>
    <x v="0"/>
    <x v="0"/>
    <x v="138"/>
    <x v="39"/>
    <x v="850"/>
    <x v="12"/>
    <x v="194"/>
    <x v="917"/>
    <x v="1117"/>
    <x v="57"/>
    <x v="53"/>
    <x v="4"/>
    <x v="0"/>
    <x v="0"/>
    <x v="0"/>
    <x v="0"/>
    <x v="0"/>
    <x v="0"/>
  </r>
  <r>
    <x v="0"/>
    <x v="0"/>
    <x v="0"/>
    <x v="15"/>
    <x v="15"/>
    <x v="1"/>
    <x v="19"/>
    <x v="85"/>
    <x v="85"/>
    <x v="8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7"/>
    <x v="467"/>
    <x v="0"/>
    <x v="0"/>
    <x v="0"/>
    <x v="0"/>
    <x v="748"/>
    <x v="407"/>
    <x v="881"/>
    <x v="876"/>
    <x v="881"/>
    <x v="9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2"/>
    <x v="362"/>
    <x v="1"/>
    <x v="9"/>
    <x v="508"/>
    <x v="1"/>
    <x v="0"/>
    <x v="754"/>
    <x v="878"/>
    <x v="30"/>
    <x v="1241"/>
    <x v="1"/>
    <x v="31"/>
    <x v="9"/>
    <x v="100"/>
    <x v="215"/>
    <x v="6"/>
    <x v="851"/>
    <x v="13"/>
    <x v="195"/>
    <x v="918"/>
    <x v="1118"/>
    <x v="0"/>
    <x v="0"/>
    <x v="0"/>
    <x v="0"/>
    <x v="0"/>
    <x v="0"/>
    <x v="0"/>
    <x v="0"/>
    <x v="0"/>
  </r>
  <r>
    <x v="0"/>
    <x v="0"/>
    <x v="0"/>
    <x v="15"/>
    <x v="15"/>
    <x v="1"/>
    <x v="113"/>
    <x v="293"/>
    <x v="292"/>
    <x v="29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1242"/>
    <x v="2"/>
    <x v="2"/>
    <x v="4"/>
    <x v="292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79"/>
    <x v="48"/>
    <x v="266"/>
    <x v="265"/>
    <x v="26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8"/>
    <x v="468"/>
    <x v="0"/>
    <x v="0"/>
    <x v="185"/>
    <x v="89"/>
    <x v="749"/>
    <x v="408"/>
    <x v="882"/>
    <x v="877"/>
    <x v="882"/>
    <x v="992"/>
    <x v="0"/>
    <x v="0"/>
    <x v="0"/>
    <x v="0"/>
    <x v="0"/>
    <x v="0"/>
    <x v="3"/>
    <x v="3"/>
    <x v="0"/>
    <x v="0"/>
    <x v="0"/>
    <x v="0"/>
    <x v="66"/>
    <x v="0"/>
    <x v="0"/>
    <x v="0"/>
    <x v="0"/>
    <x v="0"/>
    <x v="0"/>
    <x v="0"/>
    <x v="0"/>
    <x v="0"/>
    <x v="0"/>
    <x v="33"/>
    <x v="3"/>
    <x v="363"/>
    <x v="0"/>
    <x v="0"/>
    <x v="332"/>
    <x v="0"/>
    <x v="54"/>
    <x v="755"/>
    <x v="879"/>
    <x v="40"/>
    <x v="1243"/>
    <x v="17"/>
    <x v="121"/>
    <x v="0"/>
    <x v="0"/>
    <x v="112"/>
    <x v="20"/>
    <x v="852"/>
    <x v="3"/>
    <x v="52"/>
    <x v="919"/>
    <x v="1119"/>
    <x v="58"/>
    <x v="54"/>
    <x v="4"/>
    <x v="0"/>
    <x v="0"/>
    <x v="0"/>
    <x v="0"/>
    <x v="0"/>
    <x v="0"/>
  </r>
  <r>
    <x v="0"/>
    <x v="0"/>
    <x v="0"/>
    <x v="15"/>
    <x v="15"/>
    <x v="59"/>
    <x v="118"/>
    <x v="217"/>
    <x v="217"/>
    <x v="21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95"/>
    <x v="95"/>
    <x v="1"/>
    <x v="1"/>
    <x v="17"/>
    <x v="17"/>
  </r>
  <r>
    <x v="0"/>
    <x v="0"/>
    <x v="0"/>
    <x v="15"/>
    <x v="15"/>
    <x v="212"/>
    <x v="238"/>
    <x v="267"/>
    <x v="266"/>
    <x v="26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0"/>
    <x v="0"/>
    <x v="883"/>
    <x v="878"/>
    <x v="883"/>
    <x v="99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112"/>
    <x v="0"/>
    <x v="0"/>
    <x v="122"/>
    <x v="0"/>
    <x v="18"/>
    <x v="756"/>
    <x v="880"/>
    <x v="6"/>
    <x v="15"/>
    <x v="2"/>
    <x v="2"/>
    <x v="0"/>
    <x v="0"/>
    <x v="16"/>
    <x v="1"/>
    <x v="853"/>
    <x v="1"/>
    <x v="45"/>
    <x v="920"/>
    <x v="1120"/>
    <x v="0"/>
    <x v="0"/>
    <x v="0"/>
    <x v="0"/>
    <x v="0"/>
    <x v="0"/>
    <x v="0"/>
    <x v="0"/>
    <x v="0"/>
  </r>
  <r>
    <x v="0"/>
    <x v="0"/>
    <x v="0"/>
    <x v="15"/>
    <x v="15"/>
    <x v="13"/>
    <x v="95"/>
    <x v="671"/>
    <x v="668"/>
    <x v="67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24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3"/>
    <x v="95"/>
    <x v="672"/>
    <x v="669"/>
    <x v="67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37"/>
    <x v="0"/>
    <x v="307"/>
    <x v="306"/>
    <x v="30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9"/>
    <x v="469"/>
    <x v="0"/>
    <x v="0"/>
    <x v="0"/>
    <x v="0"/>
    <x v="751"/>
    <x v="409"/>
    <x v="884"/>
    <x v="879"/>
    <x v="884"/>
    <x v="994"/>
    <x v="0"/>
    <x v="0"/>
    <x v="0"/>
    <x v="0"/>
    <x v="0"/>
    <x v="0"/>
    <x v="0"/>
    <x v="0"/>
    <x v="0"/>
    <x v="0"/>
    <x v="0"/>
    <x v="0"/>
    <x v="0"/>
    <x v="0"/>
    <x v="0"/>
    <x v="0"/>
    <x v="381"/>
    <x v="0"/>
    <x v="0"/>
    <x v="1"/>
    <x v="1"/>
    <x v="0"/>
    <x v="0"/>
    <x v="40"/>
    <x v="2"/>
    <x v="364"/>
    <x v="1"/>
    <x v="52"/>
    <x v="257"/>
    <x v="1"/>
    <x v="14"/>
    <x v="757"/>
    <x v="881"/>
    <x v="3"/>
    <x v="95"/>
    <x v="2"/>
    <x v="2"/>
    <x v="0"/>
    <x v="0"/>
    <x v="148"/>
    <x v="3"/>
    <x v="854"/>
    <x v="4"/>
    <x v="33"/>
    <x v="921"/>
    <x v="1121"/>
    <x v="0"/>
    <x v="0"/>
    <x v="0"/>
    <x v="0"/>
    <x v="0"/>
    <x v="0"/>
    <x v="0"/>
    <x v="0"/>
    <x v="0"/>
  </r>
  <r>
    <x v="0"/>
    <x v="0"/>
    <x v="0"/>
    <x v="15"/>
    <x v="15"/>
    <x v="37"/>
    <x v="0"/>
    <x v="307"/>
    <x v="306"/>
    <x v="30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37"/>
    <x v="65"/>
    <x v="295"/>
    <x v="294"/>
    <x v="29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85"/>
    <x v="880"/>
    <x v="885"/>
    <x v="9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39"/>
    <x v="0"/>
    <x v="0"/>
    <x v="509"/>
    <x v="0"/>
    <x v="5"/>
    <x v="285"/>
    <x v="882"/>
    <x v="23"/>
    <x v="1245"/>
    <x v="1"/>
    <x v="134"/>
    <x v="0"/>
    <x v="0"/>
    <x v="8"/>
    <x v="3"/>
    <x v="855"/>
    <x v="3"/>
    <x v="10"/>
    <x v="922"/>
    <x v="1122"/>
    <x v="0"/>
    <x v="0"/>
    <x v="0"/>
    <x v="0"/>
    <x v="0"/>
    <x v="0"/>
    <x v="0"/>
    <x v="0"/>
    <x v="0"/>
  </r>
  <r>
    <x v="0"/>
    <x v="0"/>
    <x v="0"/>
    <x v="15"/>
    <x v="15"/>
    <x v="37"/>
    <x v="65"/>
    <x v="295"/>
    <x v="294"/>
    <x v="29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86"/>
    <x v="881"/>
    <x v="886"/>
    <x v="996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8"/>
    <x v="4"/>
    <x v="9"/>
    <x v="1"/>
    <x v="1"/>
    <x v="9"/>
    <x v="0"/>
    <x v="0"/>
    <x v="0"/>
    <x v="883"/>
    <x v="6"/>
    <x v="15"/>
    <x v="2"/>
    <x v="2"/>
    <x v="0"/>
    <x v="0"/>
    <x v="13"/>
    <x v="1"/>
    <x v="83"/>
    <x v="1"/>
    <x v="13"/>
    <x v="79"/>
    <x v="1123"/>
    <x v="0"/>
    <x v="0"/>
    <x v="0"/>
    <x v="0"/>
    <x v="0"/>
    <x v="0"/>
    <x v="0"/>
    <x v="0"/>
    <x v="0"/>
  </r>
  <r>
    <x v="0"/>
    <x v="0"/>
    <x v="0"/>
    <x v="15"/>
    <x v="15"/>
    <x v="79"/>
    <x v="48"/>
    <x v="266"/>
    <x v="265"/>
    <x v="26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73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"/>
    <x v="115"/>
    <x v="298"/>
    <x v="297"/>
    <x v="29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24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"/>
    <x v="0"/>
    <x v="299"/>
    <x v="298"/>
    <x v="29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6"/>
    <x v="0"/>
    <x v="0"/>
    <x v="0"/>
    <x v="0"/>
    <x v="0"/>
    <x v="0"/>
    <x v="0"/>
    <x v="0"/>
    <x v="1"/>
    <x v="1"/>
    <x v="1"/>
    <x v="1"/>
    <x v="3"/>
    <x v="1247"/>
    <x v="1"/>
    <x v="1"/>
    <x v="0"/>
    <x v="0"/>
    <x v="6"/>
    <x v="8"/>
    <x v="856"/>
    <x v="10"/>
    <x v="14"/>
    <x v="923"/>
    <x v="1124"/>
    <x v="0"/>
    <x v="0"/>
    <x v="0"/>
    <x v="0"/>
    <x v="0"/>
    <x v="0"/>
    <x v="0"/>
    <x v="0"/>
    <x v="0"/>
  </r>
  <r>
    <x v="0"/>
    <x v="0"/>
    <x v="0"/>
    <x v="15"/>
    <x v="15"/>
    <x v="1"/>
    <x v="116"/>
    <x v="300"/>
    <x v="299"/>
    <x v="30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87"/>
    <x v="882"/>
    <x v="887"/>
    <x v="99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884"/>
    <x v="23"/>
    <x v="1248"/>
    <x v="2"/>
    <x v="2"/>
    <x v="0"/>
    <x v="0"/>
    <x v="0"/>
    <x v="3"/>
    <x v="857"/>
    <x v="3"/>
    <x v="0"/>
    <x v="924"/>
    <x v="1125"/>
    <x v="0"/>
    <x v="0"/>
    <x v="0"/>
    <x v="0"/>
    <x v="0"/>
    <x v="0"/>
    <x v="0"/>
    <x v="0"/>
    <x v="0"/>
  </r>
  <r>
    <x v="0"/>
    <x v="0"/>
    <x v="0"/>
    <x v="15"/>
    <x v="15"/>
    <x v="1"/>
    <x v="117"/>
    <x v="301"/>
    <x v="300"/>
    <x v="30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11"/>
    <x v="1"/>
    <x v="516"/>
    <x v="1"/>
    <x v="39"/>
    <x v="925"/>
    <x v="1126"/>
    <x v="0"/>
    <x v="0"/>
    <x v="0"/>
    <x v="0"/>
    <x v="0"/>
    <x v="0"/>
    <x v="0"/>
    <x v="0"/>
    <x v="0"/>
  </r>
  <r>
    <x v="0"/>
    <x v="0"/>
    <x v="0"/>
    <x v="15"/>
    <x v="15"/>
    <x v="112"/>
    <x v="0"/>
    <x v="302"/>
    <x v="301"/>
    <x v="30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0"/>
    <x v="470"/>
    <x v="0"/>
    <x v="0"/>
    <x v="0"/>
    <x v="0"/>
    <x v="752"/>
    <x v="410"/>
    <x v="888"/>
    <x v="883"/>
    <x v="888"/>
    <x v="9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10"/>
    <x v="365"/>
    <x v="0"/>
    <x v="0"/>
    <x v="510"/>
    <x v="0"/>
    <x v="5"/>
    <x v="758"/>
    <x v="885"/>
    <x v="3"/>
    <x v="712"/>
    <x v="2"/>
    <x v="2"/>
    <x v="0"/>
    <x v="0"/>
    <x v="20"/>
    <x v="8"/>
    <x v="858"/>
    <x v="1"/>
    <x v="37"/>
    <x v="926"/>
    <x v="1127"/>
    <x v="0"/>
    <x v="0"/>
    <x v="0"/>
    <x v="0"/>
    <x v="0"/>
    <x v="0"/>
    <x v="0"/>
    <x v="0"/>
    <x v="0"/>
  </r>
  <r>
    <x v="0"/>
    <x v="0"/>
    <x v="0"/>
    <x v="16"/>
    <x v="16"/>
    <x v="1"/>
    <x v="0"/>
    <x v="316"/>
    <x v="315"/>
    <x v="3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1"/>
    <x v="471"/>
    <x v="0"/>
    <x v="0"/>
    <x v="343"/>
    <x v="19"/>
    <x v="753"/>
    <x v="411"/>
    <x v="889"/>
    <x v="884"/>
    <x v="889"/>
    <x v="999"/>
    <x v="0"/>
    <x v="0"/>
    <x v="1"/>
    <x v="14"/>
    <x v="0"/>
    <x v="0"/>
    <x v="3"/>
    <x v="3"/>
    <x v="1"/>
    <x v="24"/>
    <x v="0"/>
    <x v="0"/>
    <x v="72"/>
    <x v="2"/>
    <x v="6"/>
    <x v="325"/>
    <x v="382"/>
    <x v="0"/>
    <x v="0"/>
    <x v="9"/>
    <x v="257"/>
    <x v="0"/>
    <x v="0"/>
    <x v="60"/>
    <x v="41"/>
    <x v="366"/>
    <x v="0"/>
    <x v="0"/>
    <x v="511"/>
    <x v="14"/>
    <x v="70"/>
    <x v="759"/>
    <x v="886"/>
    <x v="174"/>
    <x v="1249"/>
    <x v="23"/>
    <x v="440"/>
    <x v="44"/>
    <x v="293"/>
    <x v="216"/>
    <x v="75"/>
    <x v="859"/>
    <x v="28"/>
    <x v="196"/>
    <x v="927"/>
    <x v="1128"/>
    <x v="0"/>
    <x v="0"/>
    <x v="0"/>
    <x v="0"/>
    <x v="0"/>
    <x v="0"/>
    <x v="0"/>
    <x v="0"/>
    <x v="0"/>
  </r>
  <r>
    <x v="0"/>
    <x v="0"/>
    <x v="0"/>
    <x v="16"/>
    <x v="16"/>
    <x v="116"/>
    <x v="73"/>
    <x v="83"/>
    <x v="83"/>
    <x v="8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250"/>
    <x v="2"/>
    <x v="2"/>
    <x v="4"/>
    <x v="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119"/>
    <x v="123"/>
    <x v="319"/>
    <x v="318"/>
    <x v="3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2"/>
    <x v="472"/>
    <x v="0"/>
    <x v="0"/>
    <x v="0"/>
    <x v="0"/>
    <x v="754"/>
    <x v="412"/>
    <x v="890"/>
    <x v="885"/>
    <x v="890"/>
    <x v="10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8"/>
    <x v="10"/>
    <x v="67"/>
    <x v="1"/>
    <x v="37"/>
    <x v="512"/>
    <x v="0"/>
    <x v="13"/>
    <x v="760"/>
    <x v="887"/>
    <x v="121"/>
    <x v="1251"/>
    <x v="2"/>
    <x v="2"/>
    <x v="0"/>
    <x v="0"/>
    <x v="37"/>
    <x v="10"/>
    <x v="860"/>
    <x v="1"/>
    <x v="19"/>
    <x v="928"/>
    <x v="1129"/>
    <x v="0"/>
    <x v="0"/>
    <x v="0"/>
    <x v="0"/>
    <x v="0"/>
    <x v="0"/>
    <x v="0"/>
    <x v="0"/>
    <x v="0"/>
  </r>
  <r>
    <x v="0"/>
    <x v="0"/>
    <x v="0"/>
    <x v="16"/>
    <x v="16"/>
    <x v="114"/>
    <x v="0"/>
    <x v="308"/>
    <x v="307"/>
    <x v="308"/>
    <x v="0"/>
    <x v="1"/>
    <x v="0"/>
    <x v="0"/>
    <x v="0"/>
    <x v="0"/>
    <x v="0"/>
    <x v="0"/>
    <x v="0"/>
    <x v="0"/>
    <x v="2"/>
    <x v="2"/>
    <x v="0"/>
    <x v="0"/>
    <x v="0"/>
    <x v="0"/>
    <x v="3"/>
    <x v="0"/>
    <x v="0"/>
    <x v="0"/>
    <x v="0"/>
    <x v="653"/>
    <x v="473"/>
    <x v="5"/>
    <x v="23"/>
    <x v="344"/>
    <x v="90"/>
    <x v="755"/>
    <x v="413"/>
    <x v="891"/>
    <x v="886"/>
    <x v="891"/>
    <x v="1001"/>
    <x v="0"/>
    <x v="0"/>
    <x v="0"/>
    <x v="0"/>
    <x v="0"/>
    <x v="0"/>
    <x v="3"/>
    <x v="3"/>
    <x v="0"/>
    <x v="0"/>
    <x v="0"/>
    <x v="0"/>
    <x v="10"/>
    <x v="0"/>
    <x v="0"/>
    <x v="326"/>
    <x v="383"/>
    <x v="0"/>
    <x v="0"/>
    <x v="5"/>
    <x v="19"/>
    <x v="0"/>
    <x v="0"/>
    <x v="94"/>
    <x v="32"/>
    <x v="367"/>
    <x v="0"/>
    <x v="0"/>
    <x v="513"/>
    <x v="13"/>
    <x v="87"/>
    <x v="761"/>
    <x v="888"/>
    <x v="175"/>
    <x v="1252"/>
    <x v="23"/>
    <x v="441"/>
    <x v="12"/>
    <x v="294"/>
    <x v="217"/>
    <x v="66"/>
    <x v="861"/>
    <x v="37"/>
    <x v="197"/>
    <x v="929"/>
    <x v="1130"/>
    <x v="0"/>
    <x v="0"/>
    <x v="0"/>
    <x v="0"/>
    <x v="0"/>
    <x v="0"/>
    <x v="0"/>
    <x v="0"/>
    <x v="0"/>
  </r>
  <r>
    <x v="0"/>
    <x v="0"/>
    <x v="0"/>
    <x v="16"/>
    <x v="16"/>
    <x v="114"/>
    <x v="0"/>
    <x v="308"/>
    <x v="307"/>
    <x v="30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76"/>
    <x v="0"/>
    <x v="258"/>
    <x v="0"/>
    <x v="0"/>
    <x v="0"/>
    <x v="0"/>
    <x v="0"/>
    <x v="0"/>
    <x v="0"/>
    <x v="0"/>
    <x v="1"/>
    <x v="1"/>
    <x v="1"/>
    <x v="1"/>
    <x v="6"/>
    <x v="272"/>
    <x v="1"/>
    <x v="442"/>
    <x v="1"/>
    <x v="295"/>
    <x v="23"/>
    <x v="1"/>
    <x v="862"/>
    <x v="1"/>
    <x v="16"/>
    <x v="930"/>
    <x v="1131"/>
    <x v="0"/>
    <x v="0"/>
    <x v="0"/>
    <x v="0"/>
    <x v="0"/>
    <x v="0"/>
    <x v="0"/>
    <x v="0"/>
    <x v="0"/>
  </r>
  <r>
    <x v="0"/>
    <x v="0"/>
    <x v="0"/>
    <x v="16"/>
    <x v="16"/>
    <x v="115"/>
    <x v="119"/>
    <x v="119"/>
    <x v="119"/>
    <x v="119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283"/>
    <x v="0"/>
    <x v="24"/>
    <x v="0"/>
    <x v="0"/>
    <x v="0"/>
    <x v="0"/>
    <x v="0"/>
    <x v="0"/>
    <x v="0"/>
    <x v="0"/>
    <x v="1"/>
    <x v="1"/>
    <x v="1"/>
    <x v="1"/>
    <x v="22"/>
    <x v="1253"/>
    <x v="1"/>
    <x v="28"/>
    <x v="0"/>
    <x v="0"/>
    <x v="5"/>
    <x v="4"/>
    <x v="5"/>
    <x v="4"/>
    <x v="5"/>
    <x v="5"/>
    <x v="5"/>
    <x v="0"/>
    <x v="0"/>
    <x v="1"/>
    <x v="90"/>
    <x v="90"/>
    <x v="1"/>
    <x v="1"/>
    <x v="18"/>
    <x v="18"/>
  </r>
  <r>
    <x v="0"/>
    <x v="0"/>
    <x v="0"/>
    <x v="16"/>
    <x v="16"/>
    <x v="179"/>
    <x v="41"/>
    <x v="463"/>
    <x v="461"/>
    <x v="46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4"/>
    <x v="474"/>
    <x v="0"/>
    <x v="0"/>
    <x v="345"/>
    <x v="0"/>
    <x v="756"/>
    <x v="414"/>
    <x v="892"/>
    <x v="887"/>
    <x v="892"/>
    <x v="1002"/>
    <x v="0"/>
    <x v="0"/>
    <x v="0"/>
    <x v="0"/>
    <x v="0"/>
    <x v="0"/>
    <x v="0"/>
    <x v="0"/>
    <x v="0"/>
    <x v="0"/>
    <x v="0"/>
    <x v="0"/>
    <x v="0"/>
    <x v="0"/>
    <x v="0"/>
    <x v="327"/>
    <x v="384"/>
    <x v="0"/>
    <x v="0"/>
    <x v="0"/>
    <x v="259"/>
    <x v="0"/>
    <x v="0"/>
    <x v="39"/>
    <x v="3"/>
    <x v="368"/>
    <x v="0"/>
    <x v="0"/>
    <x v="514"/>
    <x v="0"/>
    <x v="54"/>
    <x v="762"/>
    <x v="889"/>
    <x v="19"/>
    <x v="1254"/>
    <x v="10"/>
    <x v="367"/>
    <x v="0"/>
    <x v="0"/>
    <x v="85"/>
    <x v="20"/>
    <x v="863"/>
    <x v="13"/>
    <x v="172"/>
    <x v="931"/>
    <x v="1132"/>
    <x v="0"/>
    <x v="0"/>
    <x v="0"/>
    <x v="0"/>
    <x v="0"/>
    <x v="0"/>
    <x v="0"/>
    <x v="0"/>
    <x v="0"/>
  </r>
  <r>
    <x v="0"/>
    <x v="0"/>
    <x v="0"/>
    <x v="16"/>
    <x v="16"/>
    <x v="1"/>
    <x v="56"/>
    <x v="673"/>
    <x v="670"/>
    <x v="67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25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1"/>
    <x v="0"/>
    <x v="674"/>
    <x v="671"/>
    <x v="67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1"/>
    <x v="0"/>
    <x v="675"/>
    <x v="672"/>
    <x v="67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9"/>
    <x v="0"/>
    <x v="893"/>
    <x v="888"/>
    <x v="893"/>
    <x v="100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4"/>
    <x v="4"/>
    <x v="11"/>
    <x v="0"/>
    <x v="0"/>
    <x v="139"/>
    <x v="0"/>
    <x v="4"/>
    <x v="509"/>
    <x v="890"/>
    <x v="3"/>
    <x v="75"/>
    <x v="2"/>
    <x v="2"/>
    <x v="0"/>
    <x v="0"/>
    <x v="11"/>
    <x v="3"/>
    <x v="864"/>
    <x v="3"/>
    <x v="39"/>
    <x v="932"/>
    <x v="1133"/>
    <x v="0"/>
    <x v="0"/>
    <x v="0"/>
    <x v="0"/>
    <x v="0"/>
    <x v="0"/>
    <x v="0"/>
    <x v="0"/>
    <x v="0"/>
  </r>
  <r>
    <x v="0"/>
    <x v="0"/>
    <x v="0"/>
    <x v="16"/>
    <x v="16"/>
    <x v="1"/>
    <x v="0"/>
    <x v="325"/>
    <x v="324"/>
    <x v="3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5"/>
    <x v="475"/>
    <x v="0"/>
    <x v="0"/>
    <x v="0"/>
    <x v="0"/>
    <x v="757"/>
    <x v="415"/>
    <x v="894"/>
    <x v="889"/>
    <x v="894"/>
    <x v="10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10"/>
    <x v="172"/>
    <x v="0"/>
    <x v="0"/>
    <x v="315"/>
    <x v="13"/>
    <x v="3"/>
    <x v="763"/>
    <x v="891"/>
    <x v="102"/>
    <x v="1256"/>
    <x v="7"/>
    <x v="443"/>
    <x v="7"/>
    <x v="296"/>
    <x v="189"/>
    <x v="20"/>
    <x v="865"/>
    <x v="12"/>
    <x v="28"/>
    <x v="933"/>
    <x v="1134"/>
    <x v="0"/>
    <x v="0"/>
    <x v="0"/>
    <x v="0"/>
    <x v="0"/>
    <x v="0"/>
    <x v="0"/>
    <x v="0"/>
    <x v="0"/>
  </r>
  <r>
    <x v="0"/>
    <x v="0"/>
    <x v="0"/>
    <x v="16"/>
    <x v="16"/>
    <x v="1"/>
    <x v="0"/>
    <x v="325"/>
    <x v="324"/>
    <x v="32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56"/>
    <x v="56"/>
    <x v="0"/>
    <x v="0"/>
    <x v="0"/>
    <x v="0"/>
    <x v="758"/>
    <x v="52"/>
    <x v="895"/>
    <x v="890"/>
    <x v="895"/>
    <x v="1005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6"/>
    <x v="1"/>
    <x v="1"/>
    <x v="0"/>
    <x v="0"/>
    <x v="7"/>
    <x v="4"/>
    <x v="174"/>
    <x v="1"/>
    <x v="50"/>
    <x v="289"/>
    <x v="1"/>
    <x v="1"/>
    <x v="764"/>
    <x v="892"/>
    <x v="6"/>
    <x v="148"/>
    <x v="2"/>
    <x v="2"/>
    <x v="0"/>
    <x v="0"/>
    <x v="2"/>
    <x v="1"/>
    <x v="227"/>
    <x v="4"/>
    <x v="5"/>
    <x v="934"/>
    <x v="1135"/>
    <x v="0"/>
    <x v="0"/>
    <x v="0"/>
    <x v="0"/>
    <x v="0"/>
    <x v="0"/>
    <x v="0"/>
    <x v="0"/>
    <x v="0"/>
  </r>
  <r>
    <x v="0"/>
    <x v="0"/>
    <x v="0"/>
    <x v="16"/>
    <x v="16"/>
    <x v="1"/>
    <x v="0"/>
    <x v="326"/>
    <x v="325"/>
    <x v="32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00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257"/>
    <x v="2"/>
    <x v="2"/>
    <x v="0"/>
    <x v="0"/>
    <x v="8"/>
    <x v="8"/>
    <x v="866"/>
    <x v="10"/>
    <x v="10"/>
    <x v="935"/>
    <x v="1136"/>
    <x v="0"/>
    <x v="0"/>
    <x v="0"/>
    <x v="0"/>
    <x v="0"/>
    <x v="0"/>
    <x v="0"/>
    <x v="0"/>
    <x v="0"/>
  </r>
  <r>
    <x v="0"/>
    <x v="0"/>
    <x v="0"/>
    <x v="16"/>
    <x v="16"/>
    <x v="1"/>
    <x v="121"/>
    <x v="676"/>
    <x v="673"/>
    <x v="67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7"/>
    <x v="143"/>
    <x v="0"/>
    <x v="0"/>
    <x v="0"/>
    <x v="0"/>
    <x v="759"/>
    <x v="0"/>
    <x v="896"/>
    <x v="891"/>
    <x v="896"/>
    <x v="100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765"/>
    <x v="893"/>
    <x v="35"/>
    <x v="1258"/>
    <x v="2"/>
    <x v="2"/>
    <x v="0"/>
    <x v="0"/>
    <x v="35"/>
    <x v="3"/>
    <x v="867"/>
    <x v="1"/>
    <x v="37"/>
    <x v="936"/>
    <x v="1137"/>
    <x v="0"/>
    <x v="0"/>
    <x v="0"/>
    <x v="0"/>
    <x v="0"/>
    <x v="0"/>
    <x v="0"/>
    <x v="0"/>
    <x v="0"/>
  </r>
  <r>
    <x v="0"/>
    <x v="0"/>
    <x v="0"/>
    <x v="16"/>
    <x v="16"/>
    <x v="1"/>
    <x v="90"/>
    <x v="244"/>
    <x v="243"/>
    <x v="2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60"/>
    <x v="0"/>
    <x v="897"/>
    <x v="892"/>
    <x v="897"/>
    <x v="100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766"/>
    <x v="894"/>
    <x v="10"/>
    <x v="1259"/>
    <x v="2"/>
    <x v="2"/>
    <x v="1"/>
    <x v="1"/>
    <x v="4"/>
    <x v="1"/>
    <x v="868"/>
    <x v="1"/>
    <x v="4"/>
    <x v="937"/>
    <x v="1138"/>
    <x v="0"/>
    <x v="0"/>
    <x v="0"/>
    <x v="0"/>
    <x v="0"/>
    <x v="0"/>
    <x v="0"/>
    <x v="0"/>
    <x v="0"/>
  </r>
  <r>
    <x v="0"/>
    <x v="0"/>
    <x v="0"/>
    <x v="16"/>
    <x v="16"/>
    <x v="220"/>
    <x v="3"/>
    <x v="677"/>
    <x v="674"/>
    <x v="67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98"/>
    <x v="893"/>
    <x v="898"/>
    <x v="100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1"/>
    <x v="0"/>
    <x v="0"/>
    <x v="140"/>
    <x v="0"/>
    <x v="0"/>
    <x v="767"/>
    <x v="895"/>
    <x v="6"/>
    <x v="15"/>
    <x v="2"/>
    <x v="2"/>
    <x v="0"/>
    <x v="0"/>
    <x v="17"/>
    <x v="1"/>
    <x v="869"/>
    <x v="1"/>
    <x v="51"/>
    <x v="938"/>
    <x v="1139"/>
    <x v="0"/>
    <x v="0"/>
    <x v="0"/>
    <x v="0"/>
    <x v="0"/>
    <x v="0"/>
    <x v="0"/>
    <x v="0"/>
    <x v="0"/>
  </r>
  <r>
    <x v="0"/>
    <x v="0"/>
    <x v="0"/>
    <x v="16"/>
    <x v="16"/>
    <x v="79"/>
    <x v="166"/>
    <x v="330"/>
    <x v="329"/>
    <x v="33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0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478"/>
    <x v="2"/>
    <x v="2"/>
    <x v="0"/>
    <x v="0"/>
    <x v="1"/>
    <x v="3"/>
    <x v="363"/>
    <x v="3"/>
    <x v="1"/>
    <x v="52"/>
    <x v="1140"/>
    <x v="0"/>
    <x v="0"/>
    <x v="0"/>
    <x v="0"/>
    <x v="0"/>
    <x v="0"/>
    <x v="0"/>
    <x v="0"/>
    <x v="0"/>
  </r>
  <r>
    <x v="0"/>
    <x v="0"/>
    <x v="0"/>
    <x v="16"/>
    <x v="16"/>
    <x v="128"/>
    <x v="0"/>
    <x v="678"/>
    <x v="675"/>
    <x v="6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2"/>
    <x v="1"/>
    <x v="28"/>
    <x v="1"/>
    <x v="2"/>
    <x v="26"/>
    <x v="5"/>
    <x v="0"/>
    <x v="0"/>
    <x v="0"/>
    <x v="0"/>
    <x v="0"/>
    <x v="0"/>
    <x v="0"/>
    <x v="0"/>
    <x v="0"/>
  </r>
  <r>
    <x v="0"/>
    <x v="0"/>
    <x v="0"/>
    <x v="16"/>
    <x v="16"/>
    <x v="119"/>
    <x v="123"/>
    <x v="319"/>
    <x v="318"/>
    <x v="319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16"/>
    <x v="0"/>
    <x v="0"/>
    <x v="0"/>
    <x v="0"/>
    <x v="0"/>
    <x v="14"/>
    <x v="899"/>
    <x v="894"/>
    <x v="899"/>
    <x v="1011"/>
    <x v="0"/>
    <x v="0"/>
    <x v="0"/>
    <x v="0"/>
    <x v="0"/>
    <x v="0"/>
    <x v="0"/>
    <x v="0"/>
    <x v="0"/>
    <x v="0"/>
    <x v="0"/>
    <x v="0"/>
    <x v="0"/>
    <x v="0"/>
    <x v="0"/>
    <x v="0"/>
    <x v="385"/>
    <x v="0"/>
    <x v="0"/>
    <x v="1"/>
    <x v="1"/>
    <x v="0"/>
    <x v="0"/>
    <x v="7"/>
    <x v="4"/>
    <x v="9"/>
    <x v="0"/>
    <x v="0"/>
    <x v="23"/>
    <x v="1"/>
    <x v="0"/>
    <x v="151"/>
    <x v="896"/>
    <x v="6"/>
    <x v="1260"/>
    <x v="2"/>
    <x v="2"/>
    <x v="0"/>
    <x v="0"/>
    <x v="6"/>
    <x v="1"/>
    <x v="92"/>
    <x v="4"/>
    <x v="13"/>
    <x v="116"/>
    <x v="1141"/>
    <x v="0"/>
    <x v="0"/>
    <x v="0"/>
    <x v="144"/>
    <x v="144"/>
    <x v="1"/>
    <x v="1"/>
    <x v="18"/>
    <x v="18"/>
  </r>
  <r>
    <x v="0"/>
    <x v="0"/>
    <x v="0"/>
    <x v="16"/>
    <x v="16"/>
    <x v="189"/>
    <x v="147"/>
    <x v="255"/>
    <x v="254"/>
    <x v="2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8"/>
    <x v="476"/>
    <x v="0"/>
    <x v="0"/>
    <x v="346"/>
    <x v="0"/>
    <x v="761"/>
    <x v="416"/>
    <x v="900"/>
    <x v="895"/>
    <x v="900"/>
    <x v="1012"/>
    <x v="0"/>
    <x v="0"/>
    <x v="0"/>
    <x v="0"/>
    <x v="0"/>
    <x v="0"/>
    <x v="0"/>
    <x v="0"/>
    <x v="0"/>
    <x v="0"/>
    <x v="0"/>
    <x v="0"/>
    <x v="0"/>
    <x v="2"/>
    <x v="1"/>
    <x v="328"/>
    <x v="386"/>
    <x v="0"/>
    <x v="0"/>
    <x v="0"/>
    <x v="69"/>
    <x v="0"/>
    <x v="0"/>
    <x v="3"/>
    <x v="10"/>
    <x v="369"/>
    <x v="0"/>
    <x v="0"/>
    <x v="515"/>
    <x v="6"/>
    <x v="13"/>
    <x v="768"/>
    <x v="897"/>
    <x v="25"/>
    <x v="1261"/>
    <x v="9"/>
    <x v="444"/>
    <x v="0"/>
    <x v="0"/>
    <x v="74"/>
    <x v="14"/>
    <x v="870"/>
    <x v="19"/>
    <x v="67"/>
    <x v="939"/>
    <x v="1142"/>
    <x v="0"/>
    <x v="0"/>
    <x v="0"/>
    <x v="0"/>
    <x v="0"/>
    <x v="0"/>
    <x v="0"/>
    <x v="0"/>
    <x v="0"/>
  </r>
  <r>
    <x v="0"/>
    <x v="0"/>
    <x v="0"/>
    <x v="16"/>
    <x v="16"/>
    <x v="13"/>
    <x v="123"/>
    <x v="320"/>
    <x v="319"/>
    <x v="3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2"/>
    <x v="0"/>
    <x v="0"/>
    <x v="0"/>
    <x v="0"/>
    <x v="85"/>
    <x v="25"/>
    <x v="901"/>
    <x v="896"/>
    <x v="901"/>
    <x v="1013"/>
    <x v="0"/>
    <x v="0"/>
    <x v="0"/>
    <x v="0"/>
    <x v="0"/>
    <x v="0"/>
    <x v="0"/>
    <x v="0"/>
    <x v="0"/>
    <x v="0"/>
    <x v="0"/>
    <x v="0"/>
    <x v="0"/>
    <x v="0"/>
    <x v="0"/>
    <x v="0"/>
    <x v="387"/>
    <x v="0"/>
    <x v="0"/>
    <x v="1"/>
    <x v="1"/>
    <x v="0"/>
    <x v="0"/>
    <x v="8"/>
    <x v="4"/>
    <x v="9"/>
    <x v="0"/>
    <x v="0"/>
    <x v="9"/>
    <x v="1"/>
    <x v="16"/>
    <x v="22"/>
    <x v="898"/>
    <x v="5"/>
    <x v="1262"/>
    <x v="2"/>
    <x v="2"/>
    <x v="1"/>
    <x v="65"/>
    <x v="8"/>
    <x v="3"/>
    <x v="16"/>
    <x v="1"/>
    <x v="7"/>
    <x v="8"/>
    <x v="1143"/>
    <x v="0"/>
    <x v="0"/>
    <x v="0"/>
    <x v="0"/>
    <x v="0"/>
    <x v="0"/>
    <x v="0"/>
    <x v="0"/>
    <x v="0"/>
  </r>
  <r>
    <x v="0"/>
    <x v="0"/>
    <x v="0"/>
    <x v="16"/>
    <x v="16"/>
    <x v="221"/>
    <x v="123"/>
    <x v="626"/>
    <x v="624"/>
    <x v="62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37"/>
    <x v="0"/>
    <x v="322"/>
    <x v="321"/>
    <x v="32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9"/>
    <x v="477"/>
    <x v="0"/>
    <x v="0"/>
    <x v="347"/>
    <x v="0"/>
    <x v="762"/>
    <x v="417"/>
    <x v="902"/>
    <x v="897"/>
    <x v="902"/>
    <x v="1014"/>
    <x v="0"/>
    <x v="0"/>
    <x v="0"/>
    <x v="0"/>
    <x v="0"/>
    <x v="0"/>
    <x v="0"/>
    <x v="0"/>
    <x v="0"/>
    <x v="0"/>
    <x v="0"/>
    <x v="0"/>
    <x v="0"/>
    <x v="0"/>
    <x v="0"/>
    <x v="329"/>
    <x v="388"/>
    <x v="0"/>
    <x v="0"/>
    <x v="1"/>
    <x v="1"/>
    <x v="0"/>
    <x v="0"/>
    <x v="4"/>
    <x v="10"/>
    <x v="60"/>
    <x v="2"/>
    <x v="62"/>
    <x v="516"/>
    <x v="3"/>
    <x v="5"/>
    <x v="769"/>
    <x v="899"/>
    <x v="113"/>
    <x v="1263"/>
    <x v="2"/>
    <x v="2"/>
    <x v="0"/>
    <x v="0"/>
    <x v="38"/>
    <x v="10"/>
    <x v="871"/>
    <x v="3"/>
    <x v="14"/>
    <x v="940"/>
    <x v="1144"/>
    <x v="0"/>
    <x v="0"/>
    <x v="0"/>
    <x v="0"/>
    <x v="0"/>
    <x v="0"/>
    <x v="0"/>
    <x v="0"/>
    <x v="0"/>
  </r>
  <r>
    <x v="0"/>
    <x v="0"/>
    <x v="0"/>
    <x v="16"/>
    <x v="16"/>
    <x v="37"/>
    <x v="0"/>
    <x v="322"/>
    <x v="321"/>
    <x v="32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1"/>
    <x v="284"/>
    <x v="1"/>
    <x v="1"/>
    <x v="0"/>
    <x v="0"/>
    <x v="0"/>
    <x v="0"/>
    <x v="0"/>
    <x v="0"/>
    <x v="0"/>
    <x v="0"/>
    <x v="1"/>
    <x v="1"/>
    <x v="1"/>
    <x v="1"/>
    <x v="40"/>
    <x v="126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1"/>
    <x v="0"/>
    <x v="325"/>
    <x v="324"/>
    <x v="32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0"/>
    <x v="478"/>
    <x v="0"/>
    <x v="0"/>
    <x v="0"/>
    <x v="0"/>
    <x v="763"/>
    <x v="0"/>
    <x v="903"/>
    <x v="898"/>
    <x v="903"/>
    <x v="10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770"/>
    <x v="900"/>
    <x v="6"/>
    <x v="1265"/>
    <x v="2"/>
    <x v="2"/>
    <x v="0"/>
    <x v="0"/>
    <x v="0"/>
    <x v="1"/>
    <x v="184"/>
    <x v="4"/>
    <x v="114"/>
    <x v="941"/>
    <x v="1145"/>
    <x v="59"/>
    <x v="11"/>
    <x v="4"/>
    <x v="0"/>
    <x v="0"/>
    <x v="0"/>
    <x v="0"/>
    <x v="0"/>
    <x v="0"/>
  </r>
  <r>
    <x v="0"/>
    <x v="0"/>
    <x v="0"/>
    <x v="16"/>
    <x v="16"/>
    <x v="1"/>
    <x v="0"/>
    <x v="312"/>
    <x v="311"/>
    <x v="31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0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451"/>
    <x v="2"/>
    <x v="2"/>
    <x v="0"/>
    <x v="0"/>
    <x v="60"/>
    <x v="8"/>
    <x v="872"/>
    <x v="10"/>
    <x v="114"/>
    <x v="942"/>
    <x v="1146"/>
    <x v="0"/>
    <x v="0"/>
    <x v="0"/>
    <x v="0"/>
    <x v="0"/>
    <x v="0"/>
    <x v="0"/>
    <x v="0"/>
    <x v="0"/>
  </r>
  <r>
    <x v="0"/>
    <x v="0"/>
    <x v="0"/>
    <x v="16"/>
    <x v="16"/>
    <x v="1"/>
    <x v="0"/>
    <x v="315"/>
    <x v="314"/>
    <x v="31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6"/>
    <x v="0"/>
    <x v="904"/>
    <x v="899"/>
    <x v="904"/>
    <x v="10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9"/>
    <x v="3"/>
    <x v="14"/>
    <x v="771"/>
    <x v="901"/>
    <x v="3"/>
    <x v="46"/>
    <x v="2"/>
    <x v="2"/>
    <x v="0"/>
    <x v="0"/>
    <x v="27"/>
    <x v="15"/>
    <x v="873"/>
    <x v="6"/>
    <x v="26"/>
    <x v="943"/>
    <x v="1147"/>
    <x v="0"/>
    <x v="0"/>
    <x v="0"/>
    <x v="0"/>
    <x v="0"/>
    <x v="0"/>
    <x v="0"/>
    <x v="0"/>
    <x v="0"/>
  </r>
  <r>
    <x v="0"/>
    <x v="0"/>
    <x v="0"/>
    <x v="16"/>
    <x v="16"/>
    <x v="119"/>
    <x v="123"/>
    <x v="319"/>
    <x v="318"/>
    <x v="31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5"/>
    <x v="900"/>
    <x v="905"/>
    <x v="10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02"/>
    <x v="6"/>
    <x v="15"/>
    <x v="1"/>
    <x v="4"/>
    <x v="0"/>
    <x v="0"/>
    <x v="13"/>
    <x v="1"/>
    <x v="83"/>
    <x v="1"/>
    <x v="13"/>
    <x v="79"/>
    <x v="1148"/>
    <x v="0"/>
    <x v="0"/>
    <x v="0"/>
    <x v="0"/>
    <x v="0"/>
    <x v="0"/>
    <x v="0"/>
    <x v="0"/>
    <x v="0"/>
  </r>
  <r>
    <x v="0"/>
    <x v="0"/>
    <x v="0"/>
    <x v="17"/>
    <x v="17"/>
    <x v="13"/>
    <x v="126"/>
    <x v="331"/>
    <x v="330"/>
    <x v="3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26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7"/>
    <x v="17"/>
    <x v="222"/>
    <x v="0"/>
    <x v="119"/>
    <x v="119"/>
    <x v="11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85"/>
    <x v="1"/>
    <x v="1"/>
    <x v="0"/>
    <x v="0"/>
    <x v="0"/>
    <x v="0"/>
    <x v="0"/>
    <x v="0"/>
    <x v="0"/>
    <x v="0"/>
    <x v="1"/>
    <x v="1"/>
    <x v="1"/>
    <x v="1"/>
    <x v="6"/>
    <x v="126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7"/>
    <x v="17"/>
    <x v="122"/>
    <x v="124"/>
    <x v="327"/>
    <x v="326"/>
    <x v="32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0"/>
    <x v="0"/>
    <x v="0"/>
    <x v="0"/>
    <x v="0"/>
    <x v="0"/>
    <x v="0"/>
    <x v="0"/>
    <x v="0"/>
    <x v="1"/>
    <x v="1"/>
    <x v="1"/>
    <x v="1"/>
    <x v="37"/>
    <x v="1268"/>
    <x v="1"/>
    <x v="445"/>
    <x v="23"/>
    <x v="297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7"/>
    <x v="17"/>
    <x v="1"/>
    <x v="239"/>
    <x v="83"/>
    <x v="83"/>
    <x v="8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1269"/>
    <x v="2"/>
    <x v="2"/>
    <x v="4"/>
    <x v="298"/>
    <x v="13"/>
    <x v="1"/>
    <x v="113"/>
    <x v="1"/>
    <x v="13"/>
    <x v="226"/>
    <x v="1149"/>
    <x v="0"/>
    <x v="0"/>
    <x v="0"/>
    <x v="0"/>
    <x v="0"/>
    <x v="0"/>
    <x v="0"/>
    <x v="0"/>
    <x v="0"/>
  </r>
  <r>
    <x v="0"/>
    <x v="0"/>
    <x v="0"/>
    <x v="17"/>
    <x v="17"/>
    <x v="1"/>
    <x v="0"/>
    <x v="328"/>
    <x v="327"/>
    <x v="32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1"/>
    <x v="661"/>
    <x v="479"/>
    <x v="0"/>
    <x v="0"/>
    <x v="348"/>
    <x v="11"/>
    <x v="764"/>
    <x v="418"/>
    <x v="905"/>
    <x v="901"/>
    <x v="906"/>
    <x v="1019"/>
    <x v="0"/>
    <x v="0"/>
    <x v="0"/>
    <x v="0"/>
    <x v="0"/>
    <x v="0"/>
    <x v="3"/>
    <x v="3"/>
    <x v="0"/>
    <x v="0"/>
    <x v="0"/>
    <x v="0"/>
    <x v="10"/>
    <x v="0"/>
    <x v="1"/>
    <x v="330"/>
    <x v="389"/>
    <x v="0"/>
    <x v="0"/>
    <x v="5"/>
    <x v="261"/>
    <x v="0"/>
    <x v="0"/>
    <x v="95"/>
    <x v="15"/>
    <x v="370"/>
    <x v="1"/>
    <x v="63"/>
    <x v="517"/>
    <x v="9"/>
    <x v="88"/>
    <x v="772"/>
    <x v="903"/>
    <x v="127"/>
    <x v="1270"/>
    <x v="22"/>
    <x v="446"/>
    <x v="45"/>
    <x v="299"/>
    <x v="218"/>
    <x v="56"/>
    <x v="874"/>
    <x v="44"/>
    <x v="198"/>
    <x v="944"/>
    <x v="1150"/>
    <x v="0"/>
    <x v="0"/>
    <x v="0"/>
    <x v="0"/>
    <x v="0"/>
    <x v="0"/>
    <x v="0"/>
    <x v="0"/>
    <x v="0"/>
  </r>
  <r>
    <x v="0"/>
    <x v="0"/>
    <x v="0"/>
    <x v="17"/>
    <x v="17"/>
    <x v="1"/>
    <x v="0"/>
    <x v="328"/>
    <x v="327"/>
    <x v="328"/>
    <x v="0"/>
    <x v="1"/>
    <x v="0"/>
    <x v="1"/>
    <x v="2"/>
    <x v="4"/>
    <x v="0"/>
    <x v="0"/>
    <x v="0"/>
    <x v="0"/>
    <x v="2"/>
    <x v="2"/>
    <x v="1"/>
    <x v="6"/>
    <x v="1"/>
    <x v="3"/>
    <x v="22"/>
    <x v="0"/>
    <x v="0"/>
    <x v="0"/>
    <x v="0"/>
    <x v="662"/>
    <x v="480"/>
    <x v="93"/>
    <x v="24"/>
    <x v="141"/>
    <x v="16"/>
    <x v="765"/>
    <x v="419"/>
    <x v="906"/>
    <x v="902"/>
    <x v="907"/>
    <x v="1020"/>
    <x v="2"/>
    <x v="39"/>
    <x v="0"/>
    <x v="0"/>
    <x v="0"/>
    <x v="0"/>
    <x v="3"/>
    <x v="3"/>
    <x v="1"/>
    <x v="13"/>
    <x v="1"/>
    <x v="12"/>
    <x v="33"/>
    <x v="0"/>
    <x v="0"/>
    <x v="0"/>
    <x v="0"/>
    <x v="28"/>
    <x v="286"/>
    <x v="1"/>
    <x v="1"/>
    <x v="0"/>
    <x v="0"/>
    <x v="4"/>
    <x v="10"/>
    <x v="371"/>
    <x v="3"/>
    <x v="151"/>
    <x v="518"/>
    <x v="0"/>
    <x v="16"/>
    <x v="773"/>
    <x v="904"/>
    <x v="5"/>
    <x v="1271"/>
    <x v="2"/>
    <x v="2"/>
    <x v="0"/>
    <x v="0"/>
    <x v="6"/>
    <x v="8"/>
    <x v="812"/>
    <x v="1"/>
    <x v="2"/>
    <x v="945"/>
    <x v="1151"/>
    <x v="0"/>
    <x v="0"/>
    <x v="0"/>
    <x v="0"/>
    <x v="0"/>
    <x v="0"/>
    <x v="0"/>
    <x v="0"/>
    <x v="0"/>
  </r>
  <r>
    <x v="0"/>
    <x v="0"/>
    <x v="0"/>
    <x v="17"/>
    <x v="17"/>
    <x v="1"/>
    <x v="0"/>
    <x v="328"/>
    <x v="327"/>
    <x v="328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8"/>
    <x v="16"/>
    <x v="0"/>
    <x v="0"/>
    <x v="0"/>
    <x v="0"/>
    <x v="766"/>
    <x v="14"/>
    <x v="907"/>
    <x v="903"/>
    <x v="908"/>
    <x v="1021"/>
    <x v="0"/>
    <x v="0"/>
    <x v="0"/>
    <x v="0"/>
    <x v="0"/>
    <x v="0"/>
    <x v="0"/>
    <x v="0"/>
    <x v="0"/>
    <x v="0"/>
    <x v="0"/>
    <x v="0"/>
    <x v="0"/>
    <x v="0"/>
    <x v="0"/>
    <x v="0"/>
    <x v="390"/>
    <x v="0"/>
    <x v="0"/>
    <x v="1"/>
    <x v="1"/>
    <x v="0"/>
    <x v="0"/>
    <x v="7"/>
    <x v="4"/>
    <x v="4"/>
    <x v="1"/>
    <x v="94"/>
    <x v="152"/>
    <x v="1"/>
    <x v="1"/>
    <x v="1"/>
    <x v="905"/>
    <x v="6"/>
    <x v="1272"/>
    <x v="2"/>
    <x v="2"/>
    <x v="0"/>
    <x v="0"/>
    <x v="2"/>
    <x v="1"/>
    <x v="221"/>
    <x v="4"/>
    <x v="5"/>
    <x v="5"/>
    <x v="1152"/>
    <x v="0"/>
    <x v="0"/>
    <x v="0"/>
    <x v="145"/>
    <x v="145"/>
    <x v="1"/>
    <x v="1"/>
    <x v="54"/>
    <x v="54"/>
  </r>
  <r>
    <x v="0"/>
    <x v="0"/>
    <x v="0"/>
    <x v="17"/>
    <x v="17"/>
    <x v="1"/>
    <x v="0"/>
    <x v="328"/>
    <x v="327"/>
    <x v="32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63"/>
    <x v="481"/>
    <x v="0"/>
    <x v="0"/>
    <x v="0"/>
    <x v="0"/>
    <x v="767"/>
    <x v="420"/>
    <x v="908"/>
    <x v="904"/>
    <x v="909"/>
    <x v="102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287"/>
    <x v="1"/>
    <x v="1"/>
    <x v="0"/>
    <x v="0"/>
    <x v="14"/>
    <x v="10"/>
    <x v="154"/>
    <x v="3"/>
    <x v="21"/>
    <x v="519"/>
    <x v="1"/>
    <x v="1"/>
    <x v="1"/>
    <x v="906"/>
    <x v="23"/>
    <x v="1273"/>
    <x v="2"/>
    <x v="2"/>
    <x v="0"/>
    <x v="0"/>
    <x v="1"/>
    <x v="8"/>
    <x v="875"/>
    <x v="4"/>
    <x v="5"/>
    <x v="5"/>
    <x v="1153"/>
    <x v="0"/>
    <x v="0"/>
    <x v="0"/>
    <x v="145"/>
    <x v="145"/>
    <x v="1"/>
    <x v="1"/>
    <x v="54"/>
    <x v="54"/>
  </r>
  <r>
    <x v="0"/>
    <x v="0"/>
    <x v="0"/>
    <x v="17"/>
    <x v="17"/>
    <x v="1"/>
    <x v="35"/>
    <x v="352"/>
    <x v="350"/>
    <x v="35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0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71"/>
    <x v="1274"/>
    <x v="2"/>
    <x v="2"/>
    <x v="4"/>
    <x v="300"/>
    <x v="32"/>
    <x v="8"/>
    <x v="876"/>
    <x v="10"/>
    <x v="37"/>
    <x v="946"/>
    <x v="1154"/>
    <x v="0"/>
    <x v="0"/>
    <x v="0"/>
    <x v="0"/>
    <x v="0"/>
    <x v="0"/>
    <x v="0"/>
    <x v="0"/>
    <x v="0"/>
  </r>
  <r>
    <x v="0"/>
    <x v="0"/>
    <x v="0"/>
    <x v="17"/>
    <x v="17"/>
    <x v="61"/>
    <x v="0"/>
    <x v="237"/>
    <x v="236"/>
    <x v="23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88"/>
    <x v="1"/>
    <x v="1"/>
    <x v="0"/>
    <x v="0"/>
    <x v="0"/>
    <x v="0"/>
    <x v="0"/>
    <x v="0"/>
    <x v="0"/>
    <x v="0"/>
    <x v="1"/>
    <x v="1"/>
    <x v="1"/>
    <x v="1"/>
    <x v="6"/>
    <x v="85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7"/>
    <x v="17"/>
    <x v="0"/>
    <x v="0"/>
    <x v="679"/>
    <x v="676"/>
    <x v="6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6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7"/>
    <x v="17"/>
    <x v="13"/>
    <x v="144"/>
    <x v="680"/>
    <x v="677"/>
    <x v="68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27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7"/>
    <x v="17"/>
    <x v="3"/>
    <x v="119"/>
    <x v="681"/>
    <x v="678"/>
    <x v="68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64"/>
    <x v="233"/>
    <x v="0"/>
    <x v="0"/>
    <x v="0"/>
    <x v="0"/>
    <x v="768"/>
    <x v="234"/>
    <x v="909"/>
    <x v="905"/>
    <x v="910"/>
    <x v="1024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289"/>
    <x v="1"/>
    <x v="1"/>
    <x v="0"/>
    <x v="0"/>
    <x v="12"/>
    <x v="2"/>
    <x v="364"/>
    <x v="2"/>
    <x v="152"/>
    <x v="520"/>
    <x v="0"/>
    <x v="16"/>
    <x v="774"/>
    <x v="907"/>
    <x v="10"/>
    <x v="1276"/>
    <x v="2"/>
    <x v="2"/>
    <x v="0"/>
    <x v="0"/>
    <x v="43"/>
    <x v="3"/>
    <x v="877"/>
    <x v="1"/>
    <x v="2"/>
    <x v="947"/>
    <x v="1155"/>
    <x v="0"/>
    <x v="0"/>
    <x v="0"/>
    <x v="0"/>
    <x v="0"/>
    <x v="0"/>
    <x v="0"/>
    <x v="0"/>
    <x v="0"/>
  </r>
  <r>
    <x v="0"/>
    <x v="0"/>
    <x v="0"/>
    <x v="17"/>
    <x v="17"/>
    <x v="223"/>
    <x v="0"/>
    <x v="682"/>
    <x v="679"/>
    <x v="68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2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908"/>
    <x v="6"/>
    <x v="15"/>
    <x v="2"/>
    <x v="2"/>
    <x v="0"/>
    <x v="0"/>
    <x v="13"/>
    <x v="1"/>
    <x v="83"/>
    <x v="1"/>
    <x v="13"/>
    <x v="79"/>
    <x v="1156"/>
    <x v="0"/>
    <x v="0"/>
    <x v="0"/>
    <x v="0"/>
    <x v="0"/>
    <x v="0"/>
    <x v="0"/>
    <x v="0"/>
    <x v="0"/>
  </r>
  <r>
    <x v="0"/>
    <x v="0"/>
    <x v="0"/>
    <x v="17"/>
    <x v="17"/>
    <x v="223"/>
    <x v="0"/>
    <x v="682"/>
    <x v="679"/>
    <x v="68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65"/>
    <x v="40"/>
    <x v="0"/>
    <x v="0"/>
    <x v="349"/>
    <x v="0"/>
    <x v="769"/>
    <x v="37"/>
    <x v="910"/>
    <x v="893"/>
    <x v="911"/>
    <x v="1025"/>
    <x v="0"/>
    <x v="0"/>
    <x v="0"/>
    <x v="0"/>
    <x v="0"/>
    <x v="0"/>
    <x v="0"/>
    <x v="0"/>
    <x v="0"/>
    <x v="0"/>
    <x v="0"/>
    <x v="0"/>
    <x v="0"/>
    <x v="0"/>
    <x v="0"/>
    <x v="331"/>
    <x v="391"/>
    <x v="41"/>
    <x v="290"/>
    <x v="3"/>
    <x v="262"/>
    <x v="0"/>
    <x v="0"/>
    <x v="7"/>
    <x v="4"/>
    <x v="357"/>
    <x v="1"/>
    <x v="121"/>
    <x v="521"/>
    <x v="1"/>
    <x v="1"/>
    <x v="775"/>
    <x v="909"/>
    <x v="92"/>
    <x v="1277"/>
    <x v="5"/>
    <x v="447"/>
    <x v="1"/>
    <x v="137"/>
    <x v="2"/>
    <x v="1"/>
    <x v="878"/>
    <x v="4"/>
    <x v="5"/>
    <x v="948"/>
    <x v="1157"/>
    <x v="0"/>
    <x v="0"/>
    <x v="0"/>
    <x v="0"/>
    <x v="0"/>
    <x v="0"/>
    <x v="0"/>
    <x v="0"/>
    <x v="0"/>
  </r>
  <r>
    <x v="0"/>
    <x v="0"/>
    <x v="0"/>
    <x v="17"/>
    <x v="17"/>
    <x v="223"/>
    <x v="0"/>
    <x v="682"/>
    <x v="679"/>
    <x v="68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6"/>
    <x v="1"/>
    <x v="1"/>
    <x v="0"/>
    <x v="0"/>
    <x v="0"/>
    <x v="0"/>
    <x v="0"/>
    <x v="0"/>
    <x v="0"/>
    <x v="0"/>
    <x v="1"/>
    <x v="1"/>
    <x v="1"/>
    <x v="1"/>
    <x v="6"/>
    <x v="120"/>
    <x v="2"/>
    <x v="2"/>
    <x v="0"/>
    <x v="0"/>
    <x v="5"/>
    <x v="4"/>
    <x v="5"/>
    <x v="4"/>
    <x v="5"/>
    <x v="5"/>
    <x v="5"/>
    <x v="0"/>
    <x v="0"/>
    <x v="1"/>
    <x v="146"/>
    <x v="146"/>
    <x v="1"/>
    <x v="1"/>
    <x v="54"/>
    <x v="54"/>
  </r>
  <r>
    <x v="0"/>
    <x v="0"/>
    <x v="0"/>
    <x v="17"/>
    <x v="17"/>
    <x v="1"/>
    <x v="0"/>
    <x v="328"/>
    <x v="327"/>
    <x v="32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0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45"/>
    <x v="2"/>
    <x v="2"/>
    <x v="0"/>
    <x v="0"/>
    <x v="2"/>
    <x v="1"/>
    <x v="879"/>
    <x v="1"/>
    <x v="2"/>
    <x v="949"/>
    <x v="1158"/>
    <x v="0"/>
    <x v="0"/>
    <x v="0"/>
    <x v="0"/>
    <x v="0"/>
    <x v="0"/>
    <x v="0"/>
    <x v="0"/>
    <x v="0"/>
  </r>
  <r>
    <x v="0"/>
    <x v="0"/>
    <x v="0"/>
    <x v="17"/>
    <x v="17"/>
    <x v="79"/>
    <x v="48"/>
    <x v="296"/>
    <x v="295"/>
    <x v="29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278"/>
    <x v="1"/>
    <x v="88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7"/>
    <x v="17"/>
    <x v="1"/>
    <x v="90"/>
    <x v="330"/>
    <x v="329"/>
    <x v="33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6"/>
    <x v="101"/>
    <x v="0"/>
    <x v="0"/>
    <x v="0"/>
    <x v="0"/>
    <x v="770"/>
    <x v="221"/>
    <x v="911"/>
    <x v="906"/>
    <x v="912"/>
    <x v="10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"/>
    <x v="4"/>
    <x v="190"/>
    <x v="0"/>
    <x v="0"/>
    <x v="522"/>
    <x v="1"/>
    <x v="24"/>
    <x v="776"/>
    <x v="910"/>
    <x v="6"/>
    <x v="137"/>
    <x v="2"/>
    <x v="2"/>
    <x v="0"/>
    <x v="0"/>
    <x v="81"/>
    <x v="1"/>
    <x v="880"/>
    <x v="4"/>
    <x v="120"/>
    <x v="950"/>
    <x v="1159"/>
    <x v="0"/>
    <x v="0"/>
    <x v="0"/>
    <x v="0"/>
    <x v="0"/>
    <x v="0"/>
    <x v="0"/>
    <x v="0"/>
    <x v="0"/>
  </r>
  <r>
    <x v="0"/>
    <x v="0"/>
    <x v="0"/>
    <x v="18"/>
    <x v="18"/>
    <x v="124"/>
    <x v="0"/>
    <x v="77"/>
    <x v="77"/>
    <x v="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7"/>
    <x v="482"/>
    <x v="0"/>
    <x v="0"/>
    <x v="350"/>
    <x v="0"/>
    <x v="771"/>
    <x v="421"/>
    <x v="912"/>
    <x v="907"/>
    <x v="913"/>
    <x v="1028"/>
    <x v="0"/>
    <x v="0"/>
    <x v="0"/>
    <x v="0"/>
    <x v="0"/>
    <x v="0"/>
    <x v="0"/>
    <x v="0"/>
    <x v="0"/>
    <x v="0"/>
    <x v="0"/>
    <x v="0"/>
    <x v="0"/>
    <x v="0"/>
    <x v="1"/>
    <x v="332"/>
    <x v="392"/>
    <x v="0"/>
    <x v="0"/>
    <x v="1"/>
    <x v="1"/>
    <x v="0"/>
    <x v="0"/>
    <x v="20"/>
    <x v="2"/>
    <x v="12"/>
    <x v="0"/>
    <x v="0"/>
    <x v="523"/>
    <x v="1"/>
    <x v="3"/>
    <x v="777"/>
    <x v="911"/>
    <x v="30"/>
    <x v="1279"/>
    <x v="2"/>
    <x v="2"/>
    <x v="0"/>
    <x v="0"/>
    <x v="0"/>
    <x v="15"/>
    <x v="881"/>
    <x v="1"/>
    <x v="31"/>
    <x v="951"/>
    <x v="1160"/>
    <x v="0"/>
    <x v="0"/>
    <x v="0"/>
    <x v="0"/>
    <x v="0"/>
    <x v="0"/>
    <x v="0"/>
    <x v="0"/>
    <x v="0"/>
  </r>
  <r>
    <x v="0"/>
    <x v="0"/>
    <x v="0"/>
    <x v="18"/>
    <x v="18"/>
    <x v="124"/>
    <x v="0"/>
    <x v="77"/>
    <x v="77"/>
    <x v="7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91"/>
    <x v="0"/>
    <x v="263"/>
    <x v="0"/>
    <x v="0"/>
    <x v="0"/>
    <x v="0"/>
    <x v="0"/>
    <x v="0"/>
    <x v="0"/>
    <x v="0"/>
    <x v="1"/>
    <x v="1"/>
    <x v="1"/>
    <x v="1"/>
    <x v="6"/>
    <x v="1280"/>
    <x v="1"/>
    <x v="448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17"/>
    <x v="36"/>
    <x v="149"/>
    <x v="149"/>
    <x v="1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0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60"/>
    <x v="1281"/>
    <x v="1"/>
    <x v="4"/>
    <x v="3"/>
    <x v="301"/>
    <x v="38"/>
    <x v="8"/>
    <x v="420"/>
    <x v="10"/>
    <x v="35"/>
    <x v="451"/>
    <x v="1161"/>
    <x v="0"/>
    <x v="0"/>
    <x v="0"/>
    <x v="0"/>
    <x v="0"/>
    <x v="0"/>
    <x v="0"/>
    <x v="0"/>
    <x v="0"/>
  </r>
  <r>
    <x v="0"/>
    <x v="0"/>
    <x v="0"/>
    <x v="18"/>
    <x v="18"/>
    <x v="126"/>
    <x v="0"/>
    <x v="151"/>
    <x v="151"/>
    <x v="15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8"/>
    <x v="26"/>
    <x v="0"/>
    <x v="0"/>
    <x v="0"/>
    <x v="0"/>
    <x v="772"/>
    <x v="0"/>
    <x v="913"/>
    <x v="908"/>
    <x v="914"/>
    <x v="103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6"/>
    <x v="778"/>
    <x v="912"/>
    <x v="1"/>
    <x v="1282"/>
    <x v="2"/>
    <x v="2"/>
    <x v="0"/>
    <x v="0"/>
    <x v="6"/>
    <x v="1"/>
    <x v="882"/>
    <x v="4"/>
    <x v="2"/>
    <x v="952"/>
    <x v="1162"/>
    <x v="0"/>
    <x v="0"/>
    <x v="0"/>
    <x v="0"/>
    <x v="0"/>
    <x v="0"/>
    <x v="0"/>
    <x v="0"/>
    <x v="0"/>
  </r>
  <r>
    <x v="0"/>
    <x v="0"/>
    <x v="0"/>
    <x v="18"/>
    <x v="18"/>
    <x v="1"/>
    <x v="0"/>
    <x v="337"/>
    <x v="336"/>
    <x v="337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83"/>
    <x v="102"/>
    <x v="669"/>
    <x v="483"/>
    <x v="94"/>
    <x v="0"/>
    <x v="351"/>
    <x v="0"/>
    <x v="773"/>
    <x v="422"/>
    <x v="914"/>
    <x v="909"/>
    <x v="915"/>
    <x v="1031"/>
    <x v="0"/>
    <x v="0"/>
    <x v="0"/>
    <x v="0"/>
    <x v="0"/>
    <x v="0"/>
    <x v="0"/>
    <x v="0"/>
    <x v="0"/>
    <x v="0"/>
    <x v="0"/>
    <x v="0"/>
    <x v="0"/>
    <x v="2"/>
    <x v="1"/>
    <x v="333"/>
    <x v="393"/>
    <x v="0"/>
    <x v="0"/>
    <x v="9"/>
    <x v="264"/>
    <x v="0"/>
    <x v="0"/>
    <x v="57"/>
    <x v="26"/>
    <x v="372"/>
    <x v="3"/>
    <x v="153"/>
    <x v="524"/>
    <x v="10"/>
    <x v="38"/>
    <x v="779"/>
    <x v="913"/>
    <x v="176"/>
    <x v="1283"/>
    <x v="4"/>
    <x v="449"/>
    <x v="12"/>
    <x v="302"/>
    <x v="219"/>
    <x v="50"/>
    <x v="883"/>
    <x v="32"/>
    <x v="27"/>
    <x v="953"/>
    <x v="1163"/>
    <x v="0"/>
    <x v="0"/>
    <x v="0"/>
    <x v="0"/>
    <x v="0"/>
    <x v="0"/>
    <x v="0"/>
    <x v="0"/>
    <x v="0"/>
  </r>
  <r>
    <x v="0"/>
    <x v="0"/>
    <x v="0"/>
    <x v="18"/>
    <x v="18"/>
    <x v="1"/>
    <x v="0"/>
    <x v="337"/>
    <x v="336"/>
    <x v="33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292"/>
    <x v="0"/>
    <x v="0"/>
    <x v="0"/>
    <x v="0"/>
    <x v="0"/>
    <x v="0"/>
    <x v="0"/>
    <x v="0"/>
    <x v="0"/>
    <x v="0"/>
    <x v="1"/>
    <x v="1"/>
    <x v="1"/>
    <x v="1"/>
    <x v="10"/>
    <x v="1284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06"/>
    <x v="48"/>
    <x v="333"/>
    <x v="332"/>
    <x v="33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0"/>
    <x v="484"/>
    <x v="0"/>
    <x v="0"/>
    <x v="0"/>
    <x v="0"/>
    <x v="774"/>
    <x v="423"/>
    <x v="915"/>
    <x v="910"/>
    <x v="916"/>
    <x v="10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6"/>
    <x v="0"/>
    <x v="0"/>
    <x v="26"/>
    <x v="2"/>
    <x v="103"/>
    <x v="0"/>
    <x v="0"/>
    <x v="525"/>
    <x v="6"/>
    <x v="40"/>
    <x v="780"/>
    <x v="914"/>
    <x v="55"/>
    <x v="1285"/>
    <x v="7"/>
    <x v="450"/>
    <x v="1"/>
    <x v="1"/>
    <x v="25"/>
    <x v="0"/>
    <x v="884"/>
    <x v="13"/>
    <x v="52"/>
    <x v="954"/>
    <x v="1164"/>
    <x v="0"/>
    <x v="0"/>
    <x v="0"/>
    <x v="0"/>
    <x v="0"/>
    <x v="0"/>
    <x v="0"/>
    <x v="0"/>
    <x v="0"/>
  </r>
  <r>
    <x v="0"/>
    <x v="0"/>
    <x v="0"/>
    <x v="18"/>
    <x v="18"/>
    <x v="123"/>
    <x v="0"/>
    <x v="55"/>
    <x v="55"/>
    <x v="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1"/>
    <x v="233"/>
    <x v="0"/>
    <x v="0"/>
    <x v="0"/>
    <x v="0"/>
    <x v="775"/>
    <x v="234"/>
    <x v="916"/>
    <x v="911"/>
    <x v="917"/>
    <x v="10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3"/>
    <x v="2"/>
    <x v="50"/>
    <x v="0"/>
    <x v="0"/>
    <x v="526"/>
    <x v="3"/>
    <x v="8"/>
    <x v="781"/>
    <x v="915"/>
    <x v="22"/>
    <x v="1286"/>
    <x v="1"/>
    <x v="451"/>
    <x v="0"/>
    <x v="0"/>
    <x v="25"/>
    <x v="10"/>
    <x v="885"/>
    <x v="6"/>
    <x v="46"/>
    <x v="955"/>
    <x v="1165"/>
    <x v="0"/>
    <x v="0"/>
    <x v="0"/>
    <x v="0"/>
    <x v="0"/>
    <x v="0"/>
    <x v="0"/>
    <x v="0"/>
    <x v="0"/>
  </r>
  <r>
    <x v="0"/>
    <x v="0"/>
    <x v="0"/>
    <x v="18"/>
    <x v="18"/>
    <x v="123"/>
    <x v="0"/>
    <x v="55"/>
    <x v="55"/>
    <x v="5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23"/>
    <x v="0"/>
    <x v="55"/>
    <x v="55"/>
    <x v="55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2"/>
    <x v="42"/>
    <x v="0"/>
    <x v="0"/>
    <x v="0"/>
    <x v="0"/>
    <x v="776"/>
    <x v="0"/>
    <x v="917"/>
    <x v="912"/>
    <x v="918"/>
    <x v="1034"/>
    <x v="0"/>
    <x v="0"/>
    <x v="0"/>
    <x v="0"/>
    <x v="0"/>
    <x v="0"/>
    <x v="0"/>
    <x v="0"/>
    <x v="0"/>
    <x v="0"/>
    <x v="0"/>
    <x v="0"/>
    <x v="0"/>
    <x v="0"/>
    <x v="0"/>
    <x v="0"/>
    <x v="394"/>
    <x v="0"/>
    <x v="0"/>
    <x v="1"/>
    <x v="1"/>
    <x v="0"/>
    <x v="0"/>
    <x v="0"/>
    <x v="0"/>
    <x v="0"/>
    <x v="0"/>
    <x v="0"/>
    <x v="0"/>
    <x v="1"/>
    <x v="1"/>
    <x v="343"/>
    <x v="916"/>
    <x v="1"/>
    <x v="304"/>
    <x v="2"/>
    <x v="2"/>
    <x v="0"/>
    <x v="0"/>
    <x v="8"/>
    <x v="3"/>
    <x v="886"/>
    <x v="1"/>
    <x v="14"/>
    <x v="956"/>
    <x v="1166"/>
    <x v="0"/>
    <x v="0"/>
    <x v="0"/>
    <x v="147"/>
    <x v="147"/>
    <x v="1"/>
    <x v="1"/>
    <x v="20"/>
    <x v="20"/>
  </r>
  <r>
    <x v="0"/>
    <x v="0"/>
    <x v="0"/>
    <x v="18"/>
    <x v="18"/>
    <x v="123"/>
    <x v="0"/>
    <x v="55"/>
    <x v="55"/>
    <x v="5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16"/>
    <x v="0"/>
    <x v="0"/>
    <x v="0"/>
    <x v="0"/>
    <x v="29"/>
    <x v="14"/>
    <x v="918"/>
    <x v="913"/>
    <x v="919"/>
    <x v="1035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4"/>
    <x v="4"/>
    <x v="2"/>
    <x v="1"/>
    <x v="2"/>
    <x v="26"/>
    <x v="1"/>
    <x v="1"/>
    <x v="1"/>
    <x v="917"/>
    <x v="6"/>
    <x v="10"/>
    <x v="2"/>
    <x v="2"/>
    <x v="0"/>
    <x v="0"/>
    <x v="6"/>
    <x v="1"/>
    <x v="34"/>
    <x v="4"/>
    <x v="5"/>
    <x v="5"/>
    <x v="1167"/>
    <x v="0"/>
    <x v="0"/>
    <x v="0"/>
    <x v="147"/>
    <x v="147"/>
    <x v="1"/>
    <x v="1"/>
    <x v="20"/>
    <x v="20"/>
  </r>
  <r>
    <x v="0"/>
    <x v="0"/>
    <x v="0"/>
    <x v="18"/>
    <x v="18"/>
    <x v="124"/>
    <x v="0"/>
    <x v="77"/>
    <x v="77"/>
    <x v="7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12"/>
    <x v="112"/>
    <x v="1"/>
    <x v="1"/>
    <x v="20"/>
    <x v="20"/>
  </r>
  <r>
    <x v="0"/>
    <x v="0"/>
    <x v="0"/>
    <x v="18"/>
    <x v="18"/>
    <x v="124"/>
    <x v="0"/>
    <x v="77"/>
    <x v="77"/>
    <x v="7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73"/>
    <x v="485"/>
    <x v="0"/>
    <x v="0"/>
    <x v="352"/>
    <x v="0"/>
    <x v="777"/>
    <x v="424"/>
    <x v="919"/>
    <x v="914"/>
    <x v="920"/>
    <x v="1036"/>
    <x v="0"/>
    <x v="0"/>
    <x v="0"/>
    <x v="0"/>
    <x v="0"/>
    <x v="0"/>
    <x v="0"/>
    <x v="0"/>
    <x v="0"/>
    <x v="0"/>
    <x v="0"/>
    <x v="0"/>
    <x v="0"/>
    <x v="0"/>
    <x v="0"/>
    <x v="334"/>
    <x v="395"/>
    <x v="1"/>
    <x v="63"/>
    <x v="1"/>
    <x v="1"/>
    <x v="0"/>
    <x v="0"/>
    <x v="12"/>
    <x v="2"/>
    <x v="82"/>
    <x v="2"/>
    <x v="87"/>
    <x v="372"/>
    <x v="0"/>
    <x v="5"/>
    <x v="782"/>
    <x v="918"/>
    <x v="3"/>
    <x v="215"/>
    <x v="1"/>
    <x v="28"/>
    <x v="0"/>
    <x v="0"/>
    <x v="43"/>
    <x v="3"/>
    <x v="363"/>
    <x v="1"/>
    <x v="14"/>
    <x v="957"/>
    <x v="1168"/>
    <x v="0"/>
    <x v="0"/>
    <x v="0"/>
    <x v="112"/>
    <x v="112"/>
    <x v="1"/>
    <x v="1"/>
    <x v="20"/>
    <x v="20"/>
  </r>
  <r>
    <x v="0"/>
    <x v="0"/>
    <x v="0"/>
    <x v="18"/>
    <x v="18"/>
    <x v="126"/>
    <x v="0"/>
    <x v="342"/>
    <x v="341"/>
    <x v="3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0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287"/>
    <x v="2"/>
    <x v="2"/>
    <x v="0"/>
    <x v="0"/>
    <x v="39"/>
    <x v="1"/>
    <x v="887"/>
    <x v="1"/>
    <x v="31"/>
    <x v="958"/>
    <x v="1169"/>
    <x v="0"/>
    <x v="0"/>
    <x v="0"/>
    <x v="0"/>
    <x v="0"/>
    <x v="0"/>
    <x v="0"/>
    <x v="0"/>
    <x v="0"/>
  </r>
  <r>
    <x v="0"/>
    <x v="0"/>
    <x v="0"/>
    <x v="18"/>
    <x v="18"/>
    <x v="126"/>
    <x v="0"/>
    <x v="343"/>
    <x v="342"/>
    <x v="34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4"/>
    <x v="486"/>
    <x v="0"/>
    <x v="0"/>
    <x v="0"/>
    <x v="0"/>
    <x v="778"/>
    <x v="425"/>
    <x v="920"/>
    <x v="915"/>
    <x v="921"/>
    <x v="10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8"/>
    <x v="2"/>
    <x v="373"/>
    <x v="0"/>
    <x v="0"/>
    <x v="527"/>
    <x v="0"/>
    <x v="21"/>
    <x v="783"/>
    <x v="919"/>
    <x v="5"/>
    <x v="1288"/>
    <x v="2"/>
    <x v="2"/>
    <x v="0"/>
    <x v="0"/>
    <x v="20"/>
    <x v="8"/>
    <x v="888"/>
    <x v="1"/>
    <x v="35"/>
    <x v="959"/>
    <x v="1170"/>
    <x v="0"/>
    <x v="0"/>
    <x v="0"/>
    <x v="0"/>
    <x v="0"/>
    <x v="0"/>
    <x v="0"/>
    <x v="0"/>
    <x v="0"/>
  </r>
  <r>
    <x v="0"/>
    <x v="0"/>
    <x v="0"/>
    <x v="18"/>
    <x v="18"/>
    <x v="61"/>
    <x v="0"/>
    <x v="153"/>
    <x v="153"/>
    <x v="1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25"/>
    <x v="0"/>
    <x v="0"/>
    <x v="0"/>
    <x v="0"/>
    <x v="85"/>
    <x v="71"/>
    <x v="921"/>
    <x v="916"/>
    <x v="922"/>
    <x v="10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1"/>
    <x v="1"/>
    <x v="9"/>
    <x v="1"/>
    <x v="16"/>
    <x v="22"/>
    <x v="920"/>
    <x v="6"/>
    <x v="1289"/>
    <x v="2"/>
    <x v="2"/>
    <x v="0"/>
    <x v="0"/>
    <x v="13"/>
    <x v="1"/>
    <x v="83"/>
    <x v="4"/>
    <x v="2"/>
    <x v="26"/>
    <x v="1171"/>
    <x v="0"/>
    <x v="0"/>
    <x v="0"/>
    <x v="0"/>
    <x v="0"/>
    <x v="0"/>
    <x v="0"/>
    <x v="0"/>
    <x v="0"/>
  </r>
  <r>
    <x v="0"/>
    <x v="0"/>
    <x v="0"/>
    <x v="18"/>
    <x v="18"/>
    <x v="61"/>
    <x v="0"/>
    <x v="153"/>
    <x v="153"/>
    <x v="15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75"/>
    <x v="56"/>
    <x v="0"/>
    <x v="0"/>
    <x v="0"/>
    <x v="0"/>
    <x v="779"/>
    <x v="52"/>
    <x v="922"/>
    <x v="917"/>
    <x v="923"/>
    <x v="1040"/>
    <x v="0"/>
    <x v="0"/>
    <x v="0"/>
    <x v="0"/>
    <x v="0"/>
    <x v="0"/>
    <x v="0"/>
    <x v="0"/>
    <x v="0"/>
    <x v="0"/>
    <x v="0"/>
    <x v="0"/>
    <x v="0"/>
    <x v="0"/>
    <x v="0"/>
    <x v="0"/>
    <x v="0"/>
    <x v="24"/>
    <x v="293"/>
    <x v="1"/>
    <x v="1"/>
    <x v="0"/>
    <x v="0"/>
    <x v="7"/>
    <x v="4"/>
    <x v="9"/>
    <x v="1"/>
    <x v="1"/>
    <x v="23"/>
    <x v="1"/>
    <x v="1"/>
    <x v="784"/>
    <x v="921"/>
    <x v="30"/>
    <x v="1290"/>
    <x v="2"/>
    <x v="2"/>
    <x v="0"/>
    <x v="0"/>
    <x v="2"/>
    <x v="1"/>
    <x v="28"/>
    <x v="4"/>
    <x v="5"/>
    <x v="960"/>
    <x v="1172"/>
    <x v="0"/>
    <x v="0"/>
    <x v="0"/>
    <x v="0"/>
    <x v="0"/>
    <x v="0"/>
    <x v="0"/>
    <x v="0"/>
    <x v="0"/>
  </r>
  <r>
    <x v="0"/>
    <x v="0"/>
    <x v="0"/>
    <x v="18"/>
    <x v="18"/>
    <x v="1"/>
    <x v="240"/>
    <x v="683"/>
    <x v="680"/>
    <x v="68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4"/>
    <x v="1291"/>
    <x v="2"/>
    <x v="2"/>
    <x v="0"/>
    <x v="0"/>
    <x v="2"/>
    <x v="1"/>
    <x v="889"/>
    <x v="4"/>
    <x v="5"/>
    <x v="961"/>
    <x v="1173"/>
    <x v="0"/>
    <x v="0"/>
    <x v="1"/>
    <x v="0"/>
    <x v="0"/>
    <x v="0"/>
    <x v="0"/>
    <x v="0"/>
    <x v="0"/>
  </r>
  <r>
    <x v="0"/>
    <x v="0"/>
    <x v="0"/>
    <x v="18"/>
    <x v="18"/>
    <x v="1"/>
    <x v="0"/>
    <x v="337"/>
    <x v="336"/>
    <x v="33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48"/>
    <x v="148"/>
    <x v="1"/>
    <x v="1"/>
    <x v="20"/>
    <x v="20"/>
  </r>
  <r>
    <x v="0"/>
    <x v="0"/>
    <x v="0"/>
    <x v="18"/>
    <x v="18"/>
    <x v="1"/>
    <x v="18"/>
    <x v="684"/>
    <x v="681"/>
    <x v="68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92"/>
    <x v="1292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"/>
    <x v="11"/>
    <x v="365"/>
    <x v="363"/>
    <x v="36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92"/>
    <x v="1293"/>
    <x v="2"/>
    <x v="2"/>
    <x v="7"/>
    <x v="303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28"/>
    <x v="80"/>
    <x v="581"/>
    <x v="579"/>
    <x v="5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6"/>
    <x v="487"/>
    <x v="0"/>
    <x v="0"/>
    <x v="0"/>
    <x v="0"/>
    <x v="780"/>
    <x v="426"/>
    <x v="923"/>
    <x v="918"/>
    <x v="924"/>
    <x v="10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39"/>
    <x v="0"/>
    <x v="0"/>
    <x v="528"/>
    <x v="1"/>
    <x v="0"/>
    <x v="785"/>
    <x v="922"/>
    <x v="5"/>
    <x v="1294"/>
    <x v="2"/>
    <x v="2"/>
    <x v="0"/>
    <x v="0"/>
    <x v="38"/>
    <x v="1"/>
    <x v="890"/>
    <x v="4"/>
    <x v="7"/>
    <x v="962"/>
    <x v="1174"/>
    <x v="0"/>
    <x v="0"/>
    <x v="0"/>
    <x v="0"/>
    <x v="0"/>
    <x v="0"/>
    <x v="0"/>
    <x v="0"/>
    <x v="0"/>
  </r>
  <r>
    <x v="0"/>
    <x v="0"/>
    <x v="0"/>
    <x v="18"/>
    <x v="18"/>
    <x v="224"/>
    <x v="241"/>
    <x v="677"/>
    <x v="674"/>
    <x v="67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1"/>
    <x v="1295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1"/>
    <x v="27"/>
    <x v="340"/>
    <x v="339"/>
    <x v="34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7"/>
    <x v="146"/>
    <x v="0"/>
    <x v="0"/>
    <x v="0"/>
    <x v="0"/>
    <x v="781"/>
    <x v="125"/>
    <x v="924"/>
    <x v="919"/>
    <x v="925"/>
    <x v="10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1"/>
    <x v="4"/>
    <x v="69"/>
    <x v="0"/>
    <x v="0"/>
    <x v="529"/>
    <x v="1"/>
    <x v="18"/>
    <x v="786"/>
    <x v="923"/>
    <x v="4"/>
    <x v="1296"/>
    <x v="1"/>
    <x v="452"/>
    <x v="0"/>
    <x v="0"/>
    <x v="40"/>
    <x v="1"/>
    <x v="891"/>
    <x v="4"/>
    <x v="0"/>
    <x v="963"/>
    <x v="1175"/>
    <x v="0"/>
    <x v="0"/>
    <x v="0"/>
    <x v="0"/>
    <x v="0"/>
    <x v="0"/>
    <x v="0"/>
    <x v="0"/>
    <x v="0"/>
  </r>
  <r>
    <x v="0"/>
    <x v="0"/>
    <x v="0"/>
    <x v="18"/>
    <x v="18"/>
    <x v="11"/>
    <x v="27"/>
    <x v="340"/>
    <x v="339"/>
    <x v="34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83"/>
    <x v="0"/>
    <x v="334"/>
    <x v="333"/>
    <x v="33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78"/>
    <x v="488"/>
    <x v="0"/>
    <x v="0"/>
    <x v="353"/>
    <x v="21"/>
    <x v="782"/>
    <x v="427"/>
    <x v="925"/>
    <x v="920"/>
    <x v="926"/>
    <x v="1043"/>
    <x v="2"/>
    <x v="40"/>
    <x v="0"/>
    <x v="0"/>
    <x v="0"/>
    <x v="0"/>
    <x v="1"/>
    <x v="3"/>
    <x v="1"/>
    <x v="7"/>
    <x v="1"/>
    <x v="7"/>
    <x v="73"/>
    <x v="0"/>
    <x v="0"/>
    <x v="0"/>
    <x v="0"/>
    <x v="4"/>
    <x v="294"/>
    <x v="1"/>
    <x v="1"/>
    <x v="0"/>
    <x v="0"/>
    <x v="12"/>
    <x v="2"/>
    <x v="12"/>
    <x v="2"/>
    <x v="5"/>
    <x v="530"/>
    <x v="1"/>
    <x v="1"/>
    <x v="787"/>
    <x v="924"/>
    <x v="11"/>
    <x v="1297"/>
    <x v="2"/>
    <x v="2"/>
    <x v="0"/>
    <x v="0"/>
    <x v="43"/>
    <x v="3"/>
    <x v="892"/>
    <x v="4"/>
    <x v="5"/>
    <x v="964"/>
    <x v="1176"/>
    <x v="0"/>
    <x v="0"/>
    <x v="0"/>
    <x v="0"/>
    <x v="0"/>
    <x v="0"/>
    <x v="0"/>
    <x v="0"/>
    <x v="0"/>
  </r>
  <r>
    <x v="0"/>
    <x v="0"/>
    <x v="0"/>
    <x v="18"/>
    <x v="18"/>
    <x v="6"/>
    <x v="0"/>
    <x v="599"/>
    <x v="597"/>
    <x v="59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1"/>
    <x v="0"/>
    <x v="216"/>
    <x v="214"/>
    <x v="216"/>
    <x v="10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5"/>
    <x v="0"/>
    <x v="0"/>
    <x v="0"/>
    <x v="0"/>
    <x v="0"/>
    <x v="0"/>
    <x v="0"/>
    <x v="0"/>
    <x v="0"/>
    <x v="5"/>
    <x v="151"/>
    <x v="925"/>
    <x v="6"/>
    <x v="14"/>
    <x v="1"/>
    <x v="453"/>
    <x v="0"/>
    <x v="0"/>
    <x v="20"/>
    <x v="1"/>
    <x v="757"/>
    <x v="1"/>
    <x v="19"/>
    <x v="563"/>
    <x v="1177"/>
    <x v="0"/>
    <x v="0"/>
    <x v="0"/>
    <x v="0"/>
    <x v="0"/>
    <x v="0"/>
    <x v="0"/>
    <x v="0"/>
    <x v="0"/>
  </r>
  <r>
    <x v="0"/>
    <x v="0"/>
    <x v="0"/>
    <x v="18"/>
    <x v="18"/>
    <x v="124"/>
    <x v="0"/>
    <x v="77"/>
    <x v="77"/>
    <x v="7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6"/>
    <x v="0"/>
    <x v="0"/>
    <x v="0"/>
    <x v="0"/>
    <x v="0"/>
    <x v="0"/>
    <x v="0"/>
    <x v="0"/>
    <x v="1"/>
    <x v="1"/>
    <x v="1"/>
    <x v="1"/>
    <x v="6"/>
    <x v="1298"/>
    <x v="1"/>
    <x v="45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24"/>
    <x v="0"/>
    <x v="77"/>
    <x v="77"/>
    <x v="77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79"/>
    <x v="106"/>
    <x v="0"/>
    <x v="0"/>
    <x v="354"/>
    <x v="0"/>
    <x v="783"/>
    <x v="94"/>
    <x v="926"/>
    <x v="921"/>
    <x v="927"/>
    <x v="1045"/>
    <x v="0"/>
    <x v="0"/>
    <x v="0"/>
    <x v="0"/>
    <x v="0"/>
    <x v="0"/>
    <x v="0"/>
    <x v="0"/>
    <x v="0"/>
    <x v="0"/>
    <x v="0"/>
    <x v="0"/>
    <x v="0"/>
    <x v="0"/>
    <x v="0"/>
    <x v="335"/>
    <x v="396"/>
    <x v="3"/>
    <x v="295"/>
    <x v="1"/>
    <x v="1"/>
    <x v="0"/>
    <x v="0"/>
    <x v="7"/>
    <x v="4"/>
    <x v="39"/>
    <x v="1"/>
    <x v="51"/>
    <x v="129"/>
    <x v="1"/>
    <x v="1"/>
    <x v="788"/>
    <x v="926"/>
    <x v="1"/>
    <x v="1299"/>
    <x v="2"/>
    <x v="2"/>
    <x v="0"/>
    <x v="0"/>
    <x v="2"/>
    <x v="1"/>
    <x v="197"/>
    <x v="4"/>
    <x v="5"/>
    <x v="965"/>
    <x v="1178"/>
    <x v="0"/>
    <x v="0"/>
    <x v="0"/>
    <x v="0"/>
    <x v="0"/>
    <x v="0"/>
    <x v="0"/>
    <x v="0"/>
    <x v="0"/>
  </r>
  <r>
    <x v="0"/>
    <x v="0"/>
    <x v="0"/>
    <x v="18"/>
    <x v="18"/>
    <x v="126"/>
    <x v="242"/>
    <x v="150"/>
    <x v="150"/>
    <x v="15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13"/>
    <x v="1"/>
    <x v="83"/>
    <x v="1"/>
    <x v="13"/>
    <x v="79"/>
    <x v="1179"/>
    <x v="0"/>
    <x v="0"/>
    <x v="0"/>
    <x v="0"/>
    <x v="0"/>
    <x v="0"/>
    <x v="0"/>
    <x v="0"/>
    <x v="0"/>
  </r>
  <r>
    <x v="0"/>
    <x v="0"/>
    <x v="0"/>
    <x v="18"/>
    <x v="18"/>
    <x v="126"/>
    <x v="0"/>
    <x v="151"/>
    <x v="151"/>
    <x v="15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300"/>
    <x v="1"/>
    <x v="455"/>
    <x v="0"/>
    <x v="0"/>
    <x v="4"/>
    <x v="15"/>
    <x v="893"/>
    <x v="10"/>
    <x v="4"/>
    <x v="966"/>
    <x v="1180"/>
    <x v="0"/>
    <x v="0"/>
    <x v="0"/>
    <x v="0"/>
    <x v="0"/>
    <x v="0"/>
    <x v="0"/>
    <x v="0"/>
    <x v="0"/>
  </r>
  <r>
    <x v="0"/>
    <x v="0"/>
    <x v="0"/>
    <x v="19"/>
    <x v="19"/>
    <x v="3"/>
    <x v="0"/>
    <x v="220"/>
    <x v="220"/>
    <x v="22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80"/>
    <x v="489"/>
    <x v="0"/>
    <x v="0"/>
    <x v="0"/>
    <x v="0"/>
    <x v="784"/>
    <x v="428"/>
    <x v="927"/>
    <x v="922"/>
    <x v="928"/>
    <x v="1046"/>
    <x v="8"/>
    <x v="41"/>
    <x v="0"/>
    <x v="0"/>
    <x v="0"/>
    <x v="0"/>
    <x v="0"/>
    <x v="0"/>
    <x v="0"/>
    <x v="0"/>
    <x v="0"/>
    <x v="0"/>
    <x v="0"/>
    <x v="0"/>
    <x v="0"/>
    <x v="0"/>
    <x v="0"/>
    <x v="7"/>
    <x v="296"/>
    <x v="0"/>
    <x v="14"/>
    <x v="0"/>
    <x v="0"/>
    <x v="7"/>
    <x v="4"/>
    <x v="11"/>
    <x v="1"/>
    <x v="32"/>
    <x v="199"/>
    <x v="1"/>
    <x v="1"/>
    <x v="789"/>
    <x v="927"/>
    <x v="18"/>
    <x v="1301"/>
    <x v="1"/>
    <x v="16"/>
    <x v="0"/>
    <x v="0"/>
    <x v="2"/>
    <x v="1"/>
    <x v="188"/>
    <x v="4"/>
    <x v="5"/>
    <x v="967"/>
    <x v="1181"/>
    <x v="0"/>
    <x v="0"/>
    <x v="0"/>
    <x v="0"/>
    <x v="0"/>
    <x v="0"/>
    <x v="0"/>
    <x v="0"/>
    <x v="0"/>
  </r>
  <r>
    <x v="0"/>
    <x v="0"/>
    <x v="0"/>
    <x v="19"/>
    <x v="19"/>
    <x v="3"/>
    <x v="0"/>
    <x v="220"/>
    <x v="220"/>
    <x v="22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5"/>
    <x v="0"/>
    <x v="0"/>
    <x v="0"/>
    <x v="0"/>
    <x v="10"/>
    <x v="4"/>
    <x v="257"/>
    <x v="923"/>
    <x v="929"/>
    <x v="283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7"/>
    <x v="4"/>
    <x v="2"/>
    <x v="1"/>
    <x v="2"/>
    <x v="9"/>
    <x v="1"/>
    <x v="1"/>
    <x v="1"/>
    <x v="1"/>
    <x v="6"/>
    <x v="10"/>
    <x v="2"/>
    <x v="2"/>
    <x v="0"/>
    <x v="0"/>
    <x v="2"/>
    <x v="1"/>
    <x v="83"/>
    <x v="4"/>
    <x v="5"/>
    <x v="5"/>
    <x v="5"/>
    <x v="0"/>
    <x v="0"/>
    <x v="0"/>
    <x v="18"/>
    <x v="18"/>
    <x v="1"/>
    <x v="1"/>
    <x v="1"/>
    <x v="1"/>
  </r>
  <r>
    <x v="0"/>
    <x v="0"/>
    <x v="0"/>
    <x v="19"/>
    <x v="19"/>
    <x v="1"/>
    <x v="90"/>
    <x v="346"/>
    <x v="345"/>
    <x v="3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1"/>
    <x v="1302"/>
    <x v="2"/>
    <x v="2"/>
    <x v="3"/>
    <x v="304"/>
    <x v="2"/>
    <x v="1"/>
    <x v="28"/>
    <x v="1"/>
    <x v="2"/>
    <x v="26"/>
    <x v="1182"/>
    <x v="0"/>
    <x v="0"/>
    <x v="0"/>
    <x v="0"/>
    <x v="0"/>
    <x v="0"/>
    <x v="0"/>
    <x v="0"/>
    <x v="0"/>
  </r>
  <r>
    <x v="0"/>
    <x v="0"/>
    <x v="0"/>
    <x v="19"/>
    <x v="19"/>
    <x v="1"/>
    <x v="105"/>
    <x v="685"/>
    <x v="682"/>
    <x v="68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303"/>
    <x v="2"/>
    <x v="2"/>
    <x v="4"/>
    <x v="305"/>
    <x v="40"/>
    <x v="1"/>
    <x v="894"/>
    <x v="1"/>
    <x v="36"/>
    <x v="968"/>
    <x v="1183"/>
    <x v="0"/>
    <x v="0"/>
    <x v="0"/>
    <x v="0"/>
    <x v="0"/>
    <x v="0"/>
    <x v="0"/>
    <x v="0"/>
    <x v="0"/>
  </r>
  <r>
    <x v="0"/>
    <x v="0"/>
    <x v="0"/>
    <x v="19"/>
    <x v="19"/>
    <x v="1"/>
    <x v="82"/>
    <x v="264"/>
    <x v="263"/>
    <x v="26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1"/>
    <x v="490"/>
    <x v="0"/>
    <x v="0"/>
    <x v="0"/>
    <x v="0"/>
    <x v="785"/>
    <x v="429"/>
    <x v="928"/>
    <x v="924"/>
    <x v="930"/>
    <x v="104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50"/>
    <x v="0"/>
    <x v="0"/>
    <x v="94"/>
    <x v="1"/>
    <x v="1"/>
    <x v="790"/>
    <x v="928"/>
    <x v="64"/>
    <x v="1304"/>
    <x v="2"/>
    <x v="2"/>
    <x v="12"/>
    <x v="39"/>
    <x v="69"/>
    <x v="3"/>
    <x v="895"/>
    <x v="1"/>
    <x v="36"/>
    <x v="969"/>
    <x v="1184"/>
    <x v="0"/>
    <x v="0"/>
    <x v="0"/>
    <x v="0"/>
    <x v="0"/>
    <x v="0"/>
    <x v="0"/>
    <x v="0"/>
    <x v="0"/>
  </r>
  <r>
    <x v="0"/>
    <x v="0"/>
    <x v="0"/>
    <x v="19"/>
    <x v="19"/>
    <x v="1"/>
    <x v="37"/>
    <x v="581"/>
    <x v="579"/>
    <x v="5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9"/>
    <x v="1305"/>
    <x v="2"/>
    <x v="2"/>
    <x v="9"/>
    <x v="100"/>
    <x v="13"/>
    <x v="1"/>
    <x v="896"/>
    <x v="1"/>
    <x v="13"/>
    <x v="970"/>
    <x v="1185"/>
    <x v="0"/>
    <x v="0"/>
    <x v="0"/>
    <x v="0"/>
    <x v="0"/>
    <x v="0"/>
    <x v="0"/>
    <x v="0"/>
    <x v="0"/>
  </r>
  <r>
    <x v="0"/>
    <x v="0"/>
    <x v="0"/>
    <x v="19"/>
    <x v="19"/>
    <x v="129"/>
    <x v="27"/>
    <x v="347"/>
    <x v="346"/>
    <x v="3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6"/>
    <x v="0"/>
    <x v="929"/>
    <x v="925"/>
    <x v="931"/>
    <x v="10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791"/>
    <x v="929"/>
    <x v="11"/>
    <x v="1306"/>
    <x v="2"/>
    <x v="2"/>
    <x v="0"/>
    <x v="0"/>
    <x v="2"/>
    <x v="1"/>
    <x v="373"/>
    <x v="1"/>
    <x v="2"/>
    <x v="373"/>
    <x v="1186"/>
    <x v="0"/>
    <x v="0"/>
    <x v="0"/>
    <x v="0"/>
    <x v="0"/>
    <x v="0"/>
    <x v="0"/>
    <x v="0"/>
    <x v="0"/>
  </r>
  <r>
    <x v="0"/>
    <x v="0"/>
    <x v="0"/>
    <x v="19"/>
    <x v="19"/>
    <x v="225"/>
    <x v="0"/>
    <x v="526"/>
    <x v="524"/>
    <x v="52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42"/>
    <x v="0"/>
    <x v="0"/>
    <x v="0"/>
    <x v="0"/>
    <x v="0"/>
    <x v="0"/>
    <x v="0"/>
    <x v="0"/>
    <x v="0"/>
    <x v="0"/>
    <x v="0"/>
    <x v="0"/>
    <x v="0"/>
    <x v="0"/>
    <x v="0"/>
    <x v="19"/>
    <x v="297"/>
    <x v="1"/>
    <x v="1"/>
    <x v="0"/>
    <x v="0"/>
    <x v="0"/>
    <x v="0"/>
    <x v="0"/>
    <x v="0"/>
    <x v="0"/>
    <x v="0"/>
    <x v="1"/>
    <x v="1"/>
    <x v="1"/>
    <x v="1"/>
    <x v="23"/>
    <x v="130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9"/>
    <x v="19"/>
    <x v="79"/>
    <x v="24"/>
    <x v="362"/>
    <x v="360"/>
    <x v="36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3"/>
    <x v="682"/>
    <x v="491"/>
    <x v="0"/>
    <x v="0"/>
    <x v="0"/>
    <x v="0"/>
    <x v="787"/>
    <x v="430"/>
    <x v="930"/>
    <x v="926"/>
    <x v="932"/>
    <x v="1049"/>
    <x v="0"/>
    <x v="0"/>
    <x v="0"/>
    <x v="0"/>
    <x v="0"/>
    <x v="0"/>
    <x v="0"/>
    <x v="0"/>
    <x v="0"/>
    <x v="0"/>
    <x v="0"/>
    <x v="0"/>
    <x v="0"/>
    <x v="0"/>
    <x v="0"/>
    <x v="0"/>
    <x v="397"/>
    <x v="0"/>
    <x v="0"/>
    <x v="3"/>
    <x v="52"/>
    <x v="0"/>
    <x v="0"/>
    <x v="4"/>
    <x v="2"/>
    <x v="374"/>
    <x v="1"/>
    <x v="1"/>
    <x v="531"/>
    <x v="1"/>
    <x v="16"/>
    <x v="792"/>
    <x v="930"/>
    <x v="177"/>
    <x v="1308"/>
    <x v="5"/>
    <x v="19"/>
    <x v="0"/>
    <x v="0"/>
    <x v="60"/>
    <x v="11"/>
    <x v="897"/>
    <x v="0"/>
    <x v="19"/>
    <x v="971"/>
    <x v="1187"/>
    <x v="0"/>
    <x v="0"/>
    <x v="0"/>
    <x v="0"/>
    <x v="0"/>
    <x v="0"/>
    <x v="0"/>
    <x v="0"/>
    <x v="0"/>
  </r>
  <r>
    <x v="0"/>
    <x v="0"/>
    <x v="0"/>
    <x v="19"/>
    <x v="19"/>
    <x v="128"/>
    <x v="0"/>
    <x v="271"/>
    <x v="270"/>
    <x v="27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3"/>
    <x v="492"/>
    <x v="0"/>
    <x v="0"/>
    <x v="0"/>
    <x v="0"/>
    <x v="788"/>
    <x v="431"/>
    <x v="931"/>
    <x v="927"/>
    <x v="933"/>
    <x v="105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6"/>
    <x v="10"/>
    <x v="375"/>
    <x v="0"/>
    <x v="0"/>
    <x v="439"/>
    <x v="3"/>
    <x v="11"/>
    <x v="793"/>
    <x v="931"/>
    <x v="22"/>
    <x v="1309"/>
    <x v="2"/>
    <x v="2"/>
    <x v="0"/>
    <x v="0"/>
    <x v="60"/>
    <x v="13"/>
    <x v="898"/>
    <x v="3"/>
    <x v="15"/>
    <x v="972"/>
    <x v="1188"/>
    <x v="0"/>
    <x v="0"/>
    <x v="0"/>
    <x v="0"/>
    <x v="0"/>
    <x v="0"/>
    <x v="0"/>
    <x v="0"/>
    <x v="0"/>
  </r>
  <r>
    <x v="0"/>
    <x v="0"/>
    <x v="0"/>
    <x v="19"/>
    <x v="19"/>
    <x v="128"/>
    <x v="0"/>
    <x v="271"/>
    <x v="270"/>
    <x v="27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298"/>
    <x v="1"/>
    <x v="1"/>
    <x v="0"/>
    <x v="0"/>
    <x v="0"/>
    <x v="0"/>
    <x v="0"/>
    <x v="0"/>
    <x v="0"/>
    <x v="0"/>
    <x v="1"/>
    <x v="1"/>
    <x v="1"/>
    <x v="1"/>
    <x v="60"/>
    <x v="871"/>
    <x v="1"/>
    <x v="456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9"/>
    <x v="19"/>
    <x v="3"/>
    <x v="49"/>
    <x v="340"/>
    <x v="339"/>
    <x v="34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185"/>
    <x v="0"/>
    <x v="0"/>
    <x v="0"/>
    <x v="0"/>
    <x v="85"/>
    <x v="164"/>
    <x v="932"/>
    <x v="928"/>
    <x v="934"/>
    <x v="105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59"/>
    <x v="1"/>
    <x v="1"/>
    <x v="0"/>
    <x v="0"/>
    <x v="7"/>
    <x v="4"/>
    <x v="9"/>
    <x v="1"/>
    <x v="1"/>
    <x v="23"/>
    <x v="1"/>
    <x v="1"/>
    <x v="1"/>
    <x v="932"/>
    <x v="3"/>
    <x v="1102"/>
    <x v="2"/>
    <x v="2"/>
    <x v="0"/>
    <x v="0"/>
    <x v="2"/>
    <x v="1"/>
    <x v="28"/>
    <x v="4"/>
    <x v="5"/>
    <x v="5"/>
    <x v="1189"/>
    <x v="0"/>
    <x v="0"/>
    <x v="0"/>
    <x v="54"/>
    <x v="54"/>
    <x v="1"/>
    <x v="1"/>
    <x v="21"/>
    <x v="21"/>
  </r>
  <r>
    <x v="0"/>
    <x v="0"/>
    <x v="0"/>
    <x v="19"/>
    <x v="19"/>
    <x v="3"/>
    <x v="49"/>
    <x v="340"/>
    <x v="339"/>
    <x v="340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04"/>
    <x v="1"/>
    <x v="1"/>
    <x v="0"/>
    <x v="0"/>
    <x v="0"/>
    <x v="0"/>
    <x v="0"/>
    <x v="0"/>
    <x v="0"/>
    <x v="0"/>
    <x v="1"/>
    <x v="1"/>
    <x v="1"/>
    <x v="1"/>
    <x v="6"/>
    <x v="89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0"/>
    <x v="20"/>
    <x v="1"/>
    <x v="27"/>
    <x v="349"/>
    <x v="348"/>
    <x v="3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267"/>
    <x v="0"/>
    <x v="0"/>
    <x v="0"/>
    <x v="0"/>
    <x v="0"/>
    <x v="0"/>
    <x v="0"/>
    <x v="0"/>
    <x v="1"/>
    <x v="1"/>
    <x v="1"/>
    <x v="1"/>
    <x v="16"/>
    <x v="1310"/>
    <x v="24"/>
    <x v="457"/>
    <x v="20"/>
    <x v="306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0"/>
    <x v="20"/>
    <x v="1"/>
    <x v="102"/>
    <x v="350"/>
    <x v="217"/>
    <x v="35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4"/>
    <x v="119"/>
    <x v="0"/>
    <x v="0"/>
    <x v="0"/>
    <x v="0"/>
    <x v="789"/>
    <x v="287"/>
    <x v="933"/>
    <x v="929"/>
    <x v="935"/>
    <x v="10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376"/>
    <x v="0"/>
    <x v="0"/>
    <x v="532"/>
    <x v="0"/>
    <x v="16"/>
    <x v="794"/>
    <x v="933"/>
    <x v="50"/>
    <x v="1311"/>
    <x v="2"/>
    <x v="2"/>
    <x v="5"/>
    <x v="307"/>
    <x v="7"/>
    <x v="15"/>
    <x v="899"/>
    <x v="10"/>
    <x v="69"/>
    <x v="973"/>
    <x v="1190"/>
    <x v="0"/>
    <x v="0"/>
    <x v="0"/>
    <x v="0"/>
    <x v="0"/>
    <x v="0"/>
    <x v="0"/>
    <x v="0"/>
    <x v="0"/>
  </r>
  <r>
    <x v="0"/>
    <x v="0"/>
    <x v="0"/>
    <x v="20"/>
    <x v="20"/>
    <x v="51"/>
    <x v="53"/>
    <x v="352"/>
    <x v="350"/>
    <x v="3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5"/>
    <x v="9"/>
    <x v="0"/>
    <x v="0"/>
    <x v="355"/>
    <x v="0"/>
    <x v="790"/>
    <x v="7"/>
    <x v="934"/>
    <x v="930"/>
    <x v="936"/>
    <x v="1053"/>
    <x v="0"/>
    <x v="0"/>
    <x v="0"/>
    <x v="0"/>
    <x v="0"/>
    <x v="0"/>
    <x v="0"/>
    <x v="0"/>
    <x v="0"/>
    <x v="0"/>
    <x v="0"/>
    <x v="0"/>
    <x v="0"/>
    <x v="0"/>
    <x v="0"/>
    <x v="336"/>
    <x v="398"/>
    <x v="0"/>
    <x v="0"/>
    <x v="1"/>
    <x v="1"/>
    <x v="0"/>
    <x v="0"/>
    <x v="27"/>
    <x v="4"/>
    <x v="377"/>
    <x v="0"/>
    <x v="0"/>
    <x v="504"/>
    <x v="1"/>
    <x v="0"/>
    <x v="795"/>
    <x v="934"/>
    <x v="3"/>
    <x v="1312"/>
    <x v="2"/>
    <x v="2"/>
    <x v="1"/>
    <x v="157"/>
    <x v="39"/>
    <x v="1"/>
    <x v="900"/>
    <x v="4"/>
    <x v="4"/>
    <x v="974"/>
    <x v="1191"/>
    <x v="0"/>
    <x v="0"/>
    <x v="0"/>
    <x v="0"/>
    <x v="0"/>
    <x v="0"/>
    <x v="0"/>
    <x v="0"/>
    <x v="0"/>
  </r>
  <r>
    <x v="0"/>
    <x v="0"/>
    <x v="0"/>
    <x v="20"/>
    <x v="20"/>
    <x v="63"/>
    <x v="27"/>
    <x v="245"/>
    <x v="244"/>
    <x v="24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91"/>
    <x v="0"/>
    <x v="935"/>
    <x v="931"/>
    <x v="937"/>
    <x v="10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9"/>
    <x v="0"/>
    <x v="0"/>
    <x v="533"/>
    <x v="3"/>
    <x v="4"/>
    <x v="796"/>
    <x v="935"/>
    <x v="23"/>
    <x v="1038"/>
    <x v="2"/>
    <x v="2"/>
    <x v="0"/>
    <x v="0"/>
    <x v="18"/>
    <x v="3"/>
    <x v="901"/>
    <x v="3"/>
    <x v="83"/>
    <x v="975"/>
    <x v="1192"/>
    <x v="0"/>
    <x v="0"/>
    <x v="0"/>
    <x v="0"/>
    <x v="0"/>
    <x v="0"/>
    <x v="0"/>
    <x v="0"/>
    <x v="0"/>
  </r>
  <r>
    <x v="0"/>
    <x v="0"/>
    <x v="0"/>
    <x v="20"/>
    <x v="20"/>
    <x v="130"/>
    <x v="0"/>
    <x v="355"/>
    <x v="353"/>
    <x v="3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6"/>
    <x v="493"/>
    <x v="0"/>
    <x v="0"/>
    <x v="0"/>
    <x v="0"/>
    <x v="792"/>
    <x v="432"/>
    <x v="936"/>
    <x v="932"/>
    <x v="938"/>
    <x v="10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1"/>
    <x v="2"/>
    <x v="378"/>
    <x v="0"/>
    <x v="0"/>
    <x v="534"/>
    <x v="0"/>
    <x v="4"/>
    <x v="797"/>
    <x v="936"/>
    <x v="40"/>
    <x v="1313"/>
    <x v="2"/>
    <x v="2"/>
    <x v="0"/>
    <x v="0"/>
    <x v="17"/>
    <x v="8"/>
    <x v="902"/>
    <x v="1"/>
    <x v="20"/>
    <x v="976"/>
    <x v="1193"/>
    <x v="0"/>
    <x v="0"/>
    <x v="0"/>
    <x v="0"/>
    <x v="0"/>
    <x v="0"/>
    <x v="0"/>
    <x v="0"/>
    <x v="0"/>
  </r>
  <r>
    <x v="0"/>
    <x v="0"/>
    <x v="0"/>
    <x v="20"/>
    <x v="20"/>
    <x v="130"/>
    <x v="0"/>
    <x v="355"/>
    <x v="353"/>
    <x v="355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87"/>
    <x v="26"/>
    <x v="0"/>
    <x v="0"/>
    <x v="0"/>
    <x v="0"/>
    <x v="793"/>
    <x v="23"/>
    <x v="937"/>
    <x v="933"/>
    <x v="939"/>
    <x v="1056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299"/>
    <x v="1"/>
    <x v="1"/>
    <x v="0"/>
    <x v="0"/>
    <x v="14"/>
    <x v="2"/>
    <x v="118"/>
    <x v="2"/>
    <x v="66"/>
    <x v="56"/>
    <x v="0"/>
    <x v="14"/>
    <x v="798"/>
    <x v="937"/>
    <x v="60"/>
    <x v="865"/>
    <x v="2"/>
    <x v="2"/>
    <x v="0"/>
    <x v="0"/>
    <x v="1"/>
    <x v="3"/>
    <x v="85"/>
    <x v="1"/>
    <x v="10"/>
    <x v="977"/>
    <x v="1194"/>
    <x v="0"/>
    <x v="0"/>
    <x v="0"/>
    <x v="0"/>
    <x v="0"/>
    <x v="0"/>
    <x v="0"/>
    <x v="0"/>
    <x v="0"/>
  </r>
  <r>
    <x v="0"/>
    <x v="0"/>
    <x v="0"/>
    <x v="20"/>
    <x v="20"/>
    <x v="1"/>
    <x v="0"/>
    <x v="686"/>
    <x v="683"/>
    <x v="68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  <x v="28"/>
    <x v="0"/>
    <x v="0"/>
    <x v="0"/>
    <x v="0"/>
    <x v="794"/>
    <x v="348"/>
    <x v="938"/>
    <x v="934"/>
    <x v="940"/>
    <x v="10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127"/>
    <x v="0"/>
    <x v="0"/>
    <x v="535"/>
    <x v="1"/>
    <x v="5"/>
    <x v="799"/>
    <x v="938"/>
    <x v="10"/>
    <x v="1314"/>
    <x v="2"/>
    <x v="2"/>
    <x v="7"/>
    <x v="62"/>
    <x v="23"/>
    <x v="1"/>
    <x v="903"/>
    <x v="4"/>
    <x v="39"/>
    <x v="978"/>
    <x v="1195"/>
    <x v="0"/>
    <x v="0"/>
    <x v="0"/>
    <x v="0"/>
    <x v="0"/>
    <x v="0"/>
    <x v="0"/>
    <x v="0"/>
    <x v="0"/>
  </r>
  <r>
    <x v="0"/>
    <x v="0"/>
    <x v="0"/>
    <x v="20"/>
    <x v="20"/>
    <x v="29"/>
    <x v="27"/>
    <x v="348"/>
    <x v="347"/>
    <x v="34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8"/>
    <x v="494"/>
    <x v="0"/>
    <x v="0"/>
    <x v="356"/>
    <x v="0"/>
    <x v="795"/>
    <x v="0"/>
    <x v="939"/>
    <x v="935"/>
    <x v="703"/>
    <x v="1058"/>
    <x v="0"/>
    <x v="0"/>
    <x v="0"/>
    <x v="0"/>
    <x v="0"/>
    <x v="0"/>
    <x v="0"/>
    <x v="0"/>
    <x v="0"/>
    <x v="0"/>
    <x v="0"/>
    <x v="0"/>
    <x v="0"/>
    <x v="0"/>
    <x v="0"/>
    <x v="337"/>
    <x v="399"/>
    <x v="0"/>
    <x v="0"/>
    <x v="1"/>
    <x v="1"/>
    <x v="0"/>
    <x v="0"/>
    <x v="0"/>
    <x v="0"/>
    <x v="0"/>
    <x v="0"/>
    <x v="0"/>
    <x v="0"/>
    <x v="1"/>
    <x v="5"/>
    <x v="800"/>
    <x v="939"/>
    <x v="92"/>
    <x v="1030"/>
    <x v="2"/>
    <x v="2"/>
    <x v="0"/>
    <x v="0"/>
    <x v="25"/>
    <x v="15"/>
    <x v="904"/>
    <x v="3"/>
    <x v="52"/>
    <x v="979"/>
    <x v="1196"/>
    <x v="0"/>
    <x v="0"/>
    <x v="0"/>
    <x v="0"/>
    <x v="0"/>
    <x v="0"/>
    <x v="0"/>
    <x v="0"/>
    <x v="0"/>
  </r>
  <r>
    <x v="0"/>
    <x v="0"/>
    <x v="0"/>
    <x v="20"/>
    <x v="20"/>
    <x v="1"/>
    <x v="77"/>
    <x v="687"/>
    <x v="684"/>
    <x v="68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3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0"/>
    <x v="20"/>
    <x v="3"/>
    <x v="0"/>
    <x v="156"/>
    <x v="156"/>
    <x v="15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89"/>
    <x v="495"/>
    <x v="0"/>
    <x v="0"/>
    <x v="0"/>
    <x v="0"/>
    <x v="796"/>
    <x v="433"/>
    <x v="940"/>
    <x v="936"/>
    <x v="941"/>
    <x v="1059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300"/>
    <x v="1"/>
    <x v="1"/>
    <x v="0"/>
    <x v="0"/>
    <x v="8"/>
    <x v="2"/>
    <x v="12"/>
    <x v="2"/>
    <x v="5"/>
    <x v="139"/>
    <x v="1"/>
    <x v="1"/>
    <x v="801"/>
    <x v="940"/>
    <x v="23"/>
    <x v="1316"/>
    <x v="2"/>
    <x v="2"/>
    <x v="0"/>
    <x v="0"/>
    <x v="13"/>
    <x v="3"/>
    <x v="67"/>
    <x v="4"/>
    <x v="5"/>
    <x v="980"/>
    <x v="1197"/>
    <x v="0"/>
    <x v="0"/>
    <x v="0"/>
    <x v="0"/>
    <x v="0"/>
    <x v="0"/>
    <x v="0"/>
    <x v="0"/>
    <x v="0"/>
  </r>
  <r>
    <x v="0"/>
    <x v="0"/>
    <x v="0"/>
    <x v="20"/>
    <x v="20"/>
    <x v="3"/>
    <x v="0"/>
    <x v="156"/>
    <x v="156"/>
    <x v="15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90"/>
    <x v="185"/>
    <x v="0"/>
    <x v="0"/>
    <x v="0"/>
    <x v="0"/>
    <x v="797"/>
    <x v="164"/>
    <x v="941"/>
    <x v="937"/>
    <x v="942"/>
    <x v="106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6"/>
    <x v="1"/>
    <x v="1"/>
    <x v="0"/>
    <x v="0"/>
    <x v="7"/>
    <x v="4"/>
    <x v="2"/>
    <x v="1"/>
    <x v="2"/>
    <x v="9"/>
    <x v="1"/>
    <x v="1"/>
    <x v="802"/>
    <x v="941"/>
    <x v="6"/>
    <x v="120"/>
    <x v="2"/>
    <x v="2"/>
    <x v="0"/>
    <x v="0"/>
    <x v="2"/>
    <x v="1"/>
    <x v="83"/>
    <x v="4"/>
    <x v="5"/>
    <x v="981"/>
    <x v="1198"/>
    <x v="0"/>
    <x v="0"/>
    <x v="0"/>
    <x v="25"/>
    <x v="25"/>
    <x v="1"/>
    <x v="1"/>
    <x v="22"/>
    <x v="22"/>
  </r>
  <r>
    <x v="0"/>
    <x v="0"/>
    <x v="0"/>
    <x v="20"/>
    <x v="20"/>
    <x v="63"/>
    <x v="27"/>
    <x v="245"/>
    <x v="244"/>
    <x v="245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1"/>
    <x v="16"/>
    <x v="0"/>
    <x v="0"/>
    <x v="0"/>
    <x v="0"/>
    <x v="798"/>
    <x v="0"/>
    <x v="942"/>
    <x v="938"/>
    <x v="943"/>
    <x v="1061"/>
    <x v="0"/>
    <x v="0"/>
    <x v="0"/>
    <x v="0"/>
    <x v="0"/>
    <x v="0"/>
    <x v="0"/>
    <x v="0"/>
    <x v="0"/>
    <x v="0"/>
    <x v="0"/>
    <x v="0"/>
    <x v="0"/>
    <x v="0"/>
    <x v="0"/>
    <x v="0"/>
    <x v="400"/>
    <x v="0"/>
    <x v="0"/>
    <x v="1"/>
    <x v="1"/>
    <x v="0"/>
    <x v="0"/>
    <x v="0"/>
    <x v="0"/>
    <x v="0"/>
    <x v="0"/>
    <x v="0"/>
    <x v="0"/>
    <x v="1"/>
    <x v="0"/>
    <x v="803"/>
    <x v="942"/>
    <x v="6"/>
    <x v="10"/>
    <x v="2"/>
    <x v="2"/>
    <x v="0"/>
    <x v="0"/>
    <x v="6"/>
    <x v="1"/>
    <x v="34"/>
    <x v="4"/>
    <x v="13"/>
    <x v="982"/>
    <x v="1199"/>
    <x v="0"/>
    <x v="0"/>
    <x v="0"/>
    <x v="107"/>
    <x v="107"/>
    <x v="1"/>
    <x v="1"/>
    <x v="22"/>
    <x v="22"/>
  </r>
  <r>
    <x v="0"/>
    <x v="0"/>
    <x v="0"/>
    <x v="20"/>
    <x v="20"/>
    <x v="13"/>
    <x v="20"/>
    <x v="688"/>
    <x v="685"/>
    <x v="68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0"/>
    <x v="20"/>
    <x v="37"/>
    <x v="0"/>
    <x v="356"/>
    <x v="354"/>
    <x v="35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496"/>
    <x v="0"/>
    <x v="0"/>
    <x v="0"/>
    <x v="0"/>
    <x v="1"/>
    <x v="434"/>
    <x v="943"/>
    <x v="939"/>
    <x v="944"/>
    <x v="106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9"/>
    <x v="1"/>
    <x v="0"/>
    <x v="0"/>
    <x v="943"/>
    <x v="60"/>
    <x v="1317"/>
    <x v="2"/>
    <x v="2"/>
    <x v="0"/>
    <x v="0"/>
    <x v="43"/>
    <x v="1"/>
    <x v="92"/>
    <x v="4"/>
    <x v="13"/>
    <x v="79"/>
    <x v="1200"/>
    <x v="0"/>
    <x v="0"/>
    <x v="0"/>
    <x v="0"/>
    <x v="0"/>
    <x v="0"/>
    <x v="0"/>
    <x v="0"/>
    <x v="0"/>
  </r>
  <r>
    <x v="0"/>
    <x v="0"/>
    <x v="0"/>
    <x v="20"/>
    <x v="20"/>
    <x v="37"/>
    <x v="0"/>
    <x v="356"/>
    <x v="354"/>
    <x v="35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86"/>
    <x v="881"/>
    <x v="886"/>
    <x v="996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301"/>
    <x v="1"/>
    <x v="1"/>
    <x v="0"/>
    <x v="0"/>
    <x v="7"/>
    <x v="4"/>
    <x v="9"/>
    <x v="1"/>
    <x v="1"/>
    <x v="23"/>
    <x v="0"/>
    <x v="16"/>
    <x v="22"/>
    <x v="944"/>
    <x v="4"/>
    <x v="1318"/>
    <x v="2"/>
    <x v="2"/>
    <x v="0"/>
    <x v="0"/>
    <x v="2"/>
    <x v="1"/>
    <x v="28"/>
    <x v="1"/>
    <x v="2"/>
    <x v="26"/>
    <x v="1201"/>
    <x v="0"/>
    <x v="0"/>
    <x v="0"/>
    <x v="0"/>
    <x v="0"/>
    <x v="0"/>
    <x v="0"/>
    <x v="0"/>
    <x v="0"/>
  </r>
  <r>
    <x v="0"/>
    <x v="0"/>
    <x v="0"/>
    <x v="20"/>
    <x v="20"/>
    <x v="1"/>
    <x v="27"/>
    <x v="349"/>
    <x v="348"/>
    <x v="34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1"/>
    <x v="21"/>
    <x v="1"/>
    <x v="0"/>
    <x v="359"/>
    <x v="357"/>
    <x v="35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2"/>
    <x v="497"/>
    <x v="0"/>
    <x v="0"/>
    <x v="357"/>
    <x v="91"/>
    <x v="799"/>
    <x v="435"/>
    <x v="944"/>
    <x v="940"/>
    <x v="945"/>
    <x v="1063"/>
    <x v="0"/>
    <x v="0"/>
    <x v="0"/>
    <x v="0"/>
    <x v="0"/>
    <x v="0"/>
    <x v="1"/>
    <x v="3"/>
    <x v="0"/>
    <x v="0"/>
    <x v="0"/>
    <x v="0"/>
    <x v="74"/>
    <x v="0"/>
    <x v="1"/>
    <x v="37"/>
    <x v="401"/>
    <x v="0"/>
    <x v="0"/>
    <x v="0"/>
    <x v="110"/>
    <x v="0"/>
    <x v="0"/>
    <x v="74"/>
    <x v="5"/>
    <x v="379"/>
    <x v="1"/>
    <x v="154"/>
    <x v="536"/>
    <x v="6"/>
    <x v="89"/>
    <x v="804"/>
    <x v="945"/>
    <x v="101"/>
    <x v="1319"/>
    <x v="1"/>
    <x v="179"/>
    <x v="1"/>
    <x v="144"/>
    <x v="137"/>
    <x v="11"/>
    <x v="905"/>
    <x v="13"/>
    <x v="185"/>
    <x v="983"/>
    <x v="1202"/>
    <x v="0"/>
    <x v="0"/>
    <x v="0"/>
    <x v="0"/>
    <x v="0"/>
    <x v="0"/>
    <x v="0"/>
    <x v="0"/>
    <x v="0"/>
  </r>
  <r>
    <x v="0"/>
    <x v="0"/>
    <x v="0"/>
    <x v="21"/>
    <x v="21"/>
    <x v="1"/>
    <x v="27"/>
    <x v="360"/>
    <x v="358"/>
    <x v="36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1320"/>
    <x v="1"/>
    <x v="4"/>
    <x v="0"/>
    <x v="0"/>
    <x v="39"/>
    <x v="1"/>
    <x v="906"/>
    <x v="1"/>
    <x v="31"/>
    <x v="984"/>
    <x v="1203"/>
    <x v="0"/>
    <x v="0"/>
    <x v="0"/>
    <x v="0"/>
    <x v="0"/>
    <x v="0"/>
    <x v="0"/>
    <x v="0"/>
    <x v="0"/>
  </r>
  <r>
    <x v="0"/>
    <x v="0"/>
    <x v="0"/>
    <x v="21"/>
    <x v="21"/>
    <x v="133"/>
    <x v="0"/>
    <x v="353"/>
    <x v="351"/>
    <x v="3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3"/>
    <x v="498"/>
    <x v="0"/>
    <x v="0"/>
    <x v="358"/>
    <x v="92"/>
    <x v="800"/>
    <x v="436"/>
    <x v="945"/>
    <x v="941"/>
    <x v="946"/>
    <x v="1064"/>
    <x v="0"/>
    <x v="0"/>
    <x v="0"/>
    <x v="0"/>
    <x v="0"/>
    <x v="0"/>
    <x v="3"/>
    <x v="3"/>
    <x v="0"/>
    <x v="0"/>
    <x v="0"/>
    <x v="0"/>
    <x v="3"/>
    <x v="0"/>
    <x v="0"/>
    <x v="338"/>
    <x v="402"/>
    <x v="0"/>
    <x v="0"/>
    <x v="0"/>
    <x v="268"/>
    <x v="0"/>
    <x v="0"/>
    <x v="68"/>
    <x v="10"/>
    <x v="380"/>
    <x v="0"/>
    <x v="0"/>
    <x v="537"/>
    <x v="3"/>
    <x v="15"/>
    <x v="805"/>
    <x v="946"/>
    <x v="124"/>
    <x v="1321"/>
    <x v="7"/>
    <x v="458"/>
    <x v="0"/>
    <x v="0"/>
    <x v="54"/>
    <x v="15"/>
    <x v="907"/>
    <x v="3"/>
    <x v="17"/>
    <x v="985"/>
    <x v="1204"/>
    <x v="0"/>
    <x v="0"/>
    <x v="0"/>
    <x v="0"/>
    <x v="0"/>
    <x v="0"/>
    <x v="0"/>
    <x v="0"/>
    <x v="0"/>
  </r>
  <r>
    <x v="0"/>
    <x v="0"/>
    <x v="0"/>
    <x v="21"/>
    <x v="21"/>
    <x v="133"/>
    <x v="0"/>
    <x v="353"/>
    <x v="351"/>
    <x v="35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94"/>
    <x v="499"/>
    <x v="0"/>
    <x v="0"/>
    <x v="359"/>
    <x v="76"/>
    <x v="801"/>
    <x v="437"/>
    <x v="946"/>
    <x v="942"/>
    <x v="947"/>
    <x v="1065"/>
    <x v="8"/>
    <x v="41"/>
    <x v="0"/>
    <x v="0"/>
    <x v="0"/>
    <x v="0"/>
    <x v="3"/>
    <x v="3"/>
    <x v="0"/>
    <x v="0"/>
    <x v="0"/>
    <x v="0"/>
    <x v="51"/>
    <x v="0"/>
    <x v="0"/>
    <x v="339"/>
    <x v="403"/>
    <x v="67"/>
    <x v="302"/>
    <x v="9"/>
    <x v="19"/>
    <x v="0"/>
    <x v="0"/>
    <x v="20"/>
    <x v="14"/>
    <x v="381"/>
    <x v="13"/>
    <x v="155"/>
    <x v="538"/>
    <x v="3"/>
    <x v="5"/>
    <x v="806"/>
    <x v="947"/>
    <x v="97"/>
    <x v="1322"/>
    <x v="15"/>
    <x v="228"/>
    <x v="0"/>
    <x v="0"/>
    <x v="23"/>
    <x v="0"/>
    <x v="908"/>
    <x v="3"/>
    <x v="7"/>
    <x v="986"/>
    <x v="1205"/>
    <x v="0"/>
    <x v="0"/>
    <x v="0"/>
    <x v="0"/>
    <x v="0"/>
    <x v="0"/>
    <x v="0"/>
    <x v="0"/>
    <x v="0"/>
  </r>
  <r>
    <x v="0"/>
    <x v="0"/>
    <x v="0"/>
    <x v="21"/>
    <x v="21"/>
    <x v="133"/>
    <x v="0"/>
    <x v="353"/>
    <x v="351"/>
    <x v="353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16"/>
    <x v="0"/>
    <x v="0"/>
    <x v="0"/>
    <x v="0"/>
    <x v="85"/>
    <x v="14"/>
    <x v="947"/>
    <x v="943"/>
    <x v="948"/>
    <x v="1066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03"/>
    <x v="1"/>
    <x v="1"/>
    <x v="0"/>
    <x v="0"/>
    <x v="7"/>
    <x v="4"/>
    <x v="9"/>
    <x v="1"/>
    <x v="1"/>
    <x v="23"/>
    <x v="1"/>
    <x v="1"/>
    <x v="1"/>
    <x v="1"/>
    <x v="6"/>
    <x v="706"/>
    <x v="2"/>
    <x v="2"/>
    <x v="0"/>
    <x v="0"/>
    <x v="2"/>
    <x v="1"/>
    <x v="28"/>
    <x v="4"/>
    <x v="5"/>
    <x v="5"/>
    <x v="5"/>
    <x v="0"/>
    <x v="0"/>
    <x v="0"/>
    <x v="58"/>
    <x v="58"/>
    <x v="1"/>
    <x v="1"/>
    <x v="23"/>
    <x v="23"/>
  </r>
  <r>
    <x v="0"/>
    <x v="0"/>
    <x v="0"/>
    <x v="21"/>
    <x v="21"/>
    <x v="25"/>
    <x v="27"/>
    <x v="31"/>
    <x v="31"/>
    <x v="3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5"/>
    <x v="500"/>
    <x v="0"/>
    <x v="0"/>
    <x v="360"/>
    <x v="90"/>
    <x v="802"/>
    <x v="438"/>
    <x v="948"/>
    <x v="944"/>
    <x v="949"/>
    <x v="1067"/>
    <x v="0"/>
    <x v="0"/>
    <x v="0"/>
    <x v="0"/>
    <x v="0"/>
    <x v="0"/>
    <x v="3"/>
    <x v="3"/>
    <x v="1"/>
    <x v="6"/>
    <x v="0"/>
    <x v="0"/>
    <x v="10"/>
    <x v="0"/>
    <x v="0"/>
    <x v="340"/>
    <x v="404"/>
    <x v="0"/>
    <x v="0"/>
    <x v="1"/>
    <x v="1"/>
    <x v="0"/>
    <x v="0"/>
    <x v="32"/>
    <x v="21"/>
    <x v="382"/>
    <x v="0"/>
    <x v="0"/>
    <x v="539"/>
    <x v="13"/>
    <x v="10"/>
    <x v="807"/>
    <x v="948"/>
    <x v="7"/>
    <x v="1323"/>
    <x v="13"/>
    <x v="459"/>
    <x v="0"/>
    <x v="0"/>
    <x v="220"/>
    <x v="46"/>
    <x v="909"/>
    <x v="42"/>
    <x v="138"/>
    <x v="987"/>
    <x v="1206"/>
    <x v="0"/>
    <x v="0"/>
    <x v="0"/>
    <x v="0"/>
    <x v="0"/>
    <x v="0"/>
    <x v="0"/>
    <x v="0"/>
    <x v="0"/>
  </r>
  <r>
    <x v="0"/>
    <x v="0"/>
    <x v="0"/>
    <x v="21"/>
    <x v="21"/>
    <x v="61"/>
    <x v="0"/>
    <x v="365"/>
    <x v="363"/>
    <x v="36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71"/>
    <x v="132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1"/>
    <x v="21"/>
    <x v="61"/>
    <x v="0"/>
    <x v="365"/>
    <x v="363"/>
    <x v="36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96"/>
    <x v="501"/>
    <x v="0"/>
    <x v="0"/>
    <x v="0"/>
    <x v="0"/>
    <x v="803"/>
    <x v="439"/>
    <x v="949"/>
    <x v="945"/>
    <x v="950"/>
    <x v="1068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304"/>
    <x v="0"/>
    <x v="0"/>
    <x v="0"/>
    <x v="0"/>
    <x v="20"/>
    <x v="2"/>
    <x v="383"/>
    <x v="0"/>
    <x v="0"/>
    <x v="540"/>
    <x v="1"/>
    <x v="4"/>
    <x v="808"/>
    <x v="949"/>
    <x v="23"/>
    <x v="332"/>
    <x v="1"/>
    <x v="19"/>
    <x v="0"/>
    <x v="0"/>
    <x v="173"/>
    <x v="3"/>
    <x v="910"/>
    <x v="4"/>
    <x v="61"/>
    <x v="988"/>
    <x v="1207"/>
    <x v="0"/>
    <x v="0"/>
    <x v="0"/>
    <x v="0"/>
    <x v="0"/>
    <x v="0"/>
    <x v="0"/>
    <x v="0"/>
    <x v="0"/>
  </r>
  <r>
    <x v="0"/>
    <x v="0"/>
    <x v="0"/>
    <x v="21"/>
    <x v="21"/>
    <x v="1"/>
    <x v="0"/>
    <x v="366"/>
    <x v="364"/>
    <x v="36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7"/>
    <x v="502"/>
    <x v="0"/>
    <x v="0"/>
    <x v="361"/>
    <x v="93"/>
    <x v="804"/>
    <x v="440"/>
    <x v="950"/>
    <x v="946"/>
    <x v="951"/>
    <x v="1069"/>
    <x v="0"/>
    <x v="0"/>
    <x v="0"/>
    <x v="0"/>
    <x v="0"/>
    <x v="0"/>
    <x v="3"/>
    <x v="3"/>
    <x v="0"/>
    <x v="0"/>
    <x v="0"/>
    <x v="0"/>
    <x v="3"/>
    <x v="0"/>
    <x v="0"/>
    <x v="341"/>
    <x v="405"/>
    <x v="0"/>
    <x v="0"/>
    <x v="1"/>
    <x v="1"/>
    <x v="0"/>
    <x v="0"/>
    <x v="68"/>
    <x v="5"/>
    <x v="315"/>
    <x v="1"/>
    <x v="1"/>
    <x v="541"/>
    <x v="3"/>
    <x v="32"/>
    <x v="809"/>
    <x v="950"/>
    <x v="178"/>
    <x v="1325"/>
    <x v="9"/>
    <x v="460"/>
    <x v="5"/>
    <x v="308"/>
    <x v="221"/>
    <x v="22"/>
    <x v="911"/>
    <x v="14"/>
    <x v="152"/>
    <x v="989"/>
    <x v="1208"/>
    <x v="60"/>
    <x v="55"/>
    <x v="4"/>
    <x v="0"/>
    <x v="0"/>
    <x v="0"/>
    <x v="0"/>
    <x v="0"/>
    <x v="0"/>
  </r>
  <r>
    <x v="0"/>
    <x v="0"/>
    <x v="0"/>
    <x v="21"/>
    <x v="21"/>
    <x v="1"/>
    <x v="0"/>
    <x v="367"/>
    <x v="365"/>
    <x v="36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8"/>
    <x v="503"/>
    <x v="0"/>
    <x v="0"/>
    <x v="0"/>
    <x v="0"/>
    <x v="805"/>
    <x v="441"/>
    <x v="951"/>
    <x v="947"/>
    <x v="952"/>
    <x v="107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3"/>
    <x v="4"/>
    <x v="50"/>
    <x v="0"/>
    <x v="0"/>
    <x v="195"/>
    <x v="1"/>
    <x v="5"/>
    <x v="810"/>
    <x v="951"/>
    <x v="10"/>
    <x v="1326"/>
    <x v="2"/>
    <x v="2"/>
    <x v="4"/>
    <x v="16"/>
    <x v="20"/>
    <x v="3"/>
    <x v="912"/>
    <x v="1"/>
    <x v="15"/>
    <x v="990"/>
    <x v="1209"/>
    <x v="0"/>
    <x v="0"/>
    <x v="0"/>
    <x v="0"/>
    <x v="0"/>
    <x v="0"/>
    <x v="0"/>
    <x v="0"/>
    <x v="0"/>
  </r>
  <r>
    <x v="0"/>
    <x v="0"/>
    <x v="0"/>
    <x v="21"/>
    <x v="21"/>
    <x v="1"/>
    <x v="35"/>
    <x v="144"/>
    <x v="144"/>
    <x v="1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2"/>
    <x v="0"/>
    <x v="806"/>
    <x v="0"/>
    <x v="952"/>
    <x v="948"/>
    <x v="953"/>
    <x v="1071"/>
    <x v="0"/>
    <x v="0"/>
    <x v="0"/>
    <x v="0"/>
    <x v="0"/>
    <x v="0"/>
    <x v="0"/>
    <x v="0"/>
    <x v="0"/>
    <x v="0"/>
    <x v="0"/>
    <x v="0"/>
    <x v="0"/>
    <x v="2"/>
    <x v="1"/>
    <x v="342"/>
    <x v="406"/>
    <x v="0"/>
    <x v="0"/>
    <x v="0"/>
    <x v="269"/>
    <x v="0"/>
    <x v="0"/>
    <x v="0"/>
    <x v="0"/>
    <x v="0"/>
    <x v="0"/>
    <x v="0"/>
    <x v="0"/>
    <x v="0"/>
    <x v="16"/>
    <x v="811"/>
    <x v="952"/>
    <x v="17"/>
    <x v="1327"/>
    <x v="1"/>
    <x v="461"/>
    <x v="9"/>
    <x v="309"/>
    <x v="18"/>
    <x v="8"/>
    <x v="913"/>
    <x v="10"/>
    <x v="83"/>
    <x v="991"/>
    <x v="1210"/>
    <x v="0"/>
    <x v="0"/>
    <x v="0"/>
    <x v="0"/>
    <x v="0"/>
    <x v="0"/>
    <x v="0"/>
    <x v="0"/>
    <x v="0"/>
  </r>
  <r>
    <x v="0"/>
    <x v="0"/>
    <x v="0"/>
    <x v="21"/>
    <x v="21"/>
    <x v="131"/>
    <x v="77"/>
    <x v="348"/>
    <x v="347"/>
    <x v="34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9"/>
    <x v="230"/>
    <x v="0"/>
    <x v="0"/>
    <x v="363"/>
    <x v="0"/>
    <x v="807"/>
    <x v="204"/>
    <x v="953"/>
    <x v="949"/>
    <x v="954"/>
    <x v="1072"/>
    <x v="0"/>
    <x v="0"/>
    <x v="0"/>
    <x v="0"/>
    <x v="0"/>
    <x v="0"/>
    <x v="0"/>
    <x v="0"/>
    <x v="0"/>
    <x v="0"/>
    <x v="0"/>
    <x v="0"/>
    <x v="0"/>
    <x v="0"/>
    <x v="1"/>
    <x v="343"/>
    <x v="407"/>
    <x v="0"/>
    <x v="0"/>
    <x v="1"/>
    <x v="1"/>
    <x v="0"/>
    <x v="0"/>
    <x v="8"/>
    <x v="2"/>
    <x v="9"/>
    <x v="0"/>
    <x v="0"/>
    <x v="23"/>
    <x v="0"/>
    <x v="0"/>
    <x v="812"/>
    <x v="953"/>
    <x v="46"/>
    <x v="1328"/>
    <x v="2"/>
    <x v="2"/>
    <x v="7"/>
    <x v="15"/>
    <x v="55"/>
    <x v="3"/>
    <x v="914"/>
    <x v="1"/>
    <x v="65"/>
    <x v="992"/>
    <x v="1211"/>
    <x v="0"/>
    <x v="0"/>
    <x v="0"/>
    <x v="0"/>
    <x v="0"/>
    <x v="0"/>
    <x v="0"/>
    <x v="0"/>
    <x v="0"/>
  </r>
  <r>
    <x v="0"/>
    <x v="0"/>
    <x v="0"/>
    <x v="21"/>
    <x v="21"/>
    <x v="29"/>
    <x v="104"/>
    <x v="687"/>
    <x v="684"/>
    <x v="68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3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1"/>
    <x v="21"/>
    <x v="15"/>
    <x v="0"/>
    <x v="677"/>
    <x v="674"/>
    <x v="67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8"/>
    <x v="1"/>
    <x v="1"/>
    <x v="0"/>
    <x v="0"/>
    <x v="0"/>
    <x v="0"/>
    <x v="0"/>
    <x v="0"/>
    <x v="0"/>
    <x v="0"/>
    <x v="1"/>
    <x v="1"/>
    <x v="1"/>
    <x v="1"/>
    <x v="6"/>
    <x v="15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1"/>
    <x v="21"/>
    <x v="15"/>
    <x v="0"/>
    <x v="677"/>
    <x v="674"/>
    <x v="67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54"/>
    <x v="950"/>
    <x v="955"/>
    <x v="1073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7"/>
    <x v="4"/>
    <x v="9"/>
    <x v="1"/>
    <x v="1"/>
    <x v="23"/>
    <x v="0"/>
    <x v="16"/>
    <x v="22"/>
    <x v="954"/>
    <x v="6"/>
    <x v="10"/>
    <x v="2"/>
    <x v="2"/>
    <x v="0"/>
    <x v="0"/>
    <x v="2"/>
    <x v="1"/>
    <x v="28"/>
    <x v="1"/>
    <x v="2"/>
    <x v="26"/>
    <x v="1212"/>
    <x v="0"/>
    <x v="0"/>
    <x v="0"/>
    <x v="149"/>
    <x v="149"/>
    <x v="1"/>
    <x v="1"/>
    <x v="23"/>
    <x v="23"/>
  </r>
  <r>
    <x v="0"/>
    <x v="0"/>
    <x v="0"/>
    <x v="21"/>
    <x v="21"/>
    <x v="58"/>
    <x v="20"/>
    <x v="209"/>
    <x v="209"/>
    <x v="20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1"/>
    <x v="21"/>
    <x v="226"/>
    <x v="190"/>
    <x v="680"/>
    <x v="677"/>
    <x v="68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1"/>
    <x v="21"/>
    <x v="84"/>
    <x v="132"/>
    <x v="357"/>
    <x v="355"/>
    <x v="35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8"/>
    <x v="0"/>
    <x v="955"/>
    <x v="951"/>
    <x v="956"/>
    <x v="10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0"/>
    <x v="0"/>
    <x v="0"/>
    <x v="0"/>
    <x v="0"/>
    <x v="0"/>
    <x v="0"/>
    <x v="0"/>
    <x v="0"/>
    <x v="3"/>
    <x v="14"/>
    <x v="813"/>
    <x v="955"/>
    <x v="55"/>
    <x v="92"/>
    <x v="15"/>
    <x v="462"/>
    <x v="0"/>
    <x v="0"/>
    <x v="59"/>
    <x v="15"/>
    <x v="915"/>
    <x v="6"/>
    <x v="50"/>
    <x v="993"/>
    <x v="1213"/>
    <x v="0"/>
    <x v="0"/>
    <x v="0"/>
    <x v="0"/>
    <x v="0"/>
    <x v="0"/>
    <x v="0"/>
    <x v="0"/>
    <x v="0"/>
  </r>
  <r>
    <x v="0"/>
    <x v="0"/>
    <x v="0"/>
    <x v="21"/>
    <x v="21"/>
    <x v="37"/>
    <x v="0"/>
    <x v="689"/>
    <x v="686"/>
    <x v="68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33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1"/>
    <x v="21"/>
    <x v="1"/>
    <x v="0"/>
    <x v="358"/>
    <x v="356"/>
    <x v="35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0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331"/>
    <x v="2"/>
    <x v="2"/>
    <x v="0"/>
    <x v="0"/>
    <x v="2"/>
    <x v="1"/>
    <x v="266"/>
    <x v="1"/>
    <x v="2"/>
    <x v="263"/>
    <x v="1214"/>
    <x v="0"/>
    <x v="0"/>
    <x v="0"/>
    <x v="0"/>
    <x v="0"/>
    <x v="0"/>
    <x v="0"/>
    <x v="0"/>
    <x v="0"/>
  </r>
  <r>
    <x v="0"/>
    <x v="0"/>
    <x v="0"/>
    <x v="21"/>
    <x v="21"/>
    <x v="1"/>
    <x v="27"/>
    <x v="360"/>
    <x v="358"/>
    <x v="36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0"/>
    <x v="504"/>
    <x v="0"/>
    <x v="0"/>
    <x v="364"/>
    <x v="0"/>
    <x v="809"/>
    <x v="442"/>
    <x v="956"/>
    <x v="952"/>
    <x v="957"/>
    <x v="1076"/>
    <x v="0"/>
    <x v="0"/>
    <x v="0"/>
    <x v="0"/>
    <x v="0"/>
    <x v="0"/>
    <x v="0"/>
    <x v="0"/>
    <x v="0"/>
    <x v="0"/>
    <x v="0"/>
    <x v="0"/>
    <x v="0"/>
    <x v="0"/>
    <x v="0"/>
    <x v="344"/>
    <x v="408"/>
    <x v="0"/>
    <x v="0"/>
    <x v="0"/>
    <x v="271"/>
    <x v="0"/>
    <x v="0"/>
    <x v="96"/>
    <x v="3"/>
    <x v="345"/>
    <x v="0"/>
    <x v="0"/>
    <x v="302"/>
    <x v="6"/>
    <x v="39"/>
    <x v="814"/>
    <x v="956"/>
    <x v="35"/>
    <x v="1332"/>
    <x v="7"/>
    <x v="463"/>
    <x v="0"/>
    <x v="0"/>
    <x v="222"/>
    <x v="27"/>
    <x v="916"/>
    <x v="9"/>
    <x v="183"/>
    <x v="994"/>
    <x v="1215"/>
    <x v="0"/>
    <x v="0"/>
    <x v="0"/>
    <x v="0"/>
    <x v="0"/>
    <x v="0"/>
    <x v="0"/>
    <x v="0"/>
    <x v="0"/>
  </r>
  <r>
    <x v="0"/>
    <x v="0"/>
    <x v="0"/>
    <x v="21"/>
    <x v="21"/>
    <x v="1"/>
    <x v="0"/>
    <x v="361"/>
    <x v="359"/>
    <x v="36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73"/>
    <x v="0"/>
    <x v="0"/>
    <x v="365"/>
    <x v="0"/>
    <x v="810"/>
    <x v="67"/>
    <x v="957"/>
    <x v="953"/>
    <x v="958"/>
    <x v="1077"/>
    <x v="0"/>
    <x v="0"/>
    <x v="0"/>
    <x v="0"/>
    <x v="0"/>
    <x v="0"/>
    <x v="0"/>
    <x v="0"/>
    <x v="0"/>
    <x v="0"/>
    <x v="0"/>
    <x v="0"/>
    <x v="0"/>
    <x v="2"/>
    <x v="1"/>
    <x v="345"/>
    <x v="409"/>
    <x v="0"/>
    <x v="0"/>
    <x v="1"/>
    <x v="1"/>
    <x v="0"/>
    <x v="0"/>
    <x v="4"/>
    <x v="2"/>
    <x v="2"/>
    <x v="0"/>
    <x v="0"/>
    <x v="42"/>
    <x v="3"/>
    <x v="21"/>
    <x v="815"/>
    <x v="957"/>
    <x v="10"/>
    <x v="1333"/>
    <x v="2"/>
    <x v="2"/>
    <x v="0"/>
    <x v="0"/>
    <x v="25"/>
    <x v="15"/>
    <x v="917"/>
    <x v="3"/>
    <x v="68"/>
    <x v="995"/>
    <x v="1216"/>
    <x v="0"/>
    <x v="0"/>
    <x v="0"/>
    <x v="0"/>
    <x v="0"/>
    <x v="0"/>
    <x v="0"/>
    <x v="0"/>
    <x v="0"/>
  </r>
  <r>
    <x v="0"/>
    <x v="0"/>
    <x v="0"/>
    <x v="22"/>
    <x v="22"/>
    <x v="1"/>
    <x v="136"/>
    <x v="371"/>
    <x v="369"/>
    <x v="37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1"/>
    <x v="216"/>
    <x v="0"/>
    <x v="0"/>
    <x v="0"/>
    <x v="0"/>
    <x v="811"/>
    <x v="0"/>
    <x v="958"/>
    <x v="954"/>
    <x v="959"/>
    <x v="1078"/>
    <x v="0"/>
    <x v="0"/>
    <x v="0"/>
    <x v="0"/>
    <x v="0"/>
    <x v="0"/>
    <x v="0"/>
    <x v="0"/>
    <x v="0"/>
    <x v="0"/>
    <x v="0"/>
    <x v="0"/>
    <x v="0"/>
    <x v="0"/>
    <x v="0"/>
    <x v="0"/>
    <x v="410"/>
    <x v="0"/>
    <x v="0"/>
    <x v="1"/>
    <x v="1"/>
    <x v="0"/>
    <x v="0"/>
    <x v="0"/>
    <x v="0"/>
    <x v="0"/>
    <x v="0"/>
    <x v="0"/>
    <x v="0"/>
    <x v="1"/>
    <x v="16"/>
    <x v="816"/>
    <x v="958"/>
    <x v="6"/>
    <x v="93"/>
    <x v="2"/>
    <x v="2"/>
    <x v="1"/>
    <x v="1"/>
    <x v="59"/>
    <x v="1"/>
    <x v="918"/>
    <x v="4"/>
    <x v="45"/>
    <x v="996"/>
    <x v="1217"/>
    <x v="0"/>
    <x v="0"/>
    <x v="0"/>
    <x v="0"/>
    <x v="0"/>
    <x v="0"/>
    <x v="0"/>
    <x v="0"/>
    <x v="0"/>
  </r>
  <r>
    <x v="0"/>
    <x v="0"/>
    <x v="0"/>
    <x v="22"/>
    <x v="22"/>
    <x v="79"/>
    <x v="136"/>
    <x v="372"/>
    <x v="370"/>
    <x v="37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0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7"/>
    <x v="1334"/>
    <x v="2"/>
    <x v="2"/>
    <x v="0"/>
    <x v="0"/>
    <x v="1"/>
    <x v="1"/>
    <x v="919"/>
    <x v="1"/>
    <x v="1"/>
    <x v="997"/>
    <x v="1218"/>
    <x v="0"/>
    <x v="0"/>
    <x v="0"/>
    <x v="0"/>
    <x v="0"/>
    <x v="0"/>
    <x v="0"/>
    <x v="0"/>
    <x v="0"/>
  </r>
  <r>
    <x v="0"/>
    <x v="0"/>
    <x v="0"/>
    <x v="22"/>
    <x v="22"/>
    <x v="65"/>
    <x v="98"/>
    <x v="374"/>
    <x v="372"/>
    <x v="3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133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2"/>
    <x v="22"/>
    <x v="1"/>
    <x v="93"/>
    <x v="690"/>
    <x v="687"/>
    <x v="69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2"/>
    <x v="505"/>
    <x v="0"/>
    <x v="0"/>
    <x v="0"/>
    <x v="0"/>
    <x v="812"/>
    <x v="443"/>
    <x v="959"/>
    <x v="955"/>
    <x v="960"/>
    <x v="108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328"/>
    <x v="1"/>
    <x v="156"/>
    <x v="457"/>
    <x v="1"/>
    <x v="16"/>
    <x v="817"/>
    <x v="959"/>
    <x v="31"/>
    <x v="1336"/>
    <x v="2"/>
    <x v="2"/>
    <x v="4"/>
    <x v="310"/>
    <x v="40"/>
    <x v="8"/>
    <x v="920"/>
    <x v="1"/>
    <x v="19"/>
    <x v="998"/>
    <x v="1219"/>
    <x v="0"/>
    <x v="0"/>
    <x v="0"/>
    <x v="0"/>
    <x v="0"/>
    <x v="0"/>
    <x v="0"/>
    <x v="0"/>
    <x v="0"/>
  </r>
  <r>
    <x v="0"/>
    <x v="0"/>
    <x v="0"/>
    <x v="22"/>
    <x v="22"/>
    <x v="44"/>
    <x v="136"/>
    <x v="690"/>
    <x v="687"/>
    <x v="69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1"/>
    <x v="4"/>
    <x v="0"/>
    <x v="0"/>
    <x v="6"/>
    <x v="1"/>
    <x v="921"/>
    <x v="1"/>
    <x v="14"/>
    <x v="233"/>
    <x v="1220"/>
    <x v="0"/>
    <x v="0"/>
    <x v="0"/>
    <x v="0"/>
    <x v="0"/>
    <x v="0"/>
    <x v="0"/>
    <x v="0"/>
    <x v="0"/>
  </r>
  <r>
    <x v="0"/>
    <x v="0"/>
    <x v="0"/>
    <x v="22"/>
    <x v="22"/>
    <x v="1"/>
    <x v="58"/>
    <x v="368"/>
    <x v="366"/>
    <x v="36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4"/>
    <x v="703"/>
    <x v="506"/>
    <x v="0"/>
    <x v="0"/>
    <x v="366"/>
    <x v="87"/>
    <x v="813"/>
    <x v="444"/>
    <x v="960"/>
    <x v="956"/>
    <x v="961"/>
    <x v="1081"/>
    <x v="0"/>
    <x v="0"/>
    <x v="0"/>
    <x v="0"/>
    <x v="0"/>
    <x v="0"/>
    <x v="3"/>
    <x v="3"/>
    <x v="0"/>
    <x v="0"/>
    <x v="0"/>
    <x v="0"/>
    <x v="75"/>
    <x v="2"/>
    <x v="5"/>
    <x v="346"/>
    <x v="411"/>
    <x v="0"/>
    <x v="0"/>
    <x v="5"/>
    <x v="272"/>
    <x v="0"/>
    <x v="0"/>
    <x v="97"/>
    <x v="8"/>
    <x v="384"/>
    <x v="1"/>
    <x v="1"/>
    <x v="542"/>
    <x v="10"/>
    <x v="66"/>
    <x v="818"/>
    <x v="960"/>
    <x v="179"/>
    <x v="1337"/>
    <x v="13"/>
    <x v="464"/>
    <x v="46"/>
    <x v="311"/>
    <x v="223"/>
    <x v="76"/>
    <x v="922"/>
    <x v="48"/>
    <x v="199"/>
    <x v="999"/>
    <x v="1221"/>
    <x v="0"/>
    <x v="0"/>
    <x v="0"/>
    <x v="0"/>
    <x v="0"/>
    <x v="0"/>
    <x v="0"/>
    <x v="0"/>
    <x v="0"/>
  </r>
  <r>
    <x v="0"/>
    <x v="0"/>
    <x v="0"/>
    <x v="22"/>
    <x v="22"/>
    <x v="0"/>
    <x v="134"/>
    <x v="369"/>
    <x v="367"/>
    <x v="36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2"/>
    <x v="22"/>
    <x v="13"/>
    <x v="96"/>
    <x v="370"/>
    <x v="368"/>
    <x v="37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26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2"/>
    <x v="22"/>
    <x v="1"/>
    <x v="58"/>
    <x v="368"/>
    <x v="366"/>
    <x v="36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338"/>
    <x v="1"/>
    <x v="465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"/>
    <x v="81"/>
    <x v="379"/>
    <x v="377"/>
    <x v="3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78"/>
    <x v="2"/>
    <x v="2"/>
    <x v="4"/>
    <x v="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"/>
    <x v="0"/>
    <x v="380"/>
    <x v="378"/>
    <x v="38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4"/>
    <x v="189"/>
    <x v="0"/>
    <x v="0"/>
    <x v="0"/>
    <x v="0"/>
    <x v="814"/>
    <x v="167"/>
    <x v="961"/>
    <x v="957"/>
    <x v="962"/>
    <x v="10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52"/>
    <x v="1"/>
    <x v="37"/>
    <x v="490"/>
    <x v="1"/>
    <x v="1"/>
    <x v="819"/>
    <x v="961"/>
    <x v="55"/>
    <x v="1339"/>
    <x v="2"/>
    <x v="2"/>
    <x v="25"/>
    <x v="312"/>
    <x v="6"/>
    <x v="3"/>
    <x v="251"/>
    <x v="1"/>
    <x v="2"/>
    <x v="1000"/>
    <x v="1222"/>
    <x v="0"/>
    <x v="0"/>
    <x v="0"/>
    <x v="0"/>
    <x v="0"/>
    <x v="0"/>
    <x v="0"/>
    <x v="0"/>
    <x v="0"/>
  </r>
  <r>
    <x v="0"/>
    <x v="0"/>
    <x v="0"/>
    <x v="23"/>
    <x v="23"/>
    <x v="44"/>
    <x v="46"/>
    <x v="368"/>
    <x v="366"/>
    <x v="3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08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1340"/>
    <x v="1"/>
    <x v="4"/>
    <x v="0"/>
    <x v="0"/>
    <x v="13"/>
    <x v="3"/>
    <x v="465"/>
    <x v="3"/>
    <x v="13"/>
    <x v="476"/>
    <x v="1223"/>
    <x v="0"/>
    <x v="0"/>
    <x v="0"/>
    <x v="0"/>
    <x v="0"/>
    <x v="0"/>
    <x v="0"/>
    <x v="0"/>
    <x v="0"/>
  </r>
  <r>
    <x v="0"/>
    <x v="0"/>
    <x v="0"/>
    <x v="23"/>
    <x v="23"/>
    <x v="54"/>
    <x v="138"/>
    <x v="140"/>
    <x v="140"/>
    <x v="1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5"/>
    <x v="0"/>
    <x v="962"/>
    <x v="958"/>
    <x v="963"/>
    <x v="10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51"/>
    <x v="2"/>
    <x v="31"/>
    <x v="0"/>
    <x v="0"/>
    <x v="543"/>
    <x v="3"/>
    <x v="17"/>
    <x v="820"/>
    <x v="962"/>
    <x v="22"/>
    <x v="1341"/>
    <x v="1"/>
    <x v="4"/>
    <x v="12"/>
    <x v="313"/>
    <x v="190"/>
    <x v="8"/>
    <x v="923"/>
    <x v="10"/>
    <x v="86"/>
    <x v="1001"/>
    <x v="1224"/>
    <x v="0"/>
    <x v="0"/>
    <x v="0"/>
    <x v="0"/>
    <x v="0"/>
    <x v="0"/>
    <x v="0"/>
    <x v="0"/>
    <x v="0"/>
  </r>
  <r>
    <x v="0"/>
    <x v="0"/>
    <x v="0"/>
    <x v="23"/>
    <x v="23"/>
    <x v="58"/>
    <x v="88"/>
    <x v="607"/>
    <x v="605"/>
    <x v="60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342"/>
    <x v="5"/>
    <x v="300"/>
    <x v="0"/>
    <x v="0"/>
    <x v="13"/>
    <x v="1"/>
    <x v="924"/>
    <x v="1"/>
    <x v="13"/>
    <x v="107"/>
    <x v="1225"/>
    <x v="0"/>
    <x v="0"/>
    <x v="0"/>
    <x v="0"/>
    <x v="0"/>
    <x v="0"/>
    <x v="0"/>
    <x v="0"/>
    <x v="0"/>
  </r>
  <r>
    <x v="0"/>
    <x v="0"/>
    <x v="0"/>
    <x v="23"/>
    <x v="23"/>
    <x v="1"/>
    <x v="81"/>
    <x v="121"/>
    <x v="121"/>
    <x v="1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5"/>
    <x v="507"/>
    <x v="0"/>
    <x v="0"/>
    <x v="367"/>
    <x v="0"/>
    <x v="816"/>
    <x v="0"/>
    <x v="963"/>
    <x v="959"/>
    <x v="964"/>
    <x v="1085"/>
    <x v="0"/>
    <x v="0"/>
    <x v="0"/>
    <x v="0"/>
    <x v="0"/>
    <x v="0"/>
    <x v="0"/>
    <x v="0"/>
    <x v="0"/>
    <x v="0"/>
    <x v="0"/>
    <x v="0"/>
    <x v="0"/>
    <x v="0"/>
    <x v="0"/>
    <x v="347"/>
    <x v="412"/>
    <x v="0"/>
    <x v="0"/>
    <x v="1"/>
    <x v="1"/>
    <x v="0"/>
    <x v="0"/>
    <x v="7"/>
    <x v="4"/>
    <x v="9"/>
    <x v="0"/>
    <x v="0"/>
    <x v="23"/>
    <x v="1"/>
    <x v="5"/>
    <x v="821"/>
    <x v="963"/>
    <x v="55"/>
    <x v="1343"/>
    <x v="1"/>
    <x v="154"/>
    <x v="13"/>
    <x v="314"/>
    <x v="69"/>
    <x v="0"/>
    <x v="925"/>
    <x v="13"/>
    <x v="0"/>
    <x v="1002"/>
    <x v="1226"/>
    <x v="61"/>
    <x v="56"/>
    <x v="4"/>
    <x v="0"/>
    <x v="0"/>
    <x v="0"/>
    <x v="0"/>
    <x v="0"/>
    <x v="0"/>
  </r>
  <r>
    <x v="0"/>
    <x v="0"/>
    <x v="0"/>
    <x v="23"/>
    <x v="23"/>
    <x v="11"/>
    <x v="27"/>
    <x v="3"/>
    <x v="3"/>
    <x v="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6"/>
    <x v="233"/>
    <x v="0"/>
    <x v="0"/>
    <x v="0"/>
    <x v="0"/>
    <x v="817"/>
    <x v="234"/>
    <x v="964"/>
    <x v="960"/>
    <x v="965"/>
    <x v="108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385"/>
    <x v="0"/>
    <x v="0"/>
    <x v="219"/>
    <x v="0"/>
    <x v="16"/>
    <x v="822"/>
    <x v="964"/>
    <x v="10"/>
    <x v="1344"/>
    <x v="7"/>
    <x v="466"/>
    <x v="0"/>
    <x v="0"/>
    <x v="43"/>
    <x v="3"/>
    <x v="926"/>
    <x v="1"/>
    <x v="13"/>
    <x v="1003"/>
    <x v="1227"/>
    <x v="0"/>
    <x v="0"/>
    <x v="0"/>
    <x v="0"/>
    <x v="0"/>
    <x v="0"/>
    <x v="0"/>
    <x v="0"/>
    <x v="0"/>
  </r>
  <r>
    <x v="0"/>
    <x v="0"/>
    <x v="0"/>
    <x v="23"/>
    <x v="23"/>
    <x v="11"/>
    <x v="27"/>
    <x v="3"/>
    <x v="3"/>
    <x v="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7"/>
    <x v="508"/>
    <x v="0"/>
    <x v="0"/>
    <x v="0"/>
    <x v="0"/>
    <x v="818"/>
    <x v="14"/>
    <x v="965"/>
    <x v="961"/>
    <x v="966"/>
    <x v="1087"/>
    <x v="0"/>
    <x v="0"/>
    <x v="0"/>
    <x v="0"/>
    <x v="0"/>
    <x v="0"/>
    <x v="0"/>
    <x v="0"/>
    <x v="0"/>
    <x v="0"/>
    <x v="0"/>
    <x v="0"/>
    <x v="0"/>
    <x v="0"/>
    <x v="0"/>
    <x v="0"/>
    <x v="413"/>
    <x v="0"/>
    <x v="0"/>
    <x v="0"/>
    <x v="24"/>
    <x v="0"/>
    <x v="0"/>
    <x v="14"/>
    <x v="2"/>
    <x v="106"/>
    <x v="0"/>
    <x v="0"/>
    <x v="544"/>
    <x v="6"/>
    <x v="40"/>
    <x v="823"/>
    <x v="965"/>
    <x v="11"/>
    <x v="1345"/>
    <x v="1"/>
    <x v="28"/>
    <x v="0"/>
    <x v="0"/>
    <x v="79"/>
    <x v="11"/>
    <x v="927"/>
    <x v="13"/>
    <x v="51"/>
    <x v="1004"/>
    <x v="1228"/>
    <x v="0"/>
    <x v="0"/>
    <x v="0"/>
    <x v="9"/>
    <x v="9"/>
    <x v="1"/>
    <x v="1"/>
    <x v="3"/>
    <x v="3"/>
  </r>
  <r>
    <x v="0"/>
    <x v="0"/>
    <x v="0"/>
    <x v="23"/>
    <x v="23"/>
    <x v="87"/>
    <x v="73"/>
    <x v="619"/>
    <x v="617"/>
    <x v="6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58"/>
    <x v="48"/>
    <x v="123"/>
    <x v="123"/>
    <x v="12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8"/>
    <x v="509"/>
    <x v="0"/>
    <x v="0"/>
    <x v="368"/>
    <x v="94"/>
    <x v="819"/>
    <x v="445"/>
    <x v="966"/>
    <x v="962"/>
    <x v="967"/>
    <x v="1088"/>
    <x v="0"/>
    <x v="0"/>
    <x v="1"/>
    <x v="15"/>
    <x v="0"/>
    <x v="0"/>
    <x v="6"/>
    <x v="1"/>
    <x v="0"/>
    <x v="0"/>
    <x v="0"/>
    <x v="0"/>
    <x v="76"/>
    <x v="2"/>
    <x v="10"/>
    <x v="348"/>
    <x v="414"/>
    <x v="0"/>
    <x v="0"/>
    <x v="10"/>
    <x v="273"/>
    <x v="0"/>
    <x v="0"/>
    <x v="98"/>
    <x v="6"/>
    <x v="386"/>
    <x v="0"/>
    <x v="0"/>
    <x v="545"/>
    <x v="23"/>
    <x v="36"/>
    <x v="824"/>
    <x v="966"/>
    <x v="180"/>
    <x v="1346"/>
    <x v="35"/>
    <x v="467"/>
    <x v="9"/>
    <x v="315"/>
    <x v="224"/>
    <x v="77"/>
    <x v="928"/>
    <x v="55"/>
    <x v="200"/>
    <x v="1005"/>
    <x v="1229"/>
    <x v="62"/>
    <x v="57"/>
    <x v="4"/>
    <x v="0"/>
    <x v="0"/>
    <x v="0"/>
    <x v="0"/>
    <x v="0"/>
    <x v="0"/>
  </r>
  <r>
    <x v="0"/>
    <x v="0"/>
    <x v="0"/>
    <x v="23"/>
    <x v="23"/>
    <x v="58"/>
    <x v="48"/>
    <x v="123"/>
    <x v="123"/>
    <x v="12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9"/>
    <x v="510"/>
    <x v="0"/>
    <x v="0"/>
    <x v="369"/>
    <x v="0"/>
    <x v="820"/>
    <x v="446"/>
    <x v="967"/>
    <x v="963"/>
    <x v="968"/>
    <x v="1089"/>
    <x v="0"/>
    <x v="0"/>
    <x v="0"/>
    <x v="0"/>
    <x v="0"/>
    <x v="0"/>
    <x v="0"/>
    <x v="0"/>
    <x v="0"/>
    <x v="0"/>
    <x v="0"/>
    <x v="0"/>
    <x v="0"/>
    <x v="2"/>
    <x v="8"/>
    <x v="349"/>
    <x v="415"/>
    <x v="0"/>
    <x v="0"/>
    <x v="1"/>
    <x v="1"/>
    <x v="0"/>
    <x v="0"/>
    <x v="20"/>
    <x v="19"/>
    <x v="387"/>
    <x v="1"/>
    <x v="14"/>
    <x v="546"/>
    <x v="6"/>
    <x v="26"/>
    <x v="825"/>
    <x v="967"/>
    <x v="19"/>
    <x v="1347"/>
    <x v="1"/>
    <x v="28"/>
    <x v="0"/>
    <x v="0"/>
    <x v="26"/>
    <x v="20"/>
    <x v="929"/>
    <x v="0"/>
    <x v="88"/>
    <x v="1006"/>
    <x v="1230"/>
    <x v="0"/>
    <x v="0"/>
    <x v="0"/>
    <x v="142"/>
    <x v="142"/>
    <x v="1"/>
    <x v="1"/>
    <x v="3"/>
    <x v="3"/>
  </r>
  <r>
    <x v="0"/>
    <x v="0"/>
    <x v="0"/>
    <x v="23"/>
    <x v="23"/>
    <x v="227"/>
    <x v="0"/>
    <x v="73"/>
    <x v="73"/>
    <x v="7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3"/>
    <x v="73"/>
    <x v="73"/>
    <x v="77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8"/>
    <x v="4"/>
    <x v="9"/>
    <x v="0"/>
    <x v="0"/>
    <x v="9"/>
    <x v="0"/>
    <x v="0"/>
    <x v="0"/>
    <x v="534"/>
    <x v="6"/>
    <x v="15"/>
    <x v="2"/>
    <x v="2"/>
    <x v="0"/>
    <x v="0"/>
    <x v="8"/>
    <x v="1"/>
    <x v="304"/>
    <x v="1"/>
    <x v="10"/>
    <x v="586"/>
    <x v="1231"/>
    <x v="0"/>
    <x v="0"/>
    <x v="0"/>
    <x v="0"/>
    <x v="0"/>
    <x v="0"/>
    <x v="0"/>
    <x v="0"/>
    <x v="0"/>
  </r>
  <r>
    <x v="0"/>
    <x v="0"/>
    <x v="0"/>
    <x v="23"/>
    <x v="23"/>
    <x v="1"/>
    <x v="35"/>
    <x v="465"/>
    <x v="463"/>
    <x v="46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0"/>
    <x v="396"/>
    <x v="0"/>
    <x v="0"/>
    <x v="0"/>
    <x v="0"/>
    <x v="821"/>
    <x v="301"/>
    <x v="968"/>
    <x v="964"/>
    <x v="969"/>
    <x v="109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9"/>
    <x v="1"/>
    <x v="3"/>
    <x v="826"/>
    <x v="968"/>
    <x v="31"/>
    <x v="1348"/>
    <x v="2"/>
    <x v="2"/>
    <x v="3"/>
    <x v="316"/>
    <x v="7"/>
    <x v="8"/>
    <x v="930"/>
    <x v="3"/>
    <x v="172"/>
    <x v="1007"/>
    <x v="1232"/>
    <x v="0"/>
    <x v="0"/>
    <x v="0"/>
    <x v="0"/>
    <x v="0"/>
    <x v="0"/>
    <x v="0"/>
    <x v="0"/>
    <x v="0"/>
  </r>
  <r>
    <x v="0"/>
    <x v="0"/>
    <x v="0"/>
    <x v="23"/>
    <x v="23"/>
    <x v="1"/>
    <x v="0"/>
    <x v="375"/>
    <x v="373"/>
    <x v="37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1"/>
    <x v="206"/>
    <x v="0"/>
    <x v="0"/>
    <x v="0"/>
    <x v="0"/>
    <x v="822"/>
    <x v="0"/>
    <x v="969"/>
    <x v="965"/>
    <x v="970"/>
    <x v="10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827"/>
    <x v="969"/>
    <x v="37"/>
    <x v="1349"/>
    <x v="2"/>
    <x v="2"/>
    <x v="3"/>
    <x v="3"/>
    <x v="8"/>
    <x v="3"/>
    <x v="931"/>
    <x v="1"/>
    <x v="7"/>
    <x v="1008"/>
    <x v="1233"/>
    <x v="0"/>
    <x v="0"/>
    <x v="0"/>
    <x v="0"/>
    <x v="0"/>
    <x v="0"/>
    <x v="0"/>
    <x v="0"/>
    <x v="0"/>
  </r>
  <r>
    <x v="0"/>
    <x v="0"/>
    <x v="0"/>
    <x v="23"/>
    <x v="23"/>
    <x v="1"/>
    <x v="56"/>
    <x v="376"/>
    <x v="374"/>
    <x v="37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4"/>
    <x v="105"/>
    <x v="712"/>
    <x v="511"/>
    <x v="95"/>
    <x v="0"/>
    <x v="370"/>
    <x v="0"/>
    <x v="823"/>
    <x v="447"/>
    <x v="970"/>
    <x v="966"/>
    <x v="971"/>
    <x v="1092"/>
    <x v="0"/>
    <x v="0"/>
    <x v="0"/>
    <x v="0"/>
    <x v="0"/>
    <x v="0"/>
    <x v="0"/>
    <x v="0"/>
    <x v="0"/>
    <x v="0"/>
    <x v="0"/>
    <x v="0"/>
    <x v="0"/>
    <x v="2"/>
    <x v="1"/>
    <x v="350"/>
    <x v="416"/>
    <x v="0"/>
    <x v="0"/>
    <x v="1"/>
    <x v="1"/>
    <x v="0"/>
    <x v="0"/>
    <x v="32"/>
    <x v="5"/>
    <x v="388"/>
    <x v="1"/>
    <x v="157"/>
    <x v="547"/>
    <x v="3"/>
    <x v="62"/>
    <x v="828"/>
    <x v="970"/>
    <x v="37"/>
    <x v="1350"/>
    <x v="1"/>
    <x v="4"/>
    <x v="12"/>
    <x v="317"/>
    <x v="225"/>
    <x v="0"/>
    <x v="932"/>
    <x v="10"/>
    <x v="78"/>
    <x v="1009"/>
    <x v="1234"/>
    <x v="0"/>
    <x v="0"/>
    <x v="0"/>
    <x v="0"/>
    <x v="0"/>
    <x v="0"/>
    <x v="0"/>
    <x v="0"/>
    <x v="0"/>
  </r>
  <r>
    <x v="0"/>
    <x v="0"/>
    <x v="0"/>
    <x v="23"/>
    <x v="23"/>
    <x v="1"/>
    <x v="0"/>
    <x v="691"/>
    <x v="688"/>
    <x v="69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"/>
    <x v="51"/>
    <x v="692"/>
    <x v="689"/>
    <x v="69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0"/>
    <x v="1351"/>
    <x v="2"/>
    <x v="2"/>
    <x v="4"/>
    <x v="4"/>
    <x v="4"/>
    <x v="1"/>
    <x v="933"/>
    <x v="1"/>
    <x v="4"/>
    <x v="1010"/>
    <x v="1235"/>
    <x v="0"/>
    <x v="0"/>
    <x v="0"/>
    <x v="0"/>
    <x v="0"/>
    <x v="0"/>
    <x v="0"/>
    <x v="0"/>
    <x v="0"/>
  </r>
  <r>
    <x v="0"/>
    <x v="0"/>
    <x v="0"/>
    <x v="23"/>
    <x v="23"/>
    <x v="1"/>
    <x v="0"/>
    <x v="387"/>
    <x v="385"/>
    <x v="38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71"/>
    <x v="967"/>
    <x v="972"/>
    <x v="109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41"/>
    <x v="0"/>
    <x v="0"/>
    <x v="829"/>
    <x v="971"/>
    <x v="46"/>
    <x v="1352"/>
    <x v="2"/>
    <x v="2"/>
    <x v="7"/>
    <x v="318"/>
    <x v="57"/>
    <x v="10"/>
    <x v="934"/>
    <x v="6"/>
    <x v="0"/>
    <x v="1011"/>
    <x v="1236"/>
    <x v="0"/>
    <x v="0"/>
    <x v="0"/>
    <x v="0"/>
    <x v="0"/>
    <x v="0"/>
    <x v="0"/>
    <x v="0"/>
    <x v="0"/>
  </r>
  <r>
    <x v="0"/>
    <x v="0"/>
    <x v="0"/>
    <x v="23"/>
    <x v="23"/>
    <x v="1"/>
    <x v="0"/>
    <x v="388"/>
    <x v="386"/>
    <x v="38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3"/>
    <x v="166"/>
    <x v="0"/>
    <x v="0"/>
    <x v="0"/>
    <x v="0"/>
    <x v="824"/>
    <x v="396"/>
    <x v="972"/>
    <x v="968"/>
    <x v="973"/>
    <x v="109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"/>
    <x v="4"/>
    <x v="23"/>
    <x v="0"/>
    <x v="0"/>
    <x v="548"/>
    <x v="0"/>
    <x v="48"/>
    <x v="830"/>
    <x v="972"/>
    <x v="35"/>
    <x v="1353"/>
    <x v="2"/>
    <x v="2"/>
    <x v="1"/>
    <x v="1"/>
    <x v="203"/>
    <x v="8"/>
    <x v="935"/>
    <x v="3"/>
    <x v="71"/>
    <x v="1012"/>
    <x v="1237"/>
    <x v="0"/>
    <x v="0"/>
    <x v="0"/>
    <x v="0"/>
    <x v="0"/>
    <x v="0"/>
    <x v="0"/>
    <x v="0"/>
    <x v="0"/>
  </r>
  <r>
    <x v="0"/>
    <x v="0"/>
    <x v="0"/>
    <x v="23"/>
    <x v="23"/>
    <x v="1"/>
    <x v="0"/>
    <x v="377"/>
    <x v="375"/>
    <x v="37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5"/>
    <x v="106"/>
    <x v="714"/>
    <x v="512"/>
    <x v="96"/>
    <x v="0"/>
    <x v="371"/>
    <x v="0"/>
    <x v="825"/>
    <x v="448"/>
    <x v="973"/>
    <x v="969"/>
    <x v="974"/>
    <x v="1095"/>
    <x v="0"/>
    <x v="0"/>
    <x v="0"/>
    <x v="0"/>
    <x v="0"/>
    <x v="0"/>
    <x v="0"/>
    <x v="0"/>
    <x v="0"/>
    <x v="0"/>
    <x v="0"/>
    <x v="0"/>
    <x v="0"/>
    <x v="0"/>
    <x v="0"/>
    <x v="351"/>
    <x v="417"/>
    <x v="0"/>
    <x v="0"/>
    <x v="9"/>
    <x v="274"/>
    <x v="0"/>
    <x v="0"/>
    <x v="89"/>
    <x v="39"/>
    <x v="389"/>
    <x v="0"/>
    <x v="0"/>
    <x v="549"/>
    <x v="20"/>
    <x v="90"/>
    <x v="831"/>
    <x v="973"/>
    <x v="181"/>
    <x v="1354"/>
    <x v="36"/>
    <x v="468"/>
    <x v="22"/>
    <x v="319"/>
    <x v="226"/>
    <x v="78"/>
    <x v="936"/>
    <x v="56"/>
    <x v="201"/>
    <x v="1013"/>
    <x v="1238"/>
    <x v="0"/>
    <x v="0"/>
    <x v="0"/>
    <x v="0"/>
    <x v="0"/>
    <x v="0"/>
    <x v="0"/>
    <x v="0"/>
    <x v="0"/>
  </r>
  <r>
    <x v="0"/>
    <x v="0"/>
    <x v="0"/>
    <x v="23"/>
    <x v="23"/>
    <x v="1"/>
    <x v="0"/>
    <x v="377"/>
    <x v="375"/>
    <x v="37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05"/>
    <x v="0"/>
    <x v="275"/>
    <x v="0"/>
    <x v="0"/>
    <x v="0"/>
    <x v="0"/>
    <x v="0"/>
    <x v="0"/>
    <x v="0"/>
    <x v="0"/>
    <x v="1"/>
    <x v="1"/>
    <x v="1"/>
    <x v="1"/>
    <x v="1"/>
    <x v="1355"/>
    <x v="1"/>
    <x v="469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"/>
    <x v="11"/>
    <x v="693"/>
    <x v="690"/>
    <x v="69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5"/>
    <x v="30"/>
    <x v="0"/>
    <x v="0"/>
    <x v="0"/>
    <x v="0"/>
    <x v="826"/>
    <x v="27"/>
    <x v="974"/>
    <x v="970"/>
    <x v="975"/>
    <x v="10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357"/>
    <x v="1"/>
    <x v="1"/>
    <x v="832"/>
    <x v="974"/>
    <x v="35"/>
    <x v="1356"/>
    <x v="2"/>
    <x v="2"/>
    <x v="9"/>
    <x v="3"/>
    <x v="11"/>
    <x v="15"/>
    <x v="937"/>
    <x v="10"/>
    <x v="35"/>
    <x v="1014"/>
    <x v="1239"/>
    <x v="0"/>
    <x v="0"/>
    <x v="0"/>
    <x v="0"/>
    <x v="0"/>
    <x v="0"/>
    <x v="0"/>
    <x v="0"/>
    <x v="0"/>
  </r>
  <r>
    <x v="0"/>
    <x v="0"/>
    <x v="0"/>
    <x v="23"/>
    <x v="23"/>
    <x v="54"/>
    <x v="0"/>
    <x v="143"/>
    <x v="143"/>
    <x v="14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35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55"/>
    <x v="3"/>
    <x v="74"/>
    <x v="74"/>
    <x v="74"/>
    <x v="0"/>
    <x v="1"/>
    <x v="0"/>
    <x v="0"/>
    <x v="0"/>
    <x v="0"/>
    <x v="0"/>
    <x v="0"/>
    <x v="0"/>
    <x v="0"/>
    <x v="2"/>
    <x v="2"/>
    <x v="0"/>
    <x v="0"/>
    <x v="0"/>
    <x v="0"/>
    <x v="8"/>
    <x v="0"/>
    <x v="0"/>
    <x v="86"/>
    <x v="107"/>
    <x v="716"/>
    <x v="513"/>
    <x v="97"/>
    <x v="25"/>
    <x v="372"/>
    <x v="95"/>
    <x v="827"/>
    <x v="449"/>
    <x v="975"/>
    <x v="971"/>
    <x v="976"/>
    <x v="1097"/>
    <x v="0"/>
    <x v="0"/>
    <x v="0"/>
    <x v="0"/>
    <x v="0"/>
    <x v="0"/>
    <x v="1"/>
    <x v="1"/>
    <x v="0"/>
    <x v="0"/>
    <x v="0"/>
    <x v="0"/>
    <x v="15"/>
    <x v="0"/>
    <x v="0"/>
    <x v="352"/>
    <x v="418"/>
    <x v="0"/>
    <x v="0"/>
    <x v="5"/>
    <x v="276"/>
    <x v="0"/>
    <x v="0"/>
    <x v="92"/>
    <x v="24"/>
    <x v="390"/>
    <x v="15"/>
    <x v="158"/>
    <x v="550"/>
    <x v="10"/>
    <x v="35"/>
    <x v="833"/>
    <x v="975"/>
    <x v="182"/>
    <x v="1358"/>
    <x v="19"/>
    <x v="470"/>
    <x v="2"/>
    <x v="320"/>
    <x v="227"/>
    <x v="55"/>
    <x v="938"/>
    <x v="40"/>
    <x v="202"/>
    <x v="1015"/>
    <x v="1240"/>
    <x v="0"/>
    <x v="0"/>
    <x v="0"/>
    <x v="0"/>
    <x v="0"/>
    <x v="0"/>
    <x v="0"/>
    <x v="0"/>
    <x v="0"/>
  </r>
  <r>
    <x v="0"/>
    <x v="0"/>
    <x v="0"/>
    <x v="23"/>
    <x v="23"/>
    <x v="55"/>
    <x v="3"/>
    <x v="74"/>
    <x v="74"/>
    <x v="7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7"/>
    <x v="514"/>
    <x v="0"/>
    <x v="0"/>
    <x v="0"/>
    <x v="0"/>
    <x v="828"/>
    <x v="450"/>
    <x v="976"/>
    <x v="972"/>
    <x v="977"/>
    <x v="10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10"/>
    <x v="391"/>
    <x v="0"/>
    <x v="0"/>
    <x v="551"/>
    <x v="0"/>
    <x v="5"/>
    <x v="834"/>
    <x v="976"/>
    <x v="23"/>
    <x v="521"/>
    <x v="2"/>
    <x v="2"/>
    <x v="0"/>
    <x v="0"/>
    <x v="55"/>
    <x v="8"/>
    <x v="939"/>
    <x v="1"/>
    <x v="50"/>
    <x v="1016"/>
    <x v="1241"/>
    <x v="0"/>
    <x v="0"/>
    <x v="0"/>
    <x v="59"/>
    <x v="59"/>
    <x v="1"/>
    <x v="1"/>
    <x v="3"/>
    <x v="3"/>
  </r>
  <r>
    <x v="0"/>
    <x v="0"/>
    <x v="0"/>
    <x v="23"/>
    <x v="23"/>
    <x v="7"/>
    <x v="45"/>
    <x v="226"/>
    <x v="225"/>
    <x v="22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8"/>
    <x v="396"/>
    <x v="0"/>
    <x v="0"/>
    <x v="0"/>
    <x v="0"/>
    <x v="829"/>
    <x v="301"/>
    <x v="977"/>
    <x v="973"/>
    <x v="978"/>
    <x v="10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52"/>
    <x v="0"/>
    <x v="0"/>
    <x v="21"/>
    <x v="10"/>
    <x v="392"/>
    <x v="1"/>
    <x v="139"/>
    <x v="552"/>
    <x v="3"/>
    <x v="38"/>
    <x v="835"/>
    <x v="977"/>
    <x v="94"/>
    <x v="1359"/>
    <x v="7"/>
    <x v="228"/>
    <x v="28"/>
    <x v="321"/>
    <x v="56"/>
    <x v="6"/>
    <x v="940"/>
    <x v="13"/>
    <x v="186"/>
    <x v="1017"/>
    <x v="1242"/>
    <x v="0"/>
    <x v="0"/>
    <x v="0"/>
    <x v="0"/>
    <x v="0"/>
    <x v="0"/>
    <x v="0"/>
    <x v="0"/>
    <x v="0"/>
  </r>
  <r>
    <x v="0"/>
    <x v="0"/>
    <x v="0"/>
    <x v="23"/>
    <x v="23"/>
    <x v="37"/>
    <x v="139"/>
    <x v="386"/>
    <x v="384"/>
    <x v="38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9"/>
    <x v="515"/>
    <x v="0"/>
    <x v="0"/>
    <x v="373"/>
    <x v="0"/>
    <x v="830"/>
    <x v="451"/>
    <x v="978"/>
    <x v="798"/>
    <x v="979"/>
    <x v="1100"/>
    <x v="0"/>
    <x v="0"/>
    <x v="0"/>
    <x v="0"/>
    <x v="0"/>
    <x v="0"/>
    <x v="0"/>
    <x v="0"/>
    <x v="0"/>
    <x v="0"/>
    <x v="0"/>
    <x v="0"/>
    <x v="0"/>
    <x v="0"/>
    <x v="0"/>
    <x v="353"/>
    <x v="419"/>
    <x v="0"/>
    <x v="0"/>
    <x v="1"/>
    <x v="1"/>
    <x v="0"/>
    <x v="0"/>
    <x v="14"/>
    <x v="2"/>
    <x v="8"/>
    <x v="2"/>
    <x v="63"/>
    <x v="553"/>
    <x v="1"/>
    <x v="0"/>
    <x v="836"/>
    <x v="978"/>
    <x v="183"/>
    <x v="1360"/>
    <x v="5"/>
    <x v="471"/>
    <x v="0"/>
    <x v="0"/>
    <x v="1"/>
    <x v="3"/>
    <x v="941"/>
    <x v="4"/>
    <x v="13"/>
    <x v="1018"/>
    <x v="1243"/>
    <x v="0"/>
    <x v="0"/>
    <x v="0"/>
    <x v="0"/>
    <x v="0"/>
    <x v="0"/>
    <x v="0"/>
    <x v="0"/>
    <x v="0"/>
  </r>
  <r>
    <x v="0"/>
    <x v="0"/>
    <x v="0"/>
    <x v="23"/>
    <x v="23"/>
    <x v="37"/>
    <x v="139"/>
    <x v="386"/>
    <x v="384"/>
    <x v="38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306"/>
    <x v="1"/>
    <x v="1"/>
    <x v="0"/>
    <x v="0"/>
    <x v="0"/>
    <x v="0"/>
    <x v="0"/>
    <x v="0"/>
    <x v="0"/>
    <x v="0"/>
    <x v="1"/>
    <x v="1"/>
    <x v="1"/>
    <x v="1"/>
    <x v="26"/>
    <x v="136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20"/>
    <x v="0"/>
    <x v="558"/>
    <x v="556"/>
    <x v="55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79"/>
    <x v="0"/>
    <x v="0"/>
    <x v="0"/>
    <x v="0"/>
    <x v="0"/>
    <x v="0"/>
    <x v="0"/>
    <x v="0"/>
    <x v="0"/>
    <x v="0"/>
    <x v="1"/>
    <x v="1"/>
    <x v="1"/>
    <x v="1"/>
    <x v="3"/>
    <x v="777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20"/>
    <x v="0"/>
    <x v="558"/>
    <x v="556"/>
    <x v="55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97"/>
    <x v="97"/>
    <x v="1"/>
    <x v="1"/>
    <x v="3"/>
    <x v="3"/>
  </r>
  <r>
    <x v="0"/>
    <x v="0"/>
    <x v="0"/>
    <x v="23"/>
    <x v="23"/>
    <x v="58"/>
    <x v="48"/>
    <x v="123"/>
    <x v="123"/>
    <x v="1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36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"/>
    <x v="0"/>
    <x v="380"/>
    <x v="378"/>
    <x v="38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36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"/>
    <x v="0"/>
    <x v="381"/>
    <x v="379"/>
    <x v="38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364"/>
    <x v="2"/>
    <x v="2"/>
    <x v="0"/>
    <x v="0"/>
    <x v="6"/>
    <x v="8"/>
    <x v="520"/>
    <x v="10"/>
    <x v="14"/>
    <x v="535"/>
    <x v="1244"/>
    <x v="0"/>
    <x v="0"/>
    <x v="0"/>
    <x v="0"/>
    <x v="0"/>
    <x v="0"/>
    <x v="0"/>
    <x v="0"/>
    <x v="0"/>
  </r>
  <r>
    <x v="0"/>
    <x v="0"/>
    <x v="0"/>
    <x v="23"/>
    <x v="23"/>
    <x v="1"/>
    <x v="0"/>
    <x v="382"/>
    <x v="380"/>
    <x v="38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1"/>
    <x v="0"/>
    <x v="979"/>
    <x v="974"/>
    <x v="980"/>
    <x v="11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2"/>
    <x v="4"/>
    <x v="23"/>
    <x v="0"/>
    <x v="0"/>
    <x v="554"/>
    <x v="0"/>
    <x v="32"/>
    <x v="837"/>
    <x v="979"/>
    <x v="23"/>
    <x v="1365"/>
    <x v="2"/>
    <x v="2"/>
    <x v="0"/>
    <x v="0"/>
    <x v="28"/>
    <x v="8"/>
    <x v="942"/>
    <x v="10"/>
    <x v="203"/>
    <x v="1019"/>
    <x v="1245"/>
    <x v="0"/>
    <x v="0"/>
    <x v="0"/>
    <x v="0"/>
    <x v="0"/>
    <x v="0"/>
    <x v="0"/>
    <x v="0"/>
    <x v="0"/>
  </r>
  <r>
    <x v="0"/>
    <x v="0"/>
    <x v="0"/>
    <x v="23"/>
    <x v="23"/>
    <x v="1"/>
    <x v="0"/>
    <x v="694"/>
    <x v="691"/>
    <x v="69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8"/>
    <x v="1"/>
    <x v="83"/>
    <x v="1"/>
    <x v="10"/>
    <x v="79"/>
    <x v="1246"/>
    <x v="0"/>
    <x v="0"/>
    <x v="0"/>
    <x v="0"/>
    <x v="0"/>
    <x v="0"/>
    <x v="0"/>
    <x v="0"/>
    <x v="0"/>
  </r>
  <r>
    <x v="0"/>
    <x v="0"/>
    <x v="0"/>
    <x v="23"/>
    <x v="23"/>
    <x v="44"/>
    <x v="46"/>
    <x v="368"/>
    <x v="366"/>
    <x v="368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9"/>
    <x v="124"/>
    <x v="0"/>
    <x v="0"/>
    <x v="0"/>
    <x v="0"/>
    <x v="832"/>
    <x v="134"/>
    <x v="980"/>
    <x v="975"/>
    <x v="981"/>
    <x v="110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4"/>
    <x v="1"/>
    <x v="1"/>
    <x v="0"/>
    <x v="0"/>
    <x v="8"/>
    <x v="4"/>
    <x v="393"/>
    <x v="0"/>
    <x v="0"/>
    <x v="74"/>
    <x v="1"/>
    <x v="8"/>
    <x v="151"/>
    <x v="980"/>
    <x v="6"/>
    <x v="125"/>
    <x v="2"/>
    <x v="2"/>
    <x v="0"/>
    <x v="0"/>
    <x v="20"/>
    <x v="1"/>
    <x v="943"/>
    <x v="4"/>
    <x v="33"/>
    <x v="1020"/>
    <x v="1247"/>
    <x v="0"/>
    <x v="0"/>
    <x v="0"/>
    <x v="0"/>
    <x v="0"/>
    <x v="0"/>
    <x v="0"/>
    <x v="0"/>
    <x v="0"/>
  </r>
  <r>
    <x v="0"/>
    <x v="0"/>
    <x v="0"/>
    <x v="24"/>
    <x v="24"/>
    <x v="25"/>
    <x v="48"/>
    <x v="365"/>
    <x v="363"/>
    <x v="3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36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61"/>
    <x v="0"/>
    <x v="396"/>
    <x v="394"/>
    <x v="39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81"/>
    <x v="976"/>
    <x v="982"/>
    <x v="1103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0"/>
    <x v="0"/>
    <x v="0"/>
    <x v="0"/>
    <x v="8"/>
    <x v="4"/>
    <x v="9"/>
    <x v="1"/>
    <x v="1"/>
    <x v="9"/>
    <x v="0"/>
    <x v="0"/>
    <x v="0"/>
    <x v="981"/>
    <x v="6"/>
    <x v="15"/>
    <x v="1"/>
    <x v="4"/>
    <x v="1"/>
    <x v="1"/>
    <x v="13"/>
    <x v="1"/>
    <x v="83"/>
    <x v="1"/>
    <x v="13"/>
    <x v="79"/>
    <x v="1248"/>
    <x v="0"/>
    <x v="0"/>
    <x v="0"/>
    <x v="0"/>
    <x v="0"/>
    <x v="0"/>
    <x v="0"/>
    <x v="0"/>
    <x v="0"/>
  </r>
  <r>
    <x v="0"/>
    <x v="0"/>
    <x v="0"/>
    <x v="24"/>
    <x v="24"/>
    <x v="84"/>
    <x v="0"/>
    <x v="399"/>
    <x v="397"/>
    <x v="3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136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1"/>
    <x v="112"/>
    <x v="389"/>
    <x v="387"/>
    <x v="38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0"/>
    <x v="516"/>
    <x v="0"/>
    <x v="0"/>
    <x v="0"/>
    <x v="0"/>
    <x v="833"/>
    <x v="227"/>
    <x v="982"/>
    <x v="977"/>
    <x v="983"/>
    <x v="11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1"/>
    <x v="0"/>
    <x v="0"/>
    <x v="12"/>
    <x v="4"/>
    <x v="5"/>
    <x v="0"/>
    <x v="0"/>
    <x v="323"/>
    <x v="1"/>
    <x v="13"/>
    <x v="838"/>
    <x v="982"/>
    <x v="183"/>
    <x v="1368"/>
    <x v="1"/>
    <x v="24"/>
    <x v="25"/>
    <x v="322"/>
    <x v="79"/>
    <x v="1"/>
    <x v="944"/>
    <x v="4"/>
    <x v="22"/>
    <x v="1021"/>
    <x v="1249"/>
    <x v="0"/>
    <x v="0"/>
    <x v="0"/>
    <x v="0"/>
    <x v="0"/>
    <x v="0"/>
    <x v="0"/>
    <x v="0"/>
    <x v="0"/>
  </r>
  <r>
    <x v="0"/>
    <x v="0"/>
    <x v="0"/>
    <x v="24"/>
    <x v="24"/>
    <x v="61"/>
    <x v="0"/>
    <x v="396"/>
    <x v="394"/>
    <x v="396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4"/>
    <x v="0"/>
    <x v="983"/>
    <x v="978"/>
    <x v="984"/>
    <x v="110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12"/>
    <x v="0"/>
    <x v="0"/>
    <x v="239"/>
    <x v="0"/>
    <x v="0"/>
    <x v="839"/>
    <x v="983"/>
    <x v="6"/>
    <x v="10"/>
    <x v="2"/>
    <x v="2"/>
    <x v="0"/>
    <x v="0"/>
    <x v="13"/>
    <x v="1"/>
    <x v="465"/>
    <x v="1"/>
    <x v="13"/>
    <x v="476"/>
    <x v="1250"/>
    <x v="0"/>
    <x v="0"/>
    <x v="0"/>
    <x v="150"/>
    <x v="150"/>
    <x v="1"/>
    <x v="1"/>
    <x v="25"/>
    <x v="25"/>
  </r>
  <r>
    <x v="0"/>
    <x v="0"/>
    <x v="0"/>
    <x v="24"/>
    <x v="24"/>
    <x v="61"/>
    <x v="0"/>
    <x v="396"/>
    <x v="394"/>
    <x v="39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21"/>
    <x v="517"/>
    <x v="0"/>
    <x v="0"/>
    <x v="0"/>
    <x v="0"/>
    <x v="835"/>
    <x v="452"/>
    <x v="984"/>
    <x v="979"/>
    <x v="985"/>
    <x v="1106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307"/>
    <x v="1"/>
    <x v="1"/>
    <x v="0"/>
    <x v="0"/>
    <x v="14"/>
    <x v="10"/>
    <x v="41"/>
    <x v="3"/>
    <x v="134"/>
    <x v="555"/>
    <x v="0"/>
    <x v="0"/>
    <x v="840"/>
    <x v="984"/>
    <x v="4"/>
    <x v="1369"/>
    <x v="2"/>
    <x v="2"/>
    <x v="0"/>
    <x v="0"/>
    <x v="1"/>
    <x v="8"/>
    <x v="825"/>
    <x v="1"/>
    <x v="13"/>
    <x v="1022"/>
    <x v="1251"/>
    <x v="0"/>
    <x v="0"/>
    <x v="0"/>
    <x v="150"/>
    <x v="150"/>
    <x v="1"/>
    <x v="1"/>
    <x v="25"/>
    <x v="25"/>
  </r>
  <r>
    <x v="0"/>
    <x v="0"/>
    <x v="0"/>
    <x v="24"/>
    <x v="24"/>
    <x v="183"/>
    <x v="182"/>
    <x v="404"/>
    <x v="402"/>
    <x v="40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2"/>
    <x v="414"/>
    <x v="0"/>
    <x v="0"/>
    <x v="0"/>
    <x v="0"/>
    <x v="836"/>
    <x v="92"/>
    <x v="985"/>
    <x v="980"/>
    <x v="986"/>
    <x v="110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71"/>
    <x v="1"/>
    <x v="86"/>
    <x v="312"/>
    <x v="1"/>
    <x v="1"/>
    <x v="841"/>
    <x v="985"/>
    <x v="4"/>
    <x v="1370"/>
    <x v="2"/>
    <x v="2"/>
    <x v="0"/>
    <x v="0"/>
    <x v="2"/>
    <x v="1"/>
    <x v="471"/>
    <x v="4"/>
    <x v="5"/>
    <x v="1023"/>
    <x v="1252"/>
    <x v="0"/>
    <x v="0"/>
    <x v="0"/>
    <x v="0"/>
    <x v="0"/>
    <x v="0"/>
    <x v="0"/>
    <x v="0"/>
    <x v="0"/>
  </r>
  <r>
    <x v="0"/>
    <x v="0"/>
    <x v="0"/>
    <x v="24"/>
    <x v="24"/>
    <x v="137"/>
    <x v="0"/>
    <x v="357"/>
    <x v="355"/>
    <x v="35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7"/>
    <x v="0"/>
    <x v="986"/>
    <x v="981"/>
    <x v="987"/>
    <x v="110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842"/>
    <x v="986"/>
    <x v="6"/>
    <x v="15"/>
    <x v="2"/>
    <x v="2"/>
    <x v="0"/>
    <x v="0"/>
    <x v="2"/>
    <x v="1"/>
    <x v="28"/>
    <x v="1"/>
    <x v="2"/>
    <x v="26"/>
    <x v="1253"/>
    <x v="0"/>
    <x v="0"/>
    <x v="0"/>
    <x v="0"/>
    <x v="0"/>
    <x v="0"/>
    <x v="0"/>
    <x v="0"/>
    <x v="0"/>
  </r>
  <r>
    <x v="0"/>
    <x v="0"/>
    <x v="0"/>
    <x v="24"/>
    <x v="24"/>
    <x v="137"/>
    <x v="0"/>
    <x v="357"/>
    <x v="355"/>
    <x v="35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23"/>
    <x v="40"/>
    <x v="0"/>
    <x v="0"/>
    <x v="0"/>
    <x v="0"/>
    <x v="838"/>
    <x v="37"/>
    <x v="987"/>
    <x v="982"/>
    <x v="988"/>
    <x v="1109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308"/>
    <x v="0"/>
    <x v="277"/>
    <x v="0"/>
    <x v="0"/>
    <x v="7"/>
    <x v="4"/>
    <x v="331"/>
    <x v="0"/>
    <x v="0"/>
    <x v="185"/>
    <x v="1"/>
    <x v="1"/>
    <x v="843"/>
    <x v="987"/>
    <x v="4"/>
    <x v="1371"/>
    <x v="1"/>
    <x v="472"/>
    <x v="0"/>
    <x v="0"/>
    <x v="13"/>
    <x v="1"/>
    <x v="67"/>
    <x v="4"/>
    <x v="2"/>
    <x v="1024"/>
    <x v="1254"/>
    <x v="0"/>
    <x v="0"/>
    <x v="0"/>
    <x v="0"/>
    <x v="0"/>
    <x v="0"/>
    <x v="0"/>
    <x v="0"/>
    <x v="0"/>
  </r>
  <r>
    <x v="0"/>
    <x v="0"/>
    <x v="0"/>
    <x v="24"/>
    <x v="24"/>
    <x v="213"/>
    <x v="238"/>
    <x v="412"/>
    <x v="410"/>
    <x v="4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4"/>
    <x v="137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147"/>
    <x v="243"/>
    <x v="529"/>
    <x v="527"/>
    <x v="52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228"/>
    <x v="244"/>
    <x v="482"/>
    <x v="480"/>
    <x v="48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24"/>
    <x v="0"/>
    <x v="0"/>
    <x v="0"/>
    <x v="0"/>
    <x v="1"/>
    <x v="134"/>
    <x v="988"/>
    <x v="983"/>
    <x v="989"/>
    <x v="11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9"/>
    <x v="0"/>
    <x v="0"/>
    <x v="9"/>
    <x v="1"/>
    <x v="0"/>
    <x v="0"/>
    <x v="988"/>
    <x v="1"/>
    <x v="1373"/>
    <x v="2"/>
    <x v="2"/>
    <x v="0"/>
    <x v="0"/>
    <x v="4"/>
    <x v="1"/>
    <x v="420"/>
    <x v="4"/>
    <x v="1"/>
    <x v="52"/>
    <x v="1255"/>
    <x v="0"/>
    <x v="0"/>
    <x v="0"/>
    <x v="0"/>
    <x v="0"/>
    <x v="0"/>
    <x v="0"/>
    <x v="0"/>
    <x v="0"/>
  </r>
  <r>
    <x v="0"/>
    <x v="0"/>
    <x v="0"/>
    <x v="24"/>
    <x v="24"/>
    <x v="37"/>
    <x v="118"/>
    <x v="518"/>
    <x v="516"/>
    <x v="5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  <x v="0"/>
    <x v="0"/>
    <x v="0"/>
    <x v="0"/>
    <x v="0"/>
    <x v="0"/>
    <x v="0"/>
    <x v="0"/>
    <x v="1"/>
    <x v="1"/>
    <x v="1"/>
    <x v="1"/>
    <x v="43"/>
    <x v="1374"/>
    <x v="7"/>
    <x v="473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37"/>
    <x v="118"/>
    <x v="518"/>
    <x v="516"/>
    <x v="51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09"/>
    <x v="0"/>
    <x v="0"/>
    <x v="0"/>
    <x v="0"/>
    <x v="0"/>
    <x v="0"/>
    <x v="0"/>
    <x v="0"/>
    <x v="0"/>
    <x v="0"/>
    <x v="1"/>
    <x v="1"/>
    <x v="1"/>
    <x v="1"/>
    <x v="3"/>
    <x v="1375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91"/>
    <x v="143"/>
    <x v="398"/>
    <x v="396"/>
    <x v="39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3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61"/>
    <x v="0"/>
    <x v="333"/>
    <x v="332"/>
    <x v="33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65"/>
    <x v="1"/>
    <x v="1"/>
    <x v="0"/>
    <x v="0"/>
    <x v="0"/>
    <x v="0"/>
    <x v="0"/>
    <x v="0"/>
    <x v="0"/>
    <x v="0"/>
    <x v="1"/>
    <x v="1"/>
    <x v="1"/>
    <x v="1"/>
    <x v="6"/>
    <x v="2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79"/>
    <x v="48"/>
    <x v="378"/>
    <x v="376"/>
    <x v="3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4"/>
    <x v="518"/>
    <x v="0"/>
    <x v="0"/>
    <x v="374"/>
    <x v="0"/>
    <x v="839"/>
    <x v="453"/>
    <x v="989"/>
    <x v="984"/>
    <x v="990"/>
    <x v="1111"/>
    <x v="0"/>
    <x v="0"/>
    <x v="0"/>
    <x v="0"/>
    <x v="0"/>
    <x v="0"/>
    <x v="0"/>
    <x v="0"/>
    <x v="0"/>
    <x v="0"/>
    <x v="0"/>
    <x v="0"/>
    <x v="0"/>
    <x v="0"/>
    <x v="1"/>
    <x v="354"/>
    <x v="420"/>
    <x v="0"/>
    <x v="0"/>
    <x v="1"/>
    <x v="1"/>
    <x v="0"/>
    <x v="0"/>
    <x v="27"/>
    <x v="4"/>
    <x v="394"/>
    <x v="0"/>
    <x v="0"/>
    <x v="317"/>
    <x v="1"/>
    <x v="11"/>
    <x v="844"/>
    <x v="989"/>
    <x v="46"/>
    <x v="1376"/>
    <x v="2"/>
    <x v="2"/>
    <x v="0"/>
    <x v="0"/>
    <x v="114"/>
    <x v="3"/>
    <x v="109"/>
    <x v="1"/>
    <x v="61"/>
    <x v="1025"/>
    <x v="1256"/>
    <x v="0"/>
    <x v="0"/>
    <x v="0"/>
    <x v="0"/>
    <x v="0"/>
    <x v="0"/>
    <x v="0"/>
    <x v="0"/>
    <x v="0"/>
  </r>
  <r>
    <x v="0"/>
    <x v="0"/>
    <x v="0"/>
    <x v="25"/>
    <x v="25"/>
    <x v="1"/>
    <x v="0"/>
    <x v="407"/>
    <x v="405"/>
    <x v="40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5"/>
    <x v="519"/>
    <x v="0"/>
    <x v="0"/>
    <x v="0"/>
    <x v="0"/>
    <x v="840"/>
    <x v="25"/>
    <x v="990"/>
    <x v="985"/>
    <x v="991"/>
    <x v="11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23"/>
    <x v="0"/>
    <x v="0"/>
    <x v="112"/>
    <x v="1"/>
    <x v="0"/>
    <x v="845"/>
    <x v="990"/>
    <x v="103"/>
    <x v="1377"/>
    <x v="2"/>
    <x v="2"/>
    <x v="1"/>
    <x v="1"/>
    <x v="38"/>
    <x v="3"/>
    <x v="945"/>
    <x v="4"/>
    <x v="14"/>
    <x v="1026"/>
    <x v="1257"/>
    <x v="0"/>
    <x v="0"/>
    <x v="0"/>
    <x v="0"/>
    <x v="0"/>
    <x v="0"/>
    <x v="0"/>
    <x v="0"/>
    <x v="0"/>
  </r>
  <r>
    <x v="0"/>
    <x v="0"/>
    <x v="0"/>
    <x v="25"/>
    <x v="25"/>
    <x v="11"/>
    <x v="27"/>
    <x v="14"/>
    <x v="14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6"/>
    <x v="520"/>
    <x v="0"/>
    <x v="0"/>
    <x v="375"/>
    <x v="0"/>
    <x v="841"/>
    <x v="454"/>
    <x v="991"/>
    <x v="986"/>
    <x v="992"/>
    <x v="1113"/>
    <x v="0"/>
    <x v="0"/>
    <x v="0"/>
    <x v="0"/>
    <x v="0"/>
    <x v="0"/>
    <x v="0"/>
    <x v="0"/>
    <x v="0"/>
    <x v="0"/>
    <x v="0"/>
    <x v="0"/>
    <x v="0"/>
    <x v="0"/>
    <x v="0"/>
    <x v="355"/>
    <x v="421"/>
    <x v="0"/>
    <x v="0"/>
    <x v="0"/>
    <x v="69"/>
    <x v="0"/>
    <x v="0"/>
    <x v="16"/>
    <x v="2"/>
    <x v="395"/>
    <x v="1"/>
    <x v="1"/>
    <x v="556"/>
    <x v="0"/>
    <x v="8"/>
    <x v="846"/>
    <x v="991"/>
    <x v="23"/>
    <x v="1378"/>
    <x v="1"/>
    <x v="47"/>
    <x v="1"/>
    <x v="1"/>
    <x v="58"/>
    <x v="8"/>
    <x v="946"/>
    <x v="3"/>
    <x v="16"/>
    <x v="1027"/>
    <x v="1258"/>
    <x v="0"/>
    <x v="0"/>
    <x v="0"/>
    <x v="0"/>
    <x v="0"/>
    <x v="0"/>
    <x v="0"/>
    <x v="0"/>
    <x v="0"/>
  </r>
  <r>
    <x v="0"/>
    <x v="0"/>
    <x v="0"/>
    <x v="25"/>
    <x v="25"/>
    <x v="62"/>
    <x v="56"/>
    <x v="81"/>
    <x v="81"/>
    <x v="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1"/>
    <x v="137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1"/>
    <x v="97"/>
    <x v="695"/>
    <x v="692"/>
    <x v="69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7"/>
    <x v="424"/>
    <x v="0"/>
    <x v="0"/>
    <x v="0"/>
    <x v="0"/>
    <x v="842"/>
    <x v="455"/>
    <x v="992"/>
    <x v="987"/>
    <x v="993"/>
    <x v="11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23"/>
    <x v="0"/>
    <x v="0"/>
    <x v="281"/>
    <x v="1"/>
    <x v="16"/>
    <x v="847"/>
    <x v="992"/>
    <x v="3"/>
    <x v="1380"/>
    <x v="2"/>
    <x v="2"/>
    <x v="7"/>
    <x v="323"/>
    <x v="12"/>
    <x v="1"/>
    <x v="947"/>
    <x v="4"/>
    <x v="13"/>
    <x v="1028"/>
    <x v="1259"/>
    <x v="0"/>
    <x v="0"/>
    <x v="0"/>
    <x v="0"/>
    <x v="0"/>
    <x v="0"/>
    <x v="0"/>
    <x v="0"/>
    <x v="0"/>
  </r>
  <r>
    <x v="0"/>
    <x v="0"/>
    <x v="0"/>
    <x v="25"/>
    <x v="25"/>
    <x v="1"/>
    <x v="245"/>
    <x v="696"/>
    <x v="693"/>
    <x v="6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1381"/>
    <x v="2"/>
    <x v="2"/>
    <x v="9"/>
    <x v="324"/>
    <x v="16"/>
    <x v="10"/>
    <x v="948"/>
    <x v="13"/>
    <x v="45"/>
    <x v="1029"/>
    <x v="1260"/>
    <x v="0"/>
    <x v="0"/>
    <x v="0"/>
    <x v="0"/>
    <x v="0"/>
    <x v="0"/>
    <x v="0"/>
    <x v="0"/>
    <x v="0"/>
  </r>
  <r>
    <x v="0"/>
    <x v="0"/>
    <x v="0"/>
    <x v="25"/>
    <x v="25"/>
    <x v="93"/>
    <x v="246"/>
    <x v="696"/>
    <x v="693"/>
    <x v="6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1382"/>
    <x v="2"/>
    <x v="2"/>
    <x v="0"/>
    <x v="0"/>
    <x v="6"/>
    <x v="3"/>
    <x v="122"/>
    <x v="3"/>
    <x v="14"/>
    <x v="292"/>
    <x v="1261"/>
    <x v="0"/>
    <x v="0"/>
    <x v="0"/>
    <x v="0"/>
    <x v="0"/>
    <x v="0"/>
    <x v="0"/>
    <x v="0"/>
    <x v="0"/>
  </r>
  <r>
    <x v="0"/>
    <x v="0"/>
    <x v="0"/>
    <x v="25"/>
    <x v="25"/>
    <x v="1"/>
    <x v="0"/>
    <x v="403"/>
    <x v="401"/>
    <x v="40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8"/>
    <x v="521"/>
    <x v="0"/>
    <x v="0"/>
    <x v="376"/>
    <x v="0"/>
    <x v="843"/>
    <x v="456"/>
    <x v="993"/>
    <x v="988"/>
    <x v="994"/>
    <x v="1115"/>
    <x v="0"/>
    <x v="0"/>
    <x v="0"/>
    <x v="0"/>
    <x v="0"/>
    <x v="0"/>
    <x v="0"/>
    <x v="0"/>
    <x v="0"/>
    <x v="0"/>
    <x v="0"/>
    <x v="0"/>
    <x v="0"/>
    <x v="0"/>
    <x v="0"/>
    <x v="356"/>
    <x v="422"/>
    <x v="0"/>
    <x v="0"/>
    <x v="3"/>
    <x v="278"/>
    <x v="0"/>
    <x v="0"/>
    <x v="22"/>
    <x v="3"/>
    <x v="396"/>
    <x v="1"/>
    <x v="37"/>
    <x v="557"/>
    <x v="6"/>
    <x v="91"/>
    <x v="848"/>
    <x v="993"/>
    <x v="114"/>
    <x v="1383"/>
    <x v="9"/>
    <x v="474"/>
    <x v="33"/>
    <x v="325"/>
    <x v="228"/>
    <x v="46"/>
    <x v="949"/>
    <x v="23"/>
    <x v="40"/>
    <x v="1030"/>
    <x v="1262"/>
    <x v="0"/>
    <x v="0"/>
    <x v="0"/>
    <x v="0"/>
    <x v="0"/>
    <x v="0"/>
    <x v="0"/>
    <x v="0"/>
    <x v="0"/>
  </r>
  <r>
    <x v="0"/>
    <x v="0"/>
    <x v="0"/>
    <x v="25"/>
    <x v="25"/>
    <x v="1"/>
    <x v="0"/>
    <x v="403"/>
    <x v="401"/>
    <x v="40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94"/>
    <x v="989"/>
    <x v="995"/>
    <x v="1116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310"/>
    <x v="1"/>
    <x v="1"/>
    <x v="0"/>
    <x v="0"/>
    <x v="8"/>
    <x v="4"/>
    <x v="173"/>
    <x v="1"/>
    <x v="159"/>
    <x v="558"/>
    <x v="0"/>
    <x v="0"/>
    <x v="849"/>
    <x v="994"/>
    <x v="11"/>
    <x v="1384"/>
    <x v="2"/>
    <x v="2"/>
    <x v="0"/>
    <x v="0"/>
    <x v="13"/>
    <x v="1"/>
    <x v="950"/>
    <x v="1"/>
    <x v="13"/>
    <x v="1031"/>
    <x v="1263"/>
    <x v="0"/>
    <x v="0"/>
    <x v="0"/>
    <x v="0"/>
    <x v="0"/>
    <x v="0"/>
    <x v="0"/>
    <x v="0"/>
    <x v="0"/>
  </r>
  <r>
    <x v="0"/>
    <x v="0"/>
    <x v="0"/>
    <x v="25"/>
    <x v="25"/>
    <x v="1"/>
    <x v="0"/>
    <x v="414"/>
    <x v="412"/>
    <x v="41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1385"/>
    <x v="2"/>
    <x v="2"/>
    <x v="0"/>
    <x v="0"/>
    <x v="2"/>
    <x v="1"/>
    <x v="2"/>
    <x v="1"/>
    <x v="2"/>
    <x v="2"/>
    <x v="1264"/>
    <x v="0"/>
    <x v="0"/>
    <x v="0"/>
    <x v="0"/>
    <x v="0"/>
    <x v="0"/>
    <x v="0"/>
    <x v="0"/>
    <x v="0"/>
  </r>
  <r>
    <x v="0"/>
    <x v="0"/>
    <x v="0"/>
    <x v="25"/>
    <x v="25"/>
    <x v="1"/>
    <x v="144"/>
    <x v="408"/>
    <x v="406"/>
    <x v="40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87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1"/>
    <x v="90"/>
    <x v="372"/>
    <x v="370"/>
    <x v="372"/>
    <x v="0"/>
    <x v="1"/>
    <x v="0"/>
    <x v="0"/>
    <x v="0"/>
    <x v="0"/>
    <x v="0"/>
    <x v="0"/>
    <x v="0"/>
    <x v="0"/>
    <x v="2"/>
    <x v="2"/>
    <x v="0"/>
    <x v="0"/>
    <x v="0"/>
    <x v="0"/>
    <x v="23"/>
    <x v="0"/>
    <x v="0"/>
    <x v="0"/>
    <x v="0"/>
    <x v="729"/>
    <x v="522"/>
    <x v="98"/>
    <x v="26"/>
    <x v="377"/>
    <x v="87"/>
    <x v="844"/>
    <x v="457"/>
    <x v="995"/>
    <x v="990"/>
    <x v="996"/>
    <x v="1117"/>
    <x v="0"/>
    <x v="0"/>
    <x v="0"/>
    <x v="0"/>
    <x v="0"/>
    <x v="0"/>
    <x v="3"/>
    <x v="3"/>
    <x v="0"/>
    <x v="0"/>
    <x v="0"/>
    <x v="0"/>
    <x v="25"/>
    <x v="0"/>
    <x v="0"/>
    <x v="0"/>
    <x v="0"/>
    <x v="0"/>
    <x v="0"/>
    <x v="1"/>
    <x v="1"/>
    <x v="0"/>
    <x v="0"/>
    <x v="39"/>
    <x v="4"/>
    <x v="173"/>
    <x v="0"/>
    <x v="0"/>
    <x v="559"/>
    <x v="1"/>
    <x v="0"/>
    <x v="850"/>
    <x v="995"/>
    <x v="34"/>
    <x v="1386"/>
    <x v="2"/>
    <x v="2"/>
    <x v="22"/>
    <x v="326"/>
    <x v="229"/>
    <x v="6"/>
    <x v="951"/>
    <x v="19"/>
    <x v="204"/>
    <x v="1032"/>
    <x v="1265"/>
    <x v="0"/>
    <x v="0"/>
    <x v="0"/>
    <x v="0"/>
    <x v="0"/>
    <x v="0"/>
    <x v="0"/>
    <x v="0"/>
    <x v="0"/>
  </r>
  <r>
    <x v="0"/>
    <x v="0"/>
    <x v="0"/>
    <x v="25"/>
    <x v="25"/>
    <x v="11"/>
    <x v="27"/>
    <x v="14"/>
    <x v="14"/>
    <x v="1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0"/>
    <x v="523"/>
    <x v="0"/>
    <x v="0"/>
    <x v="0"/>
    <x v="0"/>
    <x v="845"/>
    <x v="458"/>
    <x v="996"/>
    <x v="991"/>
    <x v="997"/>
    <x v="11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2"/>
    <x v="397"/>
    <x v="0"/>
    <x v="0"/>
    <x v="560"/>
    <x v="0"/>
    <x v="0"/>
    <x v="851"/>
    <x v="996"/>
    <x v="23"/>
    <x v="1387"/>
    <x v="2"/>
    <x v="2"/>
    <x v="0"/>
    <x v="0"/>
    <x v="23"/>
    <x v="8"/>
    <x v="952"/>
    <x v="1"/>
    <x v="7"/>
    <x v="1033"/>
    <x v="1266"/>
    <x v="0"/>
    <x v="0"/>
    <x v="0"/>
    <x v="2"/>
    <x v="2"/>
    <x v="1"/>
    <x v="1"/>
    <x v="26"/>
    <x v="26"/>
  </r>
  <r>
    <x v="0"/>
    <x v="0"/>
    <x v="0"/>
    <x v="25"/>
    <x v="25"/>
    <x v="11"/>
    <x v="27"/>
    <x v="14"/>
    <x v="14"/>
    <x v="1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97"/>
    <x v="992"/>
    <x v="998"/>
    <x v="1119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50"/>
    <x v="1"/>
    <x v="1"/>
    <x v="0"/>
    <x v="0"/>
    <x v="2"/>
    <x v="2"/>
    <x v="154"/>
    <x v="2"/>
    <x v="21"/>
    <x v="561"/>
    <x v="3"/>
    <x v="3"/>
    <x v="852"/>
    <x v="997"/>
    <x v="1"/>
    <x v="268"/>
    <x v="2"/>
    <x v="2"/>
    <x v="0"/>
    <x v="0"/>
    <x v="4"/>
    <x v="3"/>
    <x v="953"/>
    <x v="3"/>
    <x v="4"/>
    <x v="1034"/>
    <x v="1267"/>
    <x v="0"/>
    <x v="0"/>
    <x v="0"/>
    <x v="2"/>
    <x v="2"/>
    <x v="1"/>
    <x v="1"/>
    <x v="26"/>
    <x v="26"/>
  </r>
  <r>
    <x v="0"/>
    <x v="0"/>
    <x v="0"/>
    <x v="25"/>
    <x v="25"/>
    <x v="98"/>
    <x v="49"/>
    <x v="404"/>
    <x v="402"/>
    <x v="40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1"/>
    <x v="524"/>
    <x v="0"/>
    <x v="0"/>
    <x v="378"/>
    <x v="76"/>
    <x v="846"/>
    <x v="459"/>
    <x v="998"/>
    <x v="993"/>
    <x v="999"/>
    <x v="1120"/>
    <x v="0"/>
    <x v="0"/>
    <x v="0"/>
    <x v="0"/>
    <x v="0"/>
    <x v="0"/>
    <x v="3"/>
    <x v="3"/>
    <x v="0"/>
    <x v="0"/>
    <x v="0"/>
    <x v="0"/>
    <x v="72"/>
    <x v="0"/>
    <x v="0"/>
    <x v="0"/>
    <x v="0"/>
    <x v="0"/>
    <x v="0"/>
    <x v="1"/>
    <x v="1"/>
    <x v="0"/>
    <x v="0"/>
    <x v="20"/>
    <x v="2"/>
    <x v="8"/>
    <x v="0"/>
    <x v="0"/>
    <x v="562"/>
    <x v="1"/>
    <x v="8"/>
    <x v="853"/>
    <x v="998"/>
    <x v="109"/>
    <x v="1388"/>
    <x v="1"/>
    <x v="4"/>
    <x v="0"/>
    <x v="0"/>
    <x v="35"/>
    <x v="3"/>
    <x v="954"/>
    <x v="4"/>
    <x v="10"/>
    <x v="1035"/>
    <x v="1268"/>
    <x v="0"/>
    <x v="0"/>
    <x v="0"/>
    <x v="0"/>
    <x v="0"/>
    <x v="0"/>
    <x v="0"/>
    <x v="0"/>
    <x v="0"/>
  </r>
  <r>
    <x v="0"/>
    <x v="0"/>
    <x v="0"/>
    <x v="25"/>
    <x v="25"/>
    <x v="98"/>
    <x v="49"/>
    <x v="404"/>
    <x v="402"/>
    <x v="40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311"/>
    <x v="1"/>
    <x v="1"/>
    <x v="0"/>
    <x v="0"/>
    <x v="0"/>
    <x v="0"/>
    <x v="0"/>
    <x v="0"/>
    <x v="0"/>
    <x v="0"/>
    <x v="1"/>
    <x v="1"/>
    <x v="1"/>
    <x v="1"/>
    <x v="22"/>
    <x v="138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119"/>
    <x v="166"/>
    <x v="411"/>
    <x v="409"/>
    <x v="41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1"/>
    <x v="139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229"/>
    <x v="0"/>
    <x v="106"/>
    <x v="106"/>
    <x v="10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6"/>
    <x v="1"/>
    <x v="1"/>
    <x v="0"/>
    <x v="0"/>
    <x v="0"/>
    <x v="0"/>
    <x v="0"/>
    <x v="0"/>
    <x v="0"/>
    <x v="0"/>
    <x v="1"/>
    <x v="1"/>
    <x v="1"/>
    <x v="1"/>
    <x v="6"/>
    <x v="14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3"/>
    <x v="0"/>
    <x v="31"/>
    <x v="31"/>
    <x v="31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09"/>
    <x v="1"/>
    <x v="1"/>
    <x v="0"/>
    <x v="0"/>
    <x v="0"/>
    <x v="0"/>
    <x v="0"/>
    <x v="0"/>
    <x v="0"/>
    <x v="0"/>
    <x v="1"/>
    <x v="1"/>
    <x v="1"/>
    <x v="1"/>
    <x v="6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50"/>
    <x v="0"/>
    <x v="405"/>
    <x v="403"/>
    <x v="40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39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1"/>
    <x v="131"/>
    <x v="406"/>
    <x v="404"/>
    <x v="40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8"/>
    <x v="3"/>
    <x v="955"/>
    <x v="3"/>
    <x v="10"/>
    <x v="1036"/>
    <x v="1269"/>
    <x v="0"/>
    <x v="0"/>
    <x v="0"/>
    <x v="0"/>
    <x v="0"/>
    <x v="0"/>
    <x v="0"/>
    <x v="0"/>
    <x v="0"/>
  </r>
  <r>
    <x v="0"/>
    <x v="0"/>
    <x v="0"/>
    <x v="25"/>
    <x v="25"/>
    <x v="1"/>
    <x v="0"/>
    <x v="407"/>
    <x v="405"/>
    <x v="40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2"/>
    <x v="1"/>
    <x v="956"/>
    <x v="1"/>
    <x v="2"/>
    <x v="1037"/>
    <x v="1270"/>
    <x v="0"/>
    <x v="0"/>
    <x v="0"/>
    <x v="0"/>
    <x v="0"/>
    <x v="0"/>
    <x v="0"/>
    <x v="0"/>
    <x v="0"/>
  </r>
  <r>
    <x v="0"/>
    <x v="0"/>
    <x v="0"/>
    <x v="25"/>
    <x v="25"/>
    <x v="138"/>
    <x v="26"/>
    <x v="393"/>
    <x v="391"/>
    <x v="39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5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11"/>
    <x v="27"/>
    <x v="14"/>
    <x v="14"/>
    <x v="1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47"/>
    <x v="0"/>
    <x v="999"/>
    <x v="994"/>
    <x v="1000"/>
    <x v="11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4"/>
    <x v="854"/>
    <x v="999"/>
    <x v="23"/>
    <x v="1392"/>
    <x v="1"/>
    <x v="104"/>
    <x v="0"/>
    <x v="0"/>
    <x v="208"/>
    <x v="3"/>
    <x v="957"/>
    <x v="3"/>
    <x v="25"/>
    <x v="1038"/>
    <x v="1271"/>
    <x v="0"/>
    <x v="0"/>
    <x v="0"/>
    <x v="0"/>
    <x v="0"/>
    <x v="0"/>
    <x v="0"/>
    <x v="0"/>
    <x v="0"/>
  </r>
  <r>
    <x v="0"/>
    <x v="0"/>
    <x v="0"/>
    <x v="26"/>
    <x v="26"/>
    <x v="1"/>
    <x v="247"/>
    <x v="697"/>
    <x v="694"/>
    <x v="69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4"/>
    <x v="1393"/>
    <x v="2"/>
    <x v="2"/>
    <x v="4"/>
    <x v="4"/>
    <x v="33"/>
    <x v="1"/>
    <x v="958"/>
    <x v="4"/>
    <x v="1"/>
    <x v="1039"/>
    <x v="1272"/>
    <x v="0"/>
    <x v="0"/>
    <x v="0"/>
    <x v="0"/>
    <x v="0"/>
    <x v="0"/>
    <x v="0"/>
    <x v="0"/>
    <x v="0"/>
  </r>
  <r>
    <x v="0"/>
    <x v="0"/>
    <x v="0"/>
    <x v="26"/>
    <x v="26"/>
    <x v="1"/>
    <x v="147"/>
    <x v="415"/>
    <x v="413"/>
    <x v="4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2"/>
    <x v="525"/>
    <x v="0"/>
    <x v="0"/>
    <x v="0"/>
    <x v="0"/>
    <x v="848"/>
    <x v="460"/>
    <x v="1000"/>
    <x v="995"/>
    <x v="1001"/>
    <x v="11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2"/>
    <x v="398"/>
    <x v="0"/>
    <x v="0"/>
    <x v="563"/>
    <x v="0"/>
    <x v="11"/>
    <x v="855"/>
    <x v="1000"/>
    <x v="184"/>
    <x v="1394"/>
    <x v="1"/>
    <x v="4"/>
    <x v="7"/>
    <x v="15"/>
    <x v="86"/>
    <x v="11"/>
    <x v="959"/>
    <x v="19"/>
    <x v="17"/>
    <x v="1040"/>
    <x v="1273"/>
    <x v="0"/>
    <x v="0"/>
    <x v="0"/>
    <x v="0"/>
    <x v="0"/>
    <x v="0"/>
    <x v="0"/>
    <x v="0"/>
    <x v="0"/>
  </r>
  <r>
    <x v="0"/>
    <x v="0"/>
    <x v="0"/>
    <x v="26"/>
    <x v="26"/>
    <x v="79"/>
    <x v="108"/>
    <x v="416"/>
    <x v="414"/>
    <x v="41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99"/>
    <x v="0"/>
    <x v="0"/>
    <x v="0"/>
    <x v="0"/>
    <x v="1"/>
    <x v="177"/>
    <x v="1001"/>
    <x v="996"/>
    <x v="1002"/>
    <x v="1123"/>
    <x v="0"/>
    <x v="0"/>
    <x v="0"/>
    <x v="0"/>
    <x v="0"/>
    <x v="0"/>
    <x v="0"/>
    <x v="0"/>
    <x v="0"/>
    <x v="0"/>
    <x v="0"/>
    <x v="0"/>
    <x v="0"/>
    <x v="0"/>
    <x v="0"/>
    <x v="0"/>
    <x v="423"/>
    <x v="0"/>
    <x v="0"/>
    <x v="1"/>
    <x v="1"/>
    <x v="0"/>
    <x v="0"/>
    <x v="4"/>
    <x v="4"/>
    <x v="10"/>
    <x v="0"/>
    <x v="0"/>
    <x v="9"/>
    <x v="1"/>
    <x v="5"/>
    <x v="0"/>
    <x v="1001"/>
    <x v="11"/>
    <x v="5"/>
    <x v="2"/>
    <x v="2"/>
    <x v="0"/>
    <x v="0"/>
    <x v="52"/>
    <x v="0"/>
    <x v="960"/>
    <x v="19"/>
    <x v="36"/>
    <x v="1041"/>
    <x v="1274"/>
    <x v="0"/>
    <x v="0"/>
    <x v="0"/>
    <x v="0"/>
    <x v="0"/>
    <x v="0"/>
    <x v="0"/>
    <x v="0"/>
    <x v="0"/>
  </r>
  <r>
    <x v="0"/>
    <x v="0"/>
    <x v="0"/>
    <x v="26"/>
    <x v="26"/>
    <x v="143"/>
    <x v="0"/>
    <x v="132"/>
    <x v="132"/>
    <x v="13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3"/>
    <x v="16"/>
    <x v="0"/>
    <x v="0"/>
    <x v="0"/>
    <x v="0"/>
    <x v="849"/>
    <x v="0"/>
    <x v="1002"/>
    <x v="997"/>
    <x v="1003"/>
    <x v="11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856"/>
    <x v="1002"/>
    <x v="6"/>
    <x v="1395"/>
    <x v="1"/>
    <x v="56"/>
    <x v="0"/>
    <x v="0"/>
    <x v="2"/>
    <x v="1"/>
    <x v="961"/>
    <x v="4"/>
    <x v="5"/>
    <x v="1042"/>
    <x v="1275"/>
    <x v="0"/>
    <x v="0"/>
    <x v="0"/>
    <x v="0"/>
    <x v="0"/>
    <x v="0"/>
    <x v="0"/>
    <x v="0"/>
    <x v="0"/>
  </r>
  <r>
    <x v="0"/>
    <x v="0"/>
    <x v="0"/>
    <x v="26"/>
    <x v="26"/>
    <x v="143"/>
    <x v="0"/>
    <x v="132"/>
    <x v="132"/>
    <x v="13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34"/>
    <x v="526"/>
    <x v="0"/>
    <x v="0"/>
    <x v="379"/>
    <x v="37"/>
    <x v="850"/>
    <x v="461"/>
    <x v="1003"/>
    <x v="998"/>
    <x v="1004"/>
    <x v="1125"/>
    <x v="0"/>
    <x v="0"/>
    <x v="0"/>
    <x v="0"/>
    <x v="0"/>
    <x v="0"/>
    <x v="3"/>
    <x v="3"/>
    <x v="0"/>
    <x v="0"/>
    <x v="0"/>
    <x v="0"/>
    <x v="33"/>
    <x v="0"/>
    <x v="1"/>
    <x v="357"/>
    <x v="424"/>
    <x v="31"/>
    <x v="312"/>
    <x v="3"/>
    <x v="279"/>
    <x v="0"/>
    <x v="0"/>
    <x v="18"/>
    <x v="3"/>
    <x v="399"/>
    <x v="15"/>
    <x v="160"/>
    <x v="564"/>
    <x v="3"/>
    <x v="14"/>
    <x v="857"/>
    <x v="1003"/>
    <x v="35"/>
    <x v="1396"/>
    <x v="9"/>
    <x v="475"/>
    <x v="0"/>
    <x v="0"/>
    <x v="39"/>
    <x v="10"/>
    <x v="962"/>
    <x v="3"/>
    <x v="1"/>
    <x v="1043"/>
    <x v="1276"/>
    <x v="0"/>
    <x v="0"/>
    <x v="0"/>
    <x v="0"/>
    <x v="0"/>
    <x v="0"/>
    <x v="0"/>
    <x v="0"/>
    <x v="0"/>
  </r>
  <r>
    <x v="0"/>
    <x v="0"/>
    <x v="0"/>
    <x v="26"/>
    <x v="26"/>
    <x v="98"/>
    <x v="48"/>
    <x v="489"/>
    <x v="487"/>
    <x v="48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1"/>
    <x v="0"/>
    <x v="1004"/>
    <x v="999"/>
    <x v="1005"/>
    <x v="11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0"/>
    <x v="0"/>
    <x v="0"/>
    <x v="4"/>
    <x v="4"/>
    <x v="5"/>
    <x v="0"/>
    <x v="0"/>
    <x v="565"/>
    <x v="0"/>
    <x v="8"/>
    <x v="858"/>
    <x v="1004"/>
    <x v="40"/>
    <x v="1397"/>
    <x v="5"/>
    <x v="476"/>
    <x v="0"/>
    <x v="0"/>
    <x v="4"/>
    <x v="3"/>
    <x v="963"/>
    <x v="3"/>
    <x v="4"/>
    <x v="1044"/>
    <x v="1277"/>
    <x v="0"/>
    <x v="0"/>
    <x v="0"/>
    <x v="0"/>
    <x v="0"/>
    <x v="0"/>
    <x v="0"/>
    <x v="0"/>
    <x v="0"/>
  </r>
  <r>
    <x v="0"/>
    <x v="0"/>
    <x v="0"/>
    <x v="26"/>
    <x v="26"/>
    <x v="98"/>
    <x v="48"/>
    <x v="489"/>
    <x v="487"/>
    <x v="489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1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1"/>
    <x v="28"/>
    <x v="0"/>
    <x v="0"/>
    <x v="2"/>
    <x v="1"/>
    <x v="341"/>
    <x v="1"/>
    <x v="2"/>
    <x v="518"/>
    <x v="1278"/>
    <x v="0"/>
    <x v="0"/>
    <x v="0"/>
    <x v="80"/>
    <x v="80"/>
    <x v="1"/>
    <x v="1"/>
    <x v="27"/>
    <x v="27"/>
  </r>
  <r>
    <x v="0"/>
    <x v="0"/>
    <x v="0"/>
    <x v="26"/>
    <x v="26"/>
    <x v="22"/>
    <x v="83"/>
    <x v="698"/>
    <x v="695"/>
    <x v="69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81"/>
    <x v="0"/>
    <x v="0"/>
    <x v="0"/>
    <x v="0"/>
    <x v="0"/>
    <x v="0"/>
    <x v="0"/>
    <x v="0"/>
    <x v="1"/>
    <x v="1"/>
    <x v="1"/>
    <x v="1"/>
    <x v="10"/>
    <x v="1398"/>
    <x v="5"/>
    <x v="477"/>
    <x v="1"/>
    <x v="65"/>
    <x v="6"/>
    <x v="3"/>
    <x v="63"/>
    <x v="1"/>
    <x v="14"/>
    <x v="116"/>
    <x v="1279"/>
    <x v="0"/>
    <x v="0"/>
    <x v="0"/>
    <x v="0"/>
    <x v="0"/>
    <x v="0"/>
    <x v="0"/>
    <x v="0"/>
    <x v="0"/>
  </r>
  <r>
    <x v="0"/>
    <x v="0"/>
    <x v="0"/>
    <x v="26"/>
    <x v="26"/>
    <x v="160"/>
    <x v="248"/>
    <x v="699"/>
    <x v="696"/>
    <x v="69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313"/>
    <x v="1"/>
    <x v="1"/>
    <x v="0"/>
    <x v="0"/>
    <x v="0"/>
    <x v="0"/>
    <x v="0"/>
    <x v="0"/>
    <x v="0"/>
    <x v="0"/>
    <x v="1"/>
    <x v="1"/>
    <x v="1"/>
    <x v="1"/>
    <x v="15"/>
    <x v="139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6"/>
    <x v="26"/>
    <x v="160"/>
    <x v="248"/>
    <x v="699"/>
    <x v="696"/>
    <x v="699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51"/>
    <x v="151"/>
    <x v="1"/>
    <x v="1"/>
    <x v="27"/>
    <x v="27"/>
  </r>
  <r>
    <x v="0"/>
    <x v="0"/>
    <x v="0"/>
    <x v="26"/>
    <x v="26"/>
    <x v="37"/>
    <x v="0"/>
    <x v="424"/>
    <x v="422"/>
    <x v="42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1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1400"/>
    <x v="2"/>
    <x v="2"/>
    <x v="0"/>
    <x v="0"/>
    <x v="2"/>
    <x v="1"/>
    <x v="171"/>
    <x v="1"/>
    <x v="2"/>
    <x v="352"/>
    <x v="1280"/>
    <x v="0"/>
    <x v="0"/>
    <x v="0"/>
    <x v="0"/>
    <x v="0"/>
    <x v="0"/>
    <x v="0"/>
    <x v="0"/>
    <x v="0"/>
  </r>
  <r>
    <x v="0"/>
    <x v="0"/>
    <x v="0"/>
    <x v="26"/>
    <x v="26"/>
    <x v="37"/>
    <x v="0"/>
    <x v="424"/>
    <x v="422"/>
    <x v="42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2"/>
    <x v="0"/>
    <x v="1005"/>
    <x v="1000"/>
    <x v="1006"/>
    <x v="1129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314"/>
    <x v="9"/>
    <x v="282"/>
    <x v="0"/>
    <x v="0"/>
    <x v="7"/>
    <x v="4"/>
    <x v="117"/>
    <x v="0"/>
    <x v="0"/>
    <x v="140"/>
    <x v="1"/>
    <x v="14"/>
    <x v="859"/>
    <x v="1005"/>
    <x v="11"/>
    <x v="1401"/>
    <x v="15"/>
    <x v="478"/>
    <x v="1"/>
    <x v="161"/>
    <x v="4"/>
    <x v="8"/>
    <x v="964"/>
    <x v="3"/>
    <x v="4"/>
    <x v="1045"/>
    <x v="1281"/>
    <x v="0"/>
    <x v="0"/>
    <x v="0"/>
    <x v="0"/>
    <x v="0"/>
    <x v="0"/>
    <x v="0"/>
    <x v="0"/>
    <x v="0"/>
  </r>
  <r>
    <x v="0"/>
    <x v="0"/>
    <x v="0"/>
    <x v="26"/>
    <x v="26"/>
    <x v="61"/>
    <x v="0"/>
    <x v="146"/>
    <x v="146"/>
    <x v="14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3"/>
    <x v="0"/>
    <x v="1006"/>
    <x v="1001"/>
    <x v="1007"/>
    <x v="113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860"/>
    <x v="1006"/>
    <x v="3"/>
    <x v="1402"/>
    <x v="2"/>
    <x v="2"/>
    <x v="0"/>
    <x v="0"/>
    <x v="2"/>
    <x v="1"/>
    <x v="955"/>
    <x v="1"/>
    <x v="2"/>
    <x v="1036"/>
    <x v="1282"/>
    <x v="0"/>
    <x v="0"/>
    <x v="0"/>
    <x v="0"/>
    <x v="0"/>
    <x v="0"/>
    <x v="0"/>
    <x v="0"/>
    <x v="0"/>
  </r>
  <r>
    <x v="0"/>
    <x v="0"/>
    <x v="0"/>
    <x v="26"/>
    <x v="26"/>
    <x v="61"/>
    <x v="0"/>
    <x v="146"/>
    <x v="146"/>
    <x v="14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35"/>
    <x v="71"/>
    <x v="0"/>
    <x v="0"/>
    <x v="0"/>
    <x v="0"/>
    <x v="854"/>
    <x v="66"/>
    <x v="1007"/>
    <x v="1002"/>
    <x v="1008"/>
    <x v="1131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315"/>
    <x v="1"/>
    <x v="1"/>
    <x v="0"/>
    <x v="0"/>
    <x v="8"/>
    <x v="2"/>
    <x v="134"/>
    <x v="2"/>
    <x v="161"/>
    <x v="149"/>
    <x v="0"/>
    <x v="16"/>
    <x v="861"/>
    <x v="1007"/>
    <x v="10"/>
    <x v="1403"/>
    <x v="2"/>
    <x v="2"/>
    <x v="0"/>
    <x v="0"/>
    <x v="13"/>
    <x v="3"/>
    <x v="232"/>
    <x v="1"/>
    <x v="2"/>
    <x v="1046"/>
    <x v="1283"/>
    <x v="0"/>
    <x v="0"/>
    <x v="0"/>
    <x v="0"/>
    <x v="0"/>
    <x v="0"/>
    <x v="0"/>
    <x v="0"/>
    <x v="0"/>
  </r>
  <r>
    <x v="0"/>
    <x v="0"/>
    <x v="0"/>
    <x v="26"/>
    <x v="26"/>
    <x v="61"/>
    <x v="0"/>
    <x v="146"/>
    <x v="146"/>
    <x v="146"/>
    <x v="0"/>
    <x v="1"/>
    <x v="1"/>
    <x v="1"/>
    <x v="0"/>
    <x v="0"/>
    <x v="0"/>
    <x v="0"/>
    <x v="0"/>
    <x v="0"/>
    <x v="2"/>
    <x v="2"/>
    <x v="1"/>
    <x v="4"/>
    <x v="1"/>
    <x v="4"/>
    <x v="16"/>
    <x v="0"/>
    <x v="0"/>
    <x v="0"/>
    <x v="0"/>
    <x v="736"/>
    <x v="527"/>
    <x v="68"/>
    <x v="13"/>
    <x v="117"/>
    <x v="24"/>
    <x v="855"/>
    <x v="462"/>
    <x v="1008"/>
    <x v="1003"/>
    <x v="1009"/>
    <x v="1132"/>
    <x v="2"/>
    <x v="5"/>
    <x v="0"/>
    <x v="0"/>
    <x v="0"/>
    <x v="0"/>
    <x v="3"/>
    <x v="3"/>
    <x v="1"/>
    <x v="5"/>
    <x v="1"/>
    <x v="5"/>
    <x v="17"/>
    <x v="0"/>
    <x v="0"/>
    <x v="0"/>
    <x v="0"/>
    <x v="17"/>
    <x v="316"/>
    <x v="1"/>
    <x v="1"/>
    <x v="0"/>
    <x v="0"/>
    <x v="18"/>
    <x v="5"/>
    <x v="400"/>
    <x v="15"/>
    <x v="26"/>
    <x v="566"/>
    <x v="3"/>
    <x v="13"/>
    <x v="862"/>
    <x v="1008"/>
    <x v="10"/>
    <x v="1404"/>
    <x v="2"/>
    <x v="2"/>
    <x v="0"/>
    <x v="0"/>
    <x v="23"/>
    <x v="15"/>
    <x v="965"/>
    <x v="3"/>
    <x v="35"/>
    <x v="1047"/>
    <x v="1284"/>
    <x v="0"/>
    <x v="0"/>
    <x v="0"/>
    <x v="151"/>
    <x v="151"/>
    <x v="1"/>
    <x v="1"/>
    <x v="27"/>
    <x v="27"/>
  </r>
  <r>
    <x v="0"/>
    <x v="0"/>
    <x v="0"/>
    <x v="26"/>
    <x v="26"/>
    <x v="66"/>
    <x v="0"/>
    <x v="700"/>
    <x v="697"/>
    <x v="70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5"/>
    <x v="43"/>
    <x v="0"/>
    <x v="0"/>
    <x v="0"/>
    <x v="0"/>
    <x v="0"/>
    <x v="0"/>
    <x v="0"/>
    <x v="0"/>
    <x v="0"/>
    <x v="0"/>
    <x v="0"/>
    <x v="0"/>
    <x v="0"/>
    <x v="0"/>
    <x v="0"/>
    <x v="68"/>
    <x v="317"/>
    <x v="0"/>
    <x v="134"/>
    <x v="0"/>
    <x v="0"/>
    <x v="0"/>
    <x v="0"/>
    <x v="0"/>
    <x v="0"/>
    <x v="0"/>
    <x v="0"/>
    <x v="1"/>
    <x v="1"/>
    <x v="1"/>
    <x v="1"/>
    <x v="21"/>
    <x v="1405"/>
    <x v="1"/>
    <x v="230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6"/>
    <x v="26"/>
    <x v="79"/>
    <x v="108"/>
    <x v="416"/>
    <x v="414"/>
    <x v="41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81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"/>
    <x v="27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108"/>
    <x v="737"/>
    <x v="528"/>
    <x v="0"/>
    <x v="0"/>
    <x v="380"/>
    <x v="96"/>
    <x v="856"/>
    <x v="463"/>
    <x v="1009"/>
    <x v="1004"/>
    <x v="1010"/>
    <x v="1133"/>
    <x v="0"/>
    <x v="0"/>
    <x v="1"/>
    <x v="16"/>
    <x v="0"/>
    <x v="0"/>
    <x v="6"/>
    <x v="1"/>
    <x v="0"/>
    <x v="0"/>
    <x v="0"/>
    <x v="0"/>
    <x v="32"/>
    <x v="4"/>
    <x v="3"/>
    <x v="358"/>
    <x v="425"/>
    <x v="0"/>
    <x v="0"/>
    <x v="8"/>
    <x v="283"/>
    <x v="0"/>
    <x v="0"/>
    <x v="99"/>
    <x v="43"/>
    <x v="401"/>
    <x v="2"/>
    <x v="162"/>
    <x v="567"/>
    <x v="27"/>
    <x v="92"/>
    <x v="863"/>
    <x v="1009"/>
    <x v="38"/>
    <x v="1406"/>
    <x v="28"/>
    <x v="479"/>
    <x v="27"/>
    <x v="327"/>
    <x v="230"/>
    <x v="79"/>
    <x v="966"/>
    <x v="57"/>
    <x v="205"/>
    <x v="1048"/>
    <x v="1285"/>
    <x v="0"/>
    <x v="0"/>
    <x v="0"/>
    <x v="0"/>
    <x v="0"/>
    <x v="0"/>
    <x v="0"/>
    <x v="0"/>
    <x v="0"/>
  </r>
  <r>
    <x v="0"/>
    <x v="0"/>
    <x v="0"/>
    <x v="27"/>
    <x v="27"/>
    <x v="1"/>
    <x v="27"/>
    <x v="8"/>
    <x v="8"/>
    <x v="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1"/>
    <x v="0"/>
    <x v="1010"/>
    <x v="1005"/>
    <x v="1011"/>
    <x v="113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151"/>
    <x v="1010"/>
    <x v="6"/>
    <x v="290"/>
    <x v="2"/>
    <x v="2"/>
    <x v="0"/>
    <x v="0"/>
    <x v="2"/>
    <x v="1"/>
    <x v="63"/>
    <x v="1"/>
    <x v="2"/>
    <x v="116"/>
    <x v="1286"/>
    <x v="0"/>
    <x v="0"/>
    <x v="0"/>
    <x v="1"/>
    <x v="1"/>
    <x v="1"/>
    <x v="1"/>
    <x v="28"/>
    <x v="28"/>
  </r>
  <r>
    <x v="0"/>
    <x v="0"/>
    <x v="0"/>
    <x v="27"/>
    <x v="27"/>
    <x v="1"/>
    <x v="0"/>
    <x v="435"/>
    <x v="433"/>
    <x v="43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1407"/>
    <x v="2"/>
    <x v="2"/>
    <x v="4"/>
    <x v="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"/>
    <x v="17"/>
    <x v="439"/>
    <x v="437"/>
    <x v="4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4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3"/>
    <x v="157"/>
    <x v="442"/>
    <x v="440"/>
    <x v="4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248"/>
    <x v="5"/>
    <x v="480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29"/>
    <x v="158"/>
    <x v="442"/>
    <x v="440"/>
    <x v="4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8"/>
    <x v="529"/>
    <x v="0"/>
    <x v="0"/>
    <x v="0"/>
    <x v="0"/>
    <x v="857"/>
    <x v="464"/>
    <x v="1011"/>
    <x v="1006"/>
    <x v="1012"/>
    <x v="113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178"/>
    <x v="0"/>
    <x v="0"/>
    <x v="568"/>
    <x v="1"/>
    <x v="21"/>
    <x v="864"/>
    <x v="1011"/>
    <x v="76"/>
    <x v="1409"/>
    <x v="10"/>
    <x v="481"/>
    <x v="0"/>
    <x v="0"/>
    <x v="182"/>
    <x v="14"/>
    <x v="967"/>
    <x v="16"/>
    <x v="34"/>
    <x v="1049"/>
    <x v="1287"/>
    <x v="0"/>
    <x v="0"/>
    <x v="0"/>
    <x v="0"/>
    <x v="0"/>
    <x v="0"/>
    <x v="0"/>
    <x v="0"/>
    <x v="0"/>
  </r>
  <r>
    <x v="0"/>
    <x v="0"/>
    <x v="0"/>
    <x v="27"/>
    <x v="27"/>
    <x v="114"/>
    <x v="159"/>
    <x v="23"/>
    <x v="23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9"/>
    <x v="216"/>
    <x v="0"/>
    <x v="0"/>
    <x v="0"/>
    <x v="0"/>
    <x v="858"/>
    <x v="191"/>
    <x v="1012"/>
    <x v="1007"/>
    <x v="1013"/>
    <x v="11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9"/>
    <x v="1"/>
    <x v="1"/>
    <x v="27"/>
    <x v="1"/>
    <x v="1"/>
    <x v="865"/>
    <x v="1012"/>
    <x v="15"/>
    <x v="1410"/>
    <x v="1"/>
    <x v="482"/>
    <x v="4"/>
    <x v="328"/>
    <x v="58"/>
    <x v="15"/>
    <x v="968"/>
    <x v="10"/>
    <x v="16"/>
    <x v="1050"/>
    <x v="1288"/>
    <x v="0"/>
    <x v="0"/>
    <x v="0"/>
    <x v="0"/>
    <x v="0"/>
    <x v="0"/>
    <x v="0"/>
    <x v="0"/>
    <x v="0"/>
  </r>
  <r>
    <x v="0"/>
    <x v="0"/>
    <x v="0"/>
    <x v="27"/>
    <x v="27"/>
    <x v="147"/>
    <x v="0"/>
    <x v="432"/>
    <x v="430"/>
    <x v="43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40"/>
    <x v="5"/>
    <x v="0"/>
    <x v="0"/>
    <x v="0"/>
    <x v="0"/>
    <x v="859"/>
    <x v="4"/>
    <x v="1013"/>
    <x v="1008"/>
    <x v="1014"/>
    <x v="1137"/>
    <x v="0"/>
    <x v="0"/>
    <x v="0"/>
    <x v="0"/>
    <x v="0"/>
    <x v="0"/>
    <x v="0"/>
    <x v="0"/>
    <x v="0"/>
    <x v="0"/>
    <x v="0"/>
    <x v="0"/>
    <x v="0"/>
    <x v="0"/>
    <x v="0"/>
    <x v="0"/>
    <x v="426"/>
    <x v="2"/>
    <x v="3"/>
    <x v="1"/>
    <x v="1"/>
    <x v="0"/>
    <x v="0"/>
    <x v="8"/>
    <x v="4"/>
    <x v="315"/>
    <x v="1"/>
    <x v="46"/>
    <x v="39"/>
    <x v="1"/>
    <x v="1"/>
    <x v="1"/>
    <x v="1013"/>
    <x v="6"/>
    <x v="10"/>
    <x v="2"/>
    <x v="2"/>
    <x v="0"/>
    <x v="0"/>
    <x v="13"/>
    <x v="1"/>
    <x v="969"/>
    <x v="4"/>
    <x v="5"/>
    <x v="5"/>
    <x v="1289"/>
    <x v="0"/>
    <x v="0"/>
    <x v="0"/>
    <x v="1"/>
    <x v="1"/>
    <x v="1"/>
    <x v="1"/>
    <x v="1"/>
    <x v="1"/>
  </r>
  <r>
    <x v="0"/>
    <x v="0"/>
    <x v="0"/>
    <x v="27"/>
    <x v="27"/>
    <x v="150"/>
    <x v="65"/>
    <x v="443"/>
    <x v="441"/>
    <x v="4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7"/>
    <x v="109"/>
    <x v="741"/>
    <x v="530"/>
    <x v="99"/>
    <x v="0"/>
    <x v="381"/>
    <x v="0"/>
    <x v="860"/>
    <x v="465"/>
    <x v="1014"/>
    <x v="1009"/>
    <x v="1015"/>
    <x v="1138"/>
    <x v="0"/>
    <x v="0"/>
    <x v="0"/>
    <x v="0"/>
    <x v="0"/>
    <x v="0"/>
    <x v="0"/>
    <x v="0"/>
    <x v="0"/>
    <x v="0"/>
    <x v="0"/>
    <x v="0"/>
    <x v="0"/>
    <x v="0"/>
    <x v="0"/>
    <x v="359"/>
    <x v="427"/>
    <x v="0"/>
    <x v="0"/>
    <x v="1"/>
    <x v="1"/>
    <x v="0"/>
    <x v="0"/>
    <x v="4"/>
    <x v="10"/>
    <x v="212"/>
    <x v="2"/>
    <x v="2"/>
    <x v="569"/>
    <x v="1"/>
    <x v="16"/>
    <x v="866"/>
    <x v="1014"/>
    <x v="109"/>
    <x v="1411"/>
    <x v="1"/>
    <x v="483"/>
    <x v="0"/>
    <x v="0"/>
    <x v="43"/>
    <x v="8"/>
    <x v="970"/>
    <x v="4"/>
    <x v="2"/>
    <x v="1051"/>
    <x v="1290"/>
    <x v="0"/>
    <x v="0"/>
    <x v="0"/>
    <x v="0"/>
    <x v="0"/>
    <x v="0"/>
    <x v="0"/>
    <x v="0"/>
    <x v="0"/>
  </r>
  <r>
    <x v="0"/>
    <x v="0"/>
    <x v="0"/>
    <x v="27"/>
    <x v="27"/>
    <x v="150"/>
    <x v="65"/>
    <x v="443"/>
    <x v="441"/>
    <x v="44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52"/>
    <x v="318"/>
    <x v="0"/>
    <x v="284"/>
    <x v="0"/>
    <x v="0"/>
    <x v="0"/>
    <x v="0"/>
    <x v="0"/>
    <x v="0"/>
    <x v="0"/>
    <x v="0"/>
    <x v="1"/>
    <x v="1"/>
    <x v="1"/>
    <x v="1"/>
    <x v="31"/>
    <x v="1412"/>
    <x v="1"/>
    <x v="48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50"/>
    <x v="65"/>
    <x v="443"/>
    <x v="441"/>
    <x v="44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24"/>
    <x v="2"/>
    <x v="2"/>
    <x v="0"/>
    <x v="0"/>
    <x v="5"/>
    <x v="4"/>
    <x v="5"/>
    <x v="4"/>
    <x v="5"/>
    <x v="5"/>
    <x v="5"/>
    <x v="0"/>
    <x v="0"/>
    <x v="1"/>
    <x v="1"/>
    <x v="1"/>
    <x v="1"/>
    <x v="1"/>
    <x v="28"/>
    <x v="28"/>
  </r>
  <r>
    <x v="0"/>
    <x v="0"/>
    <x v="0"/>
    <x v="27"/>
    <x v="27"/>
    <x v="106"/>
    <x v="112"/>
    <x v="405"/>
    <x v="403"/>
    <x v="40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61"/>
    <x v="455"/>
    <x v="458"/>
    <x v="11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23"/>
    <x v="0"/>
    <x v="0"/>
    <x v="112"/>
    <x v="0"/>
    <x v="16"/>
    <x v="330"/>
    <x v="1015"/>
    <x v="10"/>
    <x v="1413"/>
    <x v="2"/>
    <x v="2"/>
    <x v="0"/>
    <x v="0"/>
    <x v="60"/>
    <x v="15"/>
    <x v="971"/>
    <x v="6"/>
    <x v="114"/>
    <x v="1052"/>
    <x v="1291"/>
    <x v="0"/>
    <x v="0"/>
    <x v="0"/>
    <x v="0"/>
    <x v="0"/>
    <x v="0"/>
    <x v="0"/>
    <x v="0"/>
    <x v="0"/>
  </r>
  <r>
    <x v="0"/>
    <x v="0"/>
    <x v="0"/>
    <x v="27"/>
    <x v="27"/>
    <x v="1"/>
    <x v="11"/>
    <x v="493"/>
    <x v="491"/>
    <x v="49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2"/>
    <x v="531"/>
    <x v="0"/>
    <x v="0"/>
    <x v="382"/>
    <x v="0"/>
    <x v="861"/>
    <x v="131"/>
    <x v="1015"/>
    <x v="1010"/>
    <x v="1016"/>
    <x v="1140"/>
    <x v="0"/>
    <x v="0"/>
    <x v="0"/>
    <x v="0"/>
    <x v="0"/>
    <x v="0"/>
    <x v="0"/>
    <x v="0"/>
    <x v="0"/>
    <x v="0"/>
    <x v="0"/>
    <x v="0"/>
    <x v="0"/>
    <x v="0"/>
    <x v="0"/>
    <x v="360"/>
    <x v="428"/>
    <x v="0"/>
    <x v="0"/>
    <x v="3"/>
    <x v="285"/>
    <x v="0"/>
    <x v="0"/>
    <x v="12"/>
    <x v="10"/>
    <x v="402"/>
    <x v="0"/>
    <x v="0"/>
    <x v="570"/>
    <x v="6"/>
    <x v="11"/>
    <x v="867"/>
    <x v="1016"/>
    <x v="72"/>
    <x v="1414"/>
    <x v="7"/>
    <x v="433"/>
    <x v="12"/>
    <x v="329"/>
    <x v="231"/>
    <x v="41"/>
    <x v="972"/>
    <x v="48"/>
    <x v="206"/>
    <x v="1053"/>
    <x v="1292"/>
    <x v="0"/>
    <x v="0"/>
    <x v="0"/>
    <x v="0"/>
    <x v="0"/>
    <x v="0"/>
    <x v="0"/>
    <x v="0"/>
    <x v="0"/>
  </r>
  <r>
    <x v="0"/>
    <x v="0"/>
    <x v="0"/>
    <x v="27"/>
    <x v="27"/>
    <x v="1"/>
    <x v="27"/>
    <x v="426"/>
    <x v="424"/>
    <x v="42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3"/>
    <x v="532"/>
    <x v="0"/>
    <x v="0"/>
    <x v="0"/>
    <x v="0"/>
    <x v="862"/>
    <x v="466"/>
    <x v="1016"/>
    <x v="1011"/>
    <x v="1017"/>
    <x v="11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"/>
    <x v="3"/>
    <x v="403"/>
    <x v="1"/>
    <x v="1"/>
    <x v="571"/>
    <x v="10"/>
    <x v="10"/>
    <x v="868"/>
    <x v="1017"/>
    <x v="91"/>
    <x v="1415"/>
    <x v="13"/>
    <x v="485"/>
    <x v="31"/>
    <x v="330"/>
    <x v="232"/>
    <x v="80"/>
    <x v="973"/>
    <x v="29"/>
    <x v="207"/>
    <x v="1054"/>
    <x v="1293"/>
    <x v="63"/>
    <x v="58"/>
    <x v="4"/>
    <x v="0"/>
    <x v="0"/>
    <x v="0"/>
    <x v="0"/>
    <x v="0"/>
    <x v="0"/>
  </r>
  <r>
    <x v="0"/>
    <x v="0"/>
    <x v="0"/>
    <x v="27"/>
    <x v="27"/>
    <x v="1"/>
    <x v="0"/>
    <x v="447"/>
    <x v="445"/>
    <x v="4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1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7"/>
    <x v="0"/>
    <x v="0"/>
    <x v="0"/>
    <x v="0"/>
    <x v="0"/>
    <x v="0"/>
    <x v="0"/>
    <x v="0"/>
    <x v="1"/>
    <x v="1"/>
    <x v="1"/>
    <x v="1"/>
    <x v="116"/>
    <x v="1416"/>
    <x v="1"/>
    <x v="215"/>
    <x v="19"/>
    <x v="331"/>
    <x v="132"/>
    <x v="6"/>
    <x v="974"/>
    <x v="16"/>
    <x v="69"/>
    <x v="1055"/>
    <x v="1294"/>
    <x v="0"/>
    <x v="0"/>
    <x v="0"/>
    <x v="0"/>
    <x v="0"/>
    <x v="0"/>
    <x v="0"/>
    <x v="0"/>
    <x v="0"/>
  </r>
  <r>
    <x v="0"/>
    <x v="0"/>
    <x v="0"/>
    <x v="27"/>
    <x v="27"/>
    <x v="1"/>
    <x v="87"/>
    <x v="701"/>
    <x v="698"/>
    <x v="70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41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"/>
    <x v="223"/>
    <x v="67"/>
    <x v="67"/>
    <x v="6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4"/>
    <x v="533"/>
    <x v="0"/>
    <x v="0"/>
    <x v="0"/>
    <x v="0"/>
    <x v="863"/>
    <x v="467"/>
    <x v="1017"/>
    <x v="1012"/>
    <x v="1018"/>
    <x v="11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2"/>
    <x v="170"/>
    <x v="0"/>
    <x v="0"/>
    <x v="572"/>
    <x v="0"/>
    <x v="0"/>
    <x v="869"/>
    <x v="1018"/>
    <x v="60"/>
    <x v="1418"/>
    <x v="7"/>
    <x v="486"/>
    <x v="3"/>
    <x v="332"/>
    <x v="121"/>
    <x v="13"/>
    <x v="975"/>
    <x v="13"/>
    <x v="204"/>
    <x v="1056"/>
    <x v="1295"/>
    <x v="0"/>
    <x v="0"/>
    <x v="0"/>
    <x v="0"/>
    <x v="0"/>
    <x v="0"/>
    <x v="0"/>
    <x v="0"/>
    <x v="0"/>
  </r>
  <r>
    <x v="0"/>
    <x v="0"/>
    <x v="0"/>
    <x v="27"/>
    <x v="27"/>
    <x v="1"/>
    <x v="0"/>
    <x v="702"/>
    <x v="699"/>
    <x v="70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41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"/>
    <x v="0"/>
    <x v="427"/>
    <x v="425"/>
    <x v="42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4"/>
    <x v="0"/>
    <x v="0"/>
    <x v="0"/>
    <x v="0"/>
    <x v="1"/>
    <x v="3"/>
    <x v="1018"/>
    <x v="1013"/>
    <x v="1019"/>
    <x v="1144"/>
    <x v="0"/>
    <x v="0"/>
    <x v="0"/>
    <x v="0"/>
    <x v="0"/>
    <x v="0"/>
    <x v="0"/>
    <x v="0"/>
    <x v="0"/>
    <x v="0"/>
    <x v="0"/>
    <x v="0"/>
    <x v="0"/>
    <x v="0"/>
    <x v="0"/>
    <x v="0"/>
    <x v="429"/>
    <x v="0"/>
    <x v="0"/>
    <x v="1"/>
    <x v="1"/>
    <x v="0"/>
    <x v="0"/>
    <x v="8"/>
    <x v="4"/>
    <x v="9"/>
    <x v="0"/>
    <x v="0"/>
    <x v="9"/>
    <x v="1"/>
    <x v="0"/>
    <x v="0"/>
    <x v="1019"/>
    <x v="4"/>
    <x v="1420"/>
    <x v="2"/>
    <x v="2"/>
    <x v="0"/>
    <x v="0"/>
    <x v="17"/>
    <x v="8"/>
    <x v="976"/>
    <x v="3"/>
    <x v="83"/>
    <x v="1057"/>
    <x v="1296"/>
    <x v="0"/>
    <x v="0"/>
    <x v="0"/>
    <x v="0"/>
    <x v="0"/>
    <x v="0"/>
    <x v="0"/>
    <x v="0"/>
    <x v="0"/>
  </r>
  <r>
    <x v="0"/>
    <x v="0"/>
    <x v="0"/>
    <x v="27"/>
    <x v="27"/>
    <x v="1"/>
    <x v="0"/>
    <x v="428"/>
    <x v="426"/>
    <x v="42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64"/>
    <x v="0"/>
    <x v="1019"/>
    <x v="1014"/>
    <x v="1020"/>
    <x v="114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404"/>
    <x v="0"/>
    <x v="0"/>
    <x v="573"/>
    <x v="0"/>
    <x v="0"/>
    <x v="870"/>
    <x v="1020"/>
    <x v="103"/>
    <x v="1421"/>
    <x v="2"/>
    <x v="2"/>
    <x v="22"/>
    <x v="333"/>
    <x v="43"/>
    <x v="3"/>
    <x v="977"/>
    <x v="3"/>
    <x v="7"/>
    <x v="1058"/>
    <x v="1297"/>
    <x v="0"/>
    <x v="0"/>
    <x v="0"/>
    <x v="0"/>
    <x v="0"/>
    <x v="0"/>
    <x v="0"/>
    <x v="0"/>
    <x v="0"/>
  </r>
  <r>
    <x v="0"/>
    <x v="0"/>
    <x v="0"/>
    <x v="27"/>
    <x v="27"/>
    <x v="1"/>
    <x v="59"/>
    <x v="429"/>
    <x v="427"/>
    <x v="42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42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78"/>
    <x v="249"/>
    <x v="439"/>
    <x v="437"/>
    <x v="43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"/>
    <x v="35"/>
    <x v="703"/>
    <x v="700"/>
    <x v="70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2"/>
    <x v="1"/>
    <x v="2"/>
    <x v="1"/>
    <x v="2"/>
    <x v="2"/>
    <x v="44"/>
    <x v="0"/>
    <x v="0"/>
    <x v="0"/>
    <x v="0"/>
    <x v="0"/>
    <x v="0"/>
    <x v="0"/>
    <x v="0"/>
    <x v="0"/>
  </r>
  <r>
    <x v="0"/>
    <x v="0"/>
    <x v="0"/>
    <x v="27"/>
    <x v="27"/>
    <x v="1"/>
    <x v="11"/>
    <x v="147"/>
    <x v="147"/>
    <x v="1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20"/>
    <x v="1015"/>
    <x v="1021"/>
    <x v="11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405"/>
    <x v="1"/>
    <x v="163"/>
    <x v="574"/>
    <x v="0"/>
    <x v="16"/>
    <x v="871"/>
    <x v="1021"/>
    <x v="59"/>
    <x v="1423"/>
    <x v="7"/>
    <x v="487"/>
    <x v="13"/>
    <x v="334"/>
    <x v="11"/>
    <x v="8"/>
    <x v="978"/>
    <x v="10"/>
    <x v="39"/>
    <x v="1059"/>
    <x v="1298"/>
    <x v="0"/>
    <x v="0"/>
    <x v="0"/>
    <x v="0"/>
    <x v="0"/>
    <x v="0"/>
    <x v="0"/>
    <x v="0"/>
    <x v="0"/>
  </r>
  <r>
    <x v="0"/>
    <x v="0"/>
    <x v="0"/>
    <x v="27"/>
    <x v="27"/>
    <x v="1"/>
    <x v="0"/>
    <x v="704"/>
    <x v="701"/>
    <x v="70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5"/>
    <x v="534"/>
    <x v="0"/>
    <x v="0"/>
    <x v="383"/>
    <x v="0"/>
    <x v="865"/>
    <x v="468"/>
    <x v="1021"/>
    <x v="1016"/>
    <x v="1022"/>
    <x v="1147"/>
    <x v="0"/>
    <x v="0"/>
    <x v="0"/>
    <x v="0"/>
    <x v="0"/>
    <x v="0"/>
    <x v="0"/>
    <x v="0"/>
    <x v="0"/>
    <x v="0"/>
    <x v="0"/>
    <x v="0"/>
    <x v="0"/>
    <x v="0"/>
    <x v="0"/>
    <x v="361"/>
    <x v="430"/>
    <x v="0"/>
    <x v="0"/>
    <x v="1"/>
    <x v="1"/>
    <x v="0"/>
    <x v="0"/>
    <x v="14"/>
    <x v="10"/>
    <x v="383"/>
    <x v="0"/>
    <x v="0"/>
    <x v="575"/>
    <x v="0"/>
    <x v="21"/>
    <x v="872"/>
    <x v="1022"/>
    <x v="185"/>
    <x v="1424"/>
    <x v="2"/>
    <x v="2"/>
    <x v="3"/>
    <x v="115"/>
    <x v="98"/>
    <x v="14"/>
    <x v="979"/>
    <x v="19"/>
    <x v="94"/>
    <x v="1060"/>
    <x v="1299"/>
    <x v="0"/>
    <x v="0"/>
    <x v="0"/>
    <x v="0"/>
    <x v="0"/>
    <x v="0"/>
    <x v="0"/>
    <x v="0"/>
    <x v="0"/>
  </r>
  <r>
    <x v="0"/>
    <x v="0"/>
    <x v="0"/>
    <x v="27"/>
    <x v="27"/>
    <x v="20"/>
    <x v="160"/>
    <x v="448"/>
    <x v="446"/>
    <x v="44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0"/>
    <x v="1022"/>
    <x v="1017"/>
    <x v="1023"/>
    <x v="11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6"/>
    <x v="0"/>
    <x v="0"/>
    <x v="7"/>
    <x v="4"/>
    <x v="174"/>
    <x v="0"/>
    <x v="0"/>
    <x v="289"/>
    <x v="3"/>
    <x v="0"/>
    <x v="196"/>
    <x v="1023"/>
    <x v="60"/>
    <x v="1425"/>
    <x v="1"/>
    <x v="174"/>
    <x v="0"/>
    <x v="0"/>
    <x v="19"/>
    <x v="10"/>
    <x v="980"/>
    <x v="13"/>
    <x v="65"/>
    <x v="1061"/>
    <x v="1300"/>
    <x v="0"/>
    <x v="0"/>
    <x v="0"/>
    <x v="0"/>
    <x v="0"/>
    <x v="0"/>
    <x v="0"/>
    <x v="0"/>
    <x v="0"/>
  </r>
  <r>
    <x v="0"/>
    <x v="0"/>
    <x v="0"/>
    <x v="27"/>
    <x v="27"/>
    <x v="25"/>
    <x v="166"/>
    <x v="454"/>
    <x v="452"/>
    <x v="45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23"/>
    <x v="1018"/>
    <x v="1024"/>
    <x v="11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024"/>
    <x v="1"/>
    <x v="108"/>
    <x v="1"/>
    <x v="4"/>
    <x v="0"/>
    <x v="0"/>
    <x v="12"/>
    <x v="1"/>
    <x v="363"/>
    <x v="4"/>
    <x v="20"/>
    <x v="52"/>
    <x v="1301"/>
    <x v="0"/>
    <x v="0"/>
    <x v="0"/>
    <x v="0"/>
    <x v="0"/>
    <x v="0"/>
    <x v="0"/>
    <x v="0"/>
    <x v="0"/>
  </r>
  <r>
    <x v="0"/>
    <x v="0"/>
    <x v="0"/>
    <x v="27"/>
    <x v="27"/>
    <x v="47"/>
    <x v="86"/>
    <x v="318"/>
    <x v="317"/>
    <x v="3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8"/>
    <x v="110"/>
    <x v="746"/>
    <x v="535"/>
    <x v="100"/>
    <x v="0"/>
    <x v="384"/>
    <x v="24"/>
    <x v="866"/>
    <x v="469"/>
    <x v="1024"/>
    <x v="1019"/>
    <x v="1025"/>
    <x v="1150"/>
    <x v="0"/>
    <x v="0"/>
    <x v="0"/>
    <x v="0"/>
    <x v="0"/>
    <x v="0"/>
    <x v="3"/>
    <x v="3"/>
    <x v="1"/>
    <x v="7"/>
    <x v="0"/>
    <x v="0"/>
    <x v="15"/>
    <x v="2"/>
    <x v="5"/>
    <x v="362"/>
    <x v="431"/>
    <x v="0"/>
    <x v="0"/>
    <x v="0"/>
    <x v="268"/>
    <x v="0"/>
    <x v="0"/>
    <x v="100"/>
    <x v="30"/>
    <x v="406"/>
    <x v="0"/>
    <x v="0"/>
    <x v="576"/>
    <x v="14"/>
    <x v="93"/>
    <x v="873"/>
    <x v="1025"/>
    <x v="86"/>
    <x v="1426"/>
    <x v="17"/>
    <x v="488"/>
    <x v="7"/>
    <x v="335"/>
    <x v="233"/>
    <x v="17"/>
    <x v="981"/>
    <x v="37"/>
    <x v="208"/>
    <x v="1062"/>
    <x v="1302"/>
    <x v="0"/>
    <x v="0"/>
    <x v="0"/>
    <x v="0"/>
    <x v="0"/>
    <x v="0"/>
    <x v="0"/>
    <x v="0"/>
    <x v="0"/>
  </r>
  <r>
    <x v="0"/>
    <x v="0"/>
    <x v="0"/>
    <x v="27"/>
    <x v="27"/>
    <x v="230"/>
    <x v="114"/>
    <x v="678"/>
    <x v="675"/>
    <x v="6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2"/>
    <x v="1"/>
    <x v="171"/>
    <x v="1"/>
    <x v="2"/>
    <x v="352"/>
    <x v="1303"/>
    <x v="0"/>
    <x v="0"/>
    <x v="0"/>
    <x v="0"/>
    <x v="0"/>
    <x v="0"/>
    <x v="0"/>
    <x v="0"/>
    <x v="0"/>
  </r>
  <r>
    <x v="0"/>
    <x v="0"/>
    <x v="0"/>
    <x v="27"/>
    <x v="27"/>
    <x v="13"/>
    <x v="0"/>
    <x v="449"/>
    <x v="447"/>
    <x v="44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7"/>
    <x v="536"/>
    <x v="0"/>
    <x v="0"/>
    <x v="0"/>
    <x v="0"/>
    <x v="867"/>
    <x v="470"/>
    <x v="1025"/>
    <x v="1020"/>
    <x v="1026"/>
    <x v="115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6"/>
    <x v="4"/>
    <x v="5"/>
    <x v="0"/>
    <x v="0"/>
    <x v="577"/>
    <x v="1"/>
    <x v="16"/>
    <x v="874"/>
    <x v="1026"/>
    <x v="5"/>
    <x v="1427"/>
    <x v="2"/>
    <x v="2"/>
    <x v="0"/>
    <x v="0"/>
    <x v="52"/>
    <x v="15"/>
    <x v="982"/>
    <x v="3"/>
    <x v="1"/>
    <x v="1063"/>
    <x v="1304"/>
    <x v="0"/>
    <x v="0"/>
    <x v="0"/>
    <x v="0"/>
    <x v="0"/>
    <x v="0"/>
    <x v="0"/>
    <x v="0"/>
    <x v="0"/>
  </r>
  <r>
    <x v="0"/>
    <x v="0"/>
    <x v="0"/>
    <x v="27"/>
    <x v="27"/>
    <x v="146"/>
    <x v="151"/>
    <x v="430"/>
    <x v="428"/>
    <x v="43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7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84"/>
    <x v="83"/>
    <x v="431"/>
    <x v="429"/>
    <x v="43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428"/>
    <x v="2"/>
    <x v="2"/>
    <x v="1"/>
    <x v="10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93"/>
    <x v="0"/>
    <x v="705"/>
    <x v="702"/>
    <x v="70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8"/>
    <x v="537"/>
    <x v="0"/>
    <x v="0"/>
    <x v="0"/>
    <x v="0"/>
    <x v="868"/>
    <x v="471"/>
    <x v="1026"/>
    <x v="1021"/>
    <x v="1027"/>
    <x v="11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6"/>
    <x v="4"/>
    <x v="407"/>
    <x v="0"/>
    <x v="0"/>
    <x v="578"/>
    <x v="0"/>
    <x v="8"/>
    <x v="875"/>
    <x v="1027"/>
    <x v="23"/>
    <x v="497"/>
    <x v="1"/>
    <x v="489"/>
    <x v="0"/>
    <x v="0"/>
    <x v="18"/>
    <x v="3"/>
    <x v="983"/>
    <x v="1"/>
    <x v="39"/>
    <x v="1064"/>
    <x v="1305"/>
    <x v="0"/>
    <x v="0"/>
    <x v="0"/>
    <x v="0"/>
    <x v="0"/>
    <x v="0"/>
    <x v="0"/>
    <x v="0"/>
    <x v="0"/>
  </r>
  <r>
    <x v="0"/>
    <x v="0"/>
    <x v="0"/>
    <x v="27"/>
    <x v="27"/>
    <x v="147"/>
    <x v="0"/>
    <x v="432"/>
    <x v="430"/>
    <x v="43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69"/>
    <x v="0"/>
    <x v="1027"/>
    <x v="1022"/>
    <x v="1028"/>
    <x v="11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50"/>
    <x v="0"/>
    <x v="0"/>
    <x v="188"/>
    <x v="0"/>
    <x v="4"/>
    <x v="234"/>
    <x v="1028"/>
    <x v="23"/>
    <x v="1429"/>
    <x v="2"/>
    <x v="2"/>
    <x v="0"/>
    <x v="0"/>
    <x v="39"/>
    <x v="3"/>
    <x v="984"/>
    <x v="3"/>
    <x v="31"/>
    <x v="1065"/>
    <x v="1306"/>
    <x v="0"/>
    <x v="0"/>
    <x v="0"/>
    <x v="0"/>
    <x v="0"/>
    <x v="0"/>
    <x v="0"/>
    <x v="0"/>
    <x v="0"/>
  </r>
  <r>
    <x v="0"/>
    <x v="0"/>
    <x v="0"/>
    <x v="27"/>
    <x v="27"/>
    <x v="3"/>
    <x v="0"/>
    <x v="100"/>
    <x v="100"/>
    <x v="10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16"/>
    <x v="0"/>
    <x v="0"/>
    <x v="0"/>
    <x v="0"/>
    <x v="29"/>
    <x v="14"/>
    <x v="1028"/>
    <x v="1023"/>
    <x v="1029"/>
    <x v="1154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25"/>
    <x v="1"/>
    <x v="1"/>
    <x v="0"/>
    <x v="0"/>
    <x v="27"/>
    <x v="2"/>
    <x v="82"/>
    <x v="2"/>
    <x v="87"/>
    <x v="579"/>
    <x v="0"/>
    <x v="16"/>
    <x v="0"/>
    <x v="1029"/>
    <x v="23"/>
    <x v="521"/>
    <x v="2"/>
    <x v="2"/>
    <x v="0"/>
    <x v="0"/>
    <x v="8"/>
    <x v="3"/>
    <x v="985"/>
    <x v="1"/>
    <x v="2"/>
    <x v="79"/>
    <x v="1307"/>
    <x v="0"/>
    <x v="0"/>
    <x v="0"/>
    <x v="17"/>
    <x v="17"/>
    <x v="1"/>
    <x v="1"/>
    <x v="28"/>
    <x v="28"/>
  </r>
  <r>
    <x v="0"/>
    <x v="0"/>
    <x v="0"/>
    <x v="27"/>
    <x v="27"/>
    <x v="149"/>
    <x v="0"/>
    <x v="425"/>
    <x v="423"/>
    <x v="4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"/>
    <x v="0"/>
    <x v="0"/>
    <x v="0"/>
    <x v="0"/>
    <x v="0"/>
    <x v="0"/>
    <x v="0"/>
    <x v="0"/>
    <x v="1"/>
    <x v="1"/>
    <x v="1"/>
    <x v="1"/>
    <x v="86"/>
    <x v="1430"/>
    <x v="1"/>
    <x v="9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49"/>
    <x v="0"/>
    <x v="425"/>
    <x v="423"/>
    <x v="42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2"/>
    <x v="319"/>
    <x v="1"/>
    <x v="1"/>
    <x v="0"/>
    <x v="0"/>
    <x v="0"/>
    <x v="0"/>
    <x v="0"/>
    <x v="0"/>
    <x v="0"/>
    <x v="0"/>
    <x v="1"/>
    <x v="1"/>
    <x v="1"/>
    <x v="1"/>
    <x v="64"/>
    <x v="143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52"/>
    <x v="0"/>
    <x v="445"/>
    <x v="443"/>
    <x v="44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49"/>
    <x v="26"/>
    <x v="0"/>
    <x v="0"/>
    <x v="385"/>
    <x v="0"/>
    <x v="870"/>
    <x v="23"/>
    <x v="1029"/>
    <x v="1024"/>
    <x v="1030"/>
    <x v="1155"/>
    <x v="2"/>
    <x v="6"/>
    <x v="0"/>
    <x v="0"/>
    <x v="0"/>
    <x v="0"/>
    <x v="0"/>
    <x v="0"/>
    <x v="0"/>
    <x v="0"/>
    <x v="0"/>
    <x v="0"/>
    <x v="0"/>
    <x v="0"/>
    <x v="0"/>
    <x v="363"/>
    <x v="432"/>
    <x v="27"/>
    <x v="320"/>
    <x v="1"/>
    <x v="1"/>
    <x v="0"/>
    <x v="0"/>
    <x v="8"/>
    <x v="4"/>
    <x v="9"/>
    <x v="0"/>
    <x v="0"/>
    <x v="9"/>
    <x v="1"/>
    <x v="0"/>
    <x v="876"/>
    <x v="1030"/>
    <x v="60"/>
    <x v="1432"/>
    <x v="2"/>
    <x v="2"/>
    <x v="0"/>
    <x v="0"/>
    <x v="38"/>
    <x v="1"/>
    <x v="420"/>
    <x v="4"/>
    <x v="1"/>
    <x v="1066"/>
    <x v="1308"/>
    <x v="0"/>
    <x v="0"/>
    <x v="0"/>
    <x v="0"/>
    <x v="0"/>
    <x v="0"/>
    <x v="0"/>
    <x v="0"/>
    <x v="0"/>
  </r>
  <r>
    <x v="0"/>
    <x v="0"/>
    <x v="0"/>
    <x v="27"/>
    <x v="27"/>
    <x v="147"/>
    <x v="0"/>
    <x v="432"/>
    <x v="430"/>
    <x v="43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0"/>
    <x v="538"/>
    <x v="0"/>
    <x v="0"/>
    <x v="386"/>
    <x v="0"/>
    <x v="871"/>
    <x v="192"/>
    <x v="1030"/>
    <x v="1025"/>
    <x v="1031"/>
    <x v="1156"/>
    <x v="0"/>
    <x v="0"/>
    <x v="0"/>
    <x v="0"/>
    <x v="0"/>
    <x v="0"/>
    <x v="0"/>
    <x v="0"/>
    <x v="0"/>
    <x v="0"/>
    <x v="0"/>
    <x v="0"/>
    <x v="0"/>
    <x v="0"/>
    <x v="0"/>
    <x v="364"/>
    <x v="433"/>
    <x v="0"/>
    <x v="0"/>
    <x v="1"/>
    <x v="1"/>
    <x v="0"/>
    <x v="0"/>
    <x v="7"/>
    <x v="4"/>
    <x v="9"/>
    <x v="0"/>
    <x v="0"/>
    <x v="23"/>
    <x v="0"/>
    <x v="16"/>
    <x v="877"/>
    <x v="1031"/>
    <x v="4"/>
    <x v="1433"/>
    <x v="2"/>
    <x v="2"/>
    <x v="0"/>
    <x v="0"/>
    <x v="11"/>
    <x v="8"/>
    <x v="986"/>
    <x v="1"/>
    <x v="20"/>
    <x v="1067"/>
    <x v="1309"/>
    <x v="0"/>
    <x v="0"/>
    <x v="0"/>
    <x v="0"/>
    <x v="0"/>
    <x v="0"/>
    <x v="0"/>
    <x v="0"/>
    <x v="0"/>
  </r>
  <r>
    <x v="0"/>
    <x v="0"/>
    <x v="0"/>
    <x v="27"/>
    <x v="27"/>
    <x v="22"/>
    <x v="0"/>
    <x v="418"/>
    <x v="416"/>
    <x v="41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4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48"/>
    <x v="155"/>
    <x v="67"/>
    <x v="67"/>
    <x v="6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1"/>
    <x v="81"/>
    <x v="0"/>
    <x v="0"/>
    <x v="0"/>
    <x v="0"/>
    <x v="872"/>
    <x v="75"/>
    <x v="1031"/>
    <x v="1026"/>
    <x v="1032"/>
    <x v="11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4"/>
    <x v="9"/>
    <x v="0"/>
    <x v="0"/>
    <x v="580"/>
    <x v="1"/>
    <x v="5"/>
    <x v="878"/>
    <x v="1032"/>
    <x v="1"/>
    <x v="1392"/>
    <x v="2"/>
    <x v="2"/>
    <x v="0"/>
    <x v="0"/>
    <x v="38"/>
    <x v="1"/>
    <x v="987"/>
    <x v="4"/>
    <x v="14"/>
    <x v="1068"/>
    <x v="1310"/>
    <x v="0"/>
    <x v="0"/>
    <x v="0"/>
    <x v="0"/>
    <x v="0"/>
    <x v="0"/>
    <x v="0"/>
    <x v="0"/>
    <x v="0"/>
  </r>
  <r>
    <x v="0"/>
    <x v="0"/>
    <x v="0"/>
    <x v="27"/>
    <x v="27"/>
    <x v="1"/>
    <x v="27"/>
    <x v="8"/>
    <x v="8"/>
    <x v="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2"/>
    <x v="178"/>
    <x v="0"/>
    <x v="0"/>
    <x v="0"/>
    <x v="0"/>
    <x v="873"/>
    <x v="0"/>
    <x v="1032"/>
    <x v="1027"/>
    <x v="1033"/>
    <x v="115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3"/>
    <x v="0"/>
    <x v="0"/>
    <x v="4"/>
    <x v="4"/>
    <x v="9"/>
    <x v="0"/>
    <x v="0"/>
    <x v="42"/>
    <x v="6"/>
    <x v="4"/>
    <x v="879"/>
    <x v="1033"/>
    <x v="30"/>
    <x v="1434"/>
    <x v="7"/>
    <x v="435"/>
    <x v="0"/>
    <x v="0"/>
    <x v="35"/>
    <x v="10"/>
    <x v="988"/>
    <x v="6"/>
    <x v="37"/>
    <x v="1069"/>
    <x v="1311"/>
    <x v="0"/>
    <x v="0"/>
    <x v="0"/>
    <x v="0"/>
    <x v="0"/>
    <x v="0"/>
    <x v="0"/>
    <x v="0"/>
    <x v="0"/>
  </r>
  <r>
    <x v="0"/>
    <x v="0"/>
    <x v="0"/>
    <x v="27"/>
    <x v="27"/>
    <x v="1"/>
    <x v="0"/>
    <x v="435"/>
    <x v="433"/>
    <x v="43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38"/>
    <x v="1"/>
    <x v="309"/>
    <x v="1"/>
    <x v="35"/>
    <x v="310"/>
    <x v="1312"/>
    <x v="0"/>
    <x v="0"/>
    <x v="0"/>
    <x v="0"/>
    <x v="0"/>
    <x v="0"/>
    <x v="0"/>
    <x v="0"/>
    <x v="0"/>
  </r>
  <r>
    <x v="0"/>
    <x v="0"/>
    <x v="0"/>
    <x v="27"/>
    <x v="27"/>
    <x v="1"/>
    <x v="0"/>
    <x v="435"/>
    <x v="433"/>
    <x v="435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76"/>
    <x v="0"/>
    <x v="26"/>
    <x v="0"/>
    <x v="0"/>
    <x v="0"/>
    <x v="0"/>
    <x v="0"/>
    <x v="0"/>
    <x v="0"/>
    <x v="0"/>
    <x v="1"/>
    <x v="1"/>
    <x v="1"/>
    <x v="1"/>
    <x v="6"/>
    <x v="272"/>
    <x v="1"/>
    <x v="31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"/>
    <x v="0"/>
    <x v="437"/>
    <x v="435"/>
    <x v="43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3"/>
    <x v="539"/>
    <x v="0"/>
    <x v="0"/>
    <x v="0"/>
    <x v="0"/>
    <x v="874"/>
    <x v="472"/>
    <x v="1033"/>
    <x v="1028"/>
    <x v="1034"/>
    <x v="115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6"/>
    <x v="4"/>
    <x v="326"/>
    <x v="0"/>
    <x v="0"/>
    <x v="581"/>
    <x v="1"/>
    <x v="0"/>
    <x v="880"/>
    <x v="1034"/>
    <x v="23"/>
    <x v="292"/>
    <x v="2"/>
    <x v="2"/>
    <x v="0"/>
    <x v="0"/>
    <x v="143"/>
    <x v="8"/>
    <x v="989"/>
    <x v="1"/>
    <x v="15"/>
    <x v="1070"/>
    <x v="1313"/>
    <x v="0"/>
    <x v="0"/>
    <x v="0"/>
    <x v="0"/>
    <x v="0"/>
    <x v="0"/>
    <x v="0"/>
    <x v="0"/>
    <x v="0"/>
  </r>
  <r>
    <x v="0"/>
    <x v="0"/>
    <x v="0"/>
    <x v="27"/>
    <x v="27"/>
    <x v="29"/>
    <x v="158"/>
    <x v="442"/>
    <x v="440"/>
    <x v="44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4"/>
    <x v="540"/>
    <x v="0"/>
    <x v="0"/>
    <x v="387"/>
    <x v="0"/>
    <x v="875"/>
    <x v="473"/>
    <x v="1034"/>
    <x v="1029"/>
    <x v="1035"/>
    <x v="1160"/>
    <x v="0"/>
    <x v="0"/>
    <x v="0"/>
    <x v="0"/>
    <x v="0"/>
    <x v="0"/>
    <x v="0"/>
    <x v="0"/>
    <x v="0"/>
    <x v="0"/>
    <x v="0"/>
    <x v="0"/>
    <x v="0"/>
    <x v="2"/>
    <x v="1"/>
    <x v="365"/>
    <x v="434"/>
    <x v="0"/>
    <x v="0"/>
    <x v="1"/>
    <x v="1"/>
    <x v="0"/>
    <x v="0"/>
    <x v="18"/>
    <x v="2"/>
    <x v="103"/>
    <x v="0"/>
    <x v="0"/>
    <x v="294"/>
    <x v="0"/>
    <x v="18"/>
    <x v="881"/>
    <x v="1035"/>
    <x v="4"/>
    <x v="1435"/>
    <x v="2"/>
    <x v="2"/>
    <x v="0"/>
    <x v="0"/>
    <x v="79"/>
    <x v="13"/>
    <x v="62"/>
    <x v="10"/>
    <x v="22"/>
    <x v="1071"/>
    <x v="1314"/>
    <x v="0"/>
    <x v="0"/>
    <x v="0"/>
    <x v="0"/>
    <x v="0"/>
    <x v="0"/>
    <x v="0"/>
    <x v="0"/>
    <x v="0"/>
  </r>
  <r>
    <x v="0"/>
    <x v="0"/>
    <x v="0"/>
    <x v="28"/>
    <x v="28"/>
    <x v="153"/>
    <x v="16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436"/>
    <x v="2"/>
    <x v="2"/>
    <x v="4"/>
    <x v="336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"/>
    <x v="0"/>
    <x v="455"/>
    <x v="453"/>
    <x v="4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9"/>
    <x v="111"/>
    <x v="755"/>
    <x v="541"/>
    <x v="101"/>
    <x v="0"/>
    <x v="388"/>
    <x v="97"/>
    <x v="876"/>
    <x v="474"/>
    <x v="1035"/>
    <x v="1030"/>
    <x v="1036"/>
    <x v="1161"/>
    <x v="0"/>
    <x v="0"/>
    <x v="0"/>
    <x v="0"/>
    <x v="0"/>
    <x v="0"/>
    <x v="3"/>
    <x v="3"/>
    <x v="0"/>
    <x v="0"/>
    <x v="0"/>
    <x v="0"/>
    <x v="48"/>
    <x v="2"/>
    <x v="5"/>
    <x v="366"/>
    <x v="435"/>
    <x v="0"/>
    <x v="0"/>
    <x v="5"/>
    <x v="287"/>
    <x v="0"/>
    <x v="0"/>
    <x v="58"/>
    <x v="13"/>
    <x v="408"/>
    <x v="0"/>
    <x v="0"/>
    <x v="582"/>
    <x v="19"/>
    <x v="23"/>
    <x v="882"/>
    <x v="1036"/>
    <x v="66"/>
    <x v="1437"/>
    <x v="0"/>
    <x v="490"/>
    <x v="47"/>
    <x v="337"/>
    <x v="234"/>
    <x v="47"/>
    <x v="990"/>
    <x v="35"/>
    <x v="209"/>
    <x v="1072"/>
    <x v="1315"/>
    <x v="0"/>
    <x v="0"/>
    <x v="0"/>
    <x v="0"/>
    <x v="0"/>
    <x v="0"/>
    <x v="0"/>
    <x v="0"/>
    <x v="0"/>
  </r>
  <r>
    <x v="0"/>
    <x v="0"/>
    <x v="0"/>
    <x v="28"/>
    <x v="28"/>
    <x v="155"/>
    <x v="167"/>
    <x v="464"/>
    <x v="462"/>
    <x v="4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438"/>
    <x v="1"/>
    <x v="4"/>
    <x v="1"/>
    <x v="338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57"/>
    <x v="48"/>
    <x v="396"/>
    <x v="394"/>
    <x v="3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36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1"/>
    <x v="27"/>
    <x v="10"/>
    <x v="10"/>
    <x v="1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36"/>
    <x v="1031"/>
    <x v="1037"/>
    <x v="116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27"/>
    <x v="4"/>
    <x v="2"/>
    <x v="1"/>
    <x v="2"/>
    <x v="372"/>
    <x v="0"/>
    <x v="14"/>
    <x v="137"/>
    <x v="1037"/>
    <x v="6"/>
    <x v="10"/>
    <x v="2"/>
    <x v="2"/>
    <x v="0"/>
    <x v="0"/>
    <x v="8"/>
    <x v="1"/>
    <x v="363"/>
    <x v="1"/>
    <x v="10"/>
    <x v="52"/>
    <x v="1316"/>
    <x v="0"/>
    <x v="0"/>
    <x v="0"/>
    <x v="11"/>
    <x v="11"/>
    <x v="1"/>
    <x v="1"/>
    <x v="1"/>
    <x v="1"/>
  </r>
  <r>
    <x v="0"/>
    <x v="0"/>
    <x v="0"/>
    <x v="28"/>
    <x v="28"/>
    <x v="110"/>
    <x v="0"/>
    <x v="479"/>
    <x v="477"/>
    <x v="4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79"/>
    <x v="15"/>
    <x v="454"/>
    <x v="452"/>
    <x v="45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5"/>
    <x v="0"/>
    <x v="0"/>
    <x v="0"/>
    <x v="0"/>
    <x v="311"/>
    <x v="0"/>
    <x v="1037"/>
    <x v="1032"/>
    <x v="1038"/>
    <x v="11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23"/>
    <x v="0"/>
    <x v="0"/>
    <x v="94"/>
    <x v="3"/>
    <x v="14"/>
    <x v="883"/>
    <x v="1038"/>
    <x v="3"/>
    <x v="277"/>
    <x v="1"/>
    <x v="4"/>
    <x v="0"/>
    <x v="0"/>
    <x v="59"/>
    <x v="8"/>
    <x v="991"/>
    <x v="3"/>
    <x v="31"/>
    <x v="1073"/>
    <x v="1317"/>
    <x v="0"/>
    <x v="0"/>
    <x v="0"/>
    <x v="0"/>
    <x v="0"/>
    <x v="0"/>
    <x v="0"/>
    <x v="0"/>
    <x v="0"/>
  </r>
  <r>
    <x v="0"/>
    <x v="0"/>
    <x v="0"/>
    <x v="28"/>
    <x v="28"/>
    <x v="1"/>
    <x v="0"/>
    <x v="455"/>
    <x v="453"/>
    <x v="45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56"/>
    <x v="542"/>
    <x v="0"/>
    <x v="0"/>
    <x v="0"/>
    <x v="0"/>
    <x v="877"/>
    <x v="475"/>
    <x v="1038"/>
    <x v="1033"/>
    <x v="1039"/>
    <x v="1164"/>
    <x v="0"/>
    <x v="0"/>
    <x v="0"/>
    <x v="0"/>
    <x v="0"/>
    <x v="0"/>
    <x v="0"/>
    <x v="0"/>
    <x v="0"/>
    <x v="0"/>
    <x v="0"/>
    <x v="0"/>
    <x v="0"/>
    <x v="0"/>
    <x v="0"/>
    <x v="0"/>
    <x v="436"/>
    <x v="1"/>
    <x v="321"/>
    <x v="0"/>
    <x v="24"/>
    <x v="0"/>
    <x v="0"/>
    <x v="3"/>
    <x v="10"/>
    <x v="154"/>
    <x v="3"/>
    <x v="21"/>
    <x v="583"/>
    <x v="0"/>
    <x v="16"/>
    <x v="0"/>
    <x v="1039"/>
    <x v="3"/>
    <x v="797"/>
    <x v="1"/>
    <x v="28"/>
    <x v="0"/>
    <x v="0"/>
    <x v="12"/>
    <x v="8"/>
    <x v="407"/>
    <x v="1"/>
    <x v="2"/>
    <x v="79"/>
    <x v="1318"/>
    <x v="0"/>
    <x v="0"/>
    <x v="0"/>
    <x v="152"/>
    <x v="152"/>
    <x v="1"/>
    <x v="1"/>
    <x v="29"/>
    <x v="29"/>
  </r>
  <r>
    <x v="0"/>
    <x v="0"/>
    <x v="0"/>
    <x v="28"/>
    <x v="28"/>
    <x v="1"/>
    <x v="64"/>
    <x v="450"/>
    <x v="448"/>
    <x v="45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7"/>
    <x v="543"/>
    <x v="0"/>
    <x v="0"/>
    <x v="389"/>
    <x v="0"/>
    <x v="878"/>
    <x v="476"/>
    <x v="1039"/>
    <x v="1034"/>
    <x v="1040"/>
    <x v="1165"/>
    <x v="0"/>
    <x v="0"/>
    <x v="0"/>
    <x v="0"/>
    <x v="0"/>
    <x v="0"/>
    <x v="0"/>
    <x v="0"/>
    <x v="0"/>
    <x v="0"/>
    <x v="0"/>
    <x v="0"/>
    <x v="0"/>
    <x v="0"/>
    <x v="1"/>
    <x v="367"/>
    <x v="437"/>
    <x v="0"/>
    <x v="0"/>
    <x v="0"/>
    <x v="288"/>
    <x v="0"/>
    <x v="0"/>
    <x v="18"/>
    <x v="5"/>
    <x v="409"/>
    <x v="2"/>
    <x v="164"/>
    <x v="584"/>
    <x v="6"/>
    <x v="26"/>
    <x v="884"/>
    <x v="1040"/>
    <x v="186"/>
    <x v="1439"/>
    <x v="1"/>
    <x v="491"/>
    <x v="48"/>
    <x v="339"/>
    <x v="147"/>
    <x v="22"/>
    <x v="992"/>
    <x v="5"/>
    <x v="130"/>
    <x v="1074"/>
    <x v="1319"/>
    <x v="0"/>
    <x v="0"/>
    <x v="0"/>
    <x v="0"/>
    <x v="0"/>
    <x v="0"/>
    <x v="0"/>
    <x v="0"/>
    <x v="0"/>
  </r>
  <r>
    <x v="0"/>
    <x v="0"/>
    <x v="0"/>
    <x v="28"/>
    <x v="28"/>
    <x v="1"/>
    <x v="64"/>
    <x v="450"/>
    <x v="448"/>
    <x v="45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40"/>
    <x v="1035"/>
    <x v="1041"/>
    <x v="1166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322"/>
    <x v="0"/>
    <x v="0"/>
    <x v="0"/>
    <x v="0"/>
    <x v="4"/>
    <x v="4"/>
    <x v="11"/>
    <x v="0"/>
    <x v="0"/>
    <x v="233"/>
    <x v="0"/>
    <x v="5"/>
    <x v="885"/>
    <x v="1041"/>
    <x v="5"/>
    <x v="1157"/>
    <x v="5"/>
    <x v="492"/>
    <x v="0"/>
    <x v="0"/>
    <x v="43"/>
    <x v="1"/>
    <x v="993"/>
    <x v="1"/>
    <x v="7"/>
    <x v="1075"/>
    <x v="1320"/>
    <x v="0"/>
    <x v="0"/>
    <x v="0"/>
    <x v="0"/>
    <x v="0"/>
    <x v="0"/>
    <x v="0"/>
    <x v="0"/>
    <x v="0"/>
  </r>
  <r>
    <x v="0"/>
    <x v="0"/>
    <x v="0"/>
    <x v="28"/>
    <x v="28"/>
    <x v="1"/>
    <x v="64"/>
    <x v="450"/>
    <x v="448"/>
    <x v="45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6"/>
    <x v="1"/>
    <x v="1"/>
    <x v="0"/>
    <x v="0"/>
    <x v="0"/>
    <x v="0"/>
    <x v="0"/>
    <x v="0"/>
    <x v="0"/>
    <x v="0"/>
    <x v="1"/>
    <x v="1"/>
    <x v="1"/>
    <x v="1"/>
    <x v="1"/>
    <x v="304"/>
    <x v="2"/>
    <x v="2"/>
    <x v="0"/>
    <x v="0"/>
    <x v="5"/>
    <x v="4"/>
    <x v="5"/>
    <x v="4"/>
    <x v="5"/>
    <x v="5"/>
    <x v="5"/>
    <x v="0"/>
    <x v="0"/>
    <x v="1"/>
    <x v="153"/>
    <x v="153"/>
    <x v="1"/>
    <x v="1"/>
    <x v="29"/>
    <x v="29"/>
  </r>
  <r>
    <x v="0"/>
    <x v="0"/>
    <x v="0"/>
    <x v="28"/>
    <x v="28"/>
    <x v="231"/>
    <x v="0"/>
    <x v="547"/>
    <x v="545"/>
    <x v="5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4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"/>
    <x v="0"/>
    <x v="472"/>
    <x v="470"/>
    <x v="47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1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5"/>
    <x v="886"/>
    <x v="1042"/>
    <x v="71"/>
    <x v="1441"/>
    <x v="1"/>
    <x v="4"/>
    <x v="1"/>
    <x v="1"/>
    <x v="39"/>
    <x v="3"/>
    <x v="994"/>
    <x v="1"/>
    <x v="20"/>
    <x v="1076"/>
    <x v="1321"/>
    <x v="0"/>
    <x v="0"/>
    <x v="0"/>
    <x v="0"/>
    <x v="0"/>
    <x v="0"/>
    <x v="0"/>
    <x v="0"/>
    <x v="0"/>
  </r>
  <r>
    <x v="0"/>
    <x v="0"/>
    <x v="0"/>
    <x v="28"/>
    <x v="28"/>
    <x v="116"/>
    <x v="0"/>
    <x v="456"/>
    <x v="454"/>
    <x v="45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8"/>
    <x v="544"/>
    <x v="0"/>
    <x v="0"/>
    <x v="390"/>
    <x v="9"/>
    <x v="879"/>
    <x v="477"/>
    <x v="1041"/>
    <x v="1036"/>
    <x v="1042"/>
    <x v="1168"/>
    <x v="0"/>
    <x v="0"/>
    <x v="0"/>
    <x v="0"/>
    <x v="0"/>
    <x v="0"/>
    <x v="1"/>
    <x v="3"/>
    <x v="0"/>
    <x v="0"/>
    <x v="0"/>
    <x v="0"/>
    <x v="77"/>
    <x v="0"/>
    <x v="1"/>
    <x v="37"/>
    <x v="438"/>
    <x v="0"/>
    <x v="0"/>
    <x v="0"/>
    <x v="0"/>
    <x v="0"/>
    <x v="0"/>
    <x v="65"/>
    <x v="10"/>
    <x v="153"/>
    <x v="0"/>
    <x v="0"/>
    <x v="585"/>
    <x v="3"/>
    <x v="25"/>
    <x v="887"/>
    <x v="1043"/>
    <x v="16"/>
    <x v="1442"/>
    <x v="1"/>
    <x v="4"/>
    <x v="1"/>
    <x v="1"/>
    <x v="183"/>
    <x v="13"/>
    <x v="995"/>
    <x v="10"/>
    <x v="38"/>
    <x v="1077"/>
    <x v="1322"/>
    <x v="0"/>
    <x v="0"/>
    <x v="0"/>
    <x v="0"/>
    <x v="0"/>
    <x v="0"/>
    <x v="0"/>
    <x v="0"/>
    <x v="0"/>
  </r>
  <r>
    <x v="0"/>
    <x v="0"/>
    <x v="0"/>
    <x v="28"/>
    <x v="28"/>
    <x v="1"/>
    <x v="81"/>
    <x v="706"/>
    <x v="703"/>
    <x v="70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80"/>
    <x v="0"/>
    <x v="1042"/>
    <x v="1037"/>
    <x v="1043"/>
    <x v="116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888"/>
    <x v="1044"/>
    <x v="55"/>
    <x v="1443"/>
    <x v="2"/>
    <x v="2"/>
    <x v="0"/>
    <x v="0"/>
    <x v="11"/>
    <x v="1"/>
    <x v="996"/>
    <x v="1"/>
    <x v="39"/>
    <x v="1078"/>
    <x v="1323"/>
    <x v="0"/>
    <x v="0"/>
    <x v="0"/>
    <x v="0"/>
    <x v="0"/>
    <x v="0"/>
    <x v="0"/>
    <x v="0"/>
    <x v="0"/>
  </r>
  <r>
    <x v="0"/>
    <x v="0"/>
    <x v="0"/>
    <x v="28"/>
    <x v="28"/>
    <x v="1"/>
    <x v="0"/>
    <x v="707"/>
    <x v="704"/>
    <x v="70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9"/>
    <x v="29"/>
    <x v="0"/>
    <x v="0"/>
    <x v="0"/>
    <x v="0"/>
    <x v="881"/>
    <x v="26"/>
    <x v="1043"/>
    <x v="1038"/>
    <x v="1044"/>
    <x v="117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59"/>
    <x v="1"/>
    <x v="88"/>
    <x v="317"/>
    <x v="1"/>
    <x v="1"/>
    <x v="889"/>
    <x v="1045"/>
    <x v="89"/>
    <x v="1444"/>
    <x v="2"/>
    <x v="2"/>
    <x v="7"/>
    <x v="340"/>
    <x v="39"/>
    <x v="15"/>
    <x v="997"/>
    <x v="10"/>
    <x v="16"/>
    <x v="1079"/>
    <x v="1324"/>
    <x v="0"/>
    <x v="0"/>
    <x v="0"/>
    <x v="0"/>
    <x v="0"/>
    <x v="0"/>
    <x v="0"/>
    <x v="0"/>
    <x v="0"/>
  </r>
  <r>
    <x v="0"/>
    <x v="0"/>
    <x v="0"/>
    <x v="28"/>
    <x v="28"/>
    <x v="1"/>
    <x v="0"/>
    <x v="451"/>
    <x v="449"/>
    <x v="45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60"/>
    <x v="81"/>
    <x v="0"/>
    <x v="0"/>
    <x v="0"/>
    <x v="0"/>
    <x v="882"/>
    <x v="0"/>
    <x v="1044"/>
    <x v="1039"/>
    <x v="1045"/>
    <x v="117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0"/>
    <x v="8"/>
    <x v="890"/>
    <x v="1046"/>
    <x v="187"/>
    <x v="1445"/>
    <x v="2"/>
    <x v="2"/>
    <x v="2"/>
    <x v="296"/>
    <x v="208"/>
    <x v="81"/>
    <x v="998"/>
    <x v="48"/>
    <x v="140"/>
    <x v="1080"/>
    <x v="1325"/>
    <x v="0"/>
    <x v="0"/>
    <x v="0"/>
    <x v="0"/>
    <x v="0"/>
    <x v="0"/>
    <x v="0"/>
    <x v="0"/>
    <x v="0"/>
  </r>
  <r>
    <x v="0"/>
    <x v="0"/>
    <x v="0"/>
    <x v="28"/>
    <x v="28"/>
    <x v="1"/>
    <x v="161"/>
    <x v="73"/>
    <x v="73"/>
    <x v="7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0"/>
    <x v="112"/>
    <x v="761"/>
    <x v="545"/>
    <x v="102"/>
    <x v="0"/>
    <x v="391"/>
    <x v="0"/>
    <x v="883"/>
    <x v="478"/>
    <x v="1045"/>
    <x v="1040"/>
    <x v="1046"/>
    <x v="1172"/>
    <x v="0"/>
    <x v="0"/>
    <x v="0"/>
    <x v="0"/>
    <x v="0"/>
    <x v="0"/>
    <x v="0"/>
    <x v="0"/>
    <x v="0"/>
    <x v="0"/>
    <x v="0"/>
    <x v="0"/>
    <x v="0"/>
    <x v="0"/>
    <x v="1"/>
    <x v="368"/>
    <x v="439"/>
    <x v="0"/>
    <x v="0"/>
    <x v="5"/>
    <x v="289"/>
    <x v="0"/>
    <x v="0"/>
    <x v="101"/>
    <x v="20"/>
    <x v="410"/>
    <x v="1"/>
    <x v="32"/>
    <x v="586"/>
    <x v="7"/>
    <x v="94"/>
    <x v="891"/>
    <x v="1047"/>
    <x v="188"/>
    <x v="1446"/>
    <x v="21"/>
    <x v="493"/>
    <x v="6"/>
    <x v="341"/>
    <x v="235"/>
    <x v="72"/>
    <x v="999"/>
    <x v="58"/>
    <x v="210"/>
    <x v="1081"/>
    <x v="1326"/>
    <x v="0"/>
    <x v="0"/>
    <x v="0"/>
    <x v="0"/>
    <x v="0"/>
    <x v="0"/>
    <x v="0"/>
    <x v="0"/>
    <x v="0"/>
  </r>
  <r>
    <x v="0"/>
    <x v="0"/>
    <x v="0"/>
    <x v="28"/>
    <x v="28"/>
    <x v="1"/>
    <x v="161"/>
    <x v="73"/>
    <x v="73"/>
    <x v="7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2"/>
    <x v="12"/>
    <x v="1"/>
    <x v="1"/>
    <x v="29"/>
    <x v="29"/>
  </r>
  <r>
    <x v="0"/>
    <x v="0"/>
    <x v="0"/>
    <x v="28"/>
    <x v="28"/>
    <x v="1"/>
    <x v="0"/>
    <x v="708"/>
    <x v="451"/>
    <x v="70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0"/>
    <x v="1447"/>
    <x v="1"/>
    <x v="494"/>
    <x v="4"/>
    <x v="342"/>
    <x v="11"/>
    <x v="10"/>
    <x v="1000"/>
    <x v="6"/>
    <x v="39"/>
    <x v="1082"/>
    <x v="1327"/>
    <x v="0"/>
    <x v="0"/>
    <x v="0"/>
    <x v="0"/>
    <x v="0"/>
    <x v="0"/>
    <x v="0"/>
    <x v="0"/>
    <x v="0"/>
  </r>
  <r>
    <x v="0"/>
    <x v="0"/>
    <x v="0"/>
    <x v="28"/>
    <x v="28"/>
    <x v="1"/>
    <x v="184"/>
    <x v="709"/>
    <x v="705"/>
    <x v="70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84"/>
    <x v="0"/>
    <x v="1046"/>
    <x v="1041"/>
    <x v="1047"/>
    <x v="11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892"/>
    <x v="1048"/>
    <x v="46"/>
    <x v="1448"/>
    <x v="1"/>
    <x v="495"/>
    <x v="4"/>
    <x v="4"/>
    <x v="236"/>
    <x v="15"/>
    <x v="1001"/>
    <x v="6"/>
    <x v="144"/>
    <x v="1083"/>
    <x v="1328"/>
    <x v="0"/>
    <x v="0"/>
    <x v="0"/>
    <x v="0"/>
    <x v="0"/>
    <x v="0"/>
    <x v="0"/>
    <x v="0"/>
    <x v="0"/>
  </r>
  <r>
    <x v="0"/>
    <x v="0"/>
    <x v="0"/>
    <x v="28"/>
    <x v="28"/>
    <x v="1"/>
    <x v="250"/>
    <x v="710"/>
    <x v="706"/>
    <x v="71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85"/>
    <x v="0"/>
    <x v="1047"/>
    <x v="1042"/>
    <x v="1048"/>
    <x v="11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8"/>
    <x v="0"/>
    <x v="0"/>
    <x v="8"/>
    <x v="0"/>
    <x v="14"/>
    <x v="893"/>
    <x v="1049"/>
    <x v="19"/>
    <x v="1449"/>
    <x v="2"/>
    <x v="2"/>
    <x v="1"/>
    <x v="207"/>
    <x v="47"/>
    <x v="13"/>
    <x v="1002"/>
    <x v="19"/>
    <x v="85"/>
    <x v="1084"/>
    <x v="1329"/>
    <x v="0"/>
    <x v="0"/>
    <x v="0"/>
    <x v="0"/>
    <x v="0"/>
    <x v="0"/>
    <x v="0"/>
    <x v="0"/>
    <x v="0"/>
  </r>
  <r>
    <x v="0"/>
    <x v="0"/>
    <x v="0"/>
    <x v="28"/>
    <x v="28"/>
    <x v="1"/>
    <x v="56"/>
    <x v="620"/>
    <x v="618"/>
    <x v="6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62"/>
    <x v="546"/>
    <x v="0"/>
    <x v="0"/>
    <x v="392"/>
    <x v="0"/>
    <x v="886"/>
    <x v="479"/>
    <x v="1048"/>
    <x v="1043"/>
    <x v="1049"/>
    <x v="1175"/>
    <x v="0"/>
    <x v="0"/>
    <x v="0"/>
    <x v="0"/>
    <x v="0"/>
    <x v="0"/>
    <x v="0"/>
    <x v="0"/>
    <x v="0"/>
    <x v="0"/>
    <x v="0"/>
    <x v="0"/>
    <x v="0"/>
    <x v="0"/>
    <x v="0"/>
    <x v="369"/>
    <x v="440"/>
    <x v="0"/>
    <x v="0"/>
    <x v="1"/>
    <x v="1"/>
    <x v="0"/>
    <x v="0"/>
    <x v="26"/>
    <x v="2"/>
    <x v="39"/>
    <x v="0"/>
    <x v="0"/>
    <x v="587"/>
    <x v="0"/>
    <x v="8"/>
    <x v="894"/>
    <x v="1050"/>
    <x v="90"/>
    <x v="1450"/>
    <x v="2"/>
    <x v="2"/>
    <x v="13"/>
    <x v="272"/>
    <x v="28"/>
    <x v="14"/>
    <x v="1003"/>
    <x v="0"/>
    <x v="133"/>
    <x v="1085"/>
    <x v="1330"/>
    <x v="0"/>
    <x v="0"/>
    <x v="0"/>
    <x v="0"/>
    <x v="0"/>
    <x v="0"/>
    <x v="0"/>
    <x v="0"/>
    <x v="0"/>
  </r>
  <r>
    <x v="0"/>
    <x v="0"/>
    <x v="0"/>
    <x v="28"/>
    <x v="28"/>
    <x v="1"/>
    <x v="52"/>
    <x v="173"/>
    <x v="173"/>
    <x v="17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63"/>
    <x v="547"/>
    <x v="0"/>
    <x v="0"/>
    <x v="393"/>
    <x v="0"/>
    <x v="887"/>
    <x v="113"/>
    <x v="1049"/>
    <x v="1044"/>
    <x v="1050"/>
    <x v="1176"/>
    <x v="0"/>
    <x v="0"/>
    <x v="0"/>
    <x v="0"/>
    <x v="0"/>
    <x v="0"/>
    <x v="0"/>
    <x v="0"/>
    <x v="0"/>
    <x v="0"/>
    <x v="0"/>
    <x v="0"/>
    <x v="0"/>
    <x v="0"/>
    <x v="0"/>
    <x v="370"/>
    <x v="441"/>
    <x v="0"/>
    <x v="0"/>
    <x v="1"/>
    <x v="1"/>
    <x v="0"/>
    <x v="0"/>
    <x v="12"/>
    <x v="10"/>
    <x v="172"/>
    <x v="0"/>
    <x v="0"/>
    <x v="588"/>
    <x v="0"/>
    <x v="40"/>
    <x v="895"/>
    <x v="1051"/>
    <x v="84"/>
    <x v="1451"/>
    <x v="7"/>
    <x v="486"/>
    <x v="6"/>
    <x v="343"/>
    <x v="215"/>
    <x v="19"/>
    <x v="1004"/>
    <x v="18"/>
    <x v="140"/>
    <x v="1086"/>
    <x v="1331"/>
    <x v="0"/>
    <x v="0"/>
    <x v="0"/>
    <x v="0"/>
    <x v="0"/>
    <x v="0"/>
    <x v="0"/>
    <x v="0"/>
    <x v="0"/>
  </r>
  <r>
    <x v="0"/>
    <x v="0"/>
    <x v="0"/>
    <x v="28"/>
    <x v="28"/>
    <x v="1"/>
    <x v="0"/>
    <x v="452"/>
    <x v="450"/>
    <x v="45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64"/>
    <x v="548"/>
    <x v="0"/>
    <x v="0"/>
    <x v="394"/>
    <x v="0"/>
    <x v="888"/>
    <x v="480"/>
    <x v="1050"/>
    <x v="1045"/>
    <x v="1051"/>
    <x v="1177"/>
    <x v="0"/>
    <x v="0"/>
    <x v="0"/>
    <x v="0"/>
    <x v="0"/>
    <x v="0"/>
    <x v="0"/>
    <x v="0"/>
    <x v="0"/>
    <x v="0"/>
    <x v="0"/>
    <x v="0"/>
    <x v="0"/>
    <x v="0"/>
    <x v="1"/>
    <x v="371"/>
    <x v="442"/>
    <x v="0"/>
    <x v="0"/>
    <x v="1"/>
    <x v="1"/>
    <x v="0"/>
    <x v="0"/>
    <x v="14"/>
    <x v="2"/>
    <x v="31"/>
    <x v="0"/>
    <x v="0"/>
    <x v="589"/>
    <x v="3"/>
    <x v="8"/>
    <x v="896"/>
    <x v="1052"/>
    <x v="71"/>
    <x v="1452"/>
    <x v="1"/>
    <x v="4"/>
    <x v="4"/>
    <x v="344"/>
    <x v="36"/>
    <x v="6"/>
    <x v="1005"/>
    <x v="19"/>
    <x v="81"/>
    <x v="1087"/>
    <x v="1332"/>
    <x v="0"/>
    <x v="0"/>
    <x v="0"/>
    <x v="0"/>
    <x v="0"/>
    <x v="0"/>
    <x v="0"/>
    <x v="0"/>
    <x v="0"/>
  </r>
  <r>
    <x v="0"/>
    <x v="0"/>
    <x v="0"/>
    <x v="28"/>
    <x v="28"/>
    <x v="1"/>
    <x v="198"/>
    <x v="711"/>
    <x v="707"/>
    <x v="71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453"/>
    <x v="2"/>
    <x v="2"/>
    <x v="0"/>
    <x v="0"/>
    <x v="2"/>
    <x v="1"/>
    <x v="1006"/>
    <x v="1"/>
    <x v="2"/>
    <x v="1088"/>
    <x v="1333"/>
    <x v="0"/>
    <x v="0"/>
    <x v="0"/>
    <x v="0"/>
    <x v="0"/>
    <x v="0"/>
    <x v="0"/>
    <x v="0"/>
    <x v="0"/>
  </r>
  <r>
    <x v="0"/>
    <x v="0"/>
    <x v="0"/>
    <x v="28"/>
    <x v="28"/>
    <x v="117"/>
    <x v="20"/>
    <x v="712"/>
    <x v="708"/>
    <x v="7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65"/>
    <x v="549"/>
    <x v="0"/>
    <x v="0"/>
    <x v="0"/>
    <x v="0"/>
    <x v="889"/>
    <x v="481"/>
    <x v="1051"/>
    <x v="1046"/>
    <x v="1052"/>
    <x v="11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411"/>
    <x v="0"/>
    <x v="0"/>
    <x v="590"/>
    <x v="1"/>
    <x v="8"/>
    <x v="897"/>
    <x v="1053"/>
    <x v="10"/>
    <x v="1454"/>
    <x v="2"/>
    <x v="2"/>
    <x v="4"/>
    <x v="62"/>
    <x v="16"/>
    <x v="15"/>
    <x v="1007"/>
    <x v="10"/>
    <x v="31"/>
    <x v="1089"/>
    <x v="1334"/>
    <x v="0"/>
    <x v="0"/>
    <x v="0"/>
    <x v="0"/>
    <x v="0"/>
    <x v="0"/>
    <x v="0"/>
    <x v="0"/>
    <x v="0"/>
  </r>
  <r>
    <x v="0"/>
    <x v="0"/>
    <x v="0"/>
    <x v="28"/>
    <x v="28"/>
    <x v="51"/>
    <x v="36"/>
    <x v="144"/>
    <x v="144"/>
    <x v="1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66"/>
    <x v="396"/>
    <x v="0"/>
    <x v="0"/>
    <x v="0"/>
    <x v="0"/>
    <x v="890"/>
    <x v="301"/>
    <x v="1052"/>
    <x v="1047"/>
    <x v="1053"/>
    <x v="11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2"/>
    <x v="2"/>
    <x v="0"/>
    <x v="0"/>
    <x v="66"/>
    <x v="0"/>
    <x v="8"/>
    <x v="898"/>
    <x v="1054"/>
    <x v="11"/>
    <x v="1455"/>
    <x v="2"/>
    <x v="2"/>
    <x v="3"/>
    <x v="345"/>
    <x v="120"/>
    <x v="15"/>
    <x v="1008"/>
    <x v="10"/>
    <x v="138"/>
    <x v="1090"/>
    <x v="1335"/>
    <x v="0"/>
    <x v="0"/>
    <x v="0"/>
    <x v="0"/>
    <x v="0"/>
    <x v="0"/>
    <x v="0"/>
    <x v="0"/>
    <x v="0"/>
  </r>
  <r>
    <x v="0"/>
    <x v="0"/>
    <x v="0"/>
    <x v="28"/>
    <x v="28"/>
    <x v="232"/>
    <x v="251"/>
    <x v="713"/>
    <x v="709"/>
    <x v="71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23"/>
    <x v="1"/>
    <x v="1"/>
    <x v="0"/>
    <x v="0"/>
    <x v="0"/>
    <x v="0"/>
    <x v="0"/>
    <x v="0"/>
    <x v="0"/>
    <x v="0"/>
    <x v="1"/>
    <x v="1"/>
    <x v="1"/>
    <x v="1"/>
    <x v="1"/>
    <x v="145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37"/>
    <x v="0"/>
    <x v="467"/>
    <x v="465"/>
    <x v="46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3"/>
    <x v="73"/>
    <x v="73"/>
    <x v="77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324"/>
    <x v="0"/>
    <x v="24"/>
    <x v="0"/>
    <x v="0"/>
    <x v="4"/>
    <x v="4"/>
    <x v="2"/>
    <x v="1"/>
    <x v="2"/>
    <x v="372"/>
    <x v="0"/>
    <x v="5"/>
    <x v="137"/>
    <x v="196"/>
    <x v="11"/>
    <x v="1457"/>
    <x v="1"/>
    <x v="28"/>
    <x v="0"/>
    <x v="0"/>
    <x v="6"/>
    <x v="1"/>
    <x v="363"/>
    <x v="1"/>
    <x v="14"/>
    <x v="52"/>
    <x v="239"/>
    <x v="0"/>
    <x v="0"/>
    <x v="0"/>
    <x v="154"/>
    <x v="154"/>
    <x v="1"/>
    <x v="1"/>
    <x v="29"/>
    <x v="29"/>
  </r>
  <r>
    <x v="0"/>
    <x v="0"/>
    <x v="0"/>
    <x v="28"/>
    <x v="28"/>
    <x v="159"/>
    <x v="169"/>
    <x v="473"/>
    <x v="471"/>
    <x v="47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39"/>
    <x v="0"/>
    <x v="714"/>
    <x v="710"/>
    <x v="71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44"/>
    <x v="0"/>
    <x v="0"/>
    <x v="0"/>
    <x v="0"/>
    <x v="0"/>
    <x v="0"/>
    <x v="0"/>
    <x v="0"/>
    <x v="0"/>
    <x v="0"/>
    <x v="0"/>
    <x v="0"/>
    <x v="0"/>
    <x v="0"/>
    <x v="0"/>
    <x v="52"/>
    <x v="325"/>
    <x v="1"/>
    <x v="1"/>
    <x v="0"/>
    <x v="0"/>
    <x v="0"/>
    <x v="0"/>
    <x v="0"/>
    <x v="0"/>
    <x v="0"/>
    <x v="0"/>
    <x v="1"/>
    <x v="1"/>
    <x v="1"/>
    <x v="1"/>
    <x v="31"/>
    <x v="145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58"/>
    <x v="0"/>
    <x v="470"/>
    <x v="468"/>
    <x v="47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91"/>
    <x v="113"/>
    <x v="767"/>
    <x v="16"/>
    <x v="103"/>
    <x v="0"/>
    <x v="51"/>
    <x v="0"/>
    <x v="891"/>
    <x v="14"/>
    <x v="1053"/>
    <x v="1048"/>
    <x v="1054"/>
    <x v="1180"/>
    <x v="0"/>
    <x v="0"/>
    <x v="0"/>
    <x v="0"/>
    <x v="0"/>
    <x v="0"/>
    <x v="0"/>
    <x v="0"/>
    <x v="0"/>
    <x v="0"/>
    <x v="0"/>
    <x v="0"/>
    <x v="0"/>
    <x v="0"/>
    <x v="1"/>
    <x v="115"/>
    <x v="443"/>
    <x v="0"/>
    <x v="0"/>
    <x v="1"/>
    <x v="1"/>
    <x v="0"/>
    <x v="0"/>
    <x v="14"/>
    <x v="4"/>
    <x v="412"/>
    <x v="0"/>
    <x v="0"/>
    <x v="591"/>
    <x v="1"/>
    <x v="14"/>
    <x v="899"/>
    <x v="1055"/>
    <x v="6"/>
    <x v="10"/>
    <x v="1"/>
    <x v="28"/>
    <x v="0"/>
    <x v="0"/>
    <x v="39"/>
    <x v="1"/>
    <x v="1009"/>
    <x v="4"/>
    <x v="1"/>
    <x v="1091"/>
    <x v="1336"/>
    <x v="0"/>
    <x v="0"/>
    <x v="0"/>
    <x v="155"/>
    <x v="155"/>
    <x v="1"/>
    <x v="1"/>
    <x v="29"/>
    <x v="29"/>
  </r>
  <r>
    <x v="0"/>
    <x v="0"/>
    <x v="0"/>
    <x v="28"/>
    <x v="28"/>
    <x v="83"/>
    <x v="0"/>
    <x v="471"/>
    <x v="469"/>
    <x v="47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54"/>
    <x v="1049"/>
    <x v="1055"/>
    <x v="1181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324"/>
    <x v="1"/>
    <x v="1"/>
    <x v="0"/>
    <x v="0"/>
    <x v="16"/>
    <x v="2"/>
    <x v="2"/>
    <x v="2"/>
    <x v="2"/>
    <x v="592"/>
    <x v="3"/>
    <x v="13"/>
    <x v="900"/>
    <x v="1056"/>
    <x v="11"/>
    <x v="1457"/>
    <x v="2"/>
    <x v="2"/>
    <x v="0"/>
    <x v="0"/>
    <x v="38"/>
    <x v="3"/>
    <x v="1010"/>
    <x v="3"/>
    <x v="35"/>
    <x v="1092"/>
    <x v="1337"/>
    <x v="0"/>
    <x v="0"/>
    <x v="0"/>
    <x v="156"/>
    <x v="156"/>
    <x v="1"/>
    <x v="1"/>
    <x v="29"/>
    <x v="29"/>
  </r>
  <r>
    <x v="0"/>
    <x v="0"/>
    <x v="0"/>
    <x v="28"/>
    <x v="28"/>
    <x v="83"/>
    <x v="0"/>
    <x v="715"/>
    <x v="711"/>
    <x v="71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68"/>
    <x v="56"/>
    <x v="0"/>
    <x v="0"/>
    <x v="395"/>
    <x v="0"/>
    <x v="892"/>
    <x v="52"/>
    <x v="1055"/>
    <x v="1050"/>
    <x v="1056"/>
    <x v="1182"/>
    <x v="0"/>
    <x v="0"/>
    <x v="0"/>
    <x v="0"/>
    <x v="0"/>
    <x v="0"/>
    <x v="0"/>
    <x v="0"/>
    <x v="0"/>
    <x v="0"/>
    <x v="0"/>
    <x v="0"/>
    <x v="0"/>
    <x v="0"/>
    <x v="0"/>
    <x v="372"/>
    <x v="444"/>
    <x v="27"/>
    <x v="326"/>
    <x v="0"/>
    <x v="0"/>
    <x v="0"/>
    <x v="0"/>
    <x v="4"/>
    <x v="2"/>
    <x v="60"/>
    <x v="2"/>
    <x v="165"/>
    <x v="593"/>
    <x v="0"/>
    <x v="16"/>
    <x v="901"/>
    <x v="1057"/>
    <x v="60"/>
    <x v="1459"/>
    <x v="1"/>
    <x v="4"/>
    <x v="0"/>
    <x v="0"/>
    <x v="6"/>
    <x v="3"/>
    <x v="1011"/>
    <x v="1"/>
    <x v="2"/>
    <x v="1093"/>
    <x v="1338"/>
    <x v="0"/>
    <x v="0"/>
    <x v="0"/>
    <x v="0"/>
    <x v="0"/>
    <x v="0"/>
    <x v="0"/>
    <x v="0"/>
    <x v="0"/>
  </r>
  <r>
    <x v="0"/>
    <x v="0"/>
    <x v="0"/>
    <x v="28"/>
    <x v="28"/>
    <x v="1"/>
    <x v="0"/>
    <x v="451"/>
    <x v="449"/>
    <x v="45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56"/>
    <x v="1051"/>
    <x v="1057"/>
    <x v="118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11"/>
    <x v="0"/>
    <x v="0"/>
    <x v="233"/>
    <x v="0"/>
    <x v="21"/>
    <x v="902"/>
    <x v="1058"/>
    <x v="1"/>
    <x v="1460"/>
    <x v="1"/>
    <x v="383"/>
    <x v="0"/>
    <x v="0"/>
    <x v="0"/>
    <x v="1"/>
    <x v="1012"/>
    <x v="1"/>
    <x v="0"/>
    <x v="1094"/>
    <x v="1339"/>
    <x v="0"/>
    <x v="0"/>
    <x v="0"/>
    <x v="0"/>
    <x v="0"/>
    <x v="0"/>
    <x v="0"/>
    <x v="0"/>
    <x v="0"/>
  </r>
  <r>
    <x v="0"/>
    <x v="0"/>
    <x v="0"/>
    <x v="28"/>
    <x v="28"/>
    <x v="154"/>
    <x v="0"/>
    <x v="434"/>
    <x v="432"/>
    <x v="43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93"/>
    <x v="0"/>
    <x v="1057"/>
    <x v="1052"/>
    <x v="1058"/>
    <x v="11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903"/>
    <x v="1059"/>
    <x v="10"/>
    <x v="1461"/>
    <x v="2"/>
    <x v="2"/>
    <x v="0"/>
    <x v="0"/>
    <x v="0"/>
    <x v="8"/>
    <x v="1013"/>
    <x v="10"/>
    <x v="0"/>
    <x v="1095"/>
    <x v="1340"/>
    <x v="0"/>
    <x v="0"/>
    <x v="0"/>
    <x v="0"/>
    <x v="0"/>
    <x v="0"/>
    <x v="0"/>
    <x v="0"/>
    <x v="0"/>
  </r>
  <r>
    <x v="0"/>
    <x v="0"/>
    <x v="0"/>
    <x v="28"/>
    <x v="28"/>
    <x v="11"/>
    <x v="27"/>
    <x v="10"/>
    <x v="10"/>
    <x v="1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462"/>
    <x v="1"/>
    <x v="68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"/>
    <x v="0"/>
    <x v="455"/>
    <x v="453"/>
    <x v="45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"/>
    <x v="0"/>
    <x v="1058"/>
    <x v="1053"/>
    <x v="1059"/>
    <x v="118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0"/>
    <x v="0"/>
    <x v="0"/>
    <x v="1060"/>
    <x v="6"/>
    <x v="559"/>
    <x v="2"/>
    <x v="2"/>
    <x v="0"/>
    <x v="0"/>
    <x v="6"/>
    <x v="1"/>
    <x v="63"/>
    <x v="1"/>
    <x v="14"/>
    <x v="116"/>
    <x v="1341"/>
    <x v="0"/>
    <x v="0"/>
    <x v="0"/>
    <x v="0"/>
    <x v="0"/>
    <x v="0"/>
    <x v="0"/>
    <x v="0"/>
    <x v="0"/>
  </r>
  <r>
    <x v="0"/>
    <x v="0"/>
    <x v="0"/>
    <x v="28"/>
    <x v="28"/>
    <x v="1"/>
    <x v="164"/>
    <x v="461"/>
    <x v="459"/>
    <x v="46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18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092"/>
    <x v="1"/>
    <x v="4"/>
    <x v="0"/>
    <x v="0"/>
    <x v="1"/>
    <x v="1"/>
    <x v="1014"/>
    <x v="1"/>
    <x v="1"/>
    <x v="1096"/>
    <x v="1342"/>
    <x v="0"/>
    <x v="0"/>
    <x v="0"/>
    <x v="0"/>
    <x v="0"/>
    <x v="0"/>
    <x v="0"/>
    <x v="0"/>
    <x v="0"/>
  </r>
  <r>
    <x v="0"/>
    <x v="0"/>
    <x v="0"/>
    <x v="28"/>
    <x v="28"/>
    <x v="9"/>
    <x v="166"/>
    <x v="463"/>
    <x v="461"/>
    <x v="46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57"/>
    <x v="48"/>
    <x v="396"/>
    <x v="394"/>
    <x v="39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69"/>
    <x v="550"/>
    <x v="0"/>
    <x v="0"/>
    <x v="396"/>
    <x v="98"/>
    <x v="894"/>
    <x v="482"/>
    <x v="1059"/>
    <x v="1054"/>
    <x v="1060"/>
    <x v="1187"/>
    <x v="0"/>
    <x v="0"/>
    <x v="0"/>
    <x v="0"/>
    <x v="0"/>
    <x v="0"/>
    <x v="1"/>
    <x v="1"/>
    <x v="0"/>
    <x v="0"/>
    <x v="0"/>
    <x v="0"/>
    <x v="78"/>
    <x v="0"/>
    <x v="0"/>
    <x v="0"/>
    <x v="0"/>
    <x v="0"/>
    <x v="0"/>
    <x v="1"/>
    <x v="1"/>
    <x v="0"/>
    <x v="0"/>
    <x v="26"/>
    <x v="2"/>
    <x v="413"/>
    <x v="0"/>
    <x v="0"/>
    <x v="594"/>
    <x v="1"/>
    <x v="18"/>
    <x v="904"/>
    <x v="1061"/>
    <x v="23"/>
    <x v="1463"/>
    <x v="1"/>
    <x v="496"/>
    <x v="0"/>
    <x v="0"/>
    <x v="18"/>
    <x v="8"/>
    <x v="1015"/>
    <x v="1"/>
    <x v="37"/>
    <x v="1097"/>
    <x v="1343"/>
    <x v="0"/>
    <x v="0"/>
    <x v="0"/>
    <x v="0"/>
    <x v="0"/>
    <x v="0"/>
    <x v="0"/>
    <x v="0"/>
    <x v="0"/>
  </r>
  <r>
    <x v="0"/>
    <x v="0"/>
    <x v="0"/>
    <x v="28"/>
    <x v="28"/>
    <x v="158"/>
    <x v="0"/>
    <x v="470"/>
    <x v="468"/>
    <x v="47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46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58"/>
    <x v="0"/>
    <x v="470"/>
    <x v="468"/>
    <x v="470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27"/>
    <x v="1"/>
    <x v="1"/>
    <x v="0"/>
    <x v="0"/>
    <x v="0"/>
    <x v="0"/>
    <x v="0"/>
    <x v="0"/>
    <x v="0"/>
    <x v="0"/>
    <x v="1"/>
    <x v="1"/>
    <x v="1"/>
    <x v="1"/>
    <x v="1"/>
    <x v="95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9"/>
    <x v="29"/>
    <x v="1"/>
    <x v="0"/>
    <x v="477"/>
    <x v="475"/>
    <x v="4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70"/>
    <x v="26"/>
    <x v="0"/>
    <x v="0"/>
    <x v="0"/>
    <x v="0"/>
    <x v="895"/>
    <x v="23"/>
    <x v="1060"/>
    <x v="1055"/>
    <x v="1061"/>
    <x v="11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1"/>
    <x v="1"/>
    <x v="905"/>
    <x v="1062"/>
    <x v="46"/>
    <x v="1465"/>
    <x v="2"/>
    <x v="2"/>
    <x v="12"/>
    <x v="346"/>
    <x v="59"/>
    <x v="15"/>
    <x v="1016"/>
    <x v="10"/>
    <x v="45"/>
    <x v="1098"/>
    <x v="1344"/>
    <x v="0"/>
    <x v="0"/>
    <x v="0"/>
    <x v="0"/>
    <x v="0"/>
    <x v="0"/>
    <x v="0"/>
    <x v="0"/>
    <x v="0"/>
  </r>
  <r>
    <x v="0"/>
    <x v="0"/>
    <x v="0"/>
    <x v="29"/>
    <x v="29"/>
    <x v="1"/>
    <x v="0"/>
    <x v="477"/>
    <x v="475"/>
    <x v="47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328"/>
    <x v="1"/>
    <x v="1"/>
    <x v="0"/>
    <x v="0"/>
    <x v="0"/>
    <x v="0"/>
    <x v="0"/>
    <x v="0"/>
    <x v="0"/>
    <x v="0"/>
    <x v="1"/>
    <x v="1"/>
    <x v="1"/>
    <x v="1"/>
    <x v="23"/>
    <x v="146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9"/>
    <x v="29"/>
    <x v="119"/>
    <x v="170"/>
    <x v="479"/>
    <x v="477"/>
    <x v="4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71"/>
    <x v="105"/>
    <x v="0"/>
    <x v="0"/>
    <x v="0"/>
    <x v="0"/>
    <x v="896"/>
    <x v="382"/>
    <x v="1061"/>
    <x v="1056"/>
    <x v="1062"/>
    <x v="11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0"/>
    <x v="4"/>
    <x v="11"/>
    <x v="0"/>
    <x v="0"/>
    <x v="595"/>
    <x v="1"/>
    <x v="11"/>
    <x v="906"/>
    <x v="1063"/>
    <x v="6"/>
    <x v="1467"/>
    <x v="2"/>
    <x v="2"/>
    <x v="0"/>
    <x v="0"/>
    <x v="0"/>
    <x v="1"/>
    <x v="1017"/>
    <x v="4"/>
    <x v="51"/>
    <x v="1099"/>
    <x v="1345"/>
    <x v="0"/>
    <x v="0"/>
    <x v="0"/>
    <x v="0"/>
    <x v="0"/>
    <x v="0"/>
    <x v="0"/>
    <x v="0"/>
    <x v="0"/>
  </r>
  <r>
    <x v="0"/>
    <x v="0"/>
    <x v="0"/>
    <x v="29"/>
    <x v="29"/>
    <x v="82"/>
    <x v="48"/>
    <x v="481"/>
    <x v="479"/>
    <x v="48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146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9"/>
    <x v="29"/>
    <x v="25"/>
    <x v="48"/>
    <x v="474"/>
    <x v="472"/>
    <x v="47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72"/>
    <x v="551"/>
    <x v="0"/>
    <x v="0"/>
    <x v="397"/>
    <x v="0"/>
    <x v="897"/>
    <x v="483"/>
    <x v="1062"/>
    <x v="1057"/>
    <x v="1063"/>
    <x v="1190"/>
    <x v="0"/>
    <x v="0"/>
    <x v="0"/>
    <x v="0"/>
    <x v="0"/>
    <x v="0"/>
    <x v="0"/>
    <x v="0"/>
    <x v="0"/>
    <x v="0"/>
    <x v="0"/>
    <x v="0"/>
    <x v="0"/>
    <x v="0"/>
    <x v="5"/>
    <x v="373"/>
    <x v="445"/>
    <x v="0"/>
    <x v="0"/>
    <x v="1"/>
    <x v="1"/>
    <x v="0"/>
    <x v="0"/>
    <x v="15"/>
    <x v="14"/>
    <x v="414"/>
    <x v="0"/>
    <x v="0"/>
    <x v="596"/>
    <x v="19"/>
    <x v="32"/>
    <x v="907"/>
    <x v="1064"/>
    <x v="140"/>
    <x v="1469"/>
    <x v="33"/>
    <x v="497"/>
    <x v="1"/>
    <x v="4"/>
    <x v="203"/>
    <x v="61"/>
    <x v="1018"/>
    <x v="14"/>
    <x v="138"/>
    <x v="1100"/>
    <x v="1346"/>
    <x v="64"/>
    <x v="59"/>
    <x v="4"/>
    <x v="0"/>
    <x v="0"/>
    <x v="0"/>
    <x v="0"/>
    <x v="0"/>
    <x v="0"/>
  </r>
  <r>
    <x v="0"/>
    <x v="0"/>
    <x v="0"/>
    <x v="29"/>
    <x v="29"/>
    <x v="1"/>
    <x v="87"/>
    <x v="128"/>
    <x v="128"/>
    <x v="12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1470"/>
    <x v="2"/>
    <x v="2"/>
    <x v="0"/>
    <x v="0"/>
    <x v="13"/>
    <x v="1"/>
    <x v="222"/>
    <x v="1"/>
    <x v="13"/>
    <x v="216"/>
    <x v="1347"/>
    <x v="0"/>
    <x v="0"/>
    <x v="0"/>
    <x v="0"/>
    <x v="0"/>
    <x v="0"/>
    <x v="0"/>
    <x v="0"/>
    <x v="0"/>
  </r>
  <r>
    <x v="0"/>
    <x v="0"/>
    <x v="0"/>
    <x v="29"/>
    <x v="29"/>
    <x v="1"/>
    <x v="0"/>
    <x v="716"/>
    <x v="712"/>
    <x v="71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471"/>
    <x v="2"/>
    <x v="2"/>
    <x v="1"/>
    <x v="6"/>
    <x v="13"/>
    <x v="1"/>
    <x v="1019"/>
    <x v="1"/>
    <x v="13"/>
    <x v="1101"/>
    <x v="1348"/>
    <x v="0"/>
    <x v="0"/>
    <x v="0"/>
    <x v="0"/>
    <x v="0"/>
    <x v="0"/>
    <x v="0"/>
    <x v="0"/>
    <x v="0"/>
  </r>
  <r>
    <x v="0"/>
    <x v="0"/>
    <x v="0"/>
    <x v="29"/>
    <x v="29"/>
    <x v="160"/>
    <x v="0"/>
    <x v="422"/>
    <x v="420"/>
    <x v="42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90"/>
    <x v="185"/>
    <x v="0"/>
    <x v="0"/>
    <x v="0"/>
    <x v="0"/>
    <x v="797"/>
    <x v="164"/>
    <x v="1063"/>
    <x v="1058"/>
    <x v="1064"/>
    <x v="119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6"/>
    <x v="1"/>
    <x v="1"/>
    <x v="0"/>
    <x v="0"/>
    <x v="7"/>
    <x v="4"/>
    <x v="2"/>
    <x v="1"/>
    <x v="2"/>
    <x v="9"/>
    <x v="1"/>
    <x v="1"/>
    <x v="802"/>
    <x v="1065"/>
    <x v="6"/>
    <x v="120"/>
    <x v="2"/>
    <x v="2"/>
    <x v="0"/>
    <x v="0"/>
    <x v="2"/>
    <x v="1"/>
    <x v="83"/>
    <x v="4"/>
    <x v="5"/>
    <x v="981"/>
    <x v="1349"/>
    <x v="0"/>
    <x v="0"/>
    <x v="0"/>
    <x v="40"/>
    <x v="40"/>
    <x v="1"/>
    <x v="1"/>
    <x v="31"/>
    <x v="31"/>
  </r>
  <r>
    <x v="0"/>
    <x v="0"/>
    <x v="0"/>
    <x v="29"/>
    <x v="29"/>
    <x v="61"/>
    <x v="0"/>
    <x v="149"/>
    <x v="149"/>
    <x v="14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64"/>
    <x v="1059"/>
    <x v="1065"/>
    <x v="119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29"/>
    <x v="0"/>
    <x v="0"/>
    <x v="0"/>
    <x v="0"/>
    <x v="7"/>
    <x v="4"/>
    <x v="9"/>
    <x v="1"/>
    <x v="1"/>
    <x v="23"/>
    <x v="0"/>
    <x v="16"/>
    <x v="22"/>
    <x v="1066"/>
    <x v="1"/>
    <x v="826"/>
    <x v="1"/>
    <x v="4"/>
    <x v="0"/>
    <x v="0"/>
    <x v="2"/>
    <x v="1"/>
    <x v="28"/>
    <x v="1"/>
    <x v="2"/>
    <x v="26"/>
    <x v="1350"/>
    <x v="0"/>
    <x v="0"/>
    <x v="0"/>
    <x v="0"/>
    <x v="0"/>
    <x v="0"/>
    <x v="0"/>
    <x v="0"/>
    <x v="0"/>
  </r>
  <r>
    <x v="0"/>
    <x v="0"/>
    <x v="0"/>
    <x v="29"/>
    <x v="29"/>
    <x v="233"/>
    <x v="0"/>
    <x v="203"/>
    <x v="203"/>
    <x v="20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5"/>
    <x v="45"/>
    <x v="0"/>
    <x v="0"/>
    <x v="0"/>
    <x v="0"/>
    <x v="0"/>
    <x v="0"/>
    <x v="0"/>
    <x v="0"/>
    <x v="0"/>
    <x v="0"/>
    <x v="0"/>
    <x v="0"/>
    <x v="0"/>
    <x v="0"/>
    <x v="0"/>
    <x v="24"/>
    <x v="330"/>
    <x v="1"/>
    <x v="1"/>
    <x v="0"/>
    <x v="0"/>
    <x v="0"/>
    <x v="0"/>
    <x v="0"/>
    <x v="0"/>
    <x v="0"/>
    <x v="0"/>
    <x v="1"/>
    <x v="1"/>
    <x v="1"/>
    <x v="1"/>
    <x v="30"/>
    <x v="147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9"/>
    <x v="29"/>
    <x v="91"/>
    <x v="252"/>
    <x v="659"/>
    <x v="656"/>
    <x v="65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73"/>
    <x v="552"/>
    <x v="0"/>
    <x v="0"/>
    <x v="398"/>
    <x v="0"/>
    <x v="898"/>
    <x v="163"/>
    <x v="1065"/>
    <x v="1060"/>
    <x v="1066"/>
    <x v="1193"/>
    <x v="0"/>
    <x v="0"/>
    <x v="0"/>
    <x v="0"/>
    <x v="0"/>
    <x v="0"/>
    <x v="0"/>
    <x v="0"/>
    <x v="0"/>
    <x v="0"/>
    <x v="0"/>
    <x v="0"/>
    <x v="0"/>
    <x v="2"/>
    <x v="5"/>
    <x v="374"/>
    <x v="446"/>
    <x v="0"/>
    <x v="0"/>
    <x v="1"/>
    <x v="1"/>
    <x v="0"/>
    <x v="0"/>
    <x v="16"/>
    <x v="2"/>
    <x v="60"/>
    <x v="1"/>
    <x v="166"/>
    <x v="597"/>
    <x v="0"/>
    <x v="21"/>
    <x v="908"/>
    <x v="1067"/>
    <x v="3"/>
    <x v="1473"/>
    <x v="2"/>
    <x v="2"/>
    <x v="7"/>
    <x v="15"/>
    <x v="60"/>
    <x v="3"/>
    <x v="1020"/>
    <x v="1"/>
    <x v="51"/>
    <x v="1102"/>
    <x v="1351"/>
    <x v="0"/>
    <x v="0"/>
    <x v="0"/>
    <x v="0"/>
    <x v="0"/>
    <x v="0"/>
    <x v="0"/>
    <x v="0"/>
    <x v="0"/>
  </r>
  <r>
    <x v="0"/>
    <x v="0"/>
    <x v="0"/>
    <x v="29"/>
    <x v="29"/>
    <x v="25"/>
    <x v="48"/>
    <x v="474"/>
    <x v="472"/>
    <x v="47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47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9"/>
    <x v="29"/>
    <x v="1"/>
    <x v="0"/>
    <x v="477"/>
    <x v="475"/>
    <x v="47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47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0"/>
    <x v="30"/>
    <x v="1"/>
    <x v="4"/>
    <x v="486"/>
    <x v="484"/>
    <x v="48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8"/>
    <x v="2"/>
    <x v="0"/>
    <x v="0"/>
    <x v="399"/>
    <x v="11"/>
    <x v="395"/>
    <x v="25"/>
    <x v="1066"/>
    <x v="1061"/>
    <x v="1067"/>
    <x v="1194"/>
    <x v="0"/>
    <x v="0"/>
    <x v="0"/>
    <x v="0"/>
    <x v="0"/>
    <x v="0"/>
    <x v="3"/>
    <x v="3"/>
    <x v="0"/>
    <x v="0"/>
    <x v="0"/>
    <x v="0"/>
    <x v="14"/>
    <x v="0"/>
    <x v="0"/>
    <x v="0"/>
    <x v="0"/>
    <x v="0"/>
    <x v="0"/>
    <x v="1"/>
    <x v="1"/>
    <x v="0"/>
    <x v="0"/>
    <x v="14"/>
    <x v="4"/>
    <x v="5"/>
    <x v="0"/>
    <x v="0"/>
    <x v="598"/>
    <x v="1"/>
    <x v="8"/>
    <x v="909"/>
    <x v="1068"/>
    <x v="30"/>
    <x v="1476"/>
    <x v="2"/>
    <x v="2"/>
    <x v="13"/>
    <x v="347"/>
    <x v="4"/>
    <x v="1"/>
    <x v="1021"/>
    <x v="4"/>
    <x v="1"/>
    <x v="1103"/>
    <x v="1352"/>
    <x v="0"/>
    <x v="0"/>
    <x v="0"/>
    <x v="0"/>
    <x v="0"/>
    <x v="0"/>
    <x v="0"/>
    <x v="0"/>
    <x v="0"/>
  </r>
  <r>
    <x v="0"/>
    <x v="0"/>
    <x v="0"/>
    <x v="30"/>
    <x v="30"/>
    <x v="1"/>
    <x v="24"/>
    <x v="487"/>
    <x v="485"/>
    <x v="48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74"/>
    <x v="553"/>
    <x v="0"/>
    <x v="0"/>
    <x v="0"/>
    <x v="0"/>
    <x v="899"/>
    <x v="484"/>
    <x v="1067"/>
    <x v="1062"/>
    <x v="1068"/>
    <x v="11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0"/>
    <x v="0"/>
    <x v="0"/>
    <x v="12"/>
    <x v="2"/>
    <x v="415"/>
    <x v="0"/>
    <x v="0"/>
    <x v="599"/>
    <x v="0"/>
    <x v="0"/>
    <x v="910"/>
    <x v="1069"/>
    <x v="7"/>
    <x v="1477"/>
    <x v="5"/>
    <x v="498"/>
    <x v="49"/>
    <x v="348"/>
    <x v="134"/>
    <x v="11"/>
    <x v="1022"/>
    <x v="16"/>
    <x v="60"/>
    <x v="1104"/>
    <x v="1353"/>
    <x v="0"/>
    <x v="0"/>
    <x v="0"/>
    <x v="0"/>
    <x v="0"/>
    <x v="0"/>
    <x v="0"/>
    <x v="0"/>
    <x v="0"/>
  </r>
  <r>
    <x v="0"/>
    <x v="0"/>
    <x v="0"/>
    <x v="30"/>
    <x v="30"/>
    <x v="1"/>
    <x v="90"/>
    <x v="378"/>
    <x v="376"/>
    <x v="3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1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478"/>
    <x v="2"/>
    <x v="2"/>
    <x v="4"/>
    <x v="105"/>
    <x v="40"/>
    <x v="1"/>
    <x v="1023"/>
    <x v="1"/>
    <x v="36"/>
    <x v="1105"/>
    <x v="1354"/>
    <x v="0"/>
    <x v="0"/>
    <x v="0"/>
    <x v="0"/>
    <x v="0"/>
    <x v="0"/>
    <x v="0"/>
    <x v="0"/>
    <x v="0"/>
  </r>
  <r>
    <x v="0"/>
    <x v="0"/>
    <x v="0"/>
    <x v="30"/>
    <x v="30"/>
    <x v="61"/>
    <x v="0"/>
    <x v="489"/>
    <x v="487"/>
    <x v="48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54"/>
    <x v="1"/>
    <x v="1"/>
    <x v="0"/>
    <x v="0"/>
    <x v="0"/>
    <x v="0"/>
    <x v="0"/>
    <x v="0"/>
    <x v="0"/>
    <x v="0"/>
    <x v="1"/>
    <x v="1"/>
    <x v="1"/>
    <x v="1"/>
    <x v="6"/>
    <x v="64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0"/>
    <x v="30"/>
    <x v="48"/>
    <x v="174"/>
    <x v="490"/>
    <x v="488"/>
    <x v="49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75"/>
    <x v="394"/>
    <x v="0"/>
    <x v="0"/>
    <x v="0"/>
    <x v="0"/>
    <x v="900"/>
    <x v="485"/>
    <x v="1068"/>
    <x v="1063"/>
    <x v="1069"/>
    <x v="119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416"/>
    <x v="1"/>
    <x v="167"/>
    <x v="600"/>
    <x v="1"/>
    <x v="1"/>
    <x v="1"/>
    <x v="1070"/>
    <x v="103"/>
    <x v="1479"/>
    <x v="2"/>
    <x v="2"/>
    <x v="1"/>
    <x v="4"/>
    <x v="12"/>
    <x v="15"/>
    <x v="1024"/>
    <x v="10"/>
    <x v="1"/>
    <x v="117"/>
    <x v="1355"/>
    <x v="0"/>
    <x v="0"/>
    <x v="0"/>
    <x v="0"/>
    <x v="0"/>
    <x v="0"/>
    <x v="0"/>
    <x v="0"/>
    <x v="0"/>
  </r>
  <r>
    <x v="0"/>
    <x v="0"/>
    <x v="0"/>
    <x v="30"/>
    <x v="30"/>
    <x v="164"/>
    <x v="3"/>
    <x v="16"/>
    <x v="16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2"/>
    <x v="114"/>
    <x v="776"/>
    <x v="554"/>
    <x v="104"/>
    <x v="0"/>
    <x v="400"/>
    <x v="0"/>
    <x v="901"/>
    <x v="486"/>
    <x v="1069"/>
    <x v="1064"/>
    <x v="1070"/>
    <x v="1198"/>
    <x v="0"/>
    <x v="0"/>
    <x v="0"/>
    <x v="0"/>
    <x v="0"/>
    <x v="0"/>
    <x v="0"/>
    <x v="0"/>
    <x v="0"/>
    <x v="0"/>
    <x v="0"/>
    <x v="0"/>
    <x v="0"/>
    <x v="0"/>
    <x v="4"/>
    <x v="375"/>
    <x v="447"/>
    <x v="0"/>
    <x v="0"/>
    <x v="6"/>
    <x v="130"/>
    <x v="0"/>
    <x v="0"/>
    <x v="102"/>
    <x v="39"/>
    <x v="417"/>
    <x v="1"/>
    <x v="37"/>
    <x v="601"/>
    <x v="10"/>
    <x v="74"/>
    <x v="911"/>
    <x v="1071"/>
    <x v="143"/>
    <x v="1480"/>
    <x v="11"/>
    <x v="499"/>
    <x v="0"/>
    <x v="0"/>
    <x v="237"/>
    <x v="62"/>
    <x v="1025"/>
    <x v="30"/>
    <x v="211"/>
    <x v="1106"/>
    <x v="1356"/>
    <x v="65"/>
    <x v="60"/>
    <x v="2"/>
    <x v="0"/>
    <x v="0"/>
    <x v="0"/>
    <x v="0"/>
    <x v="0"/>
    <x v="0"/>
  </r>
  <r>
    <x v="0"/>
    <x v="0"/>
    <x v="0"/>
    <x v="30"/>
    <x v="30"/>
    <x v="79"/>
    <x v="48"/>
    <x v="453"/>
    <x v="451"/>
    <x v="4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3"/>
    <x v="115"/>
    <x v="777"/>
    <x v="555"/>
    <x v="105"/>
    <x v="0"/>
    <x v="401"/>
    <x v="0"/>
    <x v="902"/>
    <x v="487"/>
    <x v="1070"/>
    <x v="1065"/>
    <x v="1071"/>
    <x v="1199"/>
    <x v="0"/>
    <x v="0"/>
    <x v="0"/>
    <x v="0"/>
    <x v="0"/>
    <x v="0"/>
    <x v="0"/>
    <x v="0"/>
    <x v="0"/>
    <x v="0"/>
    <x v="0"/>
    <x v="0"/>
    <x v="0"/>
    <x v="0"/>
    <x v="1"/>
    <x v="376"/>
    <x v="448"/>
    <x v="0"/>
    <x v="0"/>
    <x v="0"/>
    <x v="0"/>
    <x v="0"/>
    <x v="0"/>
    <x v="1"/>
    <x v="8"/>
    <x v="418"/>
    <x v="0"/>
    <x v="0"/>
    <x v="602"/>
    <x v="19"/>
    <x v="95"/>
    <x v="912"/>
    <x v="1072"/>
    <x v="189"/>
    <x v="1481"/>
    <x v="6"/>
    <x v="500"/>
    <x v="0"/>
    <x v="0"/>
    <x v="238"/>
    <x v="44"/>
    <x v="1026"/>
    <x v="20"/>
    <x v="212"/>
    <x v="1107"/>
    <x v="1357"/>
    <x v="0"/>
    <x v="0"/>
    <x v="0"/>
    <x v="0"/>
    <x v="0"/>
    <x v="0"/>
    <x v="0"/>
    <x v="0"/>
    <x v="0"/>
  </r>
  <r>
    <x v="0"/>
    <x v="0"/>
    <x v="0"/>
    <x v="30"/>
    <x v="30"/>
    <x v="1"/>
    <x v="6"/>
    <x v="484"/>
    <x v="482"/>
    <x v="48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78"/>
    <x v="556"/>
    <x v="0"/>
    <x v="0"/>
    <x v="402"/>
    <x v="0"/>
    <x v="903"/>
    <x v="182"/>
    <x v="1071"/>
    <x v="1066"/>
    <x v="1072"/>
    <x v="1200"/>
    <x v="0"/>
    <x v="0"/>
    <x v="0"/>
    <x v="0"/>
    <x v="0"/>
    <x v="0"/>
    <x v="0"/>
    <x v="0"/>
    <x v="0"/>
    <x v="0"/>
    <x v="0"/>
    <x v="0"/>
    <x v="0"/>
    <x v="0"/>
    <x v="0"/>
    <x v="377"/>
    <x v="449"/>
    <x v="0"/>
    <x v="0"/>
    <x v="1"/>
    <x v="1"/>
    <x v="0"/>
    <x v="0"/>
    <x v="4"/>
    <x v="4"/>
    <x v="5"/>
    <x v="0"/>
    <x v="0"/>
    <x v="132"/>
    <x v="1"/>
    <x v="21"/>
    <x v="913"/>
    <x v="1073"/>
    <x v="86"/>
    <x v="1482"/>
    <x v="2"/>
    <x v="2"/>
    <x v="3"/>
    <x v="349"/>
    <x v="121"/>
    <x v="0"/>
    <x v="1027"/>
    <x v="13"/>
    <x v="213"/>
    <x v="1108"/>
    <x v="1358"/>
    <x v="0"/>
    <x v="0"/>
    <x v="0"/>
    <x v="0"/>
    <x v="0"/>
    <x v="0"/>
    <x v="0"/>
    <x v="0"/>
    <x v="0"/>
  </r>
  <r>
    <x v="0"/>
    <x v="0"/>
    <x v="0"/>
    <x v="30"/>
    <x v="30"/>
    <x v="1"/>
    <x v="0"/>
    <x v="717"/>
    <x v="713"/>
    <x v="7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0"/>
    <x v="206"/>
    <x v="0"/>
    <x v="0"/>
    <x v="0"/>
    <x v="0"/>
    <x v="904"/>
    <x v="192"/>
    <x v="1072"/>
    <x v="1067"/>
    <x v="1073"/>
    <x v="12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50"/>
    <x v="0"/>
    <x v="0"/>
    <x v="94"/>
    <x v="1"/>
    <x v="1"/>
    <x v="1"/>
    <x v="1"/>
    <x v="24"/>
    <x v="1483"/>
    <x v="2"/>
    <x v="2"/>
    <x v="1"/>
    <x v="350"/>
    <x v="39"/>
    <x v="16"/>
    <x v="1028"/>
    <x v="15"/>
    <x v="16"/>
    <x v="370"/>
    <x v="1359"/>
    <x v="0"/>
    <x v="0"/>
    <x v="0"/>
    <x v="0"/>
    <x v="0"/>
    <x v="0"/>
    <x v="0"/>
    <x v="0"/>
    <x v="0"/>
  </r>
  <r>
    <x v="0"/>
    <x v="0"/>
    <x v="0"/>
    <x v="30"/>
    <x v="30"/>
    <x v="1"/>
    <x v="48"/>
    <x v="129"/>
    <x v="129"/>
    <x v="12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79"/>
    <x v="557"/>
    <x v="0"/>
    <x v="0"/>
    <x v="403"/>
    <x v="0"/>
    <x v="905"/>
    <x v="488"/>
    <x v="1073"/>
    <x v="1068"/>
    <x v="1074"/>
    <x v="1202"/>
    <x v="0"/>
    <x v="0"/>
    <x v="0"/>
    <x v="0"/>
    <x v="0"/>
    <x v="0"/>
    <x v="0"/>
    <x v="0"/>
    <x v="0"/>
    <x v="0"/>
    <x v="0"/>
    <x v="0"/>
    <x v="0"/>
    <x v="0"/>
    <x v="0"/>
    <x v="378"/>
    <x v="450"/>
    <x v="0"/>
    <x v="0"/>
    <x v="0"/>
    <x v="0"/>
    <x v="0"/>
    <x v="0"/>
    <x v="3"/>
    <x v="10"/>
    <x v="419"/>
    <x v="0"/>
    <x v="0"/>
    <x v="603"/>
    <x v="1"/>
    <x v="4"/>
    <x v="914"/>
    <x v="1074"/>
    <x v="143"/>
    <x v="1484"/>
    <x v="5"/>
    <x v="19"/>
    <x v="33"/>
    <x v="351"/>
    <x v="137"/>
    <x v="31"/>
    <x v="1029"/>
    <x v="14"/>
    <x v="191"/>
    <x v="1109"/>
    <x v="1360"/>
    <x v="0"/>
    <x v="0"/>
    <x v="0"/>
    <x v="0"/>
    <x v="0"/>
    <x v="0"/>
    <x v="0"/>
    <x v="0"/>
    <x v="0"/>
  </r>
  <r>
    <x v="0"/>
    <x v="0"/>
    <x v="0"/>
    <x v="30"/>
    <x v="30"/>
    <x v="1"/>
    <x v="48"/>
    <x v="129"/>
    <x v="129"/>
    <x v="129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7"/>
    <x v="0"/>
    <x v="1074"/>
    <x v="1069"/>
    <x v="1075"/>
    <x v="120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298"/>
    <x v="1075"/>
    <x v="6"/>
    <x v="10"/>
    <x v="2"/>
    <x v="2"/>
    <x v="0"/>
    <x v="0"/>
    <x v="13"/>
    <x v="1"/>
    <x v="34"/>
    <x v="1"/>
    <x v="13"/>
    <x v="152"/>
    <x v="1361"/>
    <x v="0"/>
    <x v="0"/>
    <x v="0"/>
    <x v="157"/>
    <x v="157"/>
    <x v="1"/>
    <x v="1"/>
    <x v="32"/>
    <x v="32"/>
  </r>
  <r>
    <x v="0"/>
    <x v="0"/>
    <x v="0"/>
    <x v="30"/>
    <x v="30"/>
    <x v="13"/>
    <x v="173"/>
    <x v="485"/>
    <x v="483"/>
    <x v="48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0"/>
    <x v="30"/>
    <x v="84"/>
    <x v="107"/>
    <x v="505"/>
    <x v="503"/>
    <x v="50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48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0"/>
    <x v="30"/>
    <x v="135"/>
    <x v="0"/>
    <x v="718"/>
    <x v="714"/>
    <x v="71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31"/>
    <x v="1"/>
    <x v="1"/>
    <x v="0"/>
    <x v="0"/>
    <x v="0"/>
    <x v="0"/>
    <x v="0"/>
    <x v="0"/>
    <x v="0"/>
    <x v="0"/>
    <x v="1"/>
    <x v="1"/>
    <x v="1"/>
    <x v="1"/>
    <x v="1"/>
    <x v="148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0"/>
    <x v="30"/>
    <x v="135"/>
    <x v="0"/>
    <x v="718"/>
    <x v="714"/>
    <x v="718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0"/>
    <x v="16"/>
    <x v="0"/>
    <x v="0"/>
    <x v="0"/>
    <x v="0"/>
    <x v="906"/>
    <x v="0"/>
    <x v="1075"/>
    <x v="1070"/>
    <x v="1076"/>
    <x v="12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915"/>
    <x v="1076"/>
    <x v="6"/>
    <x v="10"/>
    <x v="2"/>
    <x v="2"/>
    <x v="0"/>
    <x v="0"/>
    <x v="6"/>
    <x v="1"/>
    <x v="1030"/>
    <x v="4"/>
    <x v="2"/>
    <x v="1110"/>
    <x v="1362"/>
    <x v="0"/>
    <x v="0"/>
    <x v="0"/>
    <x v="158"/>
    <x v="158"/>
    <x v="1"/>
    <x v="1"/>
    <x v="32"/>
    <x v="32"/>
  </r>
  <r>
    <x v="0"/>
    <x v="0"/>
    <x v="0"/>
    <x v="30"/>
    <x v="30"/>
    <x v="207"/>
    <x v="0"/>
    <x v="719"/>
    <x v="715"/>
    <x v="7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1"/>
    <x v="141"/>
    <x v="0"/>
    <x v="0"/>
    <x v="0"/>
    <x v="0"/>
    <x v="907"/>
    <x v="151"/>
    <x v="1076"/>
    <x v="1071"/>
    <x v="1077"/>
    <x v="1205"/>
    <x v="0"/>
    <x v="0"/>
    <x v="0"/>
    <x v="0"/>
    <x v="0"/>
    <x v="0"/>
    <x v="0"/>
    <x v="0"/>
    <x v="0"/>
    <x v="0"/>
    <x v="0"/>
    <x v="0"/>
    <x v="0"/>
    <x v="0"/>
    <x v="0"/>
    <x v="0"/>
    <x v="451"/>
    <x v="0"/>
    <x v="0"/>
    <x v="1"/>
    <x v="1"/>
    <x v="0"/>
    <x v="0"/>
    <x v="8"/>
    <x v="4"/>
    <x v="10"/>
    <x v="0"/>
    <x v="0"/>
    <x v="11"/>
    <x v="0"/>
    <x v="0"/>
    <x v="916"/>
    <x v="1077"/>
    <x v="133"/>
    <x v="1487"/>
    <x v="2"/>
    <x v="2"/>
    <x v="0"/>
    <x v="0"/>
    <x v="43"/>
    <x v="3"/>
    <x v="844"/>
    <x v="1"/>
    <x v="13"/>
    <x v="385"/>
    <x v="1363"/>
    <x v="0"/>
    <x v="0"/>
    <x v="0"/>
    <x v="0"/>
    <x v="0"/>
    <x v="0"/>
    <x v="0"/>
    <x v="0"/>
    <x v="0"/>
  </r>
  <r>
    <x v="0"/>
    <x v="0"/>
    <x v="0"/>
    <x v="30"/>
    <x v="30"/>
    <x v="207"/>
    <x v="0"/>
    <x v="719"/>
    <x v="715"/>
    <x v="71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5"/>
    <x v="332"/>
    <x v="0"/>
    <x v="163"/>
    <x v="0"/>
    <x v="0"/>
    <x v="0"/>
    <x v="0"/>
    <x v="0"/>
    <x v="0"/>
    <x v="0"/>
    <x v="0"/>
    <x v="1"/>
    <x v="1"/>
    <x v="1"/>
    <x v="1"/>
    <x v="34"/>
    <x v="1488"/>
    <x v="1"/>
    <x v="365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0"/>
    <x v="30"/>
    <x v="207"/>
    <x v="0"/>
    <x v="719"/>
    <x v="715"/>
    <x v="719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8"/>
    <x v="46"/>
    <x v="2"/>
    <x v="17"/>
    <x v="0"/>
    <x v="0"/>
    <x v="0"/>
    <x v="0"/>
    <x v="0"/>
    <x v="0"/>
    <x v="0"/>
    <x v="0"/>
    <x v="0"/>
    <x v="0"/>
    <x v="0"/>
    <x v="0"/>
    <x v="0"/>
    <x v="14"/>
    <x v="333"/>
    <x v="3"/>
    <x v="291"/>
    <x v="0"/>
    <x v="0"/>
    <x v="0"/>
    <x v="0"/>
    <x v="0"/>
    <x v="0"/>
    <x v="0"/>
    <x v="0"/>
    <x v="1"/>
    <x v="1"/>
    <x v="1"/>
    <x v="1"/>
    <x v="4"/>
    <x v="1489"/>
    <x v="5"/>
    <x v="501"/>
    <x v="0"/>
    <x v="0"/>
    <x v="5"/>
    <x v="4"/>
    <x v="5"/>
    <x v="4"/>
    <x v="5"/>
    <x v="5"/>
    <x v="5"/>
    <x v="0"/>
    <x v="0"/>
    <x v="1"/>
    <x v="159"/>
    <x v="159"/>
    <x v="1"/>
    <x v="1"/>
    <x v="32"/>
    <x v="32"/>
  </r>
  <r>
    <x v="0"/>
    <x v="0"/>
    <x v="0"/>
    <x v="30"/>
    <x v="30"/>
    <x v="158"/>
    <x v="253"/>
    <x v="305"/>
    <x v="304"/>
    <x v="30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34"/>
    <x v="0"/>
    <x v="0"/>
    <x v="0"/>
    <x v="0"/>
    <x v="0"/>
    <x v="0"/>
    <x v="0"/>
    <x v="0"/>
    <x v="0"/>
    <x v="0"/>
    <x v="1"/>
    <x v="1"/>
    <x v="1"/>
    <x v="1"/>
    <x v="3"/>
    <x v="478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0"/>
    <x v="30"/>
    <x v="79"/>
    <x v="48"/>
    <x v="453"/>
    <x v="451"/>
    <x v="45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47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0"/>
    <x v="30"/>
    <x v="1"/>
    <x v="48"/>
    <x v="129"/>
    <x v="129"/>
    <x v="12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124"/>
    <x v="0"/>
    <x v="0"/>
    <x v="0"/>
    <x v="0"/>
    <x v="908"/>
    <x v="134"/>
    <x v="1077"/>
    <x v="1072"/>
    <x v="1078"/>
    <x v="1206"/>
    <x v="0"/>
    <x v="0"/>
    <x v="0"/>
    <x v="0"/>
    <x v="0"/>
    <x v="0"/>
    <x v="0"/>
    <x v="0"/>
    <x v="0"/>
    <x v="0"/>
    <x v="0"/>
    <x v="0"/>
    <x v="0"/>
    <x v="0"/>
    <x v="0"/>
    <x v="0"/>
    <x v="452"/>
    <x v="0"/>
    <x v="0"/>
    <x v="1"/>
    <x v="1"/>
    <x v="0"/>
    <x v="0"/>
    <x v="7"/>
    <x v="4"/>
    <x v="8"/>
    <x v="0"/>
    <x v="0"/>
    <x v="8"/>
    <x v="1"/>
    <x v="8"/>
    <x v="829"/>
    <x v="1078"/>
    <x v="1"/>
    <x v="1490"/>
    <x v="2"/>
    <x v="2"/>
    <x v="0"/>
    <x v="0"/>
    <x v="0"/>
    <x v="1"/>
    <x v="305"/>
    <x v="4"/>
    <x v="22"/>
    <x v="1111"/>
    <x v="1364"/>
    <x v="0"/>
    <x v="0"/>
    <x v="0"/>
    <x v="0"/>
    <x v="0"/>
    <x v="0"/>
    <x v="0"/>
    <x v="0"/>
    <x v="0"/>
  </r>
  <r>
    <x v="0"/>
    <x v="0"/>
    <x v="0"/>
    <x v="30"/>
    <x v="30"/>
    <x v="164"/>
    <x v="3"/>
    <x v="16"/>
    <x v="16"/>
    <x v="1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1"/>
    <x v="558"/>
    <x v="0"/>
    <x v="0"/>
    <x v="0"/>
    <x v="0"/>
    <x v="909"/>
    <x v="0"/>
    <x v="1078"/>
    <x v="1073"/>
    <x v="1079"/>
    <x v="120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2"/>
    <x v="0"/>
    <x v="0"/>
    <x v="0"/>
    <x v="0"/>
    <x v="0"/>
    <x v="0"/>
    <x v="0"/>
    <x v="0"/>
    <x v="0"/>
    <x v="0"/>
    <x v="917"/>
    <x v="1079"/>
    <x v="5"/>
    <x v="780"/>
    <x v="1"/>
    <x v="502"/>
    <x v="0"/>
    <x v="0"/>
    <x v="23"/>
    <x v="10"/>
    <x v="1031"/>
    <x v="3"/>
    <x v="10"/>
    <x v="1112"/>
    <x v="1365"/>
    <x v="0"/>
    <x v="0"/>
    <x v="0"/>
    <x v="0"/>
    <x v="0"/>
    <x v="0"/>
    <x v="0"/>
    <x v="0"/>
    <x v="0"/>
  </r>
  <r>
    <x v="0"/>
    <x v="0"/>
    <x v="0"/>
    <x v="31"/>
    <x v="31"/>
    <x v="8"/>
    <x v="0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2"/>
    <x v="559"/>
    <x v="0"/>
    <x v="0"/>
    <x v="404"/>
    <x v="99"/>
    <x v="910"/>
    <x v="489"/>
    <x v="1079"/>
    <x v="1074"/>
    <x v="1080"/>
    <x v="1208"/>
    <x v="0"/>
    <x v="0"/>
    <x v="0"/>
    <x v="0"/>
    <x v="0"/>
    <x v="0"/>
    <x v="3"/>
    <x v="3"/>
    <x v="0"/>
    <x v="0"/>
    <x v="0"/>
    <x v="0"/>
    <x v="14"/>
    <x v="2"/>
    <x v="5"/>
    <x v="379"/>
    <x v="453"/>
    <x v="0"/>
    <x v="0"/>
    <x v="1"/>
    <x v="1"/>
    <x v="0"/>
    <x v="0"/>
    <x v="39"/>
    <x v="5"/>
    <x v="359"/>
    <x v="1"/>
    <x v="37"/>
    <x v="604"/>
    <x v="6"/>
    <x v="26"/>
    <x v="918"/>
    <x v="1080"/>
    <x v="190"/>
    <x v="1491"/>
    <x v="1"/>
    <x v="4"/>
    <x v="0"/>
    <x v="0"/>
    <x v="128"/>
    <x v="20"/>
    <x v="1032"/>
    <x v="18"/>
    <x v="29"/>
    <x v="1113"/>
    <x v="1366"/>
    <x v="0"/>
    <x v="0"/>
    <x v="0"/>
    <x v="0"/>
    <x v="0"/>
    <x v="0"/>
    <x v="0"/>
    <x v="0"/>
    <x v="0"/>
  </r>
  <r>
    <x v="0"/>
    <x v="0"/>
    <x v="0"/>
    <x v="31"/>
    <x v="31"/>
    <x v="1"/>
    <x v="6"/>
    <x v="68"/>
    <x v="68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292"/>
    <x v="2"/>
    <x v="2"/>
    <x v="7"/>
    <x v="15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"/>
    <x v="0"/>
    <x v="494"/>
    <x v="492"/>
    <x v="49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20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0"/>
    <x v="1492"/>
    <x v="1"/>
    <x v="4"/>
    <x v="4"/>
    <x v="4"/>
    <x v="30"/>
    <x v="1"/>
    <x v="1033"/>
    <x v="1"/>
    <x v="126"/>
    <x v="1114"/>
    <x v="1367"/>
    <x v="0"/>
    <x v="0"/>
    <x v="0"/>
    <x v="0"/>
    <x v="0"/>
    <x v="0"/>
    <x v="0"/>
    <x v="0"/>
    <x v="0"/>
  </r>
  <r>
    <x v="0"/>
    <x v="0"/>
    <x v="0"/>
    <x v="31"/>
    <x v="31"/>
    <x v="1"/>
    <x v="56"/>
    <x v="69"/>
    <x v="69"/>
    <x v="6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"/>
    <x v="170"/>
    <x v="492"/>
    <x v="490"/>
    <x v="4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1493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"/>
    <x v="0"/>
    <x v="499"/>
    <x v="497"/>
    <x v="4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6"/>
    <x v="149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"/>
    <x v="173"/>
    <x v="500"/>
    <x v="498"/>
    <x v="5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3"/>
    <x v="560"/>
    <x v="0"/>
    <x v="0"/>
    <x v="0"/>
    <x v="0"/>
    <x v="911"/>
    <x v="0"/>
    <x v="1080"/>
    <x v="1075"/>
    <x v="1081"/>
    <x v="12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919"/>
    <x v="1081"/>
    <x v="16"/>
    <x v="1495"/>
    <x v="1"/>
    <x v="503"/>
    <x v="22"/>
    <x v="352"/>
    <x v="13"/>
    <x v="3"/>
    <x v="1034"/>
    <x v="1"/>
    <x v="2"/>
    <x v="1115"/>
    <x v="1368"/>
    <x v="0"/>
    <x v="0"/>
    <x v="0"/>
    <x v="0"/>
    <x v="0"/>
    <x v="0"/>
    <x v="0"/>
    <x v="0"/>
    <x v="0"/>
  </r>
  <r>
    <x v="0"/>
    <x v="0"/>
    <x v="0"/>
    <x v="31"/>
    <x v="31"/>
    <x v="1"/>
    <x v="90"/>
    <x v="453"/>
    <x v="451"/>
    <x v="4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4"/>
    <x v="189"/>
    <x v="0"/>
    <x v="0"/>
    <x v="0"/>
    <x v="0"/>
    <x v="912"/>
    <x v="167"/>
    <x v="1081"/>
    <x v="1076"/>
    <x v="1082"/>
    <x v="12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39"/>
    <x v="0"/>
    <x v="0"/>
    <x v="129"/>
    <x v="1"/>
    <x v="1"/>
    <x v="920"/>
    <x v="1082"/>
    <x v="39"/>
    <x v="1496"/>
    <x v="2"/>
    <x v="2"/>
    <x v="28"/>
    <x v="353"/>
    <x v="13"/>
    <x v="1"/>
    <x v="221"/>
    <x v="4"/>
    <x v="5"/>
    <x v="1116"/>
    <x v="1369"/>
    <x v="0"/>
    <x v="0"/>
    <x v="0"/>
    <x v="0"/>
    <x v="0"/>
    <x v="0"/>
    <x v="0"/>
    <x v="0"/>
    <x v="0"/>
  </r>
  <r>
    <x v="0"/>
    <x v="0"/>
    <x v="0"/>
    <x v="31"/>
    <x v="31"/>
    <x v="168"/>
    <x v="90"/>
    <x v="119"/>
    <x v="119"/>
    <x v="1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5"/>
    <x v="561"/>
    <x v="0"/>
    <x v="0"/>
    <x v="405"/>
    <x v="0"/>
    <x v="913"/>
    <x v="490"/>
    <x v="1082"/>
    <x v="1077"/>
    <x v="1083"/>
    <x v="1212"/>
    <x v="0"/>
    <x v="0"/>
    <x v="0"/>
    <x v="0"/>
    <x v="0"/>
    <x v="0"/>
    <x v="0"/>
    <x v="0"/>
    <x v="0"/>
    <x v="0"/>
    <x v="0"/>
    <x v="0"/>
    <x v="0"/>
    <x v="0"/>
    <x v="0"/>
    <x v="380"/>
    <x v="454"/>
    <x v="0"/>
    <x v="0"/>
    <x v="1"/>
    <x v="1"/>
    <x v="0"/>
    <x v="0"/>
    <x v="78"/>
    <x v="10"/>
    <x v="404"/>
    <x v="0"/>
    <x v="0"/>
    <x v="605"/>
    <x v="1"/>
    <x v="43"/>
    <x v="921"/>
    <x v="1083"/>
    <x v="191"/>
    <x v="1497"/>
    <x v="5"/>
    <x v="19"/>
    <x v="50"/>
    <x v="354"/>
    <x v="239"/>
    <x v="6"/>
    <x v="1035"/>
    <x v="3"/>
    <x v="121"/>
    <x v="1117"/>
    <x v="1370"/>
    <x v="0"/>
    <x v="0"/>
    <x v="0"/>
    <x v="0"/>
    <x v="0"/>
    <x v="0"/>
    <x v="0"/>
    <x v="0"/>
    <x v="0"/>
  </r>
  <r>
    <x v="0"/>
    <x v="0"/>
    <x v="0"/>
    <x v="31"/>
    <x v="31"/>
    <x v="50"/>
    <x v="0"/>
    <x v="501"/>
    <x v="499"/>
    <x v="5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6"/>
    <x v="562"/>
    <x v="0"/>
    <x v="0"/>
    <x v="0"/>
    <x v="0"/>
    <x v="914"/>
    <x v="491"/>
    <x v="1083"/>
    <x v="1078"/>
    <x v="1084"/>
    <x v="1213"/>
    <x v="0"/>
    <x v="0"/>
    <x v="0"/>
    <x v="0"/>
    <x v="0"/>
    <x v="0"/>
    <x v="0"/>
    <x v="0"/>
    <x v="0"/>
    <x v="0"/>
    <x v="0"/>
    <x v="0"/>
    <x v="0"/>
    <x v="0"/>
    <x v="0"/>
    <x v="0"/>
    <x v="455"/>
    <x v="0"/>
    <x v="0"/>
    <x v="1"/>
    <x v="1"/>
    <x v="0"/>
    <x v="0"/>
    <x v="2"/>
    <x v="10"/>
    <x v="369"/>
    <x v="1"/>
    <x v="51"/>
    <x v="606"/>
    <x v="0"/>
    <x v="3"/>
    <x v="922"/>
    <x v="1084"/>
    <x v="192"/>
    <x v="1498"/>
    <x v="2"/>
    <x v="2"/>
    <x v="0"/>
    <x v="0"/>
    <x v="162"/>
    <x v="6"/>
    <x v="1036"/>
    <x v="13"/>
    <x v="106"/>
    <x v="1118"/>
    <x v="1371"/>
    <x v="66"/>
    <x v="61"/>
    <x v="4"/>
    <x v="0"/>
    <x v="0"/>
    <x v="0"/>
    <x v="0"/>
    <x v="0"/>
    <x v="0"/>
  </r>
  <r>
    <x v="0"/>
    <x v="0"/>
    <x v="0"/>
    <x v="31"/>
    <x v="31"/>
    <x v="86"/>
    <x v="4"/>
    <x v="71"/>
    <x v="71"/>
    <x v="7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6"/>
    <x v="1499"/>
    <x v="2"/>
    <x v="2"/>
    <x v="12"/>
    <x v="39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17"/>
    <x v="180"/>
    <x v="502"/>
    <x v="500"/>
    <x v="5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50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28"/>
    <x v="122"/>
    <x v="319"/>
    <x v="318"/>
    <x v="3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7"/>
    <x v="26"/>
    <x v="0"/>
    <x v="0"/>
    <x v="0"/>
    <x v="0"/>
    <x v="915"/>
    <x v="0"/>
    <x v="1084"/>
    <x v="1079"/>
    <x v="1085"/>
    <x v="12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7"/>
    <x v="0"/>
    <x v="0"/>
    <x v="8"/>
    <x v="4"/>
    <x v="9"/>
    <x v="0"/>
    <x v="0"/>
    <x v="9"/>
    <x v="0"/>
    <x v="5"/>
    <x v="923"/>
    <x v="1085"/>
    <x v="71"/>
    <x v="1501"/>
    <x v="1"/>
    <x v="87"/>
    <x v="37"/>
    <x v="355"/>
    <x v="220"/>
    <x v="6"/>
    <x v="1037"/>
    <x v="19"/>
    <x v="132"/>
    <x v="1119"/>
    <x v="1372"/>
    <x v="0"/>
    <x v="0"/>
    <x v="0"/>
    <x v="0"/>
    <x v="0"/>
    <x v="0"/>
    <x v="0"/>
    <x v="0"/>
    <x v="0"/>
  </r>
  <r>
    <x v="0"/>
    <x v="0"/>
    <x v="0"/>
    <x v="31"/>
    <x v="31"/>
    <x v="140"/>
    <x v="254"/>
    <x v="503"/>
    <x v="501"/>
    <x v="50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0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32"/>
    <x v="0"/>
    <x v="56"/>
    <x v="56"/>
    <x v="5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8"/>
    <x v="563"/>
    <x v="0"/>
    <x v="0"/>
    <x v="406"/>
    <x v="28"/>
    <x v="916"/>
    <x v="27"/>
    <x v="1085"/>
    <x v="1080"/>
    <x v="1086"/>
    <x v="1215"/>
    <x v="0"/>
    <x v="0"/>
    <x v="0"/>
    <x v="0"/>
    <x v="0"/>
    <x v="0"/>
    <x v="6"/>
    <x v="3"/>
    <x v="0"/>
    <x v="0"/>
    <x v="0"/>
    <x v="0"/>
    <x v="17"/>
    <x v="0"/>
    <x v="0"/>
    <x v="381"/>
    <x v="456"/>
    <x v="0"/>
    <x v="0"/>
    <x v="0"/>
    <x v="0"/>
    <x v="0"/>
    <x v="0"/>
    <x v="57"/>
    <x v="21"/>
    <x v="420"/>
    <x v="1"/>
    <x v="1"/>
    <x v="607"/>
    <x v="6"/>
    <x v="45"/>
    <x v="924"/>
    <x v="1086"/>
    <x v="25"/>
    <x v="1503"/>
    <x v="15"/>
    <x v="504"/>
    <x v="1"/>
    <x v="133"/>
    <x v="240"/>
    <x v="33"/>
    <x v="1038"/>
    <x v="16"/>
    <x v="151"/>
    <x v="1120"/>
    <x v="1373"/>
    <x v="0"/>
    <x v="0"/>
    <x v="0"/>
    <x v="0"/>
    <x v="0"/>
    <x v="0"/>
    <x v="0"/>
    <x v="0"/>
    <x v="0"/>
  </r>
  <r>
    <x v="0"/>
    <x v="0"/>
    <x v="0"/>
    <x v="31"/>
    <x v="31"/>
    <x v="1"/>
    <x v="27"/>
    <x v="491"/>
    <x v="489"/>
    <x v="49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9"/>
    <x v="74"/>
    <x v="0"/>
    <x v="0"/>
    <x v="0"/>
    <x v="100"/>
    <x v="917"/>
    <x v="68"/>
    <x v="1086"/>
    <x v="1081"/>
    <x v="1087"/>
    <x v="1216"/>
    <x v="0"/>
    <x v="0"/>
    <x v="0"/>
    <x v="0"/>
    <x v="0"/>
    <x v="0"/>
    <x v="3"/>
    <x v="3"/>
    <x v="0"/>
    <x v="0"/>
    <x v="0"/>
    <x v="0"/>
    <x v="15"/>
    <x v="0"/>
    <x v="1"/>
    <x v="115"/>
    <x v="457"/>
    <x v="0"/>
    <x v="0"/>
    <x v="5"/>
    <x v="293"/>
    <x v="0"/>
    <x v="0"/>
    <x v="20"/>
    <x v="5"/>
    <x v="171"/>
    <x v="0"/>
    <x v="0"/>
    <x v="608"/>
    <x v="6"/>
    <x v="37"/>
    <x v="925"/>
    <x v="1087"/>
    <x v="193"/>
    <x v="1504"/>
    <x v="10"/>
    <x v="505"/>
    <x v="19"/>
    <x v="356"/>
    <x v="200"/>
    <x v="71"/>
    <x v="1039"/>
    <x v="48"/>
    <x v="214"/>
    <x v="1121"/>
    <x v="1374"/>
    <x v="0"/>
    <x v="0"/>
    <x v="0"/>
    <x v="0"/>
    <x v="0"/>
    <x v="0"/>
    <x v="0"/>
    <x v="0"/>
    <x v="0"/>
  </r>
  <r>
    <x v="0"/>
    <x v="0"/>
    <x v="0"/>
    <x v="31"/>
    <x v="31"/>
    <x v="1"/>
    <x v="255"/>
    <x v="720"/>
    <x v="716"/>
    <x v="7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87"/>
    <x v="1082"/>
    <x v="1088"/>
    <x v="12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4"/>
    <x v="50"/>
    <x v="0"/>
    <x v="0"/>
    <x v="157"/>
    <x v="0"/>
    <x v="0"/>
    <x v="160"/>
    <x v="1088"/>
    <x v="194"/>
    <x v="1505"/>
    <x v="1"/>
    <x v="4"/>
    <x v="10"/>
    <x v="357"/>
    <x v="59"/>
    <x v="26"/>
    <x v="1040"/>
    <x v="18"/>
    <x v="50"/>
    <x v="1122"/>
    <x v="1375"/>
    <x v="0"/>
    <x v="0"/>
    <x v="0"/>
    <x v="0"/>
    <x v="0"/>
    <x v="0"/>
    <x v="0"/>
    <x v="0"/>
    <x v="0"/>
  </r>
  <r>
    <x v="0"/>
    <x v="0"/>
    <x v="0"/>
    <x v="31"/>
    <x v="31"/>
    <x v="1"/>
    <x v="0"/>
    <x v="510"/>
    <x v="508"/>
    <x v="51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90"/>
    <x v="564"/>
    <x v="0"/>
    <x v="0"/>
    <x v="407"/>
    <x v="0"/>
    <x v="918"/>
    <x v="492"/>
    <x v="1088"/>
    <x v="1083"/>
    <x v="1089"/>
    <x v="1218"/>
    <x v="0"/>
    <x v="0"/>
    <x v="0"/>
    <x v="0"/>
    <x v="0"/>
    <x v="0"/>
    <x v="0"/>
    <x v="0"/>
    <x v="0"/>
    <x v="0"/>
    <x v="0"/>
    <x v="0"/>
    <x v="0"/>
    <x v="2"/>
    <x v="1"/>
    <x v="382"/>
    <x v="458"/>
    <x v="0"/>
    <x v="0"/>
    <x v="1"/>
    <x v="1"/>
    <x v="0"/>
    <x v="0"/>
    <x v="33"/>
    <x v="3"/>
    <x v="421"/>
    <x v="0"/>
    <x v="0"/>
    <x v="609"/>
    <x v="0"/>
    <x v="24"/>
    <x v="926"/>
    <x v="1089"/>
    <x v="195"/>
    <x v="1506"/>
    <x v="1"/>
    <x v="4"/>
    <x v="3"/>
    <x v="286"/>
    <x v="241"/>
    <x v="26"/>
    <x v="1041"/>
    <x v="16"/>
    <x v="57"/>
    <x v="1123"/>
    <x v="1376"/>
    <x v="0"/>
    <x v="0"/>
    <x v="0"/>
    <x v="0"/>
    <x v="0"/>
    <x v="0"/>
    <x v="0"/>
    <x v="0"/>
    <x v="0"/>
  </r>
  <r>
    <x v="0"/>
    <x v="0"/>
    <x v="0"/>
    <x v="31"/>
    <x v="31"/>
    <x v="166"/>
    <x v="176"/>
    <x v="492"/>
    <x v="490"/>
    <x v="49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19"/>
    <x v="0"/>
    <x v="1089"/>
    <x v="1084"/>
    <x v="1090"/>
    <x v="12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927"/>
    <x v="1090"/>
    <x v="39"/>
    <x v="1507"/>
    <x v="7"/>
    <x v="506"/>
    <x v="0"/>
    <x v="0"/>
    <x v="6"/>
    <x v="1"/>
    <x v="921"/>
    <x v="1"/>
    <x v="14"/>
    <x v="233"/>
    <x v="1377"/>
    <x v="0"/>
    <x v="0"/>
    <x v="0"/>
    <x v="0"/>
    <x v="0"/>
    <x v="0"/>
    <x v="0"/>
    <x v="0"/>
    <x v="0"/>
  </r>
  <r>
    <x v="0"/>
    <x v="0"/>
    <x v="0"/>
    <x v="31"/>
    <x v="31"/>
    <x v="1"/>
    <x v="20"/>
    <x v="721"/>
    <x v="717"/>
    <x v="7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2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4"/>
    <x v="1508"/>
    <x v="2"/>
    <x v="2"/>
    <x v="2"/>
    <x v="358"/>
    <x v="58"/>
    <x v="16"/>
    <x v="1042"/>
    <x v="42"/>
    <x v="15"/>
    <x v="1124"/>
    <x v="1378"/>
    <x v="0"/>
    <x v="0"/>
    <x v="0"/>
    <x v="0"/>
    <x v="0"/>
    <x v="0"/>
    <x v="0"/>
    <x v="0"/>
    <x v="0"/>
  </r>
  <r>
    <x v="0"/>
    <x v="0"/>
    <x v="0"/>
    <x v="31"/>
    <x v="31"/>
    <x v="1"/>
    <x v="4"/>
    <x v="10"/>
    <x v="10"/>
    <x v="1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4"/>
    <x v="116"/>
    <x v="791"/>
    <x v="565"/>
    <x v="106"/>
    <x v="0"/>
    <x v="408"/>
    <x v="0"/>
    <x v="920"/>
    <x v="493"/>
    <x v="1090"/>
    <x v="1085"/>
    <x v="1091"/>
    <x v="1221"/>
    <x v="0"/>
    <x v="0"/>
    <x v="0"/>
    <x v="0"/>
    <x v="0"/>
    <x v="0"/>
    <x v="0"/>
    <x v="0"/>
    <x v="0"/>
    <x v="0"/>
    <x v="0"/>
    <x v="0"/>
    <x v="0"/>
    <x v="0"/>
    <x v="1"/>
    <x v="383"/>
    <x v="459"/>
    <x v="0"/>
    <x v="0"/>
    <x v="3"/>
    <x v="294"/>
    <x v="0"/>
    <x v="0"/>
    <x v="103"/>
    <x v="19"/>
    <x v="99"/>
    <x v="0"/>
    <x v="0"/>
    <x v="610"/>
    <x v="6"/>
    <x v="46"/>
    <x v="928"/>
    <x v="1091"/>
    <x v="78"/>
    <x v="1509"/>
    <x v="13"/>
    <x v="507"/>
    <x v="18"/>
    <x v="359"/>
    <x v="119"/>
    <x v="80"/>
    <x v="1043"/>
    <x v="41"/>
    <x v="215"/>
    <x v="1125"/>
    <x v="1379"/>
    <x v="0"/>
    <x v="0"/>
    <x v="0"/>
    <x v="0"/>
    <x v="0"/>
    <x v="0"/>
    <x v="0"/>
    <x v="0"/>
    <x v="0"/>
  </r>
  <r>
    <x v="0"/>
    <x v="0"/>
    <x v="0"/>
    <x v="31"/>
    <x v="31"/>
    <x v="1"/>
    <x v="0"/>
    <x v="498"/>
    <x v="496"/>
    <x v="49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5"/>
    <x v="117"/>
    <x v="792"/>
    <x v="566"/>
    <x v="107"/>
    <x v="0"/>
    <x v="409"/>
    <x v="0"/>
    <x v="921"/>
    <x v="0"/>
    <x v="1091"/>
    <x v="1086"/>
    <x v="1092"/>
    <x v="1222"/>
    <x v="0"/>
    <x v="0"/>
    <x v="0"/>
    <x v="0"/>
    <x v="0"/>
    <x v="0"/>
    <x v="0"/>
    <x v="0"/>
    <x v="0"/>
    <x v="0"/>
    <x v="0"/>
    <x v="0"/>
    <x v="0"/>
    <x v="0"/>
    <x v="0"/>
    <x v="384"/>
    <x v="460"/>
    <x v="0"/>
    <x v="0"/>
    <x v="1"/>
    <x v="1"/>
    <x v="0"/>
    <x v="0"/>
    <x v="27"/>
    <x v="4"/>
    <x v="11"/>
    <x v="0"/>
    <x v="0"/>
    <x v="23"/>
    <x v="3"/>
    <x v="18"/>
    <x v="929"/>
    <x v="1092"/>
    <x v="89"/>
    <x v="1510"/>
    <x v="1"/>
    <x v="127"/>
    <x v="20"/>
    <x v="360"/>
    <x v="242"/>
    <x v="17"/>
    <x v="1044"/>
    <x v="47"/>
    <x v="216"/>
    <x v="1126"/>
    <x v="1380"/>
    <x v="0"/>
    <x v="0"/>
    <x v="0"/>
    <x v="0"/>
    <x v="0"/>
    <x v="0"/>
    <x v="0"/>
    <x v="0"/>
    <x v="0"/>
  </r>
  <r>
    <x v="0"/>
    <x v="0"/>
    <x v="0"/>
    <x v="31"/>
    <x v="31"/>
    <x v="1"/>
    <x v="130"/>
    <x v="479"/>
    <x v="477"/>
    <x v="4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93"/>
    <x v="396"/>
    <x v="0"/>
    <x v="0"/>
    <x v="0"/>
    <x v="0"/>
    <x v="922"/>
    <x v="301"/>
    <x v="1092"/>
    <x v="1087"/>
    <x v="1093"/>
    <x v="12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5"/>
    <x v="0"/>
    <x v="0"/>
    <x v="611"/>
    <x v="1"/>
    <x v="0"/>
    <x v="930"/>
    <x v="1093"/>
    <x v="21"/>
    <x v="1511"/>
    <x v="2"/>
    <x v="2"/>
    <x v="20"/>
    <x v="361"/>
    <x v="114"/>
    <x v="15"/>
    <x v="1045"/>
    <x v="10"/>
    <x v="26"/>
    <x v="1127"/>
    <x v="1381"/>
    <x v="0"/>
    <x v="0"/>
    <x v="0"/>
    <x v="0"/>
    <x v="0"/>
    <x v="0"/>
    <x v="0"/>
    <x v="0"/>
    <x v="0"/>
  </r>
  <r>
    <x v="0"/>
    <x v="0"/>
    <x v="0"/>
    <x v="31"/>
    <x v="31"/>
    <x v="1"/>
    <x v="52"/>
    <x v="578"/>
    <x v="576"/>
    <x v="5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2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5"/>
    <x v="1512"/>
    <x v="2"/>
    <x v="2"/>
    <x v="4"/>
    <x v="4"/>
    <x v="38"/>
    <x v="0"/>
    <x v="1046"/>
    <x v="0"/>
    <x v="35"/>
    <x v="1128"/>
    <x v="1382"/>
    <x v="0"/>
    <x v="0"/>
    <x v="0"/>
    <x v="0"/>
    <x v="0"/>
    <x v="0"/>
    <x v="0"/>
    <x v="0"/>
    <x v="0"/>
  </r>
  <r>
    <x v="0"/>
    <x v="0"/>
    <x v="0"/>
    <x v="31"/>
    <x v="31"/>
    <x v="234"/>
    <x v="0"/>
    <x v="548"/>
    <x v="546"/>
    <x v="54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7"/>
    <x v="151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234"/>
    <x v="0"/>
    <x v="548"/>
    <x v="546"/>
    <x v="54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93"/>
    <x v="1088"/>
    <x v="1094"/>
    <x v="1225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335"/>
    <x v="1"/>
    <x v="1"/>
    <x v="0"/>
    <x v="0"/>
    <x v="8"/>
    <x v="4"/>
    <x v="9"/>
    <x v="1"/>
    <x v="1"/>
    <x v="11"/>
    <x v="0"/>
    <x v="0"/>
    <x v="201"/>
    <x v="1094"/>
    <x v="4"/>
    <x v="1514"/>
    <x v="2"/>
    <x v="2"/>
    <x v="0"/>
    <x v="0"/>
    <x v="13"/>
    <x v="1"/>
    <x v="250"/>
    <x v="1"/>
    <x v="13"/>
    <x v="247"/>
    <x v="1383"/>
    <x v="0"/>
    <x v="0"/>
    <x v="0"/>
    <x v="0"/>
    <x v="0"/>
    <x v="0"/>
    <x v="0"/>
    <x v="0"/>
    <x v="0"/>
  </r>
  <r>
    <x v="0"/>
    <x v="0"/>
    <x v="0"/>
    <x v="31"/>
    <x v="31"/>
    <x v="11"/>
    <x v="27"/>
    <x v="74"/>
    <x v="74"/>
    <x v="7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18"/>
    <x v="794"/>
    <x v="567"/>
    <x v="0"/>
    <x v="0"/>
    <x v="0"/>
    <x v="0"/>
    <x v="923"/>
    <x v="494"/>
    <x v="1094"/>
    <x v="1089"/>
    <x v="1095"/>
    <x v="1226"/>
    <x v="0"/>
    <x v="0"/>
    <x v="0"/>
    <x v="0"/>
    <x v="0"/>
    <x v="0"/>
    <x v="0"/>
    <x v="0"/>
    <x v="0"/>
    <x v="0"/>
    <x v="0"/>
    <x v="0"/>
    <x v="0"/>
    <x v="0"/>
    <x v="0"/>
    <x v="0"/>
    <x v="461"/>
    <x v="0"/>
    <x v="0"/>
    <x v="1"/>
    <x v="1"/>
    <x v="0"/>
    <x v="0"/>
    <x v="23"/>
    <x v="14"/>
    <x v="422"/>
    <x v="1"/>
    <x v="12"/>
    <x v="612"/>
    <x v="13"/>
    <x v="45"/>
    <x v="931"/>
    <x v="1095"/>
    <x v="92"/>
    <x v="1515"/>
    <x v="2"/>
    <x v="2"/>
    <x v="0"/>
    <x v="0"/>
    <x v="26"/>
    <x v="16"/>
    <x v="1047"/>
    <x v="6"/>
    <x v="68"/>
    <x v="1129"/>
    <x v="1384"/>
    <x v="0"/>
    <x v="0"/>
    <x v="0"/>
    <x v="59"/>
    <x v="59"/>
    <x v="1"/>
    <x v="1"/>
    <x v="24"/>
    <x v="24"/>
  </r>
  <r>
    <x v="0"/>
    <x v="0"/>
    <x v="0"/>
    <x v="31"/>
    <x v="31"/>
    <x v="11"/>
    <x v="27"/>
    <x v="74"/>
    <x v="74"/>
    <x v="7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5"/>
    <x v="0"/>
    <x v="0"/>
    <x v="0"/>
    <x v="0"/>
    <x v="29"/>
    <x v="4"/>
    <x v="1095"/>
    <x v="1090"/>
    <x v="1096"/>
    <x v="1227"/>
    <x v="0"/>
    <x v="0"/>
    <x v="0"/>
    <x v="0"/>
    <x v="0"/>
    <x v="0"/>
    <x v="0"/>
    <x v="0"/>
    <x v="0"/>
    <x v="0"/>
    <x v="0"/>
    <x v="0"/>
    <x v="0"/>
    <x v="0"/>
    <x v="0"/>
    <x v="0"/>
    <x v="462"/>
    <x v="2"/>
    <x v="3"/>
    <x v="1"/>
    <x v="1"/>
    <x v="0"/>
    <x v="0"/>
    <x v="27"/>
    <x v="4"/>
    <x v="2"/>
    <x v="1"/>
    <x v="2"/>
    <x v="26"/>
    <x v="1"/>
    <x v="1"/>
    <x v="1"/>
    <x v="1096"/>
    <x v="6"/>
    <x v="10"/>
    <x v="2"/>
    <x v="2"/>
    <x v="0"/>
    <x v="0"/>
    <x v="8"/>
    <x v="1"/>
    <x v="34"/>
    <x v="4"/>
    <x v="5"/>
    <x v="5"/>
    <x v="1385"/>
    <x v="0"/>
    <x v="0"/>
    <x v="0"/>
    <x v="59"/>
    <x v="59"/>
    <x v="1"/>
    <x v="1"/>
    <x v="1"/>
    <x v="1"/>
  </r>
  <r>
    <x v="0"/>
    <x v="0"/>
    <x v="0"/>
    <x v="31"/>
    <x v="31"/>
    <x v="11"/>
    <x v="27"/>
    <x v="74"/>
    <x v="74"/>
    <x v="7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119"/>
    <x v="26"/>
    <x v="5"/>
    <x v="0"/>
    <x v="0"/>
    <x v="0"/>
    <x v="0"/>
    <x v="29"/>
    <x v="4"/>
    <x v="1096"/>
    <x v="1091"/>
    <x v="1097"/>
    <x v="1228"/>
    <x v="0"/>
    <x v="0"/>
    <x v="0"/>
    <x v="0"/>
    <x v="0"/>
    <x v="0"/>
    <x v="0"/>
    <x v="0"/>
    <x v="0"/>
    <x v="0"/>
    <x v="0"/>
    <x v="0"/>
    <x v="0"/>
    <x v="0"/>
    <x v="0"/>
    <x v="0"/>
    <x v="436"/>
    <x v="2"/>
    <x v="3"/>
    <x v="1"/>
    <x v="1"/>
    <x v="0"/>
    <x v="0"/>
    <x v="12"/>
    <x v="4"/>
    <x v="9"/>
    <x v="1"/>
    <x v="1"/>
    <x v="26"/>
    <x v="1"/>
    <x v="1"/>
    <x v="1"/>
    <x v="1097"/>
    <x v="6"/>
    <x v="10"/>
    <x v="2"/>
    <x v="2"/>
    <x v="0"/>
    <x v="0"/>
    <x v="43"/>
    <x v="1"/>
    <x v="34"/>
    <x v="4"/>
    <x v="5"/>
    <x v="5"/>
    <x v="1386"/>
    <x v="0"/>
    <x v="0"/>
    <x v="0"/>
    <x v="59"/>
    <x v="59"/>
    <x v="1"/>
    <x v="1"/>
    <x v="24"/>
    <x v="24"/>
  </r>
  <r>
    <x v="0"/>
    <x v="0"/>
    <x v="0"/>
    <x v="31"/>
    <x v="31"/>
    <x v="167"/>
    <x v="131"/>
    <x v="490"/>
    <x v="488"/>
    <x v="49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1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235"/>
    <x v="34"/>
    <x v="539"/>
    <x v="537"/>
    <x v="53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51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3"/>
    <x v="108"/>
    <x v="20"/>
    <x v="20"/>
    <x v="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71"/>
    <x v="967"/>
    <x v="972"/>
    <x v="12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9"/>
    <x v="0"/>
    <x v="0"/>
    <x v="66"/>
    <x v="0"/>
    <x v="8"/>
    <x v="324"/>
    <x v="1098"/>
    <x v="76"/>
    <x v="1518"/>
    <x v="1"/>
    <x v="508"/>
    <x v="0"/>
    <x v="0"/>
    <x v="1"/>
    <x v="1"/>
    <x v="363"/>
    <x v="1"/>
    <x v="1"/>
    <x v="52"/>
    <x v="1387"/>
    <x v="0"/>
    <x v="0"/>
    <x v="0"/>
    <x v="0"/>
    <x v="0"/>
    <x v="0"/>
    <x v="0"/>
    <x v="0"/>
    <x v="0"/>
  </r>
  <r>
    <x v="0"/>
    <x v="0"/>
    <x v="0"/>
    <x v="31"/>
    <x v="31"/>
    <x v="236"/>
    <x v="3"/>
    <x v="722"/>
    <x v="718"/>
    <x v="72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8"/>
    <x v="287"/>
    <x v="0"/>
    <x v="0"/>
    <x v="0"/>
    <x v="0"/>
    <x v="766"/>
    <x v="15"/>
    <x v="1097"/>
    <x v="1092"/>
    <x v="1098"/>
    <x v="123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4"/>
    <x v="1"/>
    <x v="94"/>
    <x v="152"/>
    <x v="1"/>
    <x v="1"/>
    <x v="1"/>
    <x v="1099"/>
    <x v="71"/>
    <x v="1519"/>
    <x v="2"/>
    <x v="2"/>
    <x v="0"/>
    <x v="0"/>
    <x v="2"/>
    <x v="1"/>
    <x v="221"/>
    <x v="4"/>
    <x v="5"/>
    <x v="5"/>
    <x v="1388"/>
    <x v="0"/>
    <x v="0"/>
    <x v="0"/>
    <x v="0"/>
    <x v="0"/>
    <x v="0"/>
    <x v="0"/>
    <x v="0"/>
    <x v="0"/>
  </r>
  <r>
    <x v="0"/>
    <x v="0"/>
    <x v="0"/>
    <x v="31"/>
    <x v="31"/>
    <x v="228"/>
    <x v="256"/>
    <x v="723"/>
    <x v="719"/>
    <x v="72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43"/>
    <x v="1"/>
    <x v="1048"/>
    <x v="1"/>
    <x v="7"/>
    <x v="1130"/>
    <x v="1389"/>
    <x v="0"/>
    <x v="0"/>
    <x v="0"/>
    <x v="0"/>
    <x v="0"/>
    <x v="0"/>
    <x v="0"/>
    <x v="0"/>
    <x v="0"/>
  </r>
  <r>
    <x v="0"/>
    <x v="0"/>
    <x v="0"/>
    <x v="31"/>
    <x v="31"/>
    <x v="237"/>
    <x v="0"/>
    <x v="114"/>
    <x v="114"/>
    <x v="11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95"/>
    <x v="568"/>
    <x v="0"/>
    <x v="0"/>
    <x v="0"/>
    <x v="0"/>
    <x v="924"/>
    <x v="495"/>
    <x v="1098"/>
    <x v="1093"/>
    <x v="1099"/>
    <x v="12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"/>
    <x v="4"/>
    <x v="423"/>
    <x v="0"/>
    <x v="0"/>
    <x v="613"/>
    <x v="1"/>
    <x v="21"/>
    <x v="932"/>
    <x v="1100"/>
    <x v="1"/>
    <x v="243"/>
    <x v="2"/>
    <x v="2"/>
    <x v="0"/>
    <x v="0"/>
    <x v="58"/>
    <x v="1"/>
    <x v="1049"/>
    <x v="4"/>
    <x v="31"/>
    <x v="1131"/>
    <x v="1390"/>
    <x v="0"/>
    <x v="0"/>
    <x v="0"/>
    <x v="0"/>
    <x v="0"/>
    <x v="0"/>
    <x v="0"/>
    <x v="0"/>
    <x v="0"/>
  </r>
  <r>
    <x v="0"/>
    <x v="0"/>
    <x v="0"/>
    <x v="31"/>
    <x v="31"/>
    <x v="37"/>
    <x v="257"/>
    <x v="724"/>
    <x v="720"/>
    <x v="72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3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43"/>
    <x v="1"/>
    <x v="65"/>
    <x v="0"/>
    <x v="0"/>
    <x v="2"/>
    <x v="1"/>
    <x v="222"/>
    <x v="1"/>
    <x v="2"/>
    <x v="216"/>
    <x v="1391"/>
    <x v="0"/>
    <x v="0"/>
    <x v="0"/>
    <x v="0"/>
    <x v="0"/>
    <x v="0"/>
    <x v="0"/>
    <x v="0"/>
    <x v="0"/>
  </r>
  <r>
    <x v="0"/>
    <x v="0"/>
    <x v="0"/>
    <x v="31"/>
    <x v="31"/>
    <x v="40"/>
    <x v="197"/>
    <x v="725"/>
    <x v="721"/>
    <x v="7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1520"/>
    <x v="1"/>
    <x v="142"/>
    <x v="0"/>
    <x v="0"/>
    <x v="2"/>
    <x v="1"/>
    <x v="171"/>
    <x v="1"/>
    <x v="2"/>
    <x v="352"/>
    <x v="1392"/>
    <x v="0"/>
    <x v="0"/>
    <x v="0"/>
    <x v="0"/>
    <x v="0"/>
    <x v="0"/>
    <x v="0"/>
    <x v="0"/>
    <x v="0"/>
  </r>
  <r>
    <x v="0"/>
    <x v="0"/>
    <x v="0"/>
    <x v="31"/>
    <x v="31"/>
    <x v="52"/>
    <x v="0"/>
    <x v="508"/>
    <x v="506"/>
    <x v="50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5"/>
    <x v="1521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52"/>
    <x v="0"/>
    <x v="508"/>
    <x v="506"/>
    <x v="50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86"/>
    <x v="881"/>
    <x v="886"/>
    <x v="996"/>
    <x v="0"/>
    <x v="0"/>
    <x v="0"/>
    <x v="0"/>
    <x v="0"/>
    <x v="0"/>
    <x v="0"/>
    <x v="0"/>
    <x v="0"/>
    <x v="0"/>
    <x v="0"/>
    <x v="0"/>
    <x v="0"/>
    <x v="0"/>
    <x v="0"/>
    <x v="0"/>
    <x v="0"/>
    <x v="69"/>
    <x v="336"/>
    <x v="3"/>
    <x v="295"/>
    <x v="0"/>
    <x v="0"/>
    <x v="8"/>
    <x v="4"/>
    <x v="9"/>
    <x v="1"/>
    <x v="1"/>
    <x v="9"/>
    <x v="0"/>
    <x v="0"/>
    <x v="0"/>
    <x v="1101"/>
    <x v="37"/>
    <x v="1522"/>
    <x v="5"/>
    <x v="235"/>
    <x v="0"/>
    <x v="0"/>
    <x v="13"/>
    <x v="1"/>
    <x v="83"/>
    <x v="1"/>
    <x v="13"/>
    <x v="79"/>
    <x v="1393"/>
    <x v="0"/>
    <x v="0"/>
    <x v="0"/>
    <x v="0"/>
    <x v="0"/>
    <x v="0"/>
    <x v="0"/>
    <x v="0"/>
    <x v="0"/>
  </r>
  <r>
    <x v="0"/>
    <x v="0"/>
    <x v="0"/>
    <x v="31"/>
    <x v="31"/>
    <x v="3"/>
    <x v="178"/>
    <x v="136"/>
    <x v="136"/>
    <x v="13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70"/>
    <x v="337"/>
    <x v="1"/>
    <x v="1"/>
    <x v="0"/>
    <x v="0"/>
    <x v="0"/>
    <x v="0"/>
    <x v="0"/>
    <x v="0"/>
    <x v="0"/>
    <x v="0"/>
    <x v="1"/>
    <x v="1"/>
    <x v="1"/>
    <x v="1"/>
    <x v="143"/>
    <x v="152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238"/>
    <x v="0"/>
    <x v="726"/>
    <x v="722"/>
    <x v="72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96"/>
    <x v="16"/>
    <x v="0"/>
    <x v="0"/>
    <x v="0"/>
    <x v="0"/>
    <x v="925"/>
    <x v="14"/>
    <x v="1099"/>
    <x v="1094"/>
    <x v="1100"/>
    <x v="12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0"/>
    <x v="4"/>
    <x v="358"/>
    <x v="0"/>
    <x v="0"/>
    <x v="614"/>
    <x v="1"/>
    <x v="14"/>
    <x v="933"/>
    <x v="1102"/>
    <x v="1"/>
    <x v="1524"/>
    <x v="2"/>
    <x v="2"/>
    <x v="0"/>
    <x v="0"/>
    <x v="17"/>
    <x v="1"/>
    <x v="1050"/>
    <x v="4"/>
    <x v="45"/>
    <x v="1132"/>
    <x v="1394"/>
    <x v="0"/>
    <x v="0"/>
    <x v="0"/>
    <x v="0"/>
    <x v="0"/>
    <x v="0"/>
    <x v="0"/>
    <x v="0"/>
    <x v="0"/>
  </r>
  <r>
    <x v="0"/>
    <x v="0"/>
    <x v="0"/>
    <x v="31"/>
    <x v="31"/>
    <x v="8"/>
    <x v="0"/>
    <x v="9"/>
    <x v="9"/>
    <x v="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97"/>
    <x v="569"/>
    <x v="0"/>
    <x v="0"/>
    <x v="410"/>
    <x v="0"/>
    <x v="926"/>
    <x v="496"/>
    <x v="1100"/>
    <x v="405"/>
    <x v="1101"/>
    <x v="1233"/>
    <x v="0"/>
    <x v="0"/>
    <x v="0"/>
    <x v="0"/>
    <x v="0"/>
    <x v="0"/>
    <x v="0"/>
    <x v="0"/>
    <x v="0"/>
    <x v="0"/>
    <x v="0"/>
    <x v="0"/>
    <x v="0"/>
    <x v="0"/>
    <x v="0"/>
    <x v="385"/>
    <x v="463"/>
    <x v="0"/>
    <x v="0"/>
    <x v="1"/>
    <x v="1"/>
    <x v="0"/>
    <x v="0"/>
    <x v="20"/>
    <x v="5"/>
    <x v="424"/>
    <x v="1"/>
    <x v="168"/>
    <x v="615"/>
    <x v="3"/>
    <x v="40"/>
    <x v="934"/>
    <x v="1103"/>
    <x v="30"/>
    <x v="1525"/>
    <x v="1"/>
    <x v="420"/>
    <x v="0"/>
    <x v="0"/>
    <x v="47"/>
    <x v="6"/>
    <x v="1051"/>
    <x v="6"/>
    <x v="22"/>
    <x v="1133"/>
    <x v="1395"/>
    <x v="0"/>
    <x v="0"/>
    <x v="0"/>
    <x v="0"/>
    <x v="0"/>
    <x v="0"/>
    <x v="0"/>
    <x v="0"/>
    <x v="0"/>
  </r>
  <r>
    <x v="0"/>
    <x v="0"/>
    <x v="0"/>
    <x v="31"/>
    <x v="31"/>
    <x v="79"/>
    <x v="86"/>
    <x v="421"/>
    <x v="419"/>
    <x v="42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43"/>
    <x v="1"/>
    <x v="65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"/>
    <x v="6"/>
    <x v="68"/>
    <x v="68"/>
    <x v="6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526"/>
    <x v="1"/>
    <x v="311"/>
    <x v="0"/>
    <x v="0"/>
    <x v="32"/>
    <x v="3"/>
    <x v="566"/>
    <x v="3"/>
    <x v="37"/>
    <x v="587"/>
    <x v="1396"/>
    <x v="0"/>
    <x v="0"/>
    <x v="0"/>
    <x v="0"/>
    <x v="0"/>
    <x v="0"/>
    <x v="0"/>
    <x v="0"/>
    <x v="0"/>
  </r>
  <r>
    <x v="0"/>
    <x v="0"/>
    <x v="0"/>
    <x v="31"/>
    <x v="31"/>
    <x v="1"/>
    <x v="0"/>
    <x v="497"/>
    <x v="495"/>
    <x v="49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98"/>
    <x v="73"/>
    <x v="0"/>
    <x v="0"/>
    <x v="0"/>
    <x v="0"/>
    <x v="257"/>
    <x v="67"/>
    <x v="1101"/>
    <x v="1095"/>
    <x v="1102"/>
    <x v="123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9"/>
    <x v="1"/>
    <x v="16"/>
    <x v="164"/>
    <x v="1104"/>
    <x v="10"/>
    <x v="1527"/>
    <x v="2"/>
    <x v="2"/>
    <x v="0"/>
    <x v="0"/>
    <x v="114"/>
    <x v="10"/>
    <x v="1052"/>
    <x v="3"/>
    <x v="67"/>
    <x v="1134"/>
    <x v="1397"/>
    <x v="0"/>
    <x v="0"/>
    <x v="0"/>
    <x v="0"/>
    <x v="0"/>
    <x v="0"/>
    <x v="0"/>
    <x v="0"/>
    <x v="0"/>
  </r>
  <r>
    <x v="0"/>
    <x v="0"/>
    <x v="0"/>
    <x v="31"/>
    <x v="31"/>
    <x v="1"/>
    <x v="0"/>
    <x v="499"/>
    <x v="497"/>
    <x v="49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1"/>
    <x v="570"/>
    <x v="0"/>
    <x v="0"/>
    <x v="0"/>
    <x v="0"/>
    <x v="834"/>
    <x v="497"/>
    <x v="1102"/>
    <x v="1096"/>
    <x v="1103"/>
    <x v="1235"/>
    <x v="0"/>
    <x v="0"/>
    <x v="0"/>
    <x v="0"/>
    <x v="0"/>
    <x v="0"/>
    <x v="0"/>
    <x v="0"/>
    <x v="0"/>
    <x v="0"/>
    <x v="0"/>
    <x v="0"/>
    <x v="0"/>
    <x v="0"/>
    <x v="0"/>
    <x v="0"/>
    <x v="464"/>
    <x v="0"/>
    <x v="0"/>
    <x v="1"/>
    <x v="1"/>
    <x v="0"/>
    <x v="0"/>
    <x v="27"/>
    <x v="2"/>
    <x v="103"/>
    <x v="0"/>
    <x v="0"/>
    <x v="235"/>
    <x v="0"/>
    <x v="21"/>
    <x v="935"/>
    <x v="1105"/>
    <x v="5"/>
    <x v="1528"/>
    <x v="2"/>
    <x v="2"/>
    <x v="0"/>
    <x v="0"/>
    <x v="120"/>
    <x v="0"/>
    <x v="1053"/>
    <x v="13"/>
    <x v="181"/>
    <x v="1135"/>
    <x v="1398"/>
    <x v="0"/>
    <x v="0"/>
    <x v="0"/>
    <x v="0"/>
    <x v="0"/>
    <x v="0"/>
    <x v="0"/>
    <x v="0"/>
    <x v="0"/>
  </r>
  <r>
    <x v="0"/>
    <x v="0"/>
    <x v="0"/>
    <x v="31"/>
    <x v="31"/>
    <x v="11"/>
    <x v="27"/>
    <x v="74"/>
    <x v="74"/>
    <x v="7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99"/>
    <x v="28"/>
    <x v="0"/>
    <x v="0"/>
    <x v="0"/>
    <x v="0"/>
    <x v="927"/>
    <x v="348"/>
    <x v="1103"/>
    <x v="1097"/>
    <x v="1104"/>
    <x v="12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1"/>
    <x v="1"/>
    <x v="23"/>
    <x v="6"/>
    <x v="14"/>
    <x v="936"/>
    <x v="1106"/>
    <x v="4"/>
    <x v="1529"/>
    <x v="1"/>
    <x v="65"/>
    <x v="0"/>
    <x v="0"/>
    <x v="38"/>
    <x v="10"/>
    <x v="420"/>
    <x v="6"/>
    <x v="20"/>
    <x v="1136"/>
    <x v="1399"/>
    <x v="0"/>
    <x v="0"/>
    <x v="0"/>
    <x v="0"/>
    <x v="0"/>
    <x v="0"/>
    <x v="0"/>
    <x v="0"/>
    <x v="0"/>
  </r>
  <r>
    <x v="0"/>
    <x v="0"/>
    <x v="0"/>
    <x v="31"/>
    <x v="31"/>
    <x v="170"/>
    <x v="0"/>
    <x v="507"/>
    <x v="505"/>
    <x v="50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4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2"/>
    <x v="32"/>
    <x v="1"/>
    <x v="185"/>
    <x v="514"/>
    <x v="512"/>
    <x v="5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0"/>
    <x v="571"/>
    <x v="0"/>
    <x v="0"/>
    <x v="411"/>
    <x v="32"/>
    <x v="928"/>
    <x v="498"/>
    <x v="1104"/>
    <x v="1098"/>
    <x v="1105"/>
    <x v="1237"/>
    <x v="0"/>
    <x v="0"/>
    <x v="0"/>
    <x v="0"/>
    <x v="0"/>
    <x v="0"/>
    <x v="3"/>
    <x v="3"/>
    <x v="0"/>
    <x v="0"/>
    <x v="0"/>
    <x v="0"/>
    <x v="79"/>
    <x v="0"/>
    <x v="0"/>
    <x v="0"/>
    <x v="0"/>
    <x v="0"/>
    <x v="0"/>
    <x v="1"/>
    <x v="1"/>
    <x v="0"/>
    <x v="0"/>
    <x v="34"/>
    <x v="2"/>
    <x v="425"/>
    <x v="0"/>
    <x v="0"/>
    <x v="616"/>
    <x v="13"/>
    <x v="60"/>
    <x v="937"/>
    <x v="1107"/>
    <x v="26"/>
    <x v="1530"/>
    <x v="2"/>
    <x v="2"/>
    <x v="20"/>
    <x v="362"/>
    <x v="187"/>
    <x v="5"/>
    <x v="1054"/>
    <x v="24"/>
    <x v="217"/>
    <x v="1137"/>
    <x v="1400"/>
    <x v="0"/>
    <x v="0"/>
    <x v="0"/>
    <x v="0"/>
    <x v="0"/>
    <x v="0"/>
    <x v="0"/>
    <x v="0"/>
    <x v="0"/>
  </r>
  <r>
    <x v="0"/>
    <x v="0"/>
    <x v="0"/>
    <x v="32"/>
    <x v="32"/>
    <x v="1"/>
    <x v="11"/>
    <x v="515"/>
    <x v="513"/>
    <x v="5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29"/>
    <x v="0"/>
    <x v="1105"/>
    <x v="1099"/>
    <x v="1106"/>
    <x v="12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426"/>
    <x v="0"/>
    <x v="0"/>
    <x v="617"/>
    <x v="0"/>
    <x v="3"/>
    <x v="938"/>
    <x v="1108"/>
    <x v="1"/>
    <x v="1531"/>
    <x v="2"/>
    <x v="2"/>
    <x v="4"/>
    <x v="363"/>
    <x v="40"/>
    <x v="3"/>
    <x v="1055"/>
    <x v="3"/>
    <x v="36"/>
    <x v="1138"/>
    <x v="1401"/>
    <x v="0"/>
    <x v="0"/>
    <x v="0"/>
    <x v="0"/>
    <x v="0"/>
    <x v="0"/>
    <x v="0"/>
    <x v="0"/>
    <x v="0"/>
  </r>
  <r>
    <x v="0"/>
    <x v="0"/>
    <x v="0"/>
    <x v="32"/>
    <x v="32"/>
    <x v="25"/>
    <x v="48"/>
    <x v="147"/>
    <x v="147"/>
    <x v="1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1"/>
    <x v="572"/>
    <x v="0"/>
    <x v="0"/>
    <x v="412"/>
    <x v="101"/>
    <x v="930"/>
    <x v="499"/>
    <x v="1106"/>
    <x v="1100"/>
    <x v="1107"/>
    <x v="1239"/>
    <x v="0"/>
    <x v="0"/>
    <x v="0"/>
    <x v="0"/>
    <x v="0"/>
    <x v="0"/>
    <x v="5"/>
    <x v="5"/>
    <x v="1"/>
    <x v="6"/>
    <x v="0"/>
    <x v="0"/>
    <x v="80"/>
    <x v="2"/>
    <x v="10"/>
    <x v="386"/>
    <x v="465"/>
    <x v="0"/>
    <x v="0"/>
    <x v="5"/>
    <x v="19"/>
    <x v="0"/>
    <x v="0"/>
    <x v="104"/>
    <x v="30"/>
    <x v="427"/>
    <x v="1"/>
    <x v="51"/>
    <x v="618"/>
    <x v="2"/>
    <x v="96"/>
    <x v="939"/>
    <x v="1109"/>
    <x v="185"/>
    <x v="1532"/>
    <x v="17"/>
    <x v="509"/>
    <x v="0"/>
    <x v="0"/>
    <x v="243"/>
    <x v="38"/>
    <x v="1056"/>
    <x v="36"/>
    <x v="218"/>
    <x v="1139"/>
    <x v="1402"/>
    <x v="0"/>
    <x v="0"/>
    <x v="0"/>
    <x v="0"/>
    <x v="0"/>
    <x v="0"/>
    <x v="0"/>
    <x v="0"/>
    <x v="0"/>
  </r>
  <r>
    <x v="0"/>
    <x v="0"/>
    <x v="0"/>
    <x v="32"/>
    <x v="32"/>
    <x v="239"/>
    <x v="258"/>
    <x v="457"/>
    <x v="455"/>
    <x v="45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529"/>
    <x v="5"/>
    <x v="191"/>
    <x v="1"/>
    <x v="1"/>
    <x v="6"/>
    <x v="1"/>
    <x v="63"/>
    <x v="1"/>
    <x v="14"/>
    <x v="116"/>
    <x v="1403"/>
    <x v="0"/>
    <x v="0"/>
    <x v="0"/>
    <x v="0"/>
    <x v="0"/>
    <x v="0"/>
    <x v="0"/>
    <x v="0"/>
    <x v="0"/>
  </r>
  <r>
    <x v="0"/>
    <x v="0"/>
    <x v="0"/>
    <x v="32"/>
    <x v="32"/>
    <x v="1"/>
    <x v="183"/>
    <x v="480"/>
    <x v="478"/>
    <x v="48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2"/>
    <x v="573"/>
    <x v="0"/>
    <x v="0"/>
    <x v="413"/>
    <x v="0"/>
    <x v="931"/>
    <x v="500"/>
    <x v="1107"/>
    <x v="1101"/>
    <x v="1108"/>
    <x v="1240"/>
    <x v="0"/>
    <x v="0"/>
    <x v="0"/>
    <x v="0"/>
    <x v="0"/>
    <x v="0"/>
    <x v="0"/>
    <x v="0"/>
    <x v="0"/>
    <x v="0"/>
    <x v="0"/>
    <x v="0"/>
    <x v="0"/>
    <x v="0"/>
    <x v="1"/>
    <x v="387"/>
    <x v="466"/>
    <x v="0"/>
    <x v="0"/>
    <x v="3"/>
    <x v="296"/>
    <x v="0"/>
    <x v="0"/>
    <x v="16"/>
    <x v="4"/>
    <x v="377"/>
    <x v="0"/>
    <x v="0"/>
    <x v="619"/>
    <x v="0"/>
    <x v="13"/>
    <x v="940"/>
    <x v="1110"/>
    <x v="35"/>
    <x v="1533"/>
    <x v="5"/>
    <x v="498"/>
    <x v="1"/>
    <x v="1"/>
    <x v="49"/>
    <x v="10"/>
    <x v="1057"/>
    <x v="6"/>
    <x v="75"/>
    <x v="1140"/>
    <x v="1404"/>
    <x v="0"/>
    <x v="0"/>
    <x v="0"/>
    <x v="0"/>
    <x v="0"/>
    <x v="0"/>
    <x v="0"/>
    <x v="0"/>
    <x v="0"/>
  </r>
  <r>
    <x v="0"/>
    <x v="0"/>
    <x v="0"/>
    <x v="32"/>
    <x v="32"/>
    <x v="156"/>
    <x v="223"/>
    <x v="138"/>
    <x v="138"/>
    <x v="1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1"/>
    <x v="1"/>
    <x v="2"/>
    <x v="1"/>
    <x v="1058"/>
    <x v="1"/>
    <x v="2"/>
    <x v="165"/>
    <x v="1405"/>
    <x v="0"/>
    <x v="0"/>
    <x v="0"/>
    <x v="0"/>
    <x v="0"/>
    <x v="0"/>
    <x v="0"/>
    <x v="0"/>
    <x v="0"/>
  </r>
  <r>
    <x v="0"/>
    <x v="0"/>
    <x v="0"/>
    <x v="32"/>
    <x v="32"/>
    <x v="1"/>
    <x v="184"/>
    <x v="727"/>
    <x v="723"/>
    <x v="72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2"/>
    <x v="32"/>
    <x v="3"/>
    <x v="0"/>
    <x v="464"/>
    <x v="462"/>
    <x v="46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03"/>
    <x v="26"/>
    <x v="0"/>
    <x v="0"/>
    <x v="414"/>
    <x v="0"/>
    <x v="932"/>
    <x v="23"/>
    <x v="1108"/>
    <x v="1102"/>
    <x v="1109"/>
    <x v="1241"/>
    <x v="0"/>
    <x v="0"/>
    <x v="0"/>
    <x v="0"/>
    <x v="0"/>
    <x v="0"/>
    <x v="0"/>
    <x v="0"/>
    <x v="0"/>
    <x v="0"/>
    <x v="0"/>
    <x v="0"/>
    <x v="0"/>
    <x v="0"/>
    <x v="0"/>
    <x v="388"/>
    <x v="467"/>
    <x v="27"/>
    <x v="338"/>
    <x v="1"/>
    <x v="1"/>
    <x v="0"/>
    <x v="0"/>
    <x v="7"/>
    <x v="4"/>
    <x v="11"/>
    <x v="1"/>
    <x v="32"/>
    <x v="199"/>
    <x v="1"/>
    <x v="1"/>
    <x v="941"/>
    <x v="1111"/>
    <x v="60"/>
    <x v="1534"/>
    <x v="2"/>
    <x v="2"/>
    <x v="0"/>
    <x v="0"/>
    <x v="2"/>
    <x v="1"/>
    <x v="188"/>
    <x v="4"/>
    <x v="5"/>
    <x v="1141"/>
    <x v="1406"/>
    <x v="0"/>
    <x v="0"/>
    <x v="0"/>
    <x v="0"/>
    <x v="0"/>
    <x v="0"/>
    <x v="0"/>
    <x v="0"/>
    <x v="0"/>
  </r>
  <r>
    <x v="0"/>
    <x v="0"/>
    <x v="0"/>
    <x v="32"/>
    <x v="32"/>
    <x v="3"/>
    <x v="0"/>
    <x v="464"/>
    <x v="462"/>
    <x v="46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109"/>
    <x v="1103"/>
    <x v="1110"/>
    <x v="124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7"/>
    <x v="4"/>
    <x v="2"/>
    <x v="1"/>
    <x v="2"/>
    <x v="9"/>
    <x v="0"/>
    <x v="16"/>
    <x v="0"/>
    <x v="1112"/>
    <x v="6"/>
    <x v="10"/>
    <x v="2"/>
    <x v="2"/>
    <x v="0"/>
    <x v="0"/>
    <x v="2"/>
    <x v="1"/>
    <x v="83"/>
    <x v="1"/>
    <x v="2"/>
    <x v="79"/>
    <x v="1407"/>
    <x v="0"/>
    <x v="0"/>
    <x v="0"/>
    <x v="160"/>
    <x v="160"/>
    <x v="1"/>
    <x v="1"/>
    <x v="33"/>
    <x v="33"/>
  </r>
  <r>
    <x v="0"/>
    <x v="0"/>
    <x v="0"/>
    <x v="32"/>
    <x v="32"/>
    <x v="1"/>
    <x v="113"/>
    <x v="728"/>
    <x v="724"/>
    <x v="72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4"/>
    <x v="574"/>
    <x v="0"/>
    <x v="0"/>
    <x v="0"/>
    <x v="0"/>
    <x v="933"/>
    <x v="227"/>
    <x v="1110"/>
    <x v="1104"/>
    <x v="1111"/>
    <x v="12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4"/>
    <x v="4"/>
    <x v="428"/>
    <x v="0"/>
    <x v="0"/>
    <x v="620"/>
    <x v="1"/>
    <x v="21"/>
    <x v="942"/>
    <x v="1113"/>
    <x v="63"/>
    <x v="1535"/>
    <x v="2"/>
    <x v="2"/>
    <x v="21"/>
    <x v="364"/>
    <x v="134"/>
    <x v="3"/>
    <x v="1059"/>
    <x v="1"/>
    <x v="98"/>
    <x v="1142"/>
    <x v="1408"/>
    <x v="0"/>
    <x v="0"/>
    <x v="0"/>
    <x v="0"/>
    <x v="0"/>
    <x v="0"/>
    <x v="0"/>
    <x v="0"/>
    <x v="0"/>
  </r>
  <r>
    <x v="0"/>
    <x v="0"/>
    <x v="0"/>
    <x v="32"/>
    <x v="32"/>
    <x v="1"/>
    <x v="52"/>
    <x v="712"/>
    <x v="708"/>
    <x v="7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5"/>
    <x v="575"/>
    <x v="0"/>
    <x v="0"/>
    <x v="415"/>
    <x v="0"/>
    <x v="934"/>
    <x v="348"/>
    <x v="1111"/>
    <x v="1105"/>
    <x v="1112"/>
    <x v="1244"/>
    <x v="0"/>
    <x v="0"/>
    <x v="0"/>
    <x v="0"/>
    <x v="0"/>
    <x v="0"/>
    <x v="0"/>
    <x v="0"/>
    <x v="0"/>
    <x v="0"/>
    <x v="0"/>
    <x v="0"/>
    <x v="0"/>
    <x v="0"/>
    <x v="0"/>
    <x v="389"/>
    <x v="468"/>
    <x v="0"/>
    <x v="0"/>
    <x v="0"/>
    <x v="297"/>
    <x v="0"/>
    <x v="0"/>
    <x v="7"/>
    <x v="4"/>
    <x v="429"/>
    <x v="1"/>
    <x v="169"/>
    <x v="621"/>
    <x v="0"/>
    <x v="16"/>
    <x v="943"/>
    <x v="1114"/>
    <x v="21"/>
    <x v="1536"/>
    <x v="1"/>
    <x v="510"/>
    <x v="12"/>
    <x v="39"/>
    <x v="27"/>
    <x v="11"/>
    <x v="1060"/>
    <x v="0"/>
    <x v="141"/>
    <x v="1143"/>
    <x v="1409"/>
    <x v="0"/>
    <x v="0"/>
    <x v="0"/>
    <x v="0"/>
    <x v="0"/>
    <x v="0"/>
    <x v="0"/>
    <x v="0"/>
    <x v="0"/>
  </r>
  <r>
    <x v="0"/>
    <x v="0"/>
    <x v="0"/>
    <x v="32"/>
    <x v="32"/>
    <x v="13"/>
    <x v="126"/>
    <x v="574"/>
    <x v="572"/>
    <x v="57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5"/>
    <x v="1"/>
    <x v="511"/>
    <x v="1"/>
    <x v="124"/>
    <x v="43"/>
    <x v="1"/>
    <x v="63"/>
    <x v="4"/>
    <x v="7"/>
    <x v="116"/>
    <x v="1410"/>
    <x v="0"/>
    <x v="0"/>
    <x v="0"/>
    <x v="0"/>
    <x v="0"/>
    <x v="0"/>
    <x v="0"/>
    <x v="0"/>
    <x v="0"/>
  </r>
  <r>
    <x v="0"/>
    <x v="0"/>
    <x v="0"/>
    <x v="32"/>
    <x v="32"/>
    <x v="66"/>
    <x v="0"/>
    <x v="729"/>
    <x v="725"/>
    <x v="72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339"/>
    <x v="1"/>
    <x v="1"/>
    <x v="0"/>
    <x v="0"/>
    <x v="0"/>
    <x v="0"/>
    <x v="0"/>
    <x v="0"/>
    <x v="0"/>
    <x v="0"/>
    <x v="1"/>
    <x v="1"/>
    <x v="1"/>
    <x v="1"/>
    <x v="23"/>
    <x v="103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2"/>
    <x v="32"/>
    <x v="25"/>
    <x v="48"/>
    <x v="147"/>
    <x v="147"/>
    <x v="14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6"/>
    <x v="120"/>
    <x v="806"/>
    <x v="81"/>
    <x v="108"/>
    <x v="0"/>
    <x v="416"/>
    <x v="0"/>
    <x v="935"/>
    <x v="0"/>
    <x v="1112"/>
    <x v="1106"/>
    <x v="1113"/>
    <x v="1245"/>
    <x v="0"/>
    <x v="0"/>
    <x v="0"/>
    <x v="0"/>
    <x v="0"/>
    <x v="0"/>
    <x v="0"/>
    <x v="0"/>
    <x v="0"/>
    <x v="0"/>
    <x v="0"/>
    <x v="0"/>
    <x v="0"/>
    <x v="0"/>
    <x v="0"/>
    <x v="390"/>
    <x v="469"/>
    <x v="0"/>
    <x v="0"/>
    <x v="1"/>
    <x v="1"/>
    <x v="0"/>
    <x v="0"/>
    <x v="0"/>
    <x v="0"/>
    <x v="0"/>
    <x v="0"/>
    <x v="0"/>
    <x v="0"/>
    <x v="1"/>
    <x v="1"/>
    <x v="944"/>
    <x v="1115"/>
    <x v="6"/>
    <x v="161"/>
    <x v="2"/>
    <x v="2"/>
    <x v="0"/>
    <x v="0"/>
    <x v="16"/>
    <x v="1"/>
    <x v="60"/>
    <x v="4"/>
    <x v="7"/>
    <x v="1144"/>
    <x v="1411"/>
    <x v="0"/>
    <x v="0"/>
    <x v="0"/>
    <x v="0"/>
    <x v="0"/>
    <x v="0"/>
    <x v="0"/>
    <x v="0"/>
    <x v="0"/>
  </r>
  <r>
    <x v="0"/>
    <x v="0"/>
    <x v="0"/>
    <x v="33"/>
    <x v="33"/>
    <x v="0"/>
    <x v="4"/>
    <x v="278"/>
    <x v="277"/>
    <x v="2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37"/>
    <x v="2"/>
    <x v="2"/>
    <x v="0"/>
    <x v="0"/>
    <x v="8"/>
    <x v="1"/>
    <x v="1061"/>
    <x v="4"/>
    <x v="2"/>
    <x v="1145"/>
    <x v="1412"/>
    <x v="0"/>
    <x v="0"/>
    <x v="0"/>
    <x v="0"/>
    <x v="0"/>
    <x v="0"/>
    <x v="0"/>
    <x v="0"/>
    <x v="0"/>
  </r>
  <r>
    <x v="0"/>
    <x v="0"/>
    <x v="0"/>
    <x v="33"/>
    <x v="33"/>
    <x v="4"/>
    <x v="20"/>
    <x v="523"/>
    <x v="521"/>
    <x v="5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538"/>
    <x v="2"/>
    <x v="2"/>
    <x v="1"/>
    <x v="232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3"/>
    <x v="33"/>
    <x v="176"/>
    <x v="0"/>
    <x v="524"/>
    <x v="522"/>
    <x v="5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153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3"/>
    <x v="33"/>
    <x v="176"/>
    <x v="0"/>
    <x v="524"/>
    <x v="522"/>
    <x v="52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07"/>
    <x v="40"/>
    <x v="0"/>
    <x v="0"/>
    <x v="417"/>
    <x v="0"/>
    <x v="936"/>
    <x v="37"/>
    <x v="1113"/>
    <x v="1107"/>
    <x v="1114"/>
    <x v="1246"/>
    <x v="2"/>
    <x v="6"/>
    <x v="0"/>
    <x v="0"/>
    <x v="0"/>
    <x v="0"/>
    <x v="0"/>
    <x v="0"/>
    <x v="0"/>
    <x v="0"/>
    <x v="0"/>
    <x v="0"/>
    <x v="0"/>
    <x v="0"/>
    <x v="0"/>
    <x v="391"/>
    <x v="470"/>
    <x v="52"/>
    <x v="340"/>
    <x v="1"/>
    <x v="1"/>
    <x v="0"/>
    <x v="0"/>
    <x v="4"/>
    <x v="4"/>
    <x v="173"/>
    <x v="1"/>
    <x v="159"/>
    <x v="453"/>
    <x v="1"/>
    <x v="16"/>
    <x v="945"/>
    <x v="1116"/>
    <x v="31"/>
    <x v="1540"/>
    <x v="2"/>
    <x v="2"/>
    <x v="0"/>
    <x v="0"/>
    <x v="6"/>
    <x v="1"/>
    <x v="1062"/>
    <x v="4"/>
    <x v="2"/>
    <x v="1146"/>
    <x v="1413"/>
    <x v="0"/>
    <x v="0"/>
    <x v="0"/>
    <x v="0"/>
    <x v="0"/>
    <x v="0"/>
    <x v="0"/>
    <x v="0"/>
    <x v="0"/>
  </r>
  <r>
    <x v="0"/>
    <x v="0"/>
    <x v="0"/>
    <x v="33"/>
    <x v="33"/>
    <x v="1"/>
    <x v="0"/>
    <x v="519"/>
    <x v="517"/>
    <x v="5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6"/>
    <x v="0"/>
    <x v="1114"/>
    <x v="1108"/>
    <x v="1115"/>
    <x v="124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8"/>
    <x v="0"/>
    <x v="0"/>
    <x v="40"/>
    <x v="2"/>
    <x v="12"/>
    <x v="0"/>
    <x v="0"/>
    <x v="622"/>
    <x v="3"/>
    <x v="62"/>
    <x v="946"/>
    <x v="1117"/>
    <x v="147"/>
    <x v="1541"/>
    <x v="15"/>
    <x v="512"/>
    <x v="25"/>
    <x v="365"/>
    <x v="229"/>
    <x v="14"/>
    <x v="1063"/>
    <x v="15"/>
    <x v="42"/>
    <x v="1147"/>
    <x v="1414"/>
    <x v="0"/>
    <x v="0"/>
    <x v="0"/>
    <x v="0"/>
    <x v="0"/>
    <x v="0"/>
    <x v="0"/>
    <x v="0"/>
    <x v="0"/>
  </r>
  <r>
    <x v="0"/>
    <x v="0"/>
    <x v="0"/>
    <x v="33"/>
    <x v="33"/>
    <x v="1"/>
    <x v="121"/>
    <x v="272"/>
    <x v="271"/>
    <x v="27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35"/>
    <x v="1542"/>
    <x v="1"/>
    <x v="4"/>
    <x v="8"/>
    <x v="366"/>
    <x v="58"/>
    <x v="39"/>
    <x v="1064"/>
    <x v="9"/>
    <x v="15"/>
    <x v="1148"/>
    <x v="1415"/>
    <x v="0"/>
    <x v="0"/>
    <x v="0"/>
    <x v="0"/>
    <x v="0"/>
    <x v="0"/>
    <x v="0"/>
    <x v="0"/>
    <x v="0"/>
  </r>
  <r>
    <x v="0"/>
    <x v="0"/>
    <x v="0"/>
    <x v="33"/>
    <x v="33"/>
    <x v="177"/>
    <x v="259"/>
    <x v="527"/>
    <x v="525"/>
    <x v="52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3"/>
    <x v="33"/>
    <x v="13"/>
    <x v="182"/>
    <x v="730"/>
    <x v="726"/>
    <x v="73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3"/>
    <x v="33"/>
    <x v="176"/>
    <x v="0"/>
    <x v="524"/>
    <x v="522"/>
    <x v="52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16"/>
    <x v="0"/>
    <x v="0"/>
    <x v="0"/>
    <x v="0"/>
    <x v="29"/>
    <x v="14"/>
    <x v="1115"/>
    <x v="1109"/>
    <x v="1116"/>
    <x v="1248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341"/>
    <x v="1"/>
    <x v="1"/>
    <x v="0"/>
    <x v="0"/>
    <x v="27"/>
    <x v="4"/>
    <x v="2"/>
    <x v="1"/>
    <x v="2"/>
    <x v="26"/>
    <x v="1"/>
    <x v="1"/>
    <x v="1"/>
    <x v="1118"/>
    <x v="10"/>
    <x v="1543"/>
    <x v="2"/>
    <x v="2"/>
    <x v="0"/>
    <x v="0"/>
    <x v="8"/>
    <x v="1"/>
    <x v="34"/>
    <x v="4"/>
    <x v="5"/>
    <x v="5"/>
    <x v="1416"/>
    <x v="0"/>
    <x v="0"/>
    <x v="0"/>
    <x v="161"/>
    <x v="161"/>
    <x v="1"/>
    <x v="1"/>
    <x v="34"/>
    <x v="34"/>
  </r>
  <r>
    <x v="0"/>
    <x v="0"/>
    <x v="0"/>
    <x v="33"/>
    <x v="33"/>
    <x v="1"/>
    <x v="0"/>
    <x v="519"/>
    <x v="517"/>
    <x v="5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37"/>
    <x v="0"/>
    <x v="1116"/>
    <x v="1110"/>
    <x v="1117"/>
    <x v="12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947"/>
    <x v="1119"/>
    <x v="6"/>
    <x v="353"/>
    <x v="2"/>
    <x v="2"/>
    <x v="0"/>
    <x v="0"/>
    <x v="13"/>
    <x v="1"/>
    <x v="919"/>
    <x v="1"/>
    <x v="13"/>
    <x v="997"/>
    <x v="1417"/>
    <x v="0"/>
    <x v="0"/>
    <x v="0"/>
    <x v="0"/>
    <x v="0"/>
    <x v="0"/>
    <x v="0"/>
    <x v="0"/>
    <x v="0"/>
  </r>
  <r>
    <x v="0"/>
    <x v="0"/>
    <x v="0"/>
    <x v="34"/>
    <x v="34"/>
    <x v="1"/>
    <x v="0"/>
    <x v="525"/>
    <x v="523"/>
    <x v="5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544"/>
    <x v="2"/>
    <x v="2"/>
    <x v="9"/>
    <x v="100"/>
    <x v="13"/>
    <x v="1"/>
    <x v="83"/>
    <x v="1"/>
    <x v="13"/>
    <x v="79"/>
    <x v="1418"/>
    <x v="0"/>
    <x v="0"/>
    <x v="0"/>
    <x v="0"/>
    <x v="0"/>
    <x v="0"/>
    <x v="0"/>
    <x v="0"/>
    <x v="0"/>
  </r>
  <r>
    <x v="0"/>
    <x v="0"/>
    <x v="0"/>
    <x v="34"/>
    <x v="34"/>
    <x v="1"/>
    <x v="0"/>
    <x v="525"/>
    <x v="523"/>
    <x v="525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4"/>
    <x v="34"/>
    <x v="1"/>
    <x v="189"/>
    <x v="527"/>
    <x v="525"/>
    <x v="5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8"/>
    <x v="125"/>
    <x v="0"/>
    <x v="0"/>
    <x v="418"/>
    <x v="65"/>
    <x v="938"/>
    <x v="132"/>
    <x v="1117"/>
    <x v="1111"/>
    <x v="1118"/>
    <x v="1250"/>
    <x v="0"/>
    <x v="0"/>
    <x v="0"/>
    <x v="0"/>
    <x v="0"/>
    <x v="0"/>
    <x v="3"/>
    <x v="3"/>
    <x v="0"/>
    <x v="0"/>
    <x v="0"/>
    <x v="0"/>
    <x v="81"/>
    <x v="0"/>
    <x v="0"/>
    <x v="0"/>
    <x v="0"/>
    <x v="0"/>
    <x v="0"/>
    <x v="1"/>
    <x v="1"/>
    <x v="0"/>
    <x v="0"/>
    <x v="8"/>
    <x v="4"/>
    <x v="9"/>
    <x v="0"/>
    <x v="0"/>
    <x v="623"/>
    <x v="1"/>
    <x v="14"/>
    <x v="948"/>
    <x v="1120"/>
    <x v="1"/>
    <x v="1545"/>
    <x v="2"/>
    <x v="2"/>
    <x v="1"/>
    <x v="367"/>
    <x v="143"/>
    <x v="3"/>
    <x v="1065"/>
    <x v="1"/>
    <x v="85"/>
    <x v="1149"/>
    <x v="1419"/>
    <x v="0"/>
    <x v="0"/>
    <x v="0"/>
    <x v="0"/>
    <x v="0"/>
    <x v="0"/>
    <x v="0"/>
    <x v="0"/>
    <x v="0"/>
  </r>
  <r>
    <x v="0"/>
    <x v="0"/>
    <x v="0"/>
    <x v="34"/>
    <x v="34"/>
    <x v="1"/>
    <x v="0"/>
    <x v="731"/>
    <x v="727"/>
    <x v="73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9"/>
    <x v="106"/>
    <x v="0"/>
    <x v="0"/>
    <x v="0"/>
    <x v="0"/>
    <x v="939"/>
    <x v="0"/>
    <x v="1118"/>
    <x v="1108"/>
    <x v="1119"/>
    <x v="125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6"/>
    <x v="949"/>
    <x v="1121"/>
    <x v="23"/>
    <x v="1546"/>
    <x v="2"/>
    <x v="2"/>
    <x v="1"/>
    <x v="368"/>
    <x v="43"/>
    <x v="1"/>
    <x v="1066"/>
    <x v="4"/>
    <x v="14"/>
    <x v="1150"/>
    <x v="1420"/>
    <x v="0"/>
    <x v="0"/>
    <x v="0"/>
    <x v="0"/>
    <x v="0"/>
    <x v="0"/>
    <x v="0"/>
    <x v="0"/>
    <x v="0"/>
  </r>
  <r>
    <x v="0"/>
    <x v="0"/>
    <x v="0"/>
    <x v="34"/>
    <x v="34"/>
    <x v="13"/>
    <x v="141"/>
    <x v="404"/>
    <x v="402"/>
    <x v="40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2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4"/>
    <x v="34"/>
    <x v="180"/>
    <x v="0"/>
    <x v="530"/>
    <x v="528"/>
    <x v="53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5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5"/>
    <x v="35"/>
    <x v="61"/>
    <x v="26"/>
    <x v="127"/>
    <x v="127"/>
    <x v="12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42"/>
    <x v="1"/>
    <x v="1"/>
    <x v="0"/>
    <x v="0"/>
    <x v="0"/>
    <x v="0"/>
    <x v="0"/>
    <x v="0"/>
    <x v="0"/>
    <x v="0"/>
    <x v="1"/>
    <x v="1"/>
    <x v="1"/>
    <x v="1"/>
    <x v="1"/>
    <x v="154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5"/>
    <x v="35"/>
    <x v="31"/>
    <x v="43"/>
    <x v="512"/>
    <x v="510"/>
    <x v="5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0"/>
    <x v="576"/>
    <x v="0"/>
    <x v="0"/>
    <x v="419"/>
    <x v="0"/>
    <x v="940"/>
    <x v="501"/>
    <x v="1119"/>
    <x v="1112"/>
    <x v="1120"/>
    <x v="1252"/>
    <x v="0"/>
    <x v="0"/>
    <x v="0"/>
    <x v="0"/>
    <x v="0"/>
    <x v="0"/>
    <x v="0"/>
    <x v="0"/>
    <x v="0"/>
    <x v="0"/>
    <x v="0"/>
    <x v="0"/>
    <x v="0"/>
    <x v="0"/>
    <x v="0"/>
    <x v="392"/>
    <x v="471"/>
    <x v="0"/>
    <x v="0"/>
    <x v="1"/>
    <x v="1"/>
    <x v="0"/>
    <x v="0"/>
    <x v="4"/>
    <x v="2"/>
    <x v="430"/>
    <x v="0"/>
    <x v="0"/>
    <x v="624"/>
    <x v="1"/>
    <x v="5"/>
    <x v="950"/>
    <x v="1122"/>
    <x v="54"/>
    <x v="1548"/>
    <x v="2"/>
    <x v="2"/>
    <x v="0"/>
    <x v="0"/>
    <x v="52"/>
    <x v="11"/>
    <x v="1067"/>
    <x v="0"/>
    <x v="36"/>
    <x v="1151"/>
    <x v="1421"/>
    <x v="0"/>
    <x v="0"/>
    <x v="0"/>
    <x v="0"/>
    <x v="0"/>
    <x v="0"/>
    <x v="0"/>
    <x v="0"/>
    <x v="0"/>
  </r>
  <r>
    <x v="0"/>
    <x v="0"/>
    <x v="0"/>
    <x v="35"/>
    <x v="35"/>
    <x v="74"/>
    <x v="56"/>
    <x v="532"/>
    <x v="530"/>
    <x v="5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5"/>
    <x v="35"/>
    <x v="181"/>
    <x v="131"/>
    <x v="7"/>
    <x v="7"/>
    <x v="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1"/>
    <x v="577"/>
    <x v="0"/>
    <x v="0"/>
    <x v="0"/>
    <x v="0"/>
    <x v="941"/>
    <x v="0"/>
    <x v="1120"/>
    <x v="1113"/>
    <x v="1121"/>
    <x v="12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2"/>
    <x v="431"/>
    <x v="0"/>
    <x v="0"/>
    <x v="625"/>
    <x v="6"/>
    <x v="37"/>
    <x v="951"/>
    <x v="1123"/>
    <x v="21"/>
    <x v="1549"/>
    <x v="7"/>
    <x v="513"/>
    <x v="22"/>
    <x v="369"/>
    <x v="244"/>
    <x v="16"/>
    <x v="1068"/>
    <x v="15"/>
    <x v="116"/>
    <x v="1152"/>
    <x v="1422"/>
    <x v="0"/>
    <x v="0"/>
    <x v="0"/>
    <x v="0"/>
    <x v="0"/>
    <x v="0"/>
    <x v="0"/>
    <x v="0"/>
    <x v="0"/>
  </r>
  <r>
    <x v="0"/>
    <x v="0"/>
    <x v="0"/>
    <x v="35"/>
    <x v="35"/>
    <x v="1"/>
    <x v="97"/>
    <x v="118"/>
    <x v="118"/>
    <x v="1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1550"/>
    <x v="2"/>
    <x v="2"/>
    <x v="7"/>
    <x v="370"/>
    <x v="4"/>
    <x v="1"/>
    <x v="177"/>
    <x v="1"/>
    <x v="4"/>
    <x v="171"/>
    <x v="1423"/>
    <x v="0"/>
    <x v="0"/>
    <x v="0"/>
    <x v="0"/>
    <x v="0"/>
    <x v="0"/>
    <x v="0"/>
    <x v="0"/>
    <x v="0"/>
  </r>
  <r>
    <x v="0"/>
    <x v="0"/>
    <x v="0"/>
    <x v="35"/>
    <x v="35"/>
    <x v="1"/>
    <x v="73"/>
    <x v="417"/>
    <x v="415"/>
    <x v="4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2"/>
    <x v="578"/>
    <x v="0"/>
    <x v="0"/>
    <x v="420"/>
    <x v="39"/>
    <x v="942"/>
    <x v="502"/>
    <x v="1121"/>
    <x v="1114"/>
    <x v="1122"/>
    <x v="1254"/>
    <x v="0"/>
    <x v="0"/>
    <x v="0"/>
    <x v="0"/>
    <x v="0"/>
    <x v="0"/>
    <x v="3"/>
    <x v="3"/>
    <x v="0"/>
    <x v="0"/>
    <x v="0"/>
    <x v="0"/>
    <x v="82"/>
    <x v="0"/>
    <x v="6"/>
    <x v="393"/>
    <x v="472"/>
    <x v="0"/>
    <x v="0"/>
    <x v="3"/>
    <x v="299"/>
    <x v="0"/>
    <x v="0"/>
    <x v="33"/>
    <x v="5"/>
    <x v="432"/>
    <x v="0"/>
    <x v="0"/>
    <x v="626"/>
    <x v="13"/>
    <x v="57"/>
    <x v="952"/>
    <x v="1124"/>
    <x v="14"/>
    <x v="1551"/>
    <x v="5"/>
    <x v="514"/>
    <x v="37"/>
    <x v="371"/>
    <x v="124"/>
    <x v="26"/>
    <x v="1069"/>
    <x v="0"/>
    <x v="96"/>
    <x v="1153"/>
    <x v="1424"/>
    <x v="0"/>
    <x v="0"/>
    <x v="0"/>
    <x v="0"/>
    <x v="0"/>
    <x v="0"/>
    <x v="0"/>
    <x v="0"/>
    <x v="0"/>
  </r>
  <r>
    <x v="0"/>
    <x v="0"/>
    <x v="0"/>
    <x v="35"/>
    <x v="35"/>
    <x v="1"/>
    <x v="11"/>
    <x v="531"/>
    <x v="529"/>
    <x v="53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3"/>
    <x v="282"/>
    <x v="0"/>
    <x v="0"/>
    <x v="0"/>
    <x v="0"/>
    <x v="943"/>
    <x v="249"/>
    <x v="1122"/>
    <x v="1115"/>
    <x v="1123"/>
    <x v="12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10"/>
    <x v="0"/>
    <x v="0"/>
    <x v="9"/>
    <x v="0"/>
    <x v="5"/>
    <x v="953"/>
    <x v="1125"/>
    <x v="30"/>
    <x v="1552"/>
    <x v="2"/>
    <x v="2"/>
    <x v="7"/>
    <x v="372"/>
    <x v="0"/>
    <x v="8"/>
    <x v="1070"/>
    <x v="3"/>
    <x v="65"/>
    <x v="1154"/>
    <x v="1425"/>
    <x v="0"/>
    <x v="0"/>
    <x v="0"/>
    <x v="0"/>
    <x v="0"/>
    <x v="0"/>
    <x v="0"/>
    <x v="0"/>
    <x v="0"/>
  </r>
  <r>
    <x v="0"/>
    <x v="0"/>
    <x v="0"/>
    <x v="35"/>
    <x v="35"/>
    <x v="52"/>
    <x v="0"/>
    <x v="415"/>
    <x v="413"/>
    <x v="4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5"/>
    <x v="35"/>
    <x v="52"/>
    <x v="0"/>
    <x v="415"/>
    <x v="413"/>
    <x v="41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123"/>
    <x v="1116"/>
    <x v="1124"/>
    <x v="1256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14"/>
    <x v="4"/>
    <x v="11"/>
    <x v="1"/>
    <x v="32"/>
    <x v="438"/>
    <x v="0"/>
    <x v="21"/>
    <x v="629"/>
    <x v="1126"/>
    <x v="6"/>
    <x v="15"/>
    <x v="2"/>
    <x v="2"/>
    <x v="0"/>
    <x v="0"/>
    <x v="1"/>
    <x v="1"/>
    <x v="394"/>
    <x v="1"/>
    <x v="1"/>
    <x v="395"/>
    <x v="1426"/>
    <x v="0"/>
    <x v="0"/>
    <x v="0"/>
    <x v="0"/>
    <x v="0"/>
    <x v="0"/>
    <x v="0"/>
    <x v="0"/>
    <x v="0"/>
  </r>
  <r>
    <x v="0"/>
    <x v="0"/>
    <x v="0"/>
    <x v="35"/>
    <x v="35"/>
    <x v="52"/>
    <x v="0"/>
    <x v="512"/>
    <x v="510"/>
    <x v="5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5"/>
    <x v="35"/>
    <x v="52"/>
    <x v="0"/>
    <x v="512"/>
    <x v="510"/>
    <x v="51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19"/>
    <x v="339"/>
    <x v="0"/>
    <x v="0"/>
    <x v="0"/>
    <x v="0"/>
    <x v="0"/>
    <x v="0"/>
    <x v="0"/>
    <x v="0"/>
    <x v="0"/>
    <x v="0"/>
    <x v="1"/>
    <x v="1"/>
    <x v="1"/>
    <x v="1"/>
    <x v="23"/>
    <x v="1038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5"/>
    <x v="35"/>
    <x v="31"/>
    <x v="43"/>
    <x v="512"/>
    <x v="510"/>
    <x v="51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42"/>
    <x v="0"/>
    <x v="0"/>
    <x v="0"/>
    <x v="0"/>
    <x v="1"/>
    <x v="39"/>
    <x v="1124"/>
    <x v="1117"/>
    <x v="1125"/>
    <x v="12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2"/>
    <x v="0"/>
    <x v="0"/>
    <x v="26"/>
    <x v="1"/>
    <x v="0"/>
    <x v="298"/>
    <x v="1127"/>
    <x v="6"/>
    <x v="10"/>
    <x v="2"/>
    <x v="2"/>
    <x v="0"/>
    <x v="0"/>
    <x v="4"/>
    <x v="1"/>
    <x v="1071"/>
    <x v="4"/>
    <x v="10"/>
    <x v="1155"/>
    <x v="1427"/>
    <x v="0"/>
    <x v="0"/>
    <x v="0"/>
    <x v="162"/>
    <x v="162"/>
    <x v="1"/>
    <x v="1"/>
    <x v="36"/>
    <x v="36"/>
  </r>
  <r>
    <x v="0"/>
    <x v="0"/>
    <x v="0"/>
    <x v="35"/>
    <x v="35"/>
    <x v="25"/>
    <x v="68"/>
    <x v="515"/>
    <x v="513"/>
    <x v="5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4"/>
    <x v="579"/>
    <x v="0"/>
    <x v="0"/>
    <x v="0"/>
    <x v="0"/>
    <x v="944"/>
    <x v="503"/>
    <x v="1125"/>
    <x v="1118"/>
    <x v="1126"/>
    <x v="125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"/>
    <x v="5"/>
    <x v="433"/>
    <x v="2"/>
    <x v="74"/>
    <x v="627"/>
    <x v="1"/>
    <x v="5"/>
    <x v="954"/>
    <x v="1128"/>
    <x v="92"/>
    <x v="1553"/>
    <x v="1"/>
    <x v="270"/>
    <x v="0"/>
    <x v="0"/>
    <x v="47"/>
    <x v="0"/>
    <x v="1072"/>
    <x v="10"/>
    <x v="33"/>
    <x v="1156"/>
    <x v="1428"/>
    <x v="0"/>
    <x v="0"/>
    <x v="0"/>
    <x v="0"/>
    <x v="0"/>
    <x v="0"/>
    <x v="0"/>
    <x v="0"/>
    <x v="0"/>
  </r>
  <r>
    <x v="0"/>
    <x v="0"/>
    <x v="0"/>
    <x v="35"/>
    <x v="35"/>
    <x v="69"/>
    <x v="43"/>
    <x v="181"/>
    <x v="181"/>
    <x v="1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5"/>
    <x v="141"/>
    <x v="0"/>
    <x v="0"/>
    <x v="421"/>
    <x v="0"/>
    <x v="945"/>
    <x v="151"/>
    <x v="1126"/>
    <x v="1119"/>
    <x v="1127"/>
    <x v="1259"/>
    <x v="0"/>
    <x v="0"/>
    <x v="0"/>
    <x v="0"/>
    <x v="0"/>
    <x v="0"/>
    <x v="0"/>
    <x v="0"/>
    <x v="0"/>
    <x v="0"/>
    <x v="0"/>
    <x v="0"/>
    <x v="0"/>
    <x v="2"/>
    <x v="1"/>
    <x v="394"/>
    <x v="473"/>
    <x v="0"/>
    <x v="0"/>
    <x v="1"/>
    <x v="1"/>
    <x v="0"/>
    <x v="0"/>
    <x v="51"/>
    <x v="10"/>
    <x v="434"/>
    <x v="0"/>
    <x v="0"/>
    <x v="628"/>
    <x v="3"/>
    <x v="24"/>
    <x v="955"/>
    <x v="1129"/>
    <x v="5"/>
    <x v="592"/>
    <x v="7"/>
    <x v="515"/>
    <x v="1"/>
    <x v="1"/>
    <x v="132"/>
    <x v="15"/>
    <x v="1073"/>
    <x v="10"/>
    <x v="86"/>
    <x v="1157"/>
    <x v="1429"/>
    <x v="0"/>
    <x v="0"/>
    <x v="0"/>
    <x v="0"/>
    <x v="0"/>
    <x v="0"/>
    <x v="0"/>
    <x v="0"/>
    <x v="0"/>
  </r>
  <r>
    <x v="0"/>
    <x v="0"/>
    <x v="0"/>
    <x v="35"/>
    <x v="35"/>
    <x v="52"/>
    <x v="0"/>
    <x v="534"/>
    <x v="532"/>
    <x v="53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28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5"/>
    <x v="35"/>
    <x v="52"/>
    <x v="0"/>
    <x v="534"/>
    <x v="532"/>
    <x v="53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63"/>
    <x v="163"/>
    <x v="1"/>
    <x v="1"/>
    <x v="36"/>
    <x v="36"/>
  </r>
  <r>
    <x v="0"/>
    <x v="0"/>
    <x v="0"/>
    <x v="35"/>
    <x v="35"/>
    <x v="52"/>
    <x v="0"/>
    <x v="512"/>
    <x v="510"/>
    <x v="512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43"/>
    <x v="1"/>
    <x v="1"/>
    <x v="0"/>
    <x v="0"/>
    <x v="0"/>
    <x v="0"/>
    <x v="0"/>
    <x v="0"/>
    <x v="0"/>
    <x v="0"/>
    <x v="1"/>
    <x v="1"/>
    <x v="1"/>
    <x v="1"/>
    <x v="6"/>
    <x v="129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5"/>
    <x v="35"/>
    <x v="31"/>
    <x v="43"/>
    <x v="512"/>
    <x v="510"/>
    <x v="51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3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6"/>
    <x v="36"/>
    <x v="117"/>
    <x v="8"/>
    <x v="224"/>
    <x v="223"/>
    <x v="2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46"/>
    <x v="0"/>
    <x v="1127"/>
    <x v="1120"/>
    <x v="1128"/>
    <x v="126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7"/>
    <x v="0"/>
    <x v="0"/>
    <x v="0"/>
    <x v="0"/>
    <x v="0"/>
    <x v="0"/>
    <x v="0"/>
    <x v="0"/>
    <x v="3"/>
    <x v="13"/>
    <x v="956"/>
    <x v="1130"/>
    <x v="32"/>
    <x v="1554"/>
    <x v="1"/>
    <x v="87"/>
    <x v="8"/>
    <x v="373"/>
    <x v="35"/>
    <x v="3"/>
    <x v="1074"/>
    <x v="3"/>
    <x v="33"/>
    <x v="1158"/>
    <x v="1430"/>
    <x v="0"/>
    <x v="0"/>
    <x v="0"/>
    <x v="0"/>
    <x v="0"/>
    <x v="0"/>
    <x v="0"/>
    <x v="0"/>
    <x v="0"/>
  </r>
  <r>
    <x v="0"/>
    <x v="0"/>
    <x v="0"/>
    <x v="36"/>
    <x v="36"/>
    <x v="1"/>
    <x v="192"/>
    <x v="543"/>
    <x v="541"/>
    <x v="54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6"/>
    <x v="490"/>
    <x v="0"/>
    <x v="0"/>
    <x v="0"/>
    <x v="0"/>
    <x v="947"/>
    <x v="429"/>
    <x v="1128"/>
    <x v="1121"/>
    <x v="1129"/>
    <x v="126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4"/>
    <x v="10"/>
    <x v="0"/>
    <x v="0"/>
    <x v="629"/>
    <x v="1"/>
    <x v="1"/>
    <x v="957"/>
    <x v="1131"/>
    <x v="54"/>
    <x v="1555"/>
    <x v="1"/>
    <x v="4"/>
    <x v="13"/>
    <x v="374"/>
    <x v="105"/>
    <x v="39"/>
    <x v="1075"/>
    <x v="18"/>
    <x v="85"/>
    <x v="1159"/>
    <x v="1431"/>
    <x v="0"/>
    <x v="0"/>
    <x v="0"/>
    <x v="0"/>
    <x v="0"/>
    <x v="0"/>
    <x v="0"/>
    <x v="0"/>
    <x v="0"/>
  </r>
  <r>
    <x v="0"/>
    <x v="0"/>
    <x v="0"/>
    <x v="36"/>
    <x v="36"/>
    <x v="1"/>
    <x v="260"/>
    <x v="70"/>
    <x v="70"/>
    <x v="7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7"/>
    <x v="106"/>
    <x v="0"/>
    <x v="0"/>
    <x v="0"/>
    <x v="0"/>
    <x v="948"/>
    <x v="0"/>
    <x v="1129"/>
    <x v="1122"/>
    <x v="1130"/>
    <x v="126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6"/>
    <x v="8"/>
    <x v="958"/>
    <x v="1132"/>
    <x v="124"/>
    <x v="1556"/>
    <x v="1"/>
    <x v="516"/>
    <x v="3"/>
    <x v="375"/>
    <x v="50"/>
    <x v="6"/>
    <x v="1076"/>
    <x v="19"/>
    <x v="116"/>
    <x v="1160"/>
    <x v="1432"/>
    <x v="0"/>
    <x v="0"/>
    <x v="0"/>
    <x v="0"/>
    <x v="0"/>
    <x v="0"/>
    <x v="0"/>
    <x v="0"/>
    <x v="0"/>
  </r>
  <r>
    <x v="0"/>
    <x v="0"/>
    <x v="0"/>
    <x v="37"/>
    <x v="37"/>
    <x v="168"/>
    <x v="122"/>
    <x v="479"/>
    <x v="477"/>
    <x v="4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7"/>
    <x v="37"/>
    <x v="103"/>
    <x v="0"/>
    <x v="542"/>
    <x v="540"/>
    <x v="5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1557"/>
    <x v="2"/>
    <x v="2"/>
    <x v="4"/>
    <x v="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7"/>
    <x v="37"/>
    <x v="168"/>
    <x v="196"/>
    <x v="543"/>
    <x v="541"/>
    <x v="5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1558"/>
    <x v="2"/>
    <x v="2"/>
    <x v="4"/>
    <x v="4"/>
    <x v="55"/>
    <x v="1"/>
    <x v="1077"/>
    <x v="1"/>
    <x v="22"/>
    <x v="1161"/>
    <x v="1433"/>
    <x v="0"/>
    <x v="0"/>
    <x v="0"/>
    <x v="0"/>
    <x v="0"/>
    <x v="0"/>
    <x v="0"/>
    <x v="0"/>
    <x v="0"/>
  </r>
  <r>
    <x v="0"/>
    <x v="0"/>
    <x v="0"/>
    <x v="37"/>
    <x v="37"/>
    <x v="91"/>
    <x v="56"/>
    <x v="92"/>
    <x v="92"/>
    <x v="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55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7"/>
    <x v="37"/>
    <x v="1"/>
    <x v="92"/>
    <x v="536"/>
    <x v="534"/>
    <x v="53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8"/>
    <x v="154"/>
    <x v="0"/>
    <x v="0"/>
    <x v="0"/>
    <x v="0"/>
    <x v="949"/>
    <x v="0"/>
    <x v="1130"/>
    <x v="1123"/>
    <x v="1131"/>
    <x v="12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6"/>
    <x v="959"/>
    <x v="1133"/>
    <x v="26"/>
    <x v="1560"/>
    <x v="2"/>
    <x v="2"/>
    <x v="12"/>
    <x v="376"/>
    <x v="60"/>
    <x v="15"/>
    <x v="1078"/>
    <x v="10"/>
    <x v="37"/>
    <x v="1162"/>
    <x v="1434"/>
    <x v="0"/>
    <x v="0"/>
    <x v="0"/>
    <x v="0"/>
    <x v="0"/>
    <x v="0"/>
    <x v="0"/>
    <x v="0"/>
    <x v="0"/>
  </r>
  <r>
    <x v="0"/>
    <x v="0"/>
    <x v="0"/>
    <x v="37"/>
    <x v="37"/>
    <x v="1"/>
    <x v="192"/>
    <x v="119"/>
    <x v="119"/>
    <x v="1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9"/>
    <x v="580"/>
    <x v="0"/>
    <x v="0"/>
    <x v="0"/>
    <x v="0"/>
    <x v="950"/>
    <x v="504"/>
    <x v="1131"/>
    <x v="1124"/>
    <x v="1132"/>
    <x v="12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4"/>
    <x v="4"/>
    <x v="112"/>
    <x v="0"/>
    <x v="0"/>
    <x v="630"/>
    <x v="1"/>
    <x v="16"/>
    <x v="960"/>
    <x v="1134"/>
    <x v="14"/>
    <x v="1561"/>
    <x v="1"/>
    <x v="4"/>
    <x v="22"/>
    <x v="377"/>
    <x v="240"/>
    <x v="30"/>
    <x v="1079"/>
    <x v="35"/>
    <x v="144"/>
    <x v="1163"/>
    <x v="1435"/>
    <x v="0"/>
    <x v="0"/>
    <x v="0"/>
    <x v="0"/>
    <x v="0"/>
    <x v="0"/>
    <x v="0"/>
    <x v="0"/>
    <x v="0"/>
  </r>
  <r>
    <x v="0"/>
    <x v="0"/>
    <x v="0"/>
    <x v="37"/>
    <x v="37"/>
    <x v="1"/>
    <x v="193"/>
    <x v="537"/>
    <x v="535"/>
    <x v="53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20"/>
    <x v="141"/>
    <x v="0"/>
    <x v="0"/>
    <x v="422"/>
    <x v="0"/>
    <x v="951"/>
    <x v="151"/>
    <x v="1132"/>
    <x v="1125"/>
    <x v="1133"/>
    <x v="1265"/>
    <x v="0"/>
    <x v="0"/>
    <x v="0"/>
    <x v="0"/>
    <x v="0"/>
    <x v="0"/>
    <x v="0"/>
    <x v="0"/>
    <x v="0"/>
    <x v="0"/>
    <x v="0"/>
    <x v="0"/>
    <x v="0"/>
    <x v="0"/>
    <x v="0"/>
    <x v="395"/>
    <x v="474"/>
    <x v="0"/>
    <x v="0"/>
    <x v="0"/>
    <x v="0"/>
    <x v="0"/>
    <x v="0"/>
    <x v="20"/>
    <x v="2"/>
    <x v="204"/>
    <x v="0"/>
    <x v="0"/>
    <x v="631"/>
    <x v="13"/>
    <x v="45"/>
    <x v="961"/>
    <x v="1135"/>
    <x v="72"/>
    <x v="1562"/>
    <x v="5"/>
    <x v="19"/>
    <x v="5"/>
    <x v="378"/>
    <x v="56"/>
    <x v="5"/>
    <x v="1080"/>
    <x v="24"/>
    <x v="117"/>
    <x v="1164"/>
    <x v="1436"/>
    <x v="0"/>
    <x v="0"/>
    <x v="0"/>
    <x v="0"/>
    <x v="0"/>
    <x v="0"/>
    <x v="0"/>
    <x v="0"/>
    <x v="0"/>
  </r>
  <r>
    <x v="0"/>
    <x v="0"/>
    <x v="0"/>
    <x v="37"/>
    <x v="37"/>
    <x v="1"/>
    <x v="103"/>
    <x v="501"/>
    <x v="499"/>
    <x v="50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21"/>
    <x v="581"/>
    <x v="0"/>
    <x v="0"/>
    <x v="0"/>
    <x v="0"/>
    <x v="952"/>
    <x v="302"/>
    <x v="1133"/>
    <x v="1126"/>
    <x v="1134"/>
    <x v="12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52"/>
    <x v="0"/>
    <x v="0"/>
    <x v="7"/>
    <x v="4"/>
    <x v="130"/>
    <x v="0"/>
    <x v="0"/>
    <x v="330"/>
    <x v="1"/>
    <x v="16"/>
    <x v="962"/>
    <x v="1136"/>
    <x v="196"/>
    <x v="1563"/>
    <x v="5"/>
    <x v="19"/>
    <x v="26"/>
    <x v="379"/>
    <x v="53"/>
    <x v="5"/>
    <x v="1081"/>
    <x v="32"/>
    <x v="106"/>
    <x v="1165"/>
    <x v="1437"/>
    <x v="0"/>
    <x v="0"/>
    <x v="0"/>
    <x v="0"/>
    <x v="0"/>
    <x v="0"/>
    <x v="0"/>
    <x v="0"/>
    <x v="0"/>
  </r>
  <r>
    <x v="0"/>
    <x v="0"/>
    <x v="0"/>
    <x v="37"/>
    <x v="37"/>
    <x v="1"/>
    <x v="76"/>
    <x v="327"/>
    <x v="326"/>
    <x v="32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3"/>
    <x v="0"/>
    <x v="1134"/>
    <x v="1127"/>
    <x v="1135"/>
    <x v="12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963"/>
    <x v="1137"/>
    <x v="52"/>
    <x v="1564"/>
    <x v="2"/>
    <x v="2"/>
    <x v="12"/>
    <x v="39"/>
    <x v="132"/>
    <x v="14"/>
    <x v="1082"/>
    <x v="15"/>
    <x v="69"/>
    <x v="1166"/>
    <x v="1438"/>
    <x v="0"/>
    <x v="0"/>
    <x v="0"/>
    <x v="0"/>
    <x v="0"/>
    <x v="0"/>
    <x v="0"/>
    <x v="0"/>
    <x v="0"/>
  </r>
  <r>
    <x v="0"/>
    <x v="0"/>
    <x v="0"/>
    <x v="37"/>
    <x v="37"/>
    <x v="183"/>
    <x v="194"/>
    <x v="535"/>
    <x v="533"/>
    <x v="53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2"/>
    <x v="1"/>
    <x v="950"/>
    <x v="1"/>
    <x v="2"/>
    <x v="1031"/>
    <x v="5"/>
    <x v="0"/>
    <x v="0"/>
    <x v="0"/>
    <x v="0"/>
    <x v="0"/>
    <x v="0"/>
    <x v="0"/>
    <x v="0"/>
    <x v="0"/>
  </r>
  <r>
    <x v="0"/>
    <x v="0"/>
    <x v="0"/>
    <x v="37"/>
    <x v="37"/>
    <x v="22"/>
    <x v="48"/>
    <x v="484"/>
    <x v="482"/>
    <x v="48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22"/>
    <x v="582"/>
    <x v="0"/>
    <x v="0"/>
    <x v="423"/>
    <x v="0"/>
    <x v="954"/>
    <x v="0"/>
    <x v="1135"/>
    <x v="1128"/>
    <x v="1136"/>
    <x v="1268"/>
    <x v="0"/>
    <x v="0"/>
    <x v="0"/>
    <x v="0"/>
    <x v="0"/>
    <x v="0"/>
    <x v="0"/>
    <x v="0"/>
    <x v="0"/>
    <x v="0"/>
    <x v="0"/>
    <x v="0"/>
    <x v="0"/>
    <x v="0"/>
    <x v="0"/>
    <x v="396"/>
    <x v="475"/>
    <x v="0"/>
    <x v="0"/>
    <x v="1"/>
    <x v="1"/>
    <x v="0"/>
    <x v="0"/>
    <x v="4"/>
    <x v="2"/>
    <x v="12"/>
    <x v="0"/>
    <x v="0"/>
    <x v="4"/>
    <x v="0"/>
    <x v="11"/>
    <x v="964"/>
    <x v="1138"/>
    <x v="4"/>
    <x v="1565"/>
    <x v="2"/>
    <x v="2"/>
    <x v="0"/>
    <x v="0"/>
    <x v="79"/>
    <x v="3"/>
    <x v="1083"/>
    <x v="1"/>
    <x v="73"/>
    <x v="1167"/>
    <x v="1439"/>
    <x v="0"/>
    <x v="0"/>
    <x v="0"/>
    <x v="0"/>
    <x v="0"/>
    <x v="0"/>
    <x v="0"/>
    <x v="0"/>
    <x v="0"/>
  </r>
  <r>
    <x v="0"/>
    <x v="0"/>
    <x v="0"/>
    <x v="37"/>
    <x v="37"/>
    <x v="122"/>
    <x v="86"/>
    <x v="538"/>
    <x v="536"/>
    <x v="5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23"/>
    <x v="583"/>
    <x v="0"/>
    <x v="0"/>
    <x v="0"/>
    <x v="0"/>
    <x v="955"/>
    <x v="505"/>
    <x v="1136"/>
    <x v="1129"/>
    <x v="1137"/>
    <x v="1269"/>
    <x v="0"/>
    <x v="0"/>
    <x v="0"/>
    <x v="0"/>
    <x v="0"/>
    <x v="0"/>
    <x v="0"/>
    <x v="0"/>
    <x v="0"/>
    <x v="0"/>
    <x v="0"/>
    <x v="0"/>
    <x v="0"/>
    <x v="0"/>
    <x v="0"/>
    <x v="0"/>
    <x v="476"/>
    <x v="0"/>
    <x v="0"/>
    <x v="1"/>
    <x v="1"/>
    <x v="0"/>
    <x v="0"/>
    <x v="66"/>
    <x v="10"/>
    <x v="435"/>
    <x v="0"/>
    <x v="0"/>
    <x v="632"/>
    <x v="0"/>
    <x v="63"/>
    <x v="965"/>
    <x v="1139"/>
    <x v="44"/>
    <x v="1566"/>
    <x v="15"/>
    <x v="517"/>
    <x v="7"/>
    <x v="380"/>
    <x v="30"/>
    <x v="6"/>
    <x v="1084"/>
    <x v="13"/>
    <x v="44"/>
    <x v="1168"/>
    <x v="1440"/>
    <x v="0"/>
    <x v="0"/>
    <x v="0"/>
    <x v="0"/>
    <x v="0"/>
    <x v="0"/>
    <x v="0"/>
    <x v="0"/>
    <x v="0"/>
  </r>
  <r>
    <x v="0"/>
    <x v="0"/>
    <x v="0"/>
    <x v="37"/>
    <x v="37"/>
    <x v="80"/>
    <x v="261"/>
    <x v="732"/>
    <x v="728"/>
    <x v="73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1567"/>
    <x v="5"/>
    <x v="281"/>
    <x v="1"/>
    <x v="381"/>
    <x v="43"/>
    <x v="1"/>
    <x v="1085"/>
    <x v="4"/>
    <x v="5"/>
    <x v="1169"/>
    <x v="1441"/>
    <x v="0"/>
    <x v="0"/>
    <x v="1"/>
    <x v="0"/>
    <x v="0"/>
    <x v="0"/>
    <x v="0"/>
    <x v="0"/>
    <x v="0"/>
  </r>
  <r>
    <x v="0"/>
    <x v="0"/>
    <x v="0"/>
    <x v="37"/>
    <x v="37"/>
    <x v="13"/>
    <x v="83"/>
    <x v="539"/>
    <x v="537"/>
    <x v="53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56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7"/>
    <x v="37"/>
    <x v="37"/>
    <x v="0"/>
    <x v="544"/>
    <x v="542"/>
    <x v="5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54"/>
    <x v="950"/>
    <x v="955"/>
    <x v="10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0"/>
    <x v="1"/>
    <x v="9"/>
    <x v="23"/>
    <x v="0"/>
    <x v="0"/>
    <x v="22"/>
    <x v="1140"/>
    <x v="5"/>
    <x v="1569"/>
    <x v="2"/>
    <x v="2"/>
    <x v="0"/>
    <x v="0"/>
    <x v="13"/>
    <x v="1"/>
    <x v="28"/>
    <x v="1"/>
    <x v="13"/>
    <x v="26"/>
    <x v="1442"/>
    <x v="0"/>
    <x v="0"/>
    <x v="0"/>
    <x v="0"/>
    <x v="0"/>
    <x v="0"/>
    <x v="0"/>
    <x v="0"/>
    <x v="0"/>
  </r>
  <r>
    <x v="0"/>
    <x v="0"/>
    <x v="0"/>
    <x v="37"/>
    <x v="37"/>
    <x v="37"/>
    <x v="0"/>
    <x v="544"/>
    <x v="542"/>
    <x v="54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51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7"/>
    <x v="37"/>
    <x v="171"/>
    <x v="0"/>
    <x v="725"/>
    <x v="721"/>
    <x v="7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6"/>
    <x v="0"/>
    <x v="1137"/>
    <x v="1130"/>
    <x v="1138"/>
    <x v="1270"/>
    <x v="0"/>
    <x v="0"/>
    <x v="1"/>
    <x v="18"/>
    <x v="0"/>
    <x v="0"/>
    <x v="0"/>
    <x v="0"/>
    <x v="0"/>
    <x v="0"/>
    <x v="0"/>
    <x v="0"/>
    <x v="0"/>
    <x v="0"/>
    <x v="0"/>
    <x v="0"/>
    <x v="0"/>
    <x v="0"/>
    <x v="0"/>
    <x v="0"/>
    <x v="179"/>
    <x v="0"/>
    <x v="0"/>
    <x v="0"/>
    <x v="0"/>
    <x v="0"/>
    <x v="0"/>
    <x v="0"/>
    <x v="0"/>
    <x v="0"/>
    <x v="16"/>
    <x v="966"/>
    <x v="1141"/>
    <x v="4"/>
    <x v="1570"/>
    <x v="1"/>
    <x v="309"/>
    <x v="0"/>
    <x v="0"/>
    <x v="13"/>
    <x v="3"/>
    <x v="1086"/>
    <x v="3"/>
    <x v="13"/>
    <x v="1170"/>
    <x v="1443"/>
    <x v="0"/>
    <x v="0"/>
    <x v="0"/>
    <x v="0"/>
    <x v="0"/>
    <x v="0"/>
    <x v="0"/>
    <x v="0"/>
    <x v="0"/>
  </r>
  <r>
    <x v="0"/>
    <x v="0"/>
    <x v="0"/>
    <x v="37"/>
    <x v="37"/>
    <x v="171"/>
    <x v="0"/>
    <x v="725"/>
    <x v="721"/>
    <x v="72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344"/>
    <x v="1"/>
    <x v="1"/>
    <x v="0"/>
    <x v="0"/>
    <x v="0"/>
    <x v="0"/>
    <x v="0"/>
    <x v="0"/>
    <x v="0"/>
    <x v="0"/>
    <x v="1"/>
    <x v="1"/>
    <x v="1"/>
    <x v="1"/>
    <x v="23"/>
    <x v="157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7"/>
    <x v="37"/>
    <x v="120"/>
    <x v="0"/>
    <x v="733"/>
    <x v="729"/>
    <x v="73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48"/>
    <x v="1"/>
    <x v="1"/>
    <x v="0"/>
    <x v="0"/>
    <x v="0"/>
    <x v="0"/>
    <x v="0"/>
    <x v="0"/>
    <x v="0"/>
    <x v="0"/>
    <x v="1"/>
    <x v="1"/>
    <x v="1"/>
    <x v="1"/>
    <x v="1"/>
    <x v="15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7"/>
    <x v="37"/>
    <x v="120"/>
    <x v="0"/>
    <x v="733"/>
    <x v="729"/>
    <x v="73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82"/>
    <x v="1"/>
    <x v="1"/>
    <x v="0"/>
    <x v="0"/>
    <x v="0"/>
    <x v="0"/>
    <x v="0"/>
    <x v="0"/>
    <x v="0"/>
    <x v="0"/>
    <x v="1"/>
    <x v="1"/>
    <x v="1"/>
    <x v="1"/>
    <x v="6"/>
    <x v="295"/>
    <x v="2"/>
    <x v="2"/>
    <x v="0"/>
    <x v="0"/>
    <x v="5"/>
    <x v="4"/>
    <x v="5"/>
    <x v="4"/>
    <x v="5"/>
    <x v="5"/>
    <x v="5"/>
    <x v="0"/>
    <x v="0"/>
    <x v="1"/>
    <x v="164"/>
    <x v="164"/>
    <x v="1"/>
    <x v="1"/>
    <x v="37"/>
    <x v="37"/>
  </r>
  <r>
    <x v="0"/>
    <x v="0"/>
    <x v="0"/>
    <x v="37"/>
    <x v="37"/>
    <x v="184"/>
    <x v="0"/>
    <x v="442"/>
    <x v="440"/>
    <x v="44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24"/>
    <x v="584"/>
    <x v="0"/>
    <x v="0"/>
    <x v="424"/>
    <x v="0"/>
    <x v="957"/>
    <x v="506"/>
    <x v="1138"/>
    <x v="1131"/>
    <x v="1139"/>
    <x v="1271"/>
    <x v="0"/>
    <x v="0"/>
    <x v="0"/>
    <x v="0"/>
    <x v="0"/>
    <x v="0"/>
    <x v="0"/>
    <x v="0"/>
    <x v="0"/>
    <x v="0"/>
    <x v="0"/>
    <x v="0"/>
    <x v="0"/>
    <x v="0"/>
    <x v="0"/>
    <x v="397"/>
    <x v="477"/>
    <x v="0"/>
    <x v="0"/>
    <x v="1"/>
    <x v="1"/>
    <x v="0"/>
    <x v="0"/>
    <x v="14"/>
    <x v="2"/>
    <x v="436"/>
    <x v="1"/>
    <x v="9"/>
    <x v="633"/>
    <x v="0"/>
    <x v="0"/>
    <x v="967"/>
    <x v="1142"/>
    <x v="4"/>
    <x v="593"/>
    <x v="2"/>
    <x v="2"/>
    <x v="0"/>
    <x v="0"/>
    <x v="11"/>
    <x v="8"/>
    <x v="1087"/>
    <x v="1"/>
    <x v="13"/>
    <x v="1171"/>
    <x v="1444"/>
    <x v="0"/>
    <x v="0"/>
    <x v="0"/>
    <x v="0"/>
    <x v="0"/>
    <x v="0"/>
    <x v="0"/>
    <x v="0"/>
    <x v="0"/>
  </r>
  <r>
    <x v="0"/>
    <x v="0"/>
    <x v="0"/>
    <x v="37"/>
    <x v="37"/>
    <x v="184"/>
    <x v="0"/>
    <x v="442"/>
    <x v="440"/>
    <x v="442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45"/>
    <x v="1"/>
    <x v="1"/>
    <x v="0"/>
    <x v="0"/>
    <x v="0"/>
    <x v="0"/>
    <x v="0"/>
    <x v="0"/>
    <x v="0"/>
    <x v="0"/>
    <x v="1"/>
    <x v="1"/>
    <x v="1"/>
    <x v="1"/>
    <x v="6"/>
    <x v="157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8"/>
    <x v="38"/>
    <x v="117"/>
    <x v="68"/>
    <x v="173"/>
    <x v="173"/>
    <x v="1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25"/>
    <x v="585"/>
    <x v="0"/>
    <x v="0"/>
    <x v="0"/>
    <x v="0"/>
    <x v="958"/>
    <x v="507"/>
    <x v="1139"/>
    <x v="1132"/>
    <x v="1140"/>
    <x v="127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  <x v="19"/>
    <x v="437"/>
    <x v="0"/>
    <x v="0"/>
    <x v="634"/>
    <x v="3"/>
    <x v="17"/>
    <x v="968"/>
    <x v="1143"/>
    <x v="113"/>
    <x v="1573"/>
    <x v="1"/>
    <x v="4"/>
    <x v="7"/>
    <x v="382"/>
    <x v="77"/>
    <x v="39"/>
    <x v="1088"/>
    <x v="12"/>
    <x v="127"/>
    <x v="1172"/>
    <x v="1445"/>
    <x v="0"/>
    <x v="0"/>
    <x v="0"/>
    <x v="0"/>
    <x v="0"/>
    <x v="0"/>
    <x v="0"/>
    <x v="0"/>
    <x v="0"/>
  </r>
  <r>
    <x v="0"/>
    <x v="0"/>
    <x v="0"/>
    <x v="38"/>
    <x v="38"/>
    <x v="1"/>
    <x v="199"/>
    <x v="548"/>
    <x v="546"/>
    <x v="5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4"/>
    <x v="1574"/>
    <x v="1"/>
    <x v="4"/>
    <x v="13"/>
    <x v="383"/>
    <x v="1"/>
    <x v="1"/>
    <x v="1089"/>
    <x v="1"/>
    <x v="1"/>
    <x v="1173"/>
    <x v="1446"/>
    <x v="0"/>
    <x v="0"/>
    <x v="0"/>
    <x v="0"/>
    <x v="0"/>
    <x v="0"/>
    <x v="0"/>
    <x v="0"/>
    <x v="0"/>
  </r>
  <r>
    <x v="0"/>
    <x v="0"/>
    <x v="0"/>
    <x v="38"/>
    <x v="38"/>
    <x v="69"/>
    <x v="0"/>
    <x v="546"/>
    <x v="544"/>
    <x v="54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02"/>
    <x v="1"/>
    <x v="1"/>
    <x v="0"/>
    <x v="0"/>
    <x v="0"/>
    <x v="0"/>
    <x v="0"/>
    <x v="0"/>
    <x v="0"/>
    <x v="0"/>
    <x v="1"/>
    <x v="1"/>
    <x v="1"/>
    <x v="1"/>
    <x v="6"/>
    <x v="89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8"/>
    <x v="38"/>
    <x v="1"/>
    <x v="56"/>
    <x v="550"/>
    <x v="548"/>
    <x v="55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8"/>
    <x v="38"/>
    <x v="175"/>
    <x v="0"/>
    <x v="217"/>
    <x v="217"/>
    <x v="21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346"/>
    <x v="1"/>
    <x v="1"/>
    <x v="0"/>
    <x v="0"/>
    <x v="0"/>
    <x v="0"/>
    <x v="0"/>
    <x v="0"/>
    <x v="0"/>
    <x v="0"/>
    <x v="1"/>
    <x v="1"/>
    <x v="1"/>
    <x v="1"/>
    <x v="10"/>
    <x v="157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8"/>
    <x v="38"/>
    <x v="1"/>
    <x v="110"/>
    <x v="138"/>
    <x v="138"/>
    <x v="1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1576"/>
    <x v="1"/>
    <x v="158"/>
    <x v="1"/>
    <x v="280"/>
    <x v="2"/>
    <x v="1"/>
    <x v="188"/>
    <x v="1"/>
    <x v="2"/>
    <x v="181"/>
    <x v="1447"/>
    <x v="0"/>
    <x v="0"/>
    <x v="0"/>
    <x v="0"/>
    <x v="0"/>
    <x v="0"/>
    <x v="0"/>
    <x v="0"/>
    <x v="0"/>
  </r>
  <r>
    <x v="0"/>
    <x v="0"/>
    <x v="0"/>
    <x v="38"/>
    <x v="38"/>
    <x v="1"/>
    <x v="36"/>
    <x v="546"/>
    <x v="544"/>
    <x v="546"/>
    <x v="0"/>
    <x v="1"/>
    <x v="0"/>
    <x v="0"/>
    <x v="0"/>
    <x v="0"/>
    <x v="0"/>
    <x v="0"/>
    <x v="0"/>
    <x v="0"/>
    <x v="2"/>
    <x v="2"/>
    <x v="0"/>
    <x v="0"/>
    <x v="0"/>
    <x v="0"/>
    <x v="24"/>
    <x v="0"/>
    <x v="0"/>
    <x v="0"/>
    <x v="0"/>
    <x v="826"/>
    <x v="586"/>
    <x v="109"/>
    <x v="27"/>
    <x v="425"/>
    <x v="102"/>
    <x v="959"/>
    <x v="508"/>
    <x v="1140"/>
    <x v="1133"/>
    <x v="1141"/>
    <x v="1273"/>
    <x v="0"/>
    <x v="0"/>
    <x v="0"/>
    <x v="0"/>
    <x v="0"/>
    <x v="0"/>
    <x v="1"/>
    <x v="3"/>
    <x v="0"/>
    <x v="0"/>
    <x v="0"/>
    <x v="0"/>
    <x v="9"/>
    <x v="0"/>
    <x v="0"/>
    <x v="398"/>
    <x v="478"/>
    <x v="0"/>
    <x v="0"/>
    <x v="3"/>
    <x v="300"/>
    <x v="0"/>
    <x v="0"/>
    <x v="31"/>
    <x v="19"/>
    <x v="438"/>
    <x v="0"/>
    <x v="0"/>
    <x v="635"/>
    <x v="3"/>
    <x v="60"/>
    <x v="969"/>
    <x v="1144"/>
    <x v="197"/>
    <x v="1577"/>
    <x v="7"/>
    <x v="518"/>
    <x v="21"/>
    <x v="384"/>
    <x v="245"/>
    <x v="33"/>
    <x v="1090"/>
    <x v="18"/>
    <x v="219"/>
    <x v="1174"/>
    <x v="1448"/>
    <x v="0"/>
    <x v="0"/>
    <x v="0"/>
    <x v="0"/>
    <x v="0"/>
    <x v="0"/>
    <x v="0"/>
    <x v="0"/>
    <x v="0"/>
  </r>
  <r>
    <x v="0"/>
    <x v="0"/>
    <x v="0"/>
    <x v="38"/>
    <x v="38"/>
    <x v="11"/>
    <x v="27"/>
    <x v="464"/>
    <x v="462"/>
    <x v="46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27"/>
    <x v="56"/>
    <x v="0"/>
    <x v="0"/>
    <x v="0"/>
    <x v="0"/>
    <x v="960"/>
    <x v="0"/>
    <x v="1141"/>
    <x v="1134"/>
    <x v="1142"/>
    <x v="12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5"/>
    <x v="0"/>
    <x v="0"/>
    <x v="133"/>
    <x v="0"/>
    <x v="8"/>
    <x v="970"/>
    <x v="1145"/>
    <x v="15"/>
    <x v="1578"/>
    <x v="2"/>
    <x v="2"/>
    <x v="0"/>
    <x v="0"/>
    <x v="8"/>
    <x v="3"/>
    <x v="1091"/>
    <x v="1"/>
    <x v="7"/>
    <x v="1175"/>
    <x v="1449"/>
    <x v="0"/>
    <x v="0"/>
    <x v="0"/>
    <x v="0"/>
    <x v="0"/>
    <x v="0"/>
    <x v="0"/>
    <x v="0"/>
    <x v="0"/>
  </r>
  <r>
    <x v="0"/>
    <x v="0"/>
    <x v="0"/>
    <x v="38"/>
    <x v="38"/>
    <x v="11"/>
    <x v="27"/>
    <x v="464"/>
    <x v="462"/>
    <x v="46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47"/>
    <x v="1"/>
    <x v="1"/>
    <x v="0"/>
    <x v="0"/>
    <x v="0"/>
    <x v="0"/>
    <x v="0"/>
    <x v="0"/>
    <x v="0"/>
    <x v="0"/>
    <x v="1"/>
    <x v="1"/>
    <x v="1"/>
    <x v="1"/>
    <x v="6"/>
    <x v="157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8"/>
    <x v="38"/>
    <x v="240"/>
    <x v="0"/>
    <x v="490"/>
    <x v="488"/>
    <x v="49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6"/>
    <x v="0"/>
    <x v="0"/>
    <x v="0"/>
    <x v="0"/>
    <x v="0"/>
    <x v="0"/>
    <x v="0"/>
    <x v="0"/>
    <x v="0"/>
    <x v="0"/>
    <x v="0"/>
    <x v="0"/>
    <x v="0"/>
    <x v="0"/>
    <x v="0"/>
    <x v="15"/>
    <x v="348"/>
    <x v="0"/>
    <x v="301"/>
    <x v="0"/>
    <x v="0"/>
    <x v="0"/>
    <x v="0"/>
    <x v="0"/>
    <x v="0"/>
    <x v="0"/>
    <x v="0"/>
    <x v="1"/>
    <x v="1"/>
    <x v="1"/>
    <x v="1"/>
    <x v="34"/>
    <x v="1580"/>
    <x v="1"/>
    <x v="496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8"/>
    <x v="38"/>
    <x v="240"/>
    <x v="0"/>
    <x v="490"/>
    <x v="488"/>
    <x v="49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57"/>
    <x v="185"/>
    <x v="0"/>
    <x v="0"/>
    <x v="0"/>
    <x v="0"/>
    <x v="301"/>
    <x v="164"/>
    <x v="1142"/>
    <x v="1135"/>
    <x v="1143"/>
    <x v="1275"/>
    <x v="0"/>
    <x v="0"/>
    <x v="0"/>
    <x v="0"/>
    <x v="0"/>
    <x v="0"/>
    <x v="0"/>
    <x v="0"/>
    <x v="0"/>
    <x v="0"/>
    <x v="0"/>
    <x v="0"/>
    <x v="0"/>
    <x v="0"/>
    <x v="0"/>
    <x v="0"/>
    <x v="479"/>
    <x v="19"/>
    <x v="349"/>
    <x v="1"/>
    <x v="1"/>
    <x v="0"/>
    <x v="0"/>
    <x v="27"/>
    <x v="2"/>
    <x v="82"/>
    <x v="2"/>
    <x v="87"/>
    <x v="583"/>
    <x v="0"/>
    <x v="5"/>
    <x v="298"/>
    <x v="1146"/>
    <x v="23"/>
    <x v="1203"/>
    <x v="2"/>
    <x v="2"/>
    <x v="0"/>
    <x v="0"/>
    <x v="8"/>
    <x v="3"/>
    <x v="407"/>
    <x v="1"/>
    <x v="14"/>
    <x v="152"/>
    <x v="1450"/>
    <x v="0"/>
    <x v="0"/>
    <x v="0"/>
    <x v="165"/>
    <x v="165"/>
    <x v="1"/>
    <x v="1"/>
    <x v="38"/>
    <x v="38"/>
  </r>
  <r>
    <x v="0"/>
    <x v="0"/>
    <x v="0"/>
    <x v="38"/>
    <x v="38"/>
    <x v="0"/>
    <x v="98"/>
    <x v="734"/>
    <x v="730"/>
    <x v="73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143"/>
    <x v="1136"/>
    <x v="1144"/>
    <x v="127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0"/>
    <x v="0"/>
    <x v="0"/>
    <x v="10"/>
    <x v="0"/>
    <x v="16"/>
    <x v="164"/>
    <x v="1147"/>
    <x v="46"/>
    <x v="1581"/>
    <x v="2"/>
    <x v="2"/>
    <x v="7"/>
    <x v="385"/>
    <x v="13"/>
    <x v="1"/>
    <x v="1092"/>
    <x v="1"/>
    <x v="13"/>
    <x v="1176"/>
    <x v="1451"/>
    <x v="0"/>
    <x v="0"/>
    <x v="0"/>
    <x v="0"/>
    <x v="0"/>
    <x v="0"/>
    <x v="0"/>
    <x v="0"/>
    <x v="0"/>
  </r>
  <r>
    <x v="0"/>
    <x v="0"/>
    <x v="0"/>
    <x v="38"/>
    <x v="38"/>
    <x v="62"/>
    <x v="99"/>
    <x v="374"/>
    <x v="372"/>
    <x v="37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28"/>
    <x v="150"/>
    <x v="0"/>
    <x v="0"/>
    <x v="426"/>
    <x v="0"/>
    <x v="961"/>
    <x v="0"/>
    <x v="1144"/>
    <x v="1137"/>
    <x v="1145"/>
    <x v="1277"/>
    <x v="0"/>
    <x v="0"/>
    <x v="0"/>
    <x v="0"/>
    <x v="0"/>
    <x v="0"/>
    <x v="3"/>
    <x v="3"/>
    <x v="0"/>
    <x v="0"/>
    <x v="0"/>
    <x v="0"/>
    <x v="9"/>
    <x v="2"/>
    <x v="1"/>
    <x v="399"/>
    <x v="480"/>
    <x v="0"/>
    <x v="0"/>
    <x v="1"/>
    <x v="1"/>
    <x v="0"/>
    <x v="0"/>
    <x v="57"/>
    <x v="2"/>
    <x v="103"/>
    <x v="1"/>
    <x v="1"/>
    <x v="636"/>
    <x v="3"/>
    <x v="6"/>
    <x v="971"/>
    <x v="1148"/>
    <x v="11"/>
    <x v="1582"/>
    <x v="7"/>
    <x v="519"/>
    <x v="0"/>
    <x v="0"/>
    <x v="49"/>
    <x v="15"/>
    <x v="1093"/>
    <x v="10"/>
    <x v="62"/>
    <x v="1177"/>
    <x v="1452"/>
    <x v="0"/>
    <x v="0"/>
    <x v="0"/>
    <x v="0"/>
    <x v="0"/>
    <x v="0"/>
    <x v="0"/>
    <x v="0"/>
    <x v="0"/>
  </r>
  <r>
    <x v="0"/>
    <x v="0"/>
    <x v="0"/>
    <x v="38"/>
    <x v="38"/>
    <x v="62"/>
    <x v="99"/>
    <x v="374"/>
    <x v="372"/>
    <x v="37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2"/>
    <x v="350"/>
    <x v="1"/>
    <x v="1"/>
    <x v="0"/>
    <x v="0"/>
    <x v="0"/>
    <x v="0"/>
    <x v="0"/>
    <x v="0"/>
    <x v="0"/>
    <x v="0"/>
    <x v="1"/>
    <x v="1"/>
    <x v="1"/>
    <x v="1"/>
    <x v="64"/>
    <x v="158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8"/>
    <x v="38"/>
    <x v="152"/>
    <x v="0"/>
    <x v="735"/>
    <x v="731"/>
    <x v="73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351"/>
    <x v="1"/>
    <x v="1"/>
    <x v="0"/>
    <x v="0"/>
    <x v="0"/>
    <x v="0"/>
    <x v="0"/>
    <x v="0"/>
    <x v="0"/>
    <x v="0"/>
    <x v="1"/>
    <x v="1"/>
    <x v="1"/>
    <x v="1"/>
    <x v="23"/>
    <x v="158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8"/>
    <x v="38"/>
    <x v="152"/>
    <x v="0"/>
    <x v="735"/>
    <x v="731"/>
    <x v="73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52"/>
    <x v="1"/>
    <x v="1"/>
    <x v="0"/>
    <x v="0"/>
    <x v="0"/>
    <x v="0"/>
    <x v="0"/>
    <x v="0"/>
    <x v="0"/>
    <x v="0"/>
    <x v="1"/>
    <x v="1"/>
    <x v="1"/>
    <x v="1"/>
    <x v="1"/>
    <x v="1585"/>
    <x v="2"/>
    <x v="2"/>
    <x v="0"/>
    <x v="0"/>
    <x v="5"/>
    <x v="4"/>
    <x v="5"/>
    <x v="4"/>
    <x v="5"/>
    <x v="5"/>
    <x v="5"/>
    <x v="0"/>
    <x v="0"/>
    <x v="1"/>
    <x v="166"/>
    <x v="166"/>
    <x v="1"/>
    <x v="1"/>
    <x v="38"/>
    <x v="38"/>
  </r>
  <r>
    <x v="0"/>
    <x v="0"/>
    <x v="0"/>
    <x v="38"/>
    <x v="38"/>
    <x v="1"/>
    <x v="56"/>
    <x v="550"/>
    <x v="548"/>
    <x v="55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222"/>
    <x v="2"/>
    <x v="2"/>
    <x v="0"/>
    <x v="0"/>
    <x v="11"/>
    <x v="1"/>
    <x v="1094"/>
    <x v="1"/>
    <x v="39"/>
    <x v="1178"/>
    <x v="1453"/>
    <x v="0"/>
    <x v="0"/>
    <x v="0"/>
    <x v="0"/>
    <x v="0"/>
    <x v="0"/>
    <x v="0"/>
    <x v="0"/>
    <x v="0"/>
  </r>
  <r>
    <x v="0"/>
    <x v="0"/>
    <x v="0"/>
    <x v="38"/>
    <x v="38"/>
    <x v="175"/>
    <x v="0"/>
    <x v="217"/>
    <x v="217"/>
    <x v="217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71"/>
    <x v="0"/>
    <x v="0"/>
    <x v="0"/>
    <x v="0"/>
    <x v="85"/>
    <x v="66"/>
    <x v="343"/>
    <x v="1138"/>
    <x v="1146"/>
    <x v="38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37"/>
    <x v="1"/>
    <x v="1"/>
    <x v="0"/>
    <x v="0"/>
    <x v="7"/>
    <x v="4"/>
    <x v="9"/>
    <x v="1"/>
    <x v="1"/>
    <x v="23"/>
    <x v="1"/>
    <x v="1"/>
    <x v="1"/>
    <x v="1"/>
    <x v="6"/>
    <x v="671"/>
    <x v="2"/>
    <x v="2"/>
    <x v="0"/>
    <x v="0"/>
    <x v="2"/>
    <x v="1"/>
    <x v="28"/>
    <x v="4"/>
    <x v="5"/>
    <x v="5"/>
    <x v="5"/>
    <x v="0"/>
    <x v="0"/>
    <x v="0"/>
    <x v="0"/>
    <x v="0"/>
    <x v="0"/>
    <x v="0"/>
    <x v="0"/>
    <x v="0"/>
  </r>
  <r>
    <x v="0"/>
    <x v="0"/>
    <x v="0"/>
    <x v="39"/>
    <x v="39"/>
    <x v="241"/>
    <x v="0"/>
    <x v="554"/>
    <x v="552"/>
    <x v="55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51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9"/>
    <x v="39"/>
    <x v="1"/>
    <x v="18"/>
    <x v="462"/>
    <x v="460"/>
    <x v="46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29"/>
    <x v="293"/>
    <x v="0"/>
    <x v="0"/>
    <x v="0"/>
    <x v="0"/>
    <x v="962"/>
    <x v="302"/>
    <x v="1145"/>
    <x v="1139"/>
    <x v="1147"/>
    <x v="12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4"/>
    <x v="2"/>
    <x v="2"/>
    <x v="0"/>
    <x v="0"/>
    <x v="637"/>
    <x v="0"/>
    <x v="3"/>
    <x v="972"/>
    <x v="1149"/>
    <x v="4"/>
    <x v="1586"/>
    <x v="2"/>
    <x v="2"/>
    <x v="7"/>
    <x v="15"/>
    <x v="49"/>
    <x v="3"/>
    <x v="1095"/>
    <x v="1"/>
    <x v="128"/>
    <x v="1179"/>
    <x v="1454"/>
    <x v="0"/>
    <x v="0"/>
    <x v="0"/>
    <x v="0"/>
    <x v="0"/>
    <x v="0"/>
    <x v="0"/>
    <x v="0"/>
    <x v="0"/>
  </r>
  <r>
    <x v="0"/>
    <x v="0"/>
    <x v="0"/>
    <x v="39"/>
    <x v="39"/>
    <x v="1"/>
    <x v="43"/>
    <x v="552"/>
    <x v="550"/>
    <x v="55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0"/>
    <x v="587"/>
    <x v="0"/>
    <x v="0"/>
    <x v="0"/>
    <x v="0"/>
    <x v="963"/>
    <x v="509"/>
    <x v="1146"/>
    <x v="1140"/>
    <x v="1148"/>
    <x v="12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10"/>
    <x v="439"/>
    <x v="0"/>
    <x v="0"/>
    <x v="638"/>
    <x v="6"/>
    <x v="21"/>
    <x v="973"/>
    <x v="1150"/>
    <x v="45"/>
    <x v="1587"/>
    <x v="1"/>
    <x v="4"/>
    <x v="25"/>
    <x v="386"/>
    <x v="199"/>
    <x v="26"/>
    <x v="1096"/>
    <x v="15"/>
    <x v="130"/>
    <x v="1180"/>
    <x v="1455"/>
    <x v="0"/>
    <x v="0"/>
    <x v="0"/>
    <x v="0"/>
    <x v="0"/>
    <x v="0"/>
    <x v="0"/>
    <x v="0"/>
    <x v="0"/>
  </r>
  <r>
    <x v="0"/>
    <x v="0"/>
    <x v="0"/>
    <x v="39"/>
    <x v="39"/>
    <x v="52"/>
    <x v="0"/>
    <x v="552"/>
    <x v="550"/>
    <x v="55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6"/>
    <x v="1"/>
    <x v="1"/>
    <x v="0"/>
    <x v="0"/>
    <x v="0"/>
    <x v="0"/>
    <x v="0"/>
    <x v="0"/>
    <x v="0"/>
    <x v="0"/>
    <x v="1"/>
    <x v="1"/>
    <x v="1"/>
    <x v="1"/>
    <x v="1"/>
    <x v="304"/>
    <x v="2"/>
    <x v="2"/>
    <x v="0"/>
    <x v="0"/>
    <x v="5"/>
    <x v="4"/>
    <x v="5"/>
    <x v="4"/>
    <x v="5"/>
    <x v="5"/>
    <x v="5"/>
    <x v="0"/>
    <x v="0"/>
    <x v="1"/>
    <x v="167"/>
    <x v="167"/>
    <x v="1"/>
    <x v="1"/>
    <x v="39"/>
    <x v="39"/>
  </r>
  <r>
    <x v="0"/>
    <x v="0"/>
    <x v="0"/>
    <x v="39"/>
    <x v="39"/>
    <x v="1"/>
    <x v="55"/>
    <x v="481"/>
    <x v="479"/>
    <x v="4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0"/>
    <x v="1588"/>
    <x v="2"/>
    <x v="2"/>
    <x v="0"/>
    <x v="0"/>
    <x v="13"/>
    <x v="1"/>
    <x v="921"/>
    <x v="1"/>
    <x v="13"/>
    <x v="233"/>
    <x v="1456"/>
    <x v="0"/>
    <x v="0"/>
    <x v="0"/>
    <x v="0"/>
    <x v="0"/>
    <x v="0"/>
    <x v="0"/>
    <x v="0"/>
    <x v="0"/>
  </r>
  <r>
    <x v="0"/>
    <x v="0"/>
    <x v="0"/>
    <x v="39"/>
    <x v="39"/>
    <x v="58"/>
    <x v="68"/>
    <x v="546"/>
    <x v="544"/>
    <x v="54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1"/>
    <x v="588"/>
    <x v="0"/>
    <x v="0"/>
    <x v="427"/>
    <x v="0"/>
    <x v="964"/>
    <x v="510"/>
    <x v="1147"/>
    <x v="1141"/>
    <x v="1149"/>
    <x v="1280"/>
    <x v="0"/>
    <x v="0"/>
    <x v="0"/>
    <x v="0"/>
    <x v="0"/>
    <x v="0"/>
    <x v="0"/>
    <x v="0"/>
    <x v="0"/>
    <x v="0"/>
    <x v="0"/>
    <x v="0"/>
    <x v="0"/>
    <x v="0"/>
    <x v="0"/>
    <x v="400"/>
    <x v="481"/>
    <x v="0"/>
    <x v="0"/>
    <x v="0"/>
    <x v="302"/>
    <x v="0"/>
    <x v="0"/>
    <x v="72"/>
    <x v="5"/>
    <x v="374"/>
    <x v="0"/>
    <x v="0"/>
    <x v="639"/>
    <x v="3"/>
    <x v="65"/>
    <x v="974"/>
    <x v="1151"/>
    <x v="45"/>
    <x v="1589"/>
    <x v="7"/>
    <x v="520"/>
    <x v="4"/>
    <x v="4"/>
    <x v="154"/>
    <x v="20"/>
    <x v="1097"/>
    <x v="42"/>
    <x v="180"/>
    <x v="1181"/>
    <x v="1457"/>
    <x v="0"/>
    <x v="0"/>
    <x v="0"/>
    <x v="0"/>
    <x v="0"/>
    <x v="0"/>
    <x v="0"/>
    <x v="0"/>
    <x v="0"/>
  </r>
  <r>
    <x v="0"/>
    <x v="0"/>
    <x v="0"/>
    <x v="39"/>
    <x v="39"/>
    <x v="52"/>
    <x v="0"/>
    <x v="515"/>
    <x v="513"/>
    <x v="5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7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9"/>
    <x v="39"/>
    <x v="117"/>
    <x v="189"/>
    <x v="347"/>
    <x v="346"/>
    <x v="3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924"/>
    <x v="2"/>
    <x v="2"/>
    <x v="4"/>
    <x v="387"/>
    <x v="23"/>
    <x v="3"/>
    <x v="1098"/>
    <x v="3"/>
    <x v="16"/>
    <x v="1182"/>
    <x v="1458"/>
    <x v="0"/>
    <x v="0"/>
    <x v="0"/>
    <x v="0"/>
    <x v="0"/>
    <x v="0"/>
    <x v="0"/>
    <x v="0"/>
    <x v="0"/>
  </r>
  <r>
    <x v="0"/>
    <x v="0"/>
    <x v="0"/>
    <x v="39"/>
    <x v="39"/>
    <x v="52"/>
    <x v="0"/>
    <x v="528"/>
    <x v="526"/>
    <x v="52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28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590"/>
    <x v="2"/>
    <x v="2"/>
    <x v="0"/>
    <x v="0"/>
    <x v="13"/>
    <x v="1"/>
    <x v="202"/>
    <x v="1"/>
    <x v="13"/>
    <x v="1183"/>
    <x v="1459"/>
    <x v="0"/>
    <x v="0"/>
    <x v="0"/>
    <x v="0"/>
    <x v="0"/>
    <x v="0"/>
    <x v="0"/>
    <x v="0"/>
    <x v="0"/>
  </r>
  <r>
    <x v="0"/>
    <x v="0"/>
    <x v="0"/>
    <x v="39"/>
    <x v="39"/>
    <x v="52"/>
    <x v="0"/>
    <x v="528"/>
    <x v="526"/>
    <x v="52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148"/>
    <x v="1142"/>
    <x v="1150"/>
    <x v="1282"/>
    <x v="0"/>
    <x v="0"/>
    <x v="0"/>
    <x v="0"/>
    <x v="0"/>
    <x v="0"/>
    <x v="0"/>
    <x v="0"/>
    <x v="0"/>
    <x v="0"/>
    <x v="0"/>
    <x v="0"/>
    <x v="0"/>
    <x v="0"/>
    <x v="0"/>
    <x v="0"/>
    <x v="0"/>
    <x v="35"/>
    <x v="353"/>
    <x v="0"/>
    <x v="0"/>
    <x v="0"/>
    <x v="0"/>
    <x v="7"/>
    <x v="4"/>
    <x v="11"/>
    <x v="0"/>
    <x v="0"/>
    <x v="199"/>
    <x v="0"/>
    <x v="16"/>
    <x v="975"/>
    <x v="1152"/>
    <x v="19"/>
    <x v="1591"/>
    <x v="1"/>
    <x v="4"/>
    <x v="1"/>
    <x v="1"/>
    <x v="13"/>
    <x v="1"/>
    <x v="227"/>
    <x v="1"/>
    <x v="13"/>
    <x v="222"/>
    <x v="1460"/>
    <x v="0"/>
    <x v="0"/>
    <x v="0"/>
    <x v="0"/>
    <x v="0"/>
    <x v="0"/>
    <x v="0"/>
    <x v="0"/>
    <x v="0"/>
  </r>
  <r>
    <x v="0"/>
    <x v="0"/>
    <x v="0"/>
    <x v="39"/>
    <x v="39"/>
    <x v="52"/>
    <x v="0"/>
    <x v="528"/>
    <x v="526"/>
    <x v="52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5"/>
    <x v="0"/>
    <x v="0"/>
    <x v="0"/>
    <x v="0"/>
    <x v="53"/>
    <x v="4"/>
    <x v="1149"/>
    <x v="1143"/>
    <x v="1151"/>
    <x v="1283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54"/>
    <x v="1"/>
    <x v="1"/>
    <x v="0"/>
    <x v="0"/>
    <x v="4"/>
    <x v="2"/>
    <x v="162"/>
    <x v="2"/>
    <x v="132"/>
    <x v="158"/>
    <x v="0"/>
    <x v="16"/>
    <x v="201"/>
    <x v="1153"/>
    <x v="1"/>
    <x v="1592"/>
    <x v="2"/>
    <x v="2"/>
    <x v="0"/>
    <x v="0"/>
    <x v="6"/>
    <x v="3"/>
    <x v="16"/>
    <x v="1"/>
    <x v="2"/>
    <x v="247"/>
    <x v="1461"/>
    <x v="0"/>
    <x v="0"/>
    <x v="0"/>
    <x v="96"/>
    <x v="96"/>
    <x v="1"/>
    <x v="1"/>
    <x v="39"/>
    <x v="39"/>
  </r>
  <r>
    <x v="0"/>
    <x v="0"/>
    <x v="0"/>
    <x v="40"/>
    <x v="40"/>
    <x v="188"/>
    <x v="202"/>
    <x v="76"/>
    <x v="76"/>
    <x v="7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3"/>
    <x v="0"/>
    <x v="0"/>
    <x v="0"/>
    <x v="0"/>
    <x v="0"/>
    <x v="0"/>
    <x v="0"/>
    <x v="0"/>
    <x v="1"/>
    <x v="1"/>
    <x v="1"/>
    <x v="1"/>
    <x v="16"/>
    <x v="1593"/>
    <x v="1"/>
    <x v="521"/>
    <x v="6"/>
    <x v="147"/>
    <x v="11"/>
    <x v="3"/>
    <x v="1010"/>
    <x v="3"/>
    <x v="39"/>
    <x v="1092"/>
    <x v="1462"/>
    <x v="0"/>
    <x v="0"/>
    <x v="0"/>
    <x v="0"/>
    <x v="0"/>
    <x v="0"/>
    <x v="0"/>
    <x v="0"/>
    <x v="0"/>
  </r>
  <r>
    <x v="0"/>
    <x v="0"/>
    <x v="0"/>
    <x v="40"/>
    <x v="40"/>
    <x v="165"/>
    <x v="203"/>
    <x v="416"/>
    <x v="414"/>
    <x v="4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8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0"/>
    <x v="40"/>
    <x v="1"/>
    <x v="4"/>
    <x v="677"/>
    <x v="674"/>
    <x v="67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2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594"/>
    <x v="2"/>
    <x v="2"/>
    <x v="0"/>
    <x v="0"/>
    <x v="8"/>
    <x v="8"/>
    <x v="1099"/>
    <x v="10"/>
    <x v="10"/>
    <x v="1184"/>
    <x v="1463"/>
    <x v="0"/>
    <x v="0"/>
    <x v="0"/>
    <x v="0"/>
    <x v="0"/>
    <x v="0"/>
    <x v="0"/>
    <x v="0"/>
    <x v="0"/>
  </r>
  <r>
    <x v="0"/>
    <x v="0"/>
    <x v="0"/>
    <x v="40"/>
    <x v="40"/>
    <x v="1"/>
    <x v="0"/>
    <x v="736"/>
    <x v="732"/>
    <x v="73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2"/>
    <x v="143"/>
    <x v="0"/>
    <x v="0"/>
    <x v="428"/>
    <x v="0"/>
    <x v="965"/>
    <x v="123"/>
    <x v="1150"/>
    <x v="1144"/>
    <x v="1152"/>
    <x v="1285"/>
    <x v="0"/>
    <x v="0"/>
    <x v="0"/>
    <x v="0"/>
    <x v="0"/>
    <x v="0"/>
    <x v="0"/>
    <x v="0"/>
    <x v="0"/>
    <x v="0"/>
    <x v="0"/>
    <x v="0"/>
    <x v="0"/>
    <x v="0"/>
    <x v="0"/>
    <x v="401"/>
    <x v="482"/>
    <x v="0"/>
    <x v="0"/>
    <x v="0"/>
    <x v="0"/>
    <x v="0"/>
    <x v="0"/>
    <x v="7"/>
    <x v="4"/>
    <x v="440"/>
    <x v="0"/>
    <x v="0"/>
    <x v="640"/>
    <x v="1"/>
    <x v="1"/>
    <x v="976"/>
    <x v="1154"/>
    <x v="185"/>
    <x v="1595"/>
    <x v="1"/>
    <x v="4"/>
    <x v="7"/>
    <x v="15"/>
    <x v="148"/>
    <x v="3"/>
    <x v="1100"/>
    <x v="1"/>
    <x v="68"/>
    <x v="1185"/>
    <x v="1464"/>
    <x v="0"/>
    <x v="0"/>
    <x v="0"/>
    <x v="0"/>
    <x v="0"/>
    <x v="0"/>
    <x v="0"/>
    <x v="0"/>
    <x v="0"/>
  </r>
  <r>
    <x v="0"/>
    <x v="0"/>
    <x v="0"/>
    <x v="40"/>
    <x v="40"/>
    <x v="1"/>
    <x v="35"/>
    <x v="396"/>
    <x v="394"/>
    <x v="3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3"/>
    <x v="589"/>
    <x v="0"/>
    <x v="0"/>
    <x v="0"/>
    <x v="0"/>
    <x v="966"/>
    <x v="511"/>
    <x v="1151"/>
    <x v="1145"/>
    <x v="1153"/>
    <x v="128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4"/>
    <x v="0"/>
    <x v="0"/>
    <x v="11"/>
    <x v="2"/>
    <x v="103"/>
    <x v="0"/>
    <x v="0"/>
    <x v="641"/>
    <x v="1"/>
    <x v="26"/>
    <x v="977"/>
    <x v="1155"/>
    <x v="99"/>
    <x v="1596"/>
    <x v="1"/>
    <x v="40"/>
    <x v="22"/>
    <x v="388"/>
    <x v="153"/>
    <x v="0"/>
    <x v="1101"/>
    <x v="6"/>
    <x v="17"/>
    <x v="1186"/>
    <x v="1465"/>
    <x v="0"/>
    <x v="0"/>
    <x v="0"/>
    <x v="0"/>
    <x v="0"/>
    <x v="0"/>
    <x v="0"/>
    <x v="0"/>
    <x v="0"/>
  </r>
  <r>
    <x v="0"/>
    <x v="0"/>
    <x v="0"/>
    <x v="40"/>
    <x v="40"/>
    <x v="242"/>
    <x v="27"/>
    <x v="301"/>
    <x v="300"/>
    <x v="30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4"/>
    <x v="590"/>
    <x v="0"/>
    <x v="0"/>
    <x v="429"/>
    <x v="0"/>
    <x v="967"/>
    <x v="512"/>
    <x v="1152"/>
    <x v="1146"/>
    <x v="1154"/>
    <x v="1287"/>
    <x v="0"/>
    <x v="0"/>
    <x v="0"/>
    <x v="0"/>
    <x v="0"/>
    <x v="0"/>
    <x v="0"/>
    <x v="0"/>
    <x v="0"/>
    <x v="0"/>
    <x v="0"/>
    <x v="0"/>
    <x v="0"/>
    <x v="0"/>
    <x v="0"/>
    <x v="402"/>
    <x v="483"/>
    <x v="0"/>
    <x v="0"/>
    <x v="1"/>
    <x v="1"/>
    <x v="0"/>
    <x v="0"/>
    <x v="11"/>
    <x v="19"/>
    <x v="441"/>
    <x v="1"/>
    <x v="94"/>
    <x v="642"/>
    <x v="13"/>
    <x v="24"/>
    <x v="978"/>
    <x v="1156"/>
    <x v="60"/>
    <x v="1597"/>
    <x v="9"/>
    <x v="522"/>
    <x v="0"/>
    <x v="0"/>
    <x v="117"/>
    <x v="14"/>
    <x v="1102"/>
    <x v="13"/>
    <x v="141"/>
    <x v="1187"/>
    <x v="1466"/>
    <x v="0"/>
    <x v="0"/>
    <x v="0"/>
    <x v="0"/>
    <x v="0"/>
    <x v="0"/>
    <x v="0"/>
    <x v="0"/>
    <x v="0"/>
  </r>
  <r>
    <x v="0"/>
    <x v="0"/>
    <x v="0"/>
    <x v="40"/>
    <x v="40"/>
    <x v="242"/>
    <x v="27"/>
    <x v="301"/>
    <x v="300"/>
    <x v="30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0"/>
    <x v="40"/>
    <x v="12"/>
    <x v="0"/>
    <x v="559"/>
    <x v="557"/>
    <x v="55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5"/>
    <x v="591"/>
    <x v="0"/>
    <x v="0"/>
    <x v="0"/>
    <x v="0"/>
    <x v="968"/>
    <x v="513"/>
    <x v="1153"/>
    <x v="1147"/>
    <x v="1155"/>
    <x v="12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2"/>
    <x v="442"/>
    <x v="0"/>
    <x v="0"/>
    <x v="643"/>
    <x v="1"/>
    <x v="37"/>
    <x v="979"/>
    <x v="1157"/>
    <x v="4"/>
    <x v="1598"/>
    <x v="2"/>
    <x v="2"/>
    <x v="1"/>
    <x v="133"/>
    <x v="141"/>
    <x v="13"/>
    <x v="1103"/>
    <x v="3"/>
    <x v="89"/>
    <x v="1188"/>
    <x v="1467"/>
    <x v="0"/>
    <x v="0"/>
    <x v="0"/>
    <x v="0"/>
    <x v="0"/>
    <x v="0"/>
    <x v="0"/>
    <x v="0"/>
    <x v="0"/>
  </r>
  <r>
    <x v="0"/>
    <x v="0"/>
    <x v="0"/>
    <x v="40"/>
    <x v="40"/>
    <x v="13"/>
    <x v="126"/>
    <x v="561"/>
    <x v="559"/>
    <x v="56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0"/>
    <x v="40"/>
    <x v="187"/>
    <x v="79"/>
    <x v="155"/>
    <x v="155"/>
    <x v="1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6"/>
    <x v="592"/>
    <x v="0"/>
    <x v="0"/>
    <x v="0"/>
    <x v="0"/>
    <x v="969"/>
    <x v="514"/>
    <x v="1154"/>
    <x v="1148"/>
    <x v="1156"/>
    <x v="1289"/>
    <x v="0"/>
    <x v="0"/>
    <x v="0"/>
    <x v="0"/>
    <x v="0"/>
    <x v="0"/>
    <x v="0"/>
    <x v="0"/>
    <x v="0"/>
    <x v="0"/>
    <x v="0"/>
    <x v="0"/>
    <x v="0"/>
    <x v="0"/>
    <x v="0"/>
    <x v="0"/>
    <x v="484"/>
    <x v="0"/>
    <x v="0"/>
    <x v="1"/>
    <x v="1"/>
    <x v="0"/>
    <x v="0"/>
    <x v="3"/>
    <x v="2"/>
    <x v="174"/>
    <x v="0"/>
    <x v="0"/>
    <x v="188"/>
    <x v="1"/>
    <x v="21"/>
    <x v="980"/>
    <x v="1158"/>
    <x v="16"/>
    <x v="1599"/>
    <x v="1"/>
    <x v="523"/>
    <x v="0"/>
    <x v="0"/>
    <x v="52"/>
    <x v="8"/>
    <x v="1104"/>
    <x v="1"/>
    <x v="65"/>
    <x v="1189"/>
    <x v="1468"/>
    <x v="0"/>
    <x v="0"/>
    <x v="0"/>
    <x v="0"/>
    <x v="0"/>
    <x v="0"/>
    <x v="0"/>
    <x v="0"/>
    <x v="0"/>
  </r>
  <r>
    <x v="0"/>
    <x v="0"/>
    <x v="0"/>
    <x v="40"/>
    <x v="40"/>
    <x v="187"/>
    <x v="79"/>
    <x v="155"/>
    <x v="155"/>
    <x v="15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55"/>
    <x v="1"/>
    <x v="1"/>
    <x v="0"/>
    <x v="0"/>
    <x v="0"/>
    <x v="0"/>
    <x v="0"/>
    <x v="0"/>
    <x v="0"/>
    <x v="0"/>
    <x v="1"/>
    <x v="1"/>
    <x v="1"/>
    <x v="1"/>
    <x v="1"/>
    <x v="88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0"/>
    <x v="40"/>
    <x v="3"/>
    <x v="39"/>
    <x v="287"/>
    <x v="286"/>
    <x v="28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37"/>
    <x v="56"/>
    <x v="0"/>
    <x v="0"/>
    <x v="0"/>
    <x v="0"/>
    <x v="970"/>
    <x v="52"/>
    <x v="1155"/>
    <x v="1149"/>
    <x v="1157"/>
    <x v="129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294"/>
    <x v="1"/>
    <x v="1"/>
    <x v="0"/>
    <x v="0"/>
    <x v="8"/>
    <x v="2"/>
    <x v="443"/>
    <x v="2"/>
    <x v="170"/>
    <x v="548"/>
    <x v="0"/>
    <x v="16"/>
    <x v="981"/>
    <x v="1159"/>
    <x v="23"/>
    <x v="1297"/>
    <x v="2"/>
    <x v="2"/>
    <x v="0"/>
    <x v="0"/>
    <x v="13"/>
    <x v="3"/>
    <x v="1105"/>
    <x v="1"/>
    <x v="2"/>
    <x v="1190"/>
    <x v="1469"/>
    <x v="0"/>
    <x v="0"/>
    <x v="0"/>
    <x v="0"/>
    <x v="0"/>
    <x v="0"/>
    <x v="0"/>
    <x v="0"/>
    <x v="0"/>
  </r>
  <r>
    <x v="0"/>
    <x v="0"/>
    <x v="0"/>
    <x v="40"/>
    <x v="40"/>
    <x v="222"/>
    <x v="0"/>
    <x v="681"/>
    <x v="678"/>
    <x v="68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6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0"/>
    <x v="40"/>
    <x v="188"/>
    <x v="202"/>
    <x v="76"/>
    <x v="76"/>
    <x v="7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6"/>
    <x v="15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1"/>
    <x v="41"/>
    <x v="1"/>
    <x v="18"/>
    <x v="567"/>
    <x v="565"/>
    <x v="5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0"/>
    <x v="1156"/>
    <x v="1150"/>
    <x v="1158"/>
    <x v="12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164"/>
    <x v="1160"/>
    <x v="22"/>
    <x v="1600"/>
    <x v="2"/>
    <x v="2"/>
    <x v="3"/>
    <x v="389"/>
    <x v="43"/>
    <x v="1"/>
    <x v="68"/>
    <x v="1"/>
    <x v="7"/>
    <x v="8"/>
    <x v="1470"/>
    <x v="0"/>
    <x v="0"/>
    <x v="0"/>
    <x v="0"/>
    <x v="0"/>
    <x v="0"/>
    <x v="0"/>
    <x v="0"/>
    <x v="0"/>
  </r>
  <r>
    <x v="0"/>
    <x v="0"/>
    <x v="0"/>
    <x v="41"/>
    <x v="41"/>
    <x v="51"/>
    <x v="205"/>
    <x v="396"/>
    <x v="394"/>
    <x v="3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8"/>
    <x v="593"/>
    <x v="0"/>
    <x v="0"/>
    <x v="430"/>
    <x v="103"/>
    <x v="971"/>
    <x v="515"/>
    <x v="1157"/>
    <x v="1151"/>
    <x v="1159"/>
    <x v="1292"/>
    <x v="0"/>
    <x v="0"/>
    <x v="0"/>
    <x v="0"/>
    <x v="0"/>
    <x v="0"/>
    <x v="3"/>
    <x v="3"/>
    <x v="1"/>
    <x v="25"/>
    <x v="0"/>
    <x v="0"/>
    <x v="83"/>
    <x v="0"/>
    <x v="0"/>
    <x v="0"/>
    <x v="0"/>
    <x v="0"/>
    <x v="0"/>
    <x v="0"/>
    <x v="0"/>
    <x v="0"/>
    <x v="0"/>
    <x v="33"/>
    <x v="19"/>
    <x v="444"/>
    <x v="0"/>
    <x v="0"/>
    <x v="644"/>
    <x v="13"/>
    <x v="60"/>
    <x v="982"/>
    <x v="1161"/>
    <x v="198"/>
    <x v="1601"/>
    <x v="7"/>
    <x v="524"/>
    <x v="51"/>
    <x v="390"/>
    <x v="246"/>
    <x v="18"/>
    <x v="1106"/>
    <x v="31"/>
    <x v="147"/>
    <x v="1191"/>
    <x v="1471"/>
    <x v="0"/>
    <x v="0"/>
    <x v="0"/>
    <x v="0"/>
    <x v="0"/>
    <x v="0"/>
    <x v="0"/>
    <x v="0"/>
    <x v="0"/>
  </r>
  <r>
    <x v="0"/>
    <x v="0"/>
    <x v="0"/>
    <x v="41"/>
    <x v="41"/>
    <x v="80"/>
    <x v="67"/>
    <x v="568"/>
    <x v="566"/>
    <x v="5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1602"/>
    <x v="2"/>
    <x v="2"/>
    <x v="7"/>
    <x v="39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1"/>
    <x v="41"/>
    <x v="37"/>
    <x v="0"/>
    <x v="570"/>
    <x v="568"/>
    <x v="57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29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1"/>
    <x v="1"/>
    <x v="1"/>
    <x v="1"/>
    <x v="63"/>
    <x v="1"/>
    <x v="1"/>
    <x v="116"/>
    <x v="1472"/>
    <x v="0"/>
    <x v="0"/>
    <x v="0"/>
    <x v="0"/>
    <x v="0"/>
    <x v="0"/>
    <x v="0"/>
    <x v="0"/>
    <x v="0"/>
  </r>
  <r>
    <x v="0"/>
    <x v="0"/>
    <x v="0"/>
    <x v="41"/>
    <x v="41"/>
    <x v="37"/>
    <x v="0"/>
    <x v="570"/>
    <x v="568"/>
    <x v="57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39"/>
    <x v="26"/>
    <x v="0"/>
    <x v="0"/>
    <x v="431"/>
    <x v="0"/>
    <x v="972"/>
    <x v="23"/>
    <x v="1158"/>
    <x v="1152"/>
    <x v="1160"/>
    <x v="1294"/>
    <x v="1"/>
    <x v="47"/>
    <x v="0"/>
    <x v="0"/>
    <x v="0"/>
    <x v="0"/>
    <x v="0"/>
    <x v="0"/>
    <x v="0"/>
    <x v="0"/>
    <x v="0"/>
    <x v="0"/>
    <x v="0"/>
    <x v="0"/>
    <x v="0"/>
    <x v="403"/>
    <x v="485"/>
    <x v="71"/>
    <x v="356"/>
    <x v="3"/>
    <x v="305"/>
    <x v="0"/>
    <x v="0"/>
    <x v="8"/>
    <x v="2"/>
    <x v="445"/>
    <x v="1"/>
    <x v="62"/>
    <x v="303"/>
    <x v="0"/>
    <x v="16"/>
    <x v="983"/>
    <x v="1162"/>
    <x v="199"/>
    <x v="1603"/>
    <x v="7"/>
    <x v="525"/>
    <x v="0"/>
    <x v="0"/>
    <x v="6"/>
    <x v="3"/>
    <x v="1107"/>
    <x v="1"/>
    <x v="13"/>
    <x v="1192"/>
    <x v="1473"/>
    <x v="0"/>
    <x v="0"/>
    <x v="0"/>
    <x v="0"/>
    <x v="0"/>
    <x v="0"/>
    <x v="0"/>
    <x v="0"/>
    <x v="0"/>
  </r>
  <r>
    <x v="0"/>
    <x v="0"/>
    <x v="0"/>
    <x v="41"/>
    <x v="41"/>
    <x v="37"/>
    <x v="0"/>
    <x v="570"/>
    <x v="568"/>
    <x v="57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40"/>
    <x v="485"/>
    <x v="0"/>
    <x v="0"/>
    <x v="0"/>
    <x v="0"/>
    <x v="973"/>
    <x v="424"/>
    <x v="1159"/>
    <x v="1153"/>
    <x v="1161"/>
    <x v="1295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82"/>
    <x v="1"/>
    <x v="1"/>
    <x v="0"/>
    <x v="0"/>
    <x v="7"/>
    <x v="4"/>
    <x v="9"/>
    <x v="1"/>
    <x v="1"/>
    <x v="23"/>
    <x v="1"/>
    <x v="1"/>
    <x v="984"/>
    <x v="1163"/>
    <x v="6"/>
    <x v="295"/>
    <x v="2"/>
    <x v="2"/>
    <x v="0"/>
    <x v="0"/>
    <x v="2"/>
    <x v="1"/>
    <x v="28"/>
    <x v="4"/>
    <x v="5"/>
    <x v="1193"/>
    <x v="1474"/>
    <x v="0"/>
    <x v="0"/>
    <x v="0"/>
    <x v="168"/>
    <x v="168"/>
    <x v="1"/>
    <x v="1"/>
    <x v="41"/>
    <x v="41"/>
  </r>
  <r>
    <x v="0"/>
    <x v="0"/>
    <x v="0"/>
    <x v="41"/>
    <x v="41"/>
    <x v="65"/>
    <x v="74"/>
    <x v="220"/>
    <x v="220"/>
    <x v="2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60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1"/>
    <x v="41"/>
    <x v="1"/>
    <x v="0"/>
    <x v="563"/>
    <x v="561"/>
    <x v="56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41"/>
    <x v="594"/>
    <x v="0"/>
    <x v="0"/>
    <x v="432"/>
    <x v="0"/>
    <x v="974"/>
    <x v="516"/>
    <x v="1160"/>
    <x v="1154"/>
    <x v="1162"/>
    <x v="1296"/>
    <x v="0"/>
    <x v="0"/>
    <x v="0"/>
    <x v="0"/>
    <x v="0"/>
    <x v="0"/>
    <x v="0"/>
    <x v="0"/>
    <x v="0"/>
    <x v="0"/>
    <x v="0"/>
    <x v="0"/>
    <x v="0"/>
    <x v="0"/>
    <x v="5"/>
    <x v="404"/>
    <x v="486"/>
    <x v="0"/>
    <x v="0"/>
    <x v="1"/>
    <x v="1"/>
    <x v="0"/>
    <x v="0"/>
    <x v="4"/>
    <x v="2"/>
    <x v="73"/>
    <x v="0"/>
    <x v="0"/>
    <x v="29"/>
    <x v="0"/>
    <x v="37"/>
    <x v="985"/>
    <x v="1164"/>
    <x v="200"/>
    <x v="1605"/>
    <x v="1"/>
    <x v="4"/>
    <x v="30"/>
    <x v="392"/>
    <x v="98"/>
    <x v="20"/>
    <x v="1108"/>
    <x v="15"/>
    <x v="170"/>
    <x v="1194"/>
    <x v="1475"/>
    <x v="0"/>
    <x v="0"/>
    <x v="0"/>
    <x v="0"/>
    <x v="0"/>
    <x v="0"/>
    <x v="0"/>
    <x v="0"/>
    <x v="0"/>
  </r>
  <r>
    <x v="0"/>
    <x v="0"/>
    <x v="0"/>
    <x v="41"/>
    <x v="41"/>
    <x v="1"/>
    <x v="200"/>
    <x v="222"/>
    <x v="221"/>
    <x v="22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42"/>
    <x v="595"/>
    <x v="0"/>
    <x v="0"/>
    <x v="433"/>
    <x v="0"/>
    <x v="975"/>
    <x v="517"/>
    <x v="1161"/>
    <x v="1155"/>
    <x v="1163"/>
    <x v="1297"/>
    <x v="0"/>
    <x v="0"/>
    <x v="0"/>
    <x v="0"/>
    <x v="0"/>
    <x v="0"/>
    <x v="0"/>
    <x v="0"/>
    <x v="0"/>
    <x v="0"/>
    <x v="0"/>
    <x v="0"/>
    <x v="0"/>
    <x v="0"/>
    <x v="0"/>
    <x v="405"/>
    <x v="487"/>
    <x v="0"/>
    <x v="0"/>
    <x v="1"/>
    <x v="1"/>
    <x v="0"/>
    <x v="0"/>
    <x v="7"/>
    <x v="4"/>
    <x v="173"/>
    <x v="0"/>
    <x v="0"/>
    <x v="645"/>
    <x v="1"/>
    <x v="24"/>
    <x v="986"/>
    <x v="1165"/>
    <x v="94"/>
    <x v="1606"/>
    <x v="2"/>
    <x v="2"/>
    <x v="4"/>
    <x v="393"/>
    <x v="247"/>
    <x v="15"/>
    <x v="1109"/>
    <x v="3"/>
    <x v="220"/>
    <x v="1195"/>
    <x v="1476"/>
    <x v="0"/>
    <x v="0"/>
    <x v="0"/>
    <x v="0"/>
    <x v="0"/>
    <x v="0"/>
    <x v="0"/>
    <x v="0"/>
    <x v="0"/>
  </r>
  <r>
    <x v="0"/>
    <x v="0"/>
    <x v="0"/>
    <x v="41"/>
    <x v="41"/>
    <x v="4"/>
    <x v="67"/>
    <x v="526"/>
    <x v="524"/>
    <x v="52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1"/>
    <x v="41"/>
    <x v="191"/>
    <x v="204"/>
    <x v="565"/>
    <x v="563"/>
    <x v="56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76"/>
    <x v="0"/>
    <x v="1162"/>
    <x v="1156"/>
    <x v="1164"/>
    <x v="12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3"/>
    <x v="8"/>
    <x v="6"/>
    <x v="1166"/>
    <x v="5"/>
    <x v="1607"/>
    <x v="2"/>
    <x v="2"/>
    <x v="0"/>
    <x v="0"/>
    <x v="59"/>
    <x v="8"/>
    <x v="1110"/>
    <x v="10"/>
    <x v="50"/>
    <x v="1196"/>
    <x v="1477"/>
    <x v="0"/>
    <x v="0"/>
    <x v="0"/>
    <x v="0"/>
    <x v="0"/>
    <x v="0"/>
    <x v="0"/>
    <x v="0"/>
    <x v="0"/>
  </r>
  <r>
    <x v="0"/>
    <x v="0"/>
    <x v="0"/>
    <x v="41"/>
    <x v="41"/>
    <x v="191"/>
    <x v="204"/>
    <x v="565"/>
    <x v="563"/>
    <x v="56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299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57"/>
    <x v="1"/>
    <x v="1"/>
    <x v="0"/>
    <x v="0"/>
    <x v="0"/>
    <x v="0"/>
    <x v="0"/>
    <x v="0"/>
    <x v="0"/>
    <x v="0"/>
    <x v="1"/>
    <x v="1"/>
    <x v="1"/>
    <x v="1"/>
    <x v="3"/>
    <x v="1608"/>
    <x v="1"/>
    <x v="108"/>
    <x v="0"/>
    <x v="0"/>
    <x v="43"/>
    <x v="1"/>
    <x v="92"/>
    <x v="1"/>
    <x v="7"/>
    <x v="87"/>
    <x v="1478"/>
    <x v="0"/>
    <x v="0"/>
    <x v="0"/>
    <x v="0"/>
    <x v="0"/>
    <x v="0"/>
    <x v="0"/>
    <x v="0"/>
    <x v="0"/>
  </r>
  <r>
    <x v="0"/>
    <x v="0"/>
    <x v="0"/>
    <x v="42"/>
    <x v="42"/>
    <x v="192"/>
    <x v="65"/>
    <x v="574"/>
    <x v="572"/>
    <x v="5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43"/>
    <x v="178"/>
    <x v="0"/>
    <x v="0"/>
    <x v="0"/>
    <x v="0"/>
    <x v="977"/>
    <x v="157"/>
    <x v="1163"/>
    <x v="1157"/>
    <x v="1165"/>
    <x v="1300"/>
    <x v="0"/>
    <x v="0"/>
    <x v="0"/>
    <x v="0"/>
    <x v="0"/>
    <x v="0"/>
    <x v="0"/>
    <x v="0"/>
    <x v="0"/>
    <x v="0"/>
    <x v="0"/>
    <x v="0"/>
    <x v="0"/>
    <x v="0"/>
    <x v="0"/>
    <x v="0"/>
    <x v="488"/>
    <x v="0"/>
    <x v="0"/>
    <x v="1"/>
    <x v="1"/>
    <x v="0"/>
    <x v="0"/>
    <x v="8"/>
    <x v="2"/>
    <x v="446"/>
    <x v="1"/>
    <x v="171"/>
    <x v="526"/>
    <x v="0"/>
    <x v="0"/>
    <x v="201"/>
    <x v="1167"/>
    <x v="103"/>
    <x v="1609"/>
    <x v="1"/>
    <x v="158"/>
    <x v="0"/>
    <x v="0"/>
    <x v="39"/>
    <x v="3"/>
    <x v="918"/>
    <x v="1"/>
    <x v="16"/>
    <x v="587"/>
    <x v="1479"/>
    <x v="0"/>
    <x v="0"/>
    <x v="0"/>
    <x v="0"/>
    <x v="0"/>
    <x v="0"/>
    <x v="0"/>
    <x v="0"/>
    <x v="0"/>
  </r>
  <r>
    <x v="0"/>
    <x v="0"/>
    <x v="0"/>
    <x v="42"/>
    <x v="42"/>
    <x v="31"/>
    <x v="141"/>
    <x v="417"/>
    <x v="415"/>
    <x v="4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1610"/>
    <x v="1"/>
    <x v="24"/>
    <x v="0"/>
    <x v="0"/>
    <x v="6"/>
    <x v="1"/>
    <x v="63"/>
    <x v="1"/>
    <x v="14"/>
    <x v="116"/>
    <x v="1480"/>
    <x v="0"/>
    <x v="0"/>
    <x v="0"/>
    <x v="0"/>
    <x v="0"/>
    <x v="0"/>
    <x v="0"/>
    <x v="0"/>
    <x v="0"/>
  </r>
  <r>
    <x v="0"/>
    <x v="0"/>
    <x v="0"/>
    <x v="42"/>
    <x v="42"/>
    <x v="1"/>
    <x v="201"/>
    <x v="737"/>
    <x v="733"/>
    <x v="73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611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2"/>
    <x v="42"/>
    <x v="1"/>
    <x v="87"/>
    <x v="9"/>
    <x v="9"/>
    <x v="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78"/>
    <x v="0"/>
    <x v="1164"/>
    <x v="1158"/>
    <x v="1166"/>
    <x v="13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987"/>
    <x v="1168"/>
    <x v="3"/>
    <x v="1612"/>
    <x v="2"/>
    <x v="2"/>
    <x v="1"/>
    <x v="1"/>
    <x v="23"/>
    <x v="3"/>
    <x v="1111"/>
    <x v="3"/>
    <x v="16"/>
    <x v="1197"/>
    <x v="1481"/>
    <x v="0"/>
    <x v="0"/>
    <x v="0"/>
    <x v="0"/>
    <x v="0"/>
    <x v="0"/>
    <x v="0"/>
    <x v="0"/>
    <x v="0"/>
  </r>
  <r>
    <x v="0"/>
    <x v="0"/>
    <x v="0"/>
    <x v="42"/>
    <x v="42"/>
    <x v="27"/>
    <x v="27"/>
    <x v="578"/>
    <x v="576"/>
    <x v="5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2"/>
    <x v="1"/>
    <x v="2"/>
    <x v="1"/>
    <x v="2"/>
    <x v="2"/>
    <x v="273"/>
    <x v="0"/>
    <x v="0"/>
    <x v="0"/>
    <x v="0"/>
    <x v="0"/>
    <x v="0"/>
    <x v="0"/>
    <x v="0"/>
    <x v="0"/>
  </r>
  <r>
    <x v="0"/>
    <x v="0"/>
    <x v="0"/>
    <x v="42"/>
    <x v="42"/>
    <x v="156"/>
    <x v="73"/>
    <x v="512"/>
    <x v="510"/>
    <x v="5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4"/>
    <x v="1613"/>
    <x v="1"/>
    <x v="87"/>
    <x v="12"/>
    <x v="394"/>
    <x v="6"/>
    <x v="3"/>
    <x v="1112"/>
    <x v="3"/>
    <x v="14"/>
    <x v="1198"/>
    <x v="1482"/>
    <x v="0"/>
    <x v="0"/>
    <x v="0"/>
    <x v="0"/>
    <x v="0"/>
    <x v="0"/>
    <x v="0"/>
    <x v="0"/>
    <x v="0"/>
  </r>
  <r>
    <x v="0"/>
    <x v="0"/>
    <x v="0"/>
    <x v="42"/>
    <x v="42"/>
    <x v="114"/>
    <x v="108"/>
    <x v="224"/>
    <x v="223"/>
    <x v="22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5"/>
    <x v="0"/>
    <x v="1165"/>
    <x v="1159"/>
    <x v="1167"/>
    <x v="13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8"/>
    <x v="201"/>
    <x v="1169"/>
    <x v="5"/>
    <x v="1614"/>
    <x v="13"/>
    <x v="526"/>
    <x v="9"/>
    <x v="100"/>
    <x v="59"/>
    <x v="10"/>
    <x v="1113"/>
    <x v="13"/>
    <x v="50"/>
    <x v="1199"/>
    <x v="1483"/>
    <x v="0"/>
    <x v="0"/>
    <x v="0"/>
    <x v="0"/>
    <x v="0"/>
    <x v="0"/>
    <x v="0"/>
    <x v="0"/>
    <x v="0"/>
  </r>
  <r>
    <x v="0"/>
    <x v="0"/>
    <x v="0"/>
    <x v="42"/>
    <x v="42"/>
    <x v="37"/>
    <x v="0"/>
    <x v="738"/>
    <x v="734"/>
    <x v="7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"/>
    <x v="0"/>
    <x v="1166"/>
    <x v="1160"/>
    <x v="1168"/>
    <x v="130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4"/>
    <x v="0"/>
    <x v="0"/>
    <x v="0"/>
    <x v="0"/>
    <x v="0"/>
    <x v="0"/>
    <x v="0"/>
    <x v="0"/>
    <x v="0"/>
    <x v="16"/>
    <x v="22"/>
    <x v="1170"/>
    <x v="19"/>
    <x v="198"/>
    <x v="1"/>
    <x v="57"/>
    <x v="0"/>
    <x v="0"/>
    <x v="8"/>
    <x v="15"/>
    <x v="1114"/>
    <x v="6"/>
    <x v="10"/>
    <x v="1200"/>
    <x v="1484"/>
    <x v="0"/>
    <x v="0"/>
    <x v="0"/>
    <x v="0"/>
    <x v="0"/>
    <x v="0"/>
    <x v="0"/>
    <x v="0"/>
    <x v="0"/>
  </r>
  <r>
    <x v="0"/>
    <x v="0"/>
    <x v="0"/>
    <x v="42"/>
    <x v="42"/>
    <x v="37"/>
    <x v="0"/>
    <x v="738"/>
    <x v="734"/>
    <x v="73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167"/>
    <x v="1161"/>
    <x v="1169"/>
    <x v="1304"/>
    <x v="3"/>
    <x v="48"/>
    <x v="0"/>
    <x v="0"/>
    <x v="0"/>
    <x v="0"/>
    <x v="0"/>
    <x v="0"/>
    <x v="0"/>
    <x v="0"/>
    <x v="0"/>
    <x v="0"/>
    <x v="0"/>
    <x v="0"/>
    <x v="0"/>
    <x v="0"/>
    <x v="0"/>
    <x v="45"/>
    <x v="358"/>
    <x v="3"/>
    <x v="306"/>
    <x v="0"/>
    <x v="0"/>
    <x v="8"/>
    <x v="4"/>
    <x v="217"/>
    <x v="1"/>
    <x v="130"/>
    <x v="646"/>
    <x v="0"/>
    <x v="0"/>
    <x v="988"/>
    <x v="1171"/>
    <x v="44"/>
    <x v="1615"/>
    <x v="5"/>
    <x v="527"/>
    <x v="0"/>
    <x v="0"/>
    <x v="13"/>
    <x v="1"/>
    <x v="1115"/>
    <x v="1"/>
    <x v="13"/>
    <x v="1201"/>
    <x v="1485"/>
    <x v="0"/>
    <x v="0"/>
    <x v="0"/>
    <x v="0"/>
    <x v="0"/>
    <x v="0"/>
    <x v="0"/>
    <x v="0"/>
    <x v="0"/>
  </r>
  <r>
    <x v="0"/>
    <x v="0"/>
    <x v="0"/>
    <x v="42"/>
    <x v="42"/>
    <x v="37"/>
    <x v="0"/>
    <x v="738"/>
    <x v="734"/>
    <x v="73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5"/>
    <x v="0"/>
    <x v="0"/>
    <x v="0"/>
    <x v="0"/>
    <x v="29"/>
    <x v="4"/>
    <x v="1168"/>
    <x v="1162"/>
    <x v="1170"/>
    <x v="1305"/>
    <x v="0"/>
    <x v="0"/>
    <x v="0"/>
    <x v="0"/>
    <x v="0"/>
    <x v="0"/>
    <x v="0"/>
    <x v="0"/>
    <x v="0"/>
    <x v="0"/>
    <x v="0"/>
    <x v="0"/>
    <x v="0"/>
    <x v="0"/>
    <x v="0"/>
    <x v="0"/>
    <x v="489"/>
    <x v="3"/>
    <x v="359"/>
    <x v="0"/>
    <x v="307"/>
    <x v="0"/>
    <x v="0"/>
    <x v="20"/>
    <x v="4"/>
    <x v="447"/>
    <x v="1"/>
    <x v="172"/>
    <x v="26"/>
    <x v="1"/>
    <x v="1"/>
    <x v="1"/>
    <x v="1172"/>
    <x v="1"/>
    <x v="1616"/>
    <x v="1"/>
    <x v="528"/>
    <x v="0"/>
    <x v="0"/>
    <x v="11"/>
    <x v="1"/>
    <x v="34"/>
    <x v="4"/>
    <x v="5"/>
    <x v="5"/>
    <x v="1486"/>
    <x v="0"/>
    <x v="0"/>
    <x v="0"/>
    <x v="169"/>
    <x v="169"/>
    <x v="1"/>
    <x v="1"/>
    <x v="42"/>
    <x v="42"/>
  </r>
  <r>
    <x v="0"/>
    <x v="0"/>
    <x v="0"/>
    <x v="43"/>
    <x v="43"/>
    <x v="1"/>
    <x v="209"/>
    <x v="285"/>
    <x v="284"/>
    <x v="28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79"/>
    <x v="0"/>
    <x v="1169"/>
    <x v="1163"/>
    <x v="1171"/>
    <x v="130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8"/>
    <x v="989"/>
    <x v="1173"/>
    <x v="16"/>
    <x v="1617"/>
    <x v="2"/>
    <x v="2"/>
    <x v="9"/>
    <x v="395"/>
    <x v="38"/>
    <x v="1"/>
    <x v="66"/>
    <x v="1"/>
    <x v="35"/>
    <x v="63"/>
    <x v="1487"/>
    <x v="0"/>
    <x v="0"/>
    <x v="0"/>
    <x v="0"/>
    <x v="0"/>
    <x v="0"/>
    <x v="0"/>
    <x v="0"/>
    <x v="0"/>
  </r>
  <r>
    <x v="0"/>
    <x v="0"/>
    <x v="0"/>
    <x v="43"/>
    <x v="43"/>
    <x v="28"/>
    <x v="20"/>
    <x v="692"/>
    <x v="689"/>
    <x v="69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618"/>
    <x v="2"/>
    <x v="2"/>
    <x v="0"/>
    <x v="0"/>
    <x v="13"/>
    <x v="1"/>
    <x v="266"/>
    <x v="1"/>
    <x v="13"/>
    <x v="263"/>
    <x v="1488"/>
    <x v="0"/>
    <x v="0"/>
    <x v="0"/>
    <x v="0"/>
    <x v="0"/>
    <x v="0"/>
    <x v="0"/>
    <x v="0"/>
    <x v="0"/>
  </r>
  <r>
    <x v="0"/>
    <x v="0"/>
    <x v="0"/>
    <x v="43"/>
    <x v="43"/>
    <x v="243"/>
    <x v="262"/>
    <x v="692"/>
    <x v="689"/>
    <x v="69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13"/>
    <x v="1"/>
    <x v="565"/>
    <x v="1"/>
    <x v="13"/>
    <x v="585"/>
    <x v="1489"/>
    <x v="0"/>
    <x v="0"/>
    <x v="0"/>
    <x v="0"/>
    <x v="0"/>
    <x v="0"/>
    <x v="0"/>
    <x v="0"/>
    <x v="0"/>
  </r>
  <r>
    <x v="0"/>
    <x v="0"/>
    <x v="0"/>
    <x v="43"/>
    <x v="43"/>
    <x v="47"/>
    <x v="0"/>
    <x v="277"/>
    <x v="276"/>
    <x v="27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44"/>
    <x v="233"/>
    <x v="0"/>
    <x v="0"/>
    <x v="0"/>
    <x v="0"/>
    <x v="980"/>
    <x v="234"/>
    <x v="1170"/>
    <x v="1164"/>
    <x v="1172"/>
    <x v="130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2"/>
    <x v="147"/>
    <x v="1"/>
    <x v="51"/>
    <x v="29"/>
    <x v="6"/>
    <x v="4"/>
    <x v="990"/>
    <x v="1174"/>
    <x v="60"/>
    <x v="1619"/>
    <x v="2"/>
    <x v="2"/>
    <x v="1"/>
    <x v="368"/>
    <x v="39"/>
    <x v="15"/>
    <x v="1116"/>
    <x v="10"/>
    <x v="16"/>
    <x v="1202"/>
    <x v="1490"/>
    <x v="0"/>
    <x v="0"/>
    <x v="0"/>
    <x v="0"/>
    <x v="0"/>
    <x v="0"/>
    <x v="0"/>
    <x v="0"/>
    <x v="0"/>
  </r>
  <r>
    <x v="0"/>
    <x v="0"/>
    <x v="0"/>
    <x v="43"/>
    <x v="43"/>
    <x v="47"/>
    <x v="0"/>
    <x v="277"/>
    <x v="276"/>
    <x v="27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45"/>
    <x v="233"/>
    <x v="0"/>
    <x v="0"/>
    <x v="0"/>
    <x v="0"/>
    <x v="981"/>
    <x v="234"/>
    <x v="1171"/>
    <x v="1165"/>
    <x v="1173"/>
    <x v="1308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360"/>
    <x v="1"/>
    <x v="1"/>
    <x v="0"/>
    <x v="0"/>
    <x v="7"/>
    <x v="4"/>
    <x v="10"/>
    <x v="1"/>
    <x v="9"/>
    <x v="10"/>
    <x v="1"/>
    <x v="1"/>
    <x v="991"/>
    <x v="1175"/>
    <x v="11"/>
    <x v="1620"/>
    <x v="2"/>
    <x v="2"/>
    <x v="0"/>
    <x v="0"/>
    <x v="2"/>
    <x v="1"/>
    <x v="84"/>
    <x v="4"/>
    <x v="5"/>
    <x v="1203"/>
    <x v="1491"/>
    <x v="0"/>
    <x v="0"/>
    <x v="0"/>
    <x v="0"/>
    <x v="0"/>
    <x v="0"/>
    <x v="0"/>
    <x v="0"/>
    <x v="0"/>
  </r>
  <r>
    <x v="0"/>
    <x v="0"/>
    <x v="0"/>
    <x v="43"/>
    <x v="43"/>
    <x v="47"/>
    <x v="0"/>
    <x v="277"/>
    <x v="276"/>
    <x v="27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46"/>
    <x v="185"/>
    <x v="0"/>
    <x v="0"/>
    <x v="0"/>
    <x v="0"/>
    <x v="982"/>
    <x v="164"/>
    <x v="1172"/>
    <x v="1166"/>
    <x v="1174"/>
    <x v="1309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80"/>
    <x v="1"/>
    <x v="1"/>
    <x v="0"/>
    <x v="0"/>
    <x v="4"/>
    <x v="4"/>
    <x v="2"/>
    <x v="1"/>
    <x v="2"/>
    <x v="480"/>
    <x v="1"/>
    <x v="1"/>
    <x v="1"/>
    <x v="1176"/>
    <x v="6"/>
    <x v="290"/>
    <x v="2"/>
    <x v="2"/>
    <x v="0"/>
    <x v="0"/>
    <x v="6"/>
    <x v="1"/>
    <x v="439"/>
    <x v="4"/>
    <x v="5"/>
    <x v="5"/>
    <x v="1492"/>
    <x v="0"/>
    <x v="0"/>
    <x v="0"/>
    <x v="170"/>
    <x v="170"/>
    <x v="1"/>
    <x v="1"/>
    <x v="55"/>
    <x v="55"/>
  </r>
  <r>
    <x v="0"/>
    <x v="0"/>
    <x v="0"/>
    <x v="43"/>
    <x v="43"/>
    <x v="117"/>
    <x v="69"/>
    <x v="521"/>
    <x v="519"/>
    <x v="5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5"/>
    <x v="1621"/>
    <x v="2"/>
    <x v="2"/>
    <x v="4"/>
    <x v="396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3"/>
    <x v="43"/>
    <x v="1"/>
    <x v="56"/>
    <x v="739"/>
    <x v="735"/>
    <x v="73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2"/>
    <x v="1622"/>
    <x v="2"/>
    <x v="2"/>
    <x v="2"/>
    <x v="397"/>
    <x v="58"/>
    <x v="6"/>
    <x v="1117"/>
    <x v="16"/>
    <x v="15"/>
    <x v="1204"/>
    <x v="1493"/>
    <x v="0"/>
    <x v="0"/>
    <x v="0"/>
    <x v="0"/>
    <x v="0"/>
    <x v="0"/>
    <x v="0"/>
    <x v="0"/>
    <x v="0"/>
  </r>
  <r>
    <x v="0"/>
    <x v="0"/>
    <x v="0"/>
    <x v="43"/>
    <x v="43"/>
    <x v="1"/>
    <x v="51"/>
    <x v="77"/>
    <x v="77"/>
    <x v="7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47"/>
    <x v="596"/>
    <x v="0"/>
    <x v="0"/>
    <x v="434"/>
    <x v="0"/>
    <x v="983"/>
    <x v="192"/>
    <x v="1173"/>
    <x v="1167"/>
    <x v="1175"/>
    <x v="1310"/>
    <x v="0"/>
    <x v="0"/>
    <x v="0"/>
    <x v="0"/>
    <x v="0"/>
    <x v="0"/>
    <x v="0"/>
    <x v="0"/>
    <x v="0"/>
    <x v="0"/>
    <x v="0"/>
    <x v="0"/>
    <x v="0"/>
    <x v="0"/>
    <x v="0"/>
    <x v="406"/>
    <x v="490"/>
    <x v="0"/>
    <x v="0"/>
    <x v="1"/>
    <x v="1"/>
    <x v="0"/>
    <x v="0"/>
    <x v="16"/>
    <x v="10"/>
    <x v="448"/>
    <x v="0"/>
    <x v="0"/>
    <x v="647"/>
    <x v="3"/>
    <x v="18"/>
    <x v="992"/>
    <x v="1177"/>
    <x v="54"/>
    <x v="1623"/>
    <x v="1"/>
    <x v="4"/>
    <x v="8"/>
    <x v="398"/>
    <x v="248"/>
    <x v="26"/>
    <x v="1118"/>
    <x v="15"/>
    <x v="221"/>
    <x v="1205"/>
    <x v="1494"/>
    <x v="0"/>
    <x v="0"/>
    <x v="0"/>
    <x v="0"/>
    <x v="0"/>
    <x v="0"/>
    <x v="0"/>
    <x v="0"/>
    <x v="0"/>
  </r>
  <r>
    <x v="0"/>
    <x v="0"/>
    <x v="0"/>
    <x v="43"/>
    <x v="43"/>
    <x v="1"/>
    <x v="76"/>
    <x v="538"/>
    <x v="536"/>
    <x v="5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174"/>
    <x v="1168"/>
    <x v="1176"/>
    <x v="13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1"/>
    <x v="0"/>
    <x v="0"/>
    <x v="199"/>
    <x v="0"/>
    <x v="16"/>
    <x v="975"/>
    <x v="1178"/>
    <x v="40"/>
    <x v="1624"/>
    <x v="2"/>
    <x v="2"/>
    <x v="4"/>
    <x v="399"/>
    <x v="38"/>
    <x v="13"/>
    <x v="1119"/>
    <x v="19"/>
    <x v="35"/>
    <x v="1206"/>
    <x v="1495"/>
    <x v="0"/>
    <x v="0"/>
    <x v="0"/>
    <x v="0"/>
    <x v="0"/>
    <x v="0"/>
    <x v="0"/>
    <x v="0"/>
    <x v="0"/>
  </r>
  <r>
    <x v="0"/>
    <x v="0"/>
    <x v="0"/>
    <x v="43"/>
    <x v="43"/>
    <x v="37"/>
    <x v="0"/>
    <x v="577"/>
    <x v="575"/>
    <x v="57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48"/>
    <x v="233"/>
    <x v="0"/>
    <x v="0"/>
    <x v="435"/>
    <x v="0"/>
    <x v="984"/>
    <x v="0"/>
    <x v="1175"/>
    <x v="1169"/>
    <x v="1177"/>
    <x v="1312"/>
    <x v="0"/>
    <x v="0"/>
    <x v="0"/>
    <x v="0"/>
    <x v="0"/>
    <x v="0"/>
    <x v="0"/>
    <x v="0"/>
    <x v="0"/>
    <x v="0"/>
    <x v="0"/>
    <x v="0"/>
    <x v="0"/>
    <x v="2"/>
    <x v="1"/>
    <x v="407"/>
    <x v="491"/>
    <x v="0"/>
    <x v="0"/>
    <x v="1"/>
    <x v="1"/>
    <x v="0"/>
    <x v="0"/>
    <x v="27"/>
    <x v="2"/>
    <x v="449"/>
    <x v="1"/>
    <x v="173"/>
    <x v="648"/>
    <x v="6"/>
    <x v="21"/>
    <x v="993"/>
    <x v="1179"/>
    <x v="17"/>
    <x v="603"/>
    <x v="1"/>
    <x v="529"/>
    <x v="0"/>
    <x v="0"/>
    <x v="11"/>
    <x v="15"/>
    <x v="1120"/>
    <x v="10"/>
    <x v="4"/>
    <x v="1207"/>
    <x v="1496"/>
    <x v="0"/>
    <x v="0"/>
    <x v="0"/>
    <x v="0"/>
    <x v="0"/>
    <x v="0"/>
    <x v="0"/>
    <x v="0"/>
    <x v="0"/>
  </r>
  <r>
    <x v="0"/>
    <x v="0"/>
    <x v="0"/>
    <x v="43"/>
    <x v="43"/>
    <x v="66"/>
    <x v="0"/>
    <x v="740"/>
    <x v="736"/>
    <x v="74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49"/>
    <x v="106"/>
    <x v="0"/>
    <x v="0"/>
    <x v="0"/>
    <x v="0"/>
    <x v="985"/>
    <x v="94"/>
    <x v="1176"/>
    <x v="1170"/>
    <x v="1178"/>
    <x v="1313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61"/>
    <x v="1"/>
    <x v="1"/>
    <x v="0"/>
    <x v="0"/>
    <x v="7"/>
    <x v="4"/>
    <x v="56"/>
    <x v="1"/>
    <x v="174"/>
    <x v="649"/>
    <x v="1"/>
    <x v="1"/>
    <x v="994"/>
    <x v="1180"/>
    <x v="6"/>
    <x v="1625"/>
    <x v="2"/>
    <x v="2"/>
    <x v="0"/>
    <x v="0"/>
    <x v="2"/>
    <x v="1"/>
    <x v="1121"/>
    <x v="4"/>
    <x v="5"/>
    <x v="1208"/>
    <x v="1497"/>
    <x v="0"/>
    <x v="0"/>
    <x v="0"/>
    <x v="0"/>
    <x v="0"/>
    <x v="0"/>
    <x v="0"/>
    <x v="0"/>
    <x v="0"/>
  </r>
  <r>
    <x v="0"/>
    <x v="0"/>
    <x v="0"/>
    <x v="43"/>
    <x v="43"/>
    <x v="47"/>
    <x v="0"/>
    <x v="277"/>
    <x v="276"/>
    <x v="27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44"/>
    <x v="2"/>
    <x v="2"/>
    <x v="0"/>
    <x v="0"/>
    <x v="8"/>
    <x v="1"/>
    <x v="236"/>
    <x v="1"/>
    <x v="10"/>
    <x v="1209"/>
    <x v="1498"/>
    <x v="0"/>
    <x v="0"/>
    <x v="0"/>
    <x v="0"/>
    <x v="0"/>
    <x v="0"/>
    <x v="0"/>
    <x v="0"/>
    <x v="0"/>
  </r>
  <r>
    <x v="0"/>
    <x v="0"/>
    <x v="0"/>
    <x v="44"/>
    <x v="44"/>
    <x v="117"/>
    <x v="202"/>
    <x v="578"/>
    <x v="576"/>
    <x v="5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86"/>
    <x v="0"/>
    <x v="1177"/>
    <x v="1171"/>
    <x v="1179"/>
    <x v="13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  <x v="4"/>
    <x v="450"/>
    <x v="0"/>
    <x v="0"/>
    <x v="650"/>
    <x v="0"/>
    <x v="10"/>
    <x v="995"/>
    <x v="1181"/>
    <x v="6"/>
    <x v="1626"/>
    <x v="1"/>
    <x v="4"/>
    <x v="1"/>
    <x v="230"/>
    <x v="249"/>
    <x v="1"/>
    <x v="1122"/>
    <x v="1"/>
    <x v="133"/>
    <x v="1210"/>
    <x v="1499"/>
    <x v="0"/>
    <x v="0"/>
    <x v="0"/>
    <x v="0"/>
    <x v="0"/>
    <x v="0"/>
    <x v="0"/>
    <x v="0"/>
    <x v="0"/>
  </r>
  <r>
    <x v="0"/>
    <x v="0"/>
    <x v="0"/>
    <x v="44"/>
    <x v="44"/>
    <x v="79"/>
    <x v="58"/>
    <x v="119"/>
    <x v="119"/>
    <x v="119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97"/>
    <x v="121"/>
    <x v="0"/>
    <x v="0"/>
    <x v="110"/>
    <x v="0"/>
    <x v="436"/>
    <x v="0"/>
    <x v="0"/>
    <x v="0"/>
    <x v="1178"/>
    <x v="1172"/>
    <x v="1180"/>
    <x v="1315"/>
    <x v="0"/>
    <x v="0"/>
    <x v="0"/>
    <x v="0"/>
    <x v="0"/>
    <x v="0"/>
    <x v="0"/>
    <x v="0"/>
    <x v="0"/>
    <x v="0"/>
    <x v="0"/>
    <x v="0"/>
    <x v="0"/>
    <x v="2"/>
    <x v="5"/>
    <x v="408"/>
    <x v="492"/>
    <x v="0"/>
    <x v="0"/>
    <x v="1"/>
    <x v="1"/>
    <x v="0"/>
    <x v="0"/>
    <x v="0"/>
    <x v="0"/>
    <x v="0"/>
    <x v="0"/>
    <x v="0"/>
    <x v="0"/>
    <x v="0"/>
    <x v="0"/>
    <x v="0"/>
    <x v="1182"/>
    <x v="44"/>
    <x v="1627"/>
    <x v="2"/>
    <x v="2"/>
    <x v="0"/>
    <x v="0"/>
    <x v="17"/>
    <x v="15"/>
    <x v="1123"/>
    <x v="6"/>
    <x v="51"/>
    <x v="1211"/>
    <x v="1500"/>
    <x v="0"/>
    <x v="0"/>
    <x v="0"/>
    <x v="0"/>
    <x v="0"/>
    <x v="0"/>
    <x v="0"/>
    <x v="0"/>
    <x v="0"/>
  </r>
  <r>
    <x v="0"/>
    <x v="0"/>
    <x v="0"/>
    <x v="44"/>
    <x v="44"/>
    <x v="168"/>
    <x v="90"/>
    <x v="535"/>
    <x v="533"/>
    <x v="53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0"/>
    <x v="189"/>
    <x v="0"/>
    <x v="0"/>
    <x v="0"/>
    <x v="0"/>
    <x v="987"/>
    <x v="167"/>
    <x v="1179"/>
    <x v="1173"/>
    <x v="1181"/>
    <x v="13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8"/>
    <x v="0"/>
    <x v="0"/>
    <x v="3"/>
    <x v="4"/>
    <x v="23"/>
    <x v="0"/>
    <x v="0"/>
    <x v="167"/>
    <x v="1"/>
    <x v="8"/>
    <x v="996"/>
    <x v="1183"/>
    <x v="37"/>
    <x v="1628"/>
    <x v="1"/>
    <x v="530"/>
    <x v="13"/>
    <x v="400"/>
    <x v="0"/>
    <x v="3"/>
    <x v="1124"/>
    <x v="4"/>
    <x v="50"/>
    <x v="1212"/>
    <x v="1501"/>
    <x v="0"/>
    <x v="0"/>
    <x v="0"/>
    <x v="0"/>
    <x v="0"/>
    <x v="0"/>
    <x v="0"/>
    <x v="0"/>
    <x v="0"/>
  </r>
  <r>
    <x v="0"/>
    <x v="0"/>
    <x v="0"/>
    <x v="44"/>
    <x v="44"/>
    <x v="167"/>
    <x v="210"/>
    <x v="489"/>
    <x v="487"/>
    <x v="4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3"/>
    <x v="73"/>
    <x v="73"/>
    <x v="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0"/>
    <x v="16"/>
    <x v="22"/>
    <x v="1"/>
    <x v="37"/>
    <x v="1629"/>
    <x v="2"/>
    <x v="2"/>
    <x v="12"/>
    <x v="401"/>
    <x v="43"/>
    <x v="1"/>
    <x v="92"/>
    <x v="1"/>
    <x v="7"/>
    <x v="87"/>
    <x v="1502"/>
    <x v="0"/>
    <x v="0"/>
    <x v="0"/>
    <x v="0"/>
    <x v="0"/>
    <x v="0"/>
    <x v="0"/>
    <x v="0"/>
    <x v="0"/>
  </r>
  <r>
    <x v="0"/>
    <x v="0"/>
    <x v="0"/>
    <x v="44"/>
    <x v="44"/>
    <x v="13"/>
    <x v="107"/>
    <x v="579"/>
    <x v="577"/>
    <x v="5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1"/>
    <x v="597"/>
    <x v="0"/>
    <x v="0"/>
    <x v="437"/>
    <x v="0"/>
    <x v="988"/>
    <x v="113"/>
    <x v="1180"/>
    <x v="1174"/>
    <x v="1182"/>
    <x v="1317"/>
    <x v="0"/>
    <x v="0"/>
    <x v="0"/>
    <x v="0"/>
    <x v="0"/>
    <x v="0"/>
    <x v="0"/>
    <x v="0"/>
    <x v="0"/>
    <x v="0"/>
    <x v="0"/>
    <x v="0"/>
    <x v="0"/>
    <x v="0"/>
    <x v="0"/>
    <x v="409"/>
    <x v="493"/>
    <x v="0"/>
    <x v="0"/>
    <x v="1"/>
    <x v="1"/>
    <x v="0"/>
    <x v="0"/>
    <x v="7"/>
    <x v="4"/>
    <x v="11"/>
    <x v="0"/>
    <x v="0"/>
    <x v="199"/>
    <x v="1"/>
    <x v="8"/>
    <x v="997"/>
    <x v="1184"/>
    <x v="71"/>
    <x v="1630"/>
    <x v="2"/>
    <x v="2"/>
    <x v="5"/>
    <x v="402"/>
    <x v="20"/>
    <x v="1"/>
    <x v="1125"/>
    <x v="4"/>
    <x v="33"/>
    <x v="1213"/>
    <x v="1503"/>
    <x v="0"/>
    <x v="0"/>
    <x v="0"/>
    <x v="0"/>
    <x v="0"/>
    <x v="0"/>
    <x v="0"/>
    <x v="0"/>
    <x v="0"/>
  </r>
  <r>
    <x v="0"/>
    <x v="0"/>
    <x v="0"/>
    <x v="44"/>
    <x v="44"/>
    <x v="1"/>
    <x v="130"/>
    <x v="220"/>
    <x v="220"/>
    <x v="2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89"/>
    <x v="0"/>
    <x v="1181"/>
    <x v="1175"/>
    <x v="1183"/>
    <x v="13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998"/>
    <x v="1185"/>
    <x v="145"/>
    <x v="1631"/>
    <x v="2"/>
    <x v="2"/>
    <x v="3"/>
    <x v="403"/>
    <x v="57"/>
    <x v="20"/>
    <x v="1126"/>
    <x v="20"/>
    <x v="46"/>
    <x v="1214"/>
    <x v="1504"/>
    <x v="0"/>
    <x v="0"/>
    <x v="0"/>
    <x v="0"/>
    <x v="0"/>
    <x v="0"/>
    <x v="0"/>
    <x v="0"/>
    <x v="0"/>
  </r>
  <r>
    <x v="0"/>
    <x v="0"/>
    <x v="0"/>
    <x v="44"/>
    <x v="44"/>
    <x v="193"/>
    <x v="0"/>
    <x v="537"/>
    <x v="535"/>
    <x v="53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5"/>
    <x v="0"/>
    <x v="0"/>
    <x v="0"/>
    <x v="0"/>
    <x v="53"/>
    <x v="4"/>
    <x v="1182"/>
    <x v="1176"/>
    <x v="1184"/>
    <x v="1319"/>
    <x v="0"/>
    <x v="0"/>
    <x v="0"/>
    <x v="0"/>
    <x v="0"/>
    <x v="0"/>
    <x v="0"/>
    <x v="0"/>
    <x v="0"/>
    <x v="0"/>
    <x v="0"/>
    <x v="0"/>
    <x v="0"/>
    <x v="0"/>
    <x v="0"/>
    <x v="0"/>
    <x v="494"/>
    <x v="2"/>
    <x v="3"/>
    <x v="1"/>
    <x v="1"/>
    <x v="0"/>
    <x v="0"/>
    <x v="4"/>
    <x v="4"/>
    <x v="9"/>
    <x v="1"/>
    <x v="1"/>
    <x v="42"/>
    <x v="1"/>
    <x v="1"/>
    <x v="1"/>
    <x v="1186"/>
    <x v="6"/>
    <x v="10"/>
    <x v="2"/>
    <x v="2"/>
    <x v="0"/>
    <x v="0"/>
    <x v="6"/>
    <x v="1"/>
    <x v="63"/>
    <x v="4"/>
    <x v="5"/>
    <x v="5"/>
    <x v="1505"/>
    <x v="0"/>
    <x v="0"/>
    <x v="0"/>
    <x v="53"/>
    <x v="53"/>
    <x v="1"/>
    <x v="1"/>
    <x v="19"/>
    <x v="19"/>
  </r>
  <r>
    <x v="0"/>
    <x v="0"/>
    <x v="0"/>
    <x v="44"/>
    <x v="44"/>
    <x v="95"/>
    <x v="112"/>
    <x v="501"/>
    <x v="499"/>
    <x v="50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63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4"/>
    <x v="44"/>
    <x v="1"/>
    <x v="195"/>
    <x v="741"/>
    <x v="737"/>
    <x v="74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1633"/>
    <x v="2"/>
    <x v="2"/>
    <x v="4"/>
    <x v="404"/>
    <x v="6"/>
    <x v="8"/>
    <x v="329"/>
    <x v="10"/>
    <x v="14"/>
    <x v="328"/>
    <x v="1506"/>
    <x v="0"/>
    <x v="0"/>
    <x v="0"/>
    <x v="0"/>
    <x v="0"/>
    <x v="0"/>
    <x v="0"/>
    <x v="0"/>
    <x v="0"/>
  </r>
  <r>
    <x v="0"/>
    <x v="0"/>
    <x v="0"/>
    <x v="44"/>
    <x v="44"/>
    <x v="103"/>
    <x v="181"/>
    <x v="741"/>
    <x v="737"/>
    <x v="74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2"/>
    <x v="598"/>
    <x v="0"/>
    <x v="0"/>
    <x v="0"/>
    <x v="0"/>
    <x v="990"/>
    <x v="518"/>
    <x v="1183"/>
    <x v="1177"/>
    <x v="1185"/>
    <x v="13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0"/>
    <x v="0"/>
    <x v="0"/>
    <x v="157"/>
    <x v="1"/>
    <x v="1"/>
    <x v="999"/>
    <x v="1187"/>
    <x v="6"/>
    <x v="785"/>
    <x v="2"/>
    <x v="2"/>
    <x v="1"/>
    <x v="144"/>
    <x v="59"/>
    <x v="1"/>
    <x v="805"/>
    <x v="4"/>
    <x v="16"/>
    <x v="1215"/>
    <x v="1507"/>
    <x v="0"/>
    <x v="0"/>
    <x v="0"/>
    <x v="0"/>
    <x v="0"/>
    <x v="0"/>
    <x v="0"/>
    <x v="0"/>
    <x v="0"/>
  </r>
  <r>
    <x v="0"/>
    <x v="0"/>
    <x v="0"/>
    <x v="44"/>
    <x v="44"/>
    <x v="1"/>
    <x v="52"/>
    <x v="502"/>
    <x v="500"/>
    <x v="50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3"/>
    <x v="599"/>
    <x v="0"/>
    <x v="0"/>
    <x v="438"/>
    <x v="0"/>
    <x v="991"/>
    <x v="519"/>
    <x v="1184"/>
    <x v="1178"/>
    <x v="1186"/>
    <x v="1321"/>
    <x v="0"/>
    <x v="0"/>
    <x v="0"/>
    <x v="0"/>
    <x v="0"/>
    <x v="0"/>
    <x v="0"/>
    <x v="0"/>
    <x v="0"/>
    <x v="0"/>
    <x v="0"/>
    <x v="0"/>
    <x v="0"/>
    <x v="0"/>
    <x v="0"/>
    <x v="410"/>
    <x v="495"/>
    <x v="0"/>
    <x v="0"/>
    <x v="1"/>
    <x v="1"/>
    <x v="0"/>
    <x v="0"/>
    <x v="13"/>
    <x v="2"/>
    <x v="451"/>
    <x v="0"/>
    <x v="0"/>
    <x v="593"/>
    <x v="1"/>
    <x v="48"/>
    <x v="1000"/>
    <x v="1188"/>
    <x v="99"/>
    <x v="1634"/>
    <x v="2"/>
    <x v="2"/>
    <x v="4"/>
    <x v="405"/>
    <x v="222"/>
    <x v="64"/>
    <x v="1127"/>
    <x v="37"/>
    <x v="222"/>
    <x v="1216"/>
    <x v="1508"/>
    <x v="67"/>
    <x v="62"/>
    <x v="4"/>
    <x v="0"/>
    <x v="0"/>
    <x v="0"/>
    <x v="0"/>
    <x v="0"/>
    <x v="0"/>
  </r>
  <r>
    <x v="0"/>
    <x v="0"/>
    <x v="0"/>
    <x v="44"/>
    <x v="44"/>
    <x v="3"/>
    <x v="0"/>
    <x v="360"/>
    <x v="358"/>
    <x v="36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53"/>
    <x v="53"/>
    <x v="1"/>
    <x v="1"/>
    <x v="19"/>
    <x v="19"/>
  </r>
  <r>
    <x v="0"/>
    <x v="0"/>
    <x v="0"/>
    <x v="44"/>
    <x v="44"/>
    <x v="27"/>
    <x v="0"/>
    <x v="117"/>
    <x v="117"/>
    <x v="11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4"/>
    <x v="29"/>
    <x v="0"/>
    <x v="0"/>
    <x v="439"/>
    <x v="0"/>
    <x v="992"/>
    <x v="26"/>
    <x v="1185"/>
    <x v="1179"/>
    <x v="1187"/>
    <x v="1322"/>
    <x v="0"/>
    <x v="0"/>
    <x v="0"/>
    <x v="0"/>
    <x v="0"/>
    <x v="0"/>
    <x v="0"/>
    <x v="0"/>
    <x v="0"/>
    <x v="0"/>
    <x v="0"/>
    <x v="0"/>
    <x v="0"/>
    <x v="0"/>
    <x v="0"/>
    <x v="411"/>
    <x v="496"/>
    <x v="0"/>
    <x v="0"/>
    <x v="1"/>
    <x v="1"/>
    <x v="0"/>
    <x v="0"/>
    <x v="8"/>
    <x v="4"/>
    <x v="23"/>
    <x v="0"/>
    <x v="0"/>
    <x v="157"/>
    <x v="0"/>
    <x v="0"/>
    <x v="1001"/>
    <x v="1189"/>
    <x v="1"/>
    <x v="15"/>
    <x v="2"/>
    <x v="2"/>
    <x v="0"/>
    <x v="0"/>
    <x v="8"/>
    <x v="3"/>
    <x v="1128"/>
    <x v="1"/>
    <x v="14"/>
    <x v="1217"/>
    <x v="1509"/>
    <x v="0"/>
    <x v="0"/>
    <x v="0"/>
    <x v="0"/>
    <x v="0"/>
    <x v="0"/>
    <x v="0"/>
    <x v="0"/>
    <x v="0"/>
  </r>
  <r>
    <x v="0"/>
    <x v="0"/>
    <x v="0"/>
    <x v="46"/>
    <x v="46"/>
    <x v="161"/>
    <x v="0"/>
    <x v="128"/>
    <x v="128"/>
    <x v="1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163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6"/>
    <x v="46"/>
    <x v="196"/>
    <x v="3"/>
    <x v="17"/>
    <x v="17"/>
    <x v="1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3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  <x v="0"/>
    <x v="0"/>
    <x v="0"/>
    <x v="0"/>
    <x v="0"/>
    <x v="0"/>
    <x v="0"/>
    <x v="0"/>
    <x v="1"/>
    <x v="1"/>
    <x v="1"/>
    <x v="1"/>
    <x v="6"/>
    <x v="10"/>
    <x v="1"/>
    <x v="28"/>
    <x v="0"/>
    <x v="0"/>
    <x v="43"/>
    <x v="1"/>
    <x v="825"/>
    <x v="1"/>
    <x v="7"/>
    <x v="890"/>
    <x v="1510"/>
    <x v="0"/>
    <x v="0"/>
    <x v="0"/>
    <x v="171"/>
    <x v="171"/>
    <x v="11"/>
    <x v="11"/>
    <x v="56"/>
    <x v="56"/>
  </r>
  <r>
    <x v="0"/>
    <x v="0"/>
    <x v="0"/>
    <x v="46"/>
    <x v="46"/>
    <x v="196"/>
    <x v="3"/>
    <x v="18"/>
    <x v="18"/>
    <x v="18"/>
    <x v="0"/>
    <x v="0"/>
    <x v="0"/>
    <x v="0"/>
    <x v="0"/>
    <x v="0"/>
    <x v="0"/>
    <x v="0"/>
    <x v="0"/>
    <x v="0"/>
    <x v="1"/>
    <x v="1"/>
    <x v="0"/>
    <x v="0"/>
    <x v="0"/>
    <x v="0"/>
    <x v="25"/>
    <x v="0"/>
    <x v="0"/>
    <x v="98"/>
    <x v="122"/>
    <x v="855"/>
    <x v="600"/>
    <x v="111"/>
    <x v="28"/>
    <x v="440"/>
    <x v="104"/>
    <x v="993"/>
    <x v="520"/>
    <x v="1186"/>
    <x v="1180"/>
    <x v="1188"/>
    <x v="1324"/>
    <x v="0"/>
    <x v="0"/>
    <x v="1"/>
    <x v="19"/>
    <x v="0"/>
    <x v="0"/>
    <x v="5"/>
    <x v="9"/>
    <x v="0"/>
    <x v="0"/>
    <x v="0"/>
    <x v="0"/>
    <x v="84"/>
    <x v="5"/>
    <x v="12"/>
    <x v="412"/>
    <x v="497"/>
    <x v="0"/>
    <x v="0"/>
    <x v="18"/>
    <x v="309"/>
    <x v="0"/>
    <x v="0"/>
    <x v="105"/>
    <x v="44"/>
    <x v="452"/>
    <x v="14"/>
    <x v="175"/>
    <x v="651"/>
    <x v="29"/>
    <x v="97"/>
    <x v="1002"/>
    <x v="1190"/>
    <x v="201"/>
    <x v="1636"/>
    <x v="37"/>
    <x v="531"/>
    <x v="12"/>
    <x v="39"/>
    <x v="250"/>
    <x v="82"/>
    <x v="1129"/>
    <x v="59"/>
    <x v="223"/>
    <x v="1218"/>
    <x v="1511"/>
    <x v="68"/>
    <x v="63"/>
    <x v="7"/>
    <x v="0"/>
    <x v="0"/>
    <x v="0"/>
    <x v="0"/>
    <x v="0"/>
    <x v="0"/>
  </r>
  <r>
    <x v="0"/>
    <x v="0"/>
    <x v="0"/>
    <x v="46"/>
    <x v="46"/>
    <x v="196"/>
    <x v="3"/>
    <x v="18"/>
    <x v="18"/>
    <x v="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3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1"/>
    <x v="28"/>
    <x v="0"/>
    <x v="0"/>
    <x v="13"/>
    <x v="1"/>
    <x v="34"/>
    <x v="1"/>
    <x v="13"/>
    <x v="152"/>
    <x v="1512"/>
    <x v="0"/>
    <x v="0"/>
    <x v="0"/>
    <x v="172"/>
    <x v="172"/>
    <x v="4"/>
    <x v="4"/>
    <x v="0"/>
    <x v="0"/>
  </r>
  <r>
    <x v="0"/>
    <x v="0"/>
    <x v="0"/>
    <x v="46"/>
    <x v="46"/>
    <x v="196"/>
    <x v="3"/>
    <x v="18"/>
    <x v="18"/>
    <x v="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3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20"/>
    <x v="1"/>
    <x v="53"/>
    <x v="0"/>
    <x v="0"/>
    <x v="13"/>
    <x v="1"/>
    <x v="969"/>
    <x v="1"/>
    <x v="13"/>
    <x v="1219"/>
    <x v="1513"/>
    <x v="0"/>
    <x v="0"/>
    <x v="0"/>
    <x v="103"/>
    <x v="103"/>
    <x v="1"/>
    <x v="1"/>
    <x v="43"/>
    <x v="43"/>
  </r>
  <r>
    <x v="0"/>
    <x v="0"/>
    <x v="0"/>
    <x v="46"/>
    <x v="46"/>
    <x v="201"/>
    <x v="0"/>
    <x v="582"/>
    <x v="580"/>
    <x v="5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94"/>
    <x v="0"/>
    <x v="1187"/>
    <x v="1181"/>
    <x v="1189"/>
    <x v="13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5"/>
    <x v="1003"/>
    <x v="1191"/>
    <x v="94"/>
    <x v="1637"/>
    <x v="1"/>
    <x v="4"/>
    <x v="0"/>
    <x v="0"/>
    <x v="6"/>
    <x v="3"/>
    <x v="1130"/>
    <x v="3"/>
    <x v="14"/>
    <x v="1220"/>
    <x v="1514"/>
    <x v="0"/>
    <x v="0"/>
    <x v="0"/>
    <x v="0"/>
    <x v="0"/>
    <x v="0"/>
    <x v="0"/>
    <x v="0"/>
    <x v="0"/>
  </r>
  <r>
    <x v="0"/>
    <x v="0"/>
    <x v="0"/>
    <x v="46"/>
    <x v="46"/>
    <x v="201"/>
    <x v="0"/>
    <x v="582"/>
    <x v="580"/>
    <x v="58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56"/>
    <x v="601"/>
    <x v="0"/>
    <x v="0"/>
    <x v="0"/>
    <x v="0"/>
    <x v="995"/>
    <x v="521"/>
    <x v="1188"/>
    <x v="1182"/>
    <x v="1190"/>
    <x v="1328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62"/>
    <x v="1"/>
    <x v="1"/>
    <x v="0"/>
    <x v="0"/>
    <x v="8"/>
    <x v="4"/>
    <x v="9"/>
    <x v="1"/>
    <x v="1"/>
    <x v="9"/>
    <x v="1"/>
    <x v="16"/>
    <x v="1004"/>
    <x v="1192"/>
    <x v="6"/>
    <x v="1638"/>
    <x v="2"/>
    <x v="2"/>
    <x v="0"/>
    <x v="0"/>
    <x v="13"/>
    <x v="1"/>
    <x v="83"/>
    <x v="4"/>
    <x v="2"/>
    <x v="1221"/>
    <x v="1515"/>
    <x v="0"/>
    <x v="0"/>
    <x v="0"/>
    <x v="0"/>
    <x v="0"/>
    <x v="0"/>
    <x v="0"/>
    <x v="0"/>
    <x v="0"/>
  </r>
  <r>
    <x v="0"/>
    <x v="0"/>
    <x v="0"/>
    <x v="46"/>
    <x v="46"/>
    <x v="196"/>
    <x v="212"/>
    <x v="7"/>
    <x v="7"/>
    <x v="7"/>
    <x v="0"/>
    <x v="1"/>
    <x v="0"/>
    <x v="0"/>
    <x v="0"/>
    <x v="0"/>
    <x v="0"/>
    <x v="0"/>
    <x v="0"/>
    <x v="0"/>
    <x v="2"/>
    <x v="2"/>
    <x v="0"/>
    <x v="0"/>
    <x v="0"/>
    <x v="0"/>
    <x v="8"/>
    <x v="0"/>
    <x v="0"/>
    <x v="0"/>
    <x v="0"/>
    <x v="857"/>
    <x v="602"/>
    <x v="28"/>
    <x v="29"/>
    <x v="441"/>
    <x v="105"/>
    <x v="996"/>
    <x v="522"/>
    <x v="1189"/>
    <x v="1183"/>
    <x v="1191"/>
    <x v="1329"/>
    <x v="0"/>
    <x v="0"/>
    <x v="0"/>
    <x v="0"/>
    <x v="0"/>
    <x v="0"/>
    <x v="1"/>
    <x v="1"/>
    <x v="0"/>
    <x v="0"/>
    <x v="0"/>
    <x v="0"/>
    <x v="85"/>
    <x v="0"/>
    <x v="1"/>
    <x v="413"/>
    <x v="498"/>
    <x v="0"/>
    <x v="0"/>
    <x v="6"/>
    <x v="310"/>
    <x v="0"/>
    <x v="0"/>
    <x v="106"/>
    <x v="32"/>
    <x v="453"/>
    <x v="0"/>
    <x v="0"/>
    <x v="652"/>
    <x v="10"/>
    <x v="98"/>
    <x v="1005"/>
    <x v="1193"/>
    <x v="69"/>
    <x v="1639"/>
    <x v="27"/>
    <x v="532"/>
    <x v="4"/>
    <x v="4"/>
    <x v="251"/>
    <x v="68"/>
    <x v="1131"/>
    <x v="35"/>
    <x v="224"/>
    <x v="1222"/>
    <x v="1516"/>
    <x v="0"/>
    <x v="0"/>
    <x v="0"/>
    <x v="0"/>
    <x v="0"/>
    <x v="0"/>
    <x v="0"/>
    <x v="0"/>
    <x v="0"/>
  </r>
  <r>
    <x v="0"/>
    <x v="0"/>
    <x v="0"/>
    <x v="46"/>
    <x v="46"/>
    <x v="184"/>
    <x v="48"/>
    <x v="127"/>
    <x v="127"/>
    <x v="12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90"/>
    <x v="1184"/>
    <x v="1192"/>
    <x v="133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  <x v="0"/>
    <x v="0"/>
    <x v="0"/>
    <x v="0"/>
    <x v="0"/>
    <x v="0"/>
    <x v="0"/>
    <x v="0"/>
    <x v="1"/>
    <x v="0"/>
    <x v="0"/>
    <x v="1194"/>
    <x v="59"/>
    <x v="1640"/>
    <x v="9"/>
    <x v="533"/>
    <x v="0"/>
    <x v="0"/>
    <x v="13"/>
    <x v="1"/>
    <x v="83"/>
    <x v="4"/>
    <x v="13"/>
    <x v="79"/>
    <x v="1517"/>
    <x v="0"/>
    <x v="0"/>
    <x v="0"/>
    <x v="0"/>
    <x v="0"/>
    <x v="0"/>
    <x v="0"/>
    <x v="0"/>
    <x v="0"/>
  </r>
  <r>
    <x v="0"/>
    <x v="0"/>
    <x v="0"/>
    <x v="46"/>
    <x v="46"/>
    <x v="198"/>
    <x v="207"/>
    <x v="343"/>
    <x v="342"/>
    <x v="34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97"/>
    <x v="0"/>
    <x v="1191"/>
    <x v="1185"/>
    <x v="1193"/>
    <x v="13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5"/>
    <x v="10"/>
    <x v="39"/>
    <x v="0"/>
    <x v="0"/>
    <x v="653"/>
    <x v="6"/>
    <x v="99"/>
    <x v="1006"/>
    <x v="1195"/>
    <x v="5"/>
    <x v="1641"/>
    <x v="2"/>
    <x v="2"/>
    <x v="12"/>
    <x v="406"/>
    <x v="30"/>
    <x v="10"/>
    <x v="1132"/>
    <x v="13"/>
    <x v="126"/>
    <x v="1223"/>
    <x v="1518"/>
    <x v="0"/>
    <x v="0"/>
    <x v="0"/>
    <x v="0"/>
    <x v="0"/>
    <x v="0"/>
    <x v="0"/>
    <x v="0"/>
    <x v="0"/>
  </r>
  <r>
    <x v="0"/>
    <x v="0"/>
    <x v="0"/>
    <x v="46"/>
    <x v="46"/>
    <x v="198"/>
    <x v="207"/>
    <x v="634"/>
    <x v="632"/>
    <x v="63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6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6"/>
    <x v="46"/>
    <x v="20"/>
    <x v="105"/>
    <x v="581"/>
    <x v="579"/>
    <x v="5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98"/>
    <x v="0"/>
    <x v="1192"/>
    <x v="1186"/>
    <x v="1194"/>
    <x v="13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  <x v="2"/>
    <x v="454"/>
    <x v="0"/>
    <x v="0"/>
    <x v="654"/>
    <x v="3"/>
    <x v="54"/>
    <x v="1007"/>
    <x v="1196"/>
    <x v="95"/>
    <x v="1642"/>
    <x v="1"/>
    <x v="4"/>
    <x v="9"/>
    <x v="407"/>
    <x v="252"/>
    <x v="13"/>
    <x v="1133"/>
    <x v="19"/>
    <x v="225"/>
    <x v="1224"/>
    <x v="1519"/>
    <x v="0"/>
    <x v="0"/>
    <x v="0"/>
    <x v="0"/>
    <x v="0"/>
    <x v="0"/>
    <x v="0"/>
    <x v="0"/>
    <x v="0"/>
  </r>
  <r>
    <x v="0"/>
    <x v="0"/>
    <x v="0"/>
    <x v="46"/>
    <x v="46"/>
    <x v="25"/>
    <x v="263"/>
    <x v="395"/>
    <x v="393"/>
    <x v="39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3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28"/>
    <x v="2"/>
    <x v="2"/>
    <x v="0"/>
    <x v="0"/>
    <x v="2"/>
    <x v="1"/>
    <x v="1134"/>
    <x v="1"/>
    <x v="2"/>
    <x v="1225"/>
    <x v="1520"/>
    <x v="0"/>
    <x v="0"/>
    <x v="0"/>
    <x v="0"/>
    <x v="0"/>
    <x v="0"/>
    <x v="0"/>
    <x v="0"/>
    <x v="0"/>
  </r>
  <r>
    <x v="0"/>
    <x v="0"/>
    <x v="0"/>
    <x v="46"/>
    <x v="46"/>
    <x v="196"/>
    <x v="213"/>
    <x v="82"/>
    <x v="82"/>
    <x v="8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8"/>
    <x v="603"/>
    <x v="0"/>
    <x v="0"/>
    <x v="442"/>
    <x v="0"/>
    <x v="999"/>
    <x v="523"/>
    <x v="1193"/>
    <x v="1187"/>
    <x v="1195"/>
    <x v="1334"/>
    <x v="0"/>
    <x v="0"/>
    <x v="0"/>
    <x v="0"/>
    <x v="0"/>
    <x v="0"/>
    <x v="0"/>
    <x v="0"/>
    <x v="0"/>
    <x v="0"/>
    <x v="0"/>
    <x v="0"/>
    <x v="0"/>
    <x v="0"/>
    <x v="0"/>
    <x v="414"/>
    <x v="499"/>
    <x v="0"/>
    <x v="0"/>
    <x v="5"/>
    <x v="311"/>
    <x v="0"/>
    <x v="0"/>
    <x v="46"/>
    <x v="9"/>
    <x v="455"/>
    <x v="0"/>
    <x v="0"/>
    <x v="655"/>
    <x v="2"/>
    <x v="39"/>
    <x v="1008"/>
    <x v="1197"/>
    <x v="62"/>
    <x v="1643"/>
    <x v="0"/>
    <x v="534"/>
    <x v="1"/>
    <x v="1"/>
    <x v="140"/>
    <x v="44"/>
    <x v="1135"/>
    <x v="35"/>
    <x v="226"/>
    <x v="1226"/>
    <x v="1521"/>
    <x v="69"/>
    <x v="64"/>
    <x v="4"/>
    <x v="0"/>
    <x v="0"/>
    <x v="0"/>
    <x v="0"/>
    <x v="0"/>
    <x v="0"/>
  </r>
  <r>
    <x v="0"/>
    <x v="0"/>
    <x v="0"/>
    <x v="46"/>
    <x v="46"/>
    <x v="199"/>
    <x v="91"/>
    <x v="132"/>
    <x v="132"/>
    <x v="13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9"/>
    <x v="604"/>
    <x v="0"/>
    <x v="0"/>
    <x v="0"/>
    <x v="0"/>
    <x v="1000"/>
    <x v="524"/>
    <x v="1194"/>
    <x v="1188"/>
    <x v="1196"/>
    <x v="133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338"/>
    <x v="0"/>
    <x v="0"/>
    <x v="656"/>
    <x v="1"/>
    <x v="1"/>
    <x v="1009"/>
    <x v="1198"/>
    <x v="15"/>
    <x v="1644"/>
    <x v="9"/>
    <x v="535"/>
    <x v="1"/>
    <x v="1"/>
    <x v="132"/>
    <x v="8"/>
    <x v="1136"/>
    <x v="3"/>
    <x v="86"/>
    <x v="1227"/>
    <x v="1522"/>
    <x v="0"/>
    <x v="0"/>
    <x v="0"/>
    <x v="0"/>
    <x v="0"/>
    <x v="0"/>
    <x v="0"/>
    <x v="0"/>
    <x v="0"/>
  </r>
  <r>
    <x v="0"/>
    <x v="0"/>
    <x v="0"/>
    <x v="46"/>
    <x v="46"/>
    <x v="196"/>
    <x v="214"/>
    <x v="16"/>
    <x v="16"/>
    <x v="1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9"/>
    <x v="123"/>
    <x v="860"/>
    <x v="605"/>
    <x v="112"/>
    <x v="0"/>
    <x v="443"/>
    <x v="68"/>
    <x v="1001"/>
    <x v="525"/>
    <x v="1195"/>
    <x v="1189"/>
    <x v="1197"/>
    <x v="1336"/>
    <x v="0"/>
    <x v="0"/>
    <x v="0"/>
    <x v="0"/>
    <x v="0"/>
    <x v="0"/>
    <x v="3"/>
    <x v="3"/>
    <x v="0"/>
    <x v="0"/>
    <x v="0"/>
    <x v="0"/>
    <x v="9"/>
    <x v="0"/>
    <x v="1"/>
    <x v="415"/>
    <x v="500"/>
    <x v="0"/>
    <x v="0"/>
    <x v="3"/>
    <x v="189"/>
    <x v="0"/>
    <x v="0"/>
    <x v="61"/>
    <x v="9"/>
    <x v="456"/>
    <x v="0"/>
    <x v="0"/>
    <x v="657"/>
    <x v="15"/>
    <x v="67"/>
    <x v="1010"/>
    <x v="1199"/>
    <x v="169"/>
    <x v="1645"/>
    <x v="15"/>
    <x v="536"/>
    <x v="0"/>
    <x v="0"/>
    <x v="253"/>
    <x v="44"/>
    <x v="1137"/>
    <x v="24"/>
    <x v="214"/>
    <x v="1228"/>
    <x v="1523"/>
    <x v="0"/>
    <x v="0"/>
    <x v="0"/>
    <x v="0"/>
    <x v="0"/>
    <x v="0"/>
    <x v="0"/>
    <x v="0"/>
    <x v="0"/>
  </r>
  <r>
    <x v="0"/>
    <x v="0"/>
    <x v="0"/>
    <x v="46"/>
    <x v="46"/>
    <x v="196"/>
    <x v="3"/>
    <x v="17"/>
    <x v="17"/>
    <x v="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00"/>
    <x v="124"/>
    <x v="861"/>
    <x v="606"/>
    <x v="113"/>
    <x v="0"/>
    <x v="444"/>
    <x v="0"/>
    <x v="1002"/>
    <x v="526"/>
    <x v="1196"/>
    <x v="1190"/>
    <x v="1198"/>
    <x v="1337"/>
    <x v="0"/>
    <x v="0"/>
    <x v="0"/>
    <x v="0"/>
    <x v="0"/>
    <x v="0"/>
    <x v="0"/>
    <x v="0"/>
    <x v="0"/>
    <x v="0"/>
    <x v="0"/>
    <x v="0"/>
    <x v="0"/>
    <x v="2"/>
    <x v="10"/>
    <x v="416"/>
    <x v="501"/>
    <x v="0"/>
    <x v="0"/>
    <x v="19"/>
    <x v="312"/>
    <x v="0"/>
    <x v="0"/>
    <x v="107"/>
    <x v="16"/>
    <x v="457"/>
    <x v="2"/>
    <x v="74"/>
    <x v="658"/>
    <x v="18"/>
    <x v="100"/>
    <x v="1011"/>
    <x v="1200"/>
    <x v="202"/>
    <x v="1646"/>
    <x v="38"/>
    <x v="537"/>
    <x v="2"/>
    <x v="205"/>
    <x v="254"/>
    <x v="83"/>
    <x v="1138"/>
    <x v="60"/>
    <x v="227"/>
    <x v="1229"/>
    <x v="1524"/>
    <x v="70"/>
    <x v="65"/>
    <x v="2"/>
    <x v="0"/>
    <x v="0"/>
    <x v="0"/>
    <x v="0"/>
    <x v="0"/>
    <x v="0"/>
  </r>
  <r>
    <x v="0"/>
    <x v="0"/>
    <x v="0"/>
    <x v="46"/>
    <x v="46"/>
    <x v="196"/>
    <x v="3"/>
    <x v="17"/>
    <x v="17"/>
    <x v="1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3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07"/>
    <x v="1"/>
    <x v="135"/>
    <x v="0"/>
    <x v="0"/>
    <x v="13"/>
    <x v="1"/>
    <x v="309"/>
    <x v="1"/>
    <x v="13"/>
    <x v="310"/>
    <x v="1525"/>
    <x v="0"/>
    <x v="0"/>
    <x v="0"/>
    <x v="173"/>
    <x v="173"/>
    <x v="12"/>
    <x v="12"/>
    <x v="57"/>
    <x v="57"/>
  </r>
  <r>
    <x v="0"/>
    <x v="0"/>
    <x v="0"/>
    <x v="46"/>
    <x v="46"/>
    <x v="196"/>
    <x v="3"/>
    <x v="17"/>
    <x v="17"/>
    <x v="1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3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2"/>
    <x v="1"/>
    <x v="63"/>
    <x v="1"/>
    <x v="2"/>
    <x v="116"/>
    <x v="1526"/>
    <x v="0"/>
    <x v="0"/>
    <x v="0"/>
    <x v="5"/>
    <x v="5"/>
    <x v="1"/>
    <x v="1"/>
    <x v="1"/>
    <x v="1"/>
  </r>
  <r>
    <x v="0"/>
    <x v="0"/>
    <x v="0"/>
    <x v="46"/>
    <x v="46"/>
    <x v="196"/>
    <x v="3"/>
    <x v="17"/>
    <x v="17"/>
    <x v="1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3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1"/>
    <x v="4"/>
    <x v="0"/>
    <x v="0"/>
    <x v="2"/>
    <x v="1"/>
    <x v="83"/>
    <x v="4"/>
    <x v="2"/>
    <x v="79"/>
    <x v="1527"/>
    <x v="0"/>
    <x v="0"/>
    <x v="0"/>
    <x v="103"/>
    <x v="103"/>
    <x v="1"/>
    <x v="1"/>
    <x v="43"/>
    <x v="43"/>
  </r>
  <r>
    <x v="0"/>
    <x v="0"/>
    <x v="0"/>
    <x v="46"/>
    <x v="46"/>
    <x v="196"/>
    <x v="3"/>
    <x v="18"/>
    <x v="18"/>
    <x v="18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6"/>
    <x v="0"/>
    <x v="0"/>
    <x v="0"/>
    <x v="0"/>
    <x v="10"/>
    <x v="14"/>
    <x v="874"/>
    <x v="869"/>
    <x v="874"/>
    <x v="13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2"/>
    <x v="0"/>
    <x v="0"/>
    <x v="9"/>
    <x v="1"/>
    <x v="1"/>
    <x v="1"/>
    <x v="1201"/>
    <x v="6"/>
    <x v="1647"/>
    <x v="2"/>
    <x v="2"/>
    <x v="0"/>
    <x v="0"/>
    <x v="13"/>
    <x v="1"/>
    <x v="528"/>
    <x v="4"/>
    <x v="2"/>
    <x v="116"/>
    <x v="1528"/>
    <x v="0"/>
    <x v="0"/>
    <x v="0"/>
    <x v="6"/>
    <x v="6"/>
    <x v="1"/>
    <x v="1"/>
    <x v="43"/>
    <x v="43"/>
  </r>
  <r>
    <x v="0"/>
    <x v="0"/>
    <x v="0"/>
    <x v="46"/>
    <x v="46"/>
    <x v="196"/>
    <x v="0"/>
    <x v="120"/>
    <x v="120"/>
    <x v="1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62"/>
    <x v="607"/>
    <x v="0"/>
    <x v="0"/>
    <x v="445"/>
    <x v="0"/>
    <x v="1003"/>
    <x v="527"/>
    <x v="1197"/>
    <x v="1191"/>
    <x v="1199"/>
    <x v="1342"/>
    <x v="0"/>
    <x v="0"/>
    <x v="0"/>
    <x v="0"/>
    <x v="0"/>
    <x v="0"/>
    <x v="0"/>
    <x v="0"/>
    <x v="0"/>
    <x v="0"/>
    <x v="0"/>
    <x v="0"/>
    <x v="0"/>
    <x v="0"/>
    <x v="6"/>
    <x v="417"/>
    <x v="502"/>
    <x v="0"/>
    <x v="0"/>
    <x v="3"/>
    <x v="10"/>
    <x v="0"/>
    <x v="0"/>
    <x v="65"/>
    <x v="5"/>
    <x v="458"/>
    <x v="1"/>
    <x v="63"/>
    <x v="659"/>
    <x v="0"/>
    <x v="26"/>
    <x v="1012"/>
    <x v="1202"/>
    <x v="18"/>
    <x v="1648"/>
    <x v="24"/>
    <x v="538"/>
    <x v="4"/>
    <x v="4"/>
    <x v="255"/>
    <x v="39"/>
    <x v="1139"/>
    <x v="16"/>
    <x v="228"/>
    <x v="1230"/>
    <x v="1529"/>
    <x v="0"/>
    <x v="0"/>
    <x v="0"/>
    <x v="0"/>
    <x v="0"/>
    <x v="0"/>
    <x v="0"/>
    <x v="0"/>
    <x v="0"/>
  </r>
  <r>
    <x v="0"/>
    <x v="0"/>
    <x v="0"/>
    <x v="46"/>
    <x v="46"/>
    <x v="196"/>
    <x v="0"/>
    <x v="120"/>
    <x v="120"/>
    <x v="12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63"/>
    <x v="71"/>
    <x v="0"/>
    <x v="0"/>
    <x v="446"/>
    <x v="0"/>
    <x v="1004"/>
    <x v="66"/>
    <x v="1198"/>
    <x v="1192"/>
    <x v="1200"/>
    <x v="1343"/>
    <x v="0"/>
    <x v="0"/>
    <x v="0"/>
    <x v="0"/>
    <x v="0"/>
    <x v="0"/>
    <x v="0"/>
    <x v="0"/>
    <x v="0"/>
    <x v="0"/>
    <x v="0"/>
    <x v="0"/>
    <x v="0"/>
    <x v="0"/>
    <x v="0"/>
    <x v="418"/>
    <x v="503"/>
    <x v="17"/>
    <x v="363"/>
    <x v="0"/>
    <x v="0"/>
    <x v="0"/>
    <x v="0"/>
    <x v="4"/>
    <x v="2"/>
    <x v="8"/>
    <x v="1"/>
    <x v="28"/>
    <x v="157"/>
    <x v="1"/>
    <x v="0"/>
    <x v="1013"/>
    <x v="1203"/>
    <x v="10"/>
    <x v="1649"/>
    <x v="1"/>
    <x v="4"/>
    <x v="0"/>
    <x v="0"/>
    <x v="4"/>
    <x v="3"/>
    <x v="1140"/>
    <x v="4"/>
    <x v="35"/>
    <x v="1231"/>
    <x v="1530"/>
    <x v="0"/>
    <x v="0"/>
    <x v="0"/>
    <x v="0"/>
    <x v="0"/>
    <x v="0"/>
    <x v="0"/>
    <x v="0"/>
    <x v="0"/>
  </r>
  <r>
    <x v="0"/>
    <x v="0"/>
    <x v="0"/>
    <x v="46"/>
    <x v="46"/>
    <x v="196"/>
    <x v="0"/>
    <x v="120"/>
    <x v="120"/>
    <x v="12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64"/>
    <x v="608"/>
    <x v="0"/>
    <x v="0"/>
    <x v="0"/>
    <x v="0"/>
    <x v="1005"/>
    <x v="528"/>
    <x v="1199"/>
    <x v="1193"/>
    <x v="1201"/>
    <x v="13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3"/>
    <x v="10"/>
    <x v="459"/>
    <x v="0"/>
    <x v="0"/>
    <x v="660"/>
    <x v="13"/>
    <x v="18"/>
    <x v="1014"/>
    <x v="1204"/>
    <x v="11"/>
    <x v="1650"/>
    <x v="2"/>
    <x v="2"/>
    <x v="0"/>
    <x v="0"/>
    <x v="19"/>
    <x v="0"/>
    <x v="1141"/>
    <x v="6"/>
    <x v="45"/>
    <x v="1232"/>
    <x v="1531"/>
    <x v="0"/>
    <x v="0"/>
    <x v="0"/>
    <x v="174"/>
    <x v="174"/>
    <x v="1"/>
    <x v="1"/>
    <x v="43"/>
    <x v="43"/>
  </r>
  <r>
    <x v="0"/>
    <x v="0"/>
    <x v="0"/>
    <x v="46"/>
    <x v="46"/>
    <x v="196"/>
    <x v="0"/>
    <x v="120"/>
    <x v="120"/>
    <x v="12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65"/>
    <x v="609"/>
    <x v="0"/>
    <x v="0"/>
    <x v="447"/>
    <x v="0"/>
    <x v="1006"/>
    <x v="529"/>
    <x v="1200"/>
    <x v="1194"/>
    <x v="1202"/>
    <x v="1345"/>
    <x v="0"/>
    <x v="0"/>
    <x v="0"/>
    <x v="0"/>
    <x v="0"/>
    <x v="0"/>
    <x v="0"/>
    <x v="0"/>
    <x v="0"/>
    <x v="0"/>
    <x v="0"/>
    <x v="0"/>
    <x v="0"/>
    <x v="0"/>
    <x v="0"/>
    <x v="419"/>
    <x v="504"/>
    <x v="1"/>
    <x v="364"/>
    <x v="1"/>
    <x v="1"/>
    <x v="0"/>
    <x v="0"/>
    <x v="14"/>
    <x v="5"/>
    <x v="460"/>
    <x v="15"/>
    <x v="176"/>
    <x v="392"/>
    <x v="0"/>
    <x v="0"/>
    <x v="1015"/>
    <x v="1205"/>
    <x v="3"/>
    <x v="1651"/>
    <x v="2"/>
    <x v="2"/>
    <x v="0"/>
    <x v="0"/>
    <x v="1"/>
    <x v="15"/>
    <x v="1142"/>
    <x v="1"/>
    <x v="13"/>
    <x v="1233"/>
    <x v="1532"/>
    <x v="0"/>
    <x v="0"/>
    <x v="0"/>
    <x v="174"/>
    <x v="174"/>
    <x v="1"/>
    <x v="1"/>
    <x v="43"/>
    <x v="43"/>
  </r>
  <r>
    <x v="0"/>
    <x v="0"/>
    <x v="0"/>
    <x v="46"/>
    <x v="46"/>
    <x v="244"/>
    <x v="27"/>
    <x v="410"/>
    <x v="408"/>
    <x v="41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65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6"/>
    <x v="46"/>
    <x v="245"/>
    <x v="264"/>
    <x v="742"/>
    <x v="738"/>
    <x v="7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6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6"/>
    <x v="46"/>
    <x v="200"/>
    <x v="0"/>
    <x v="241"/>
    <x v="240"/>
    <x v="24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66"/>
    <x v="610"/>
    <x v="0"/>
    <x v="0"/>
    <x v="117"/>
    <x v="106"/>
    <x v="1007"/>
    <x v="530"/>
    <x v="1201"/>
    <x v="1195"/>
    <x v="1203"/>
    <x v="1346"/>
    <x v="2"/>
    <x v="5"/>
    <x v="0"/>
    <x v="0"/>
    <x v="0"/>
    <x v="0"/>
    <x v="3"/>
    <x v="3"/>
    <x v="1"/>
    <x v="5"/>
    <x v="1"/>
    <x v="5"/>
    <x v="17"/>
    <x v="0"/>
    <x v="0"/>
    <x v="0"/>
    <x v="505"/>
    <x v="4"/>
    <x v="365"/>
    <x v="0"/>
    <x v="24"/>
    <x v="0"/>
    <x v="0"/>
    <x v="31"/>
    <x v="9"/>
    <x v="461"/>
    <x v="14"/>
    <x v="177"/>
    <x v="661"/>
    <x v="3"/>
    <x v="26"/>
    <x v="1016"/>
    <x v="1206"/>
    <x v="11"/>
    <x v="1653"/>
    <x v="1"/>
    <x v="28"/>
    <x v="0"/>
    <x v="0"/>
    <x v="52"/>
    <x v="6"/>
    <x v="1143"/>
    <x v="3"/>
    <x v="50"/>
    <x v="1234"/>
    <x v="1533"/>
    <x v="0"/>
    <x v="0"/>
    <x v="0"/>
    <x v="175"/>
    <x v="175"/>
    <x v="1"/>
    <x v="1"/>
    <x v="43"/>
    <x v="43"/>
  </r>
  <r>
    <x v="0"/>
    <x v="0"/>
    <x v="0"/>
    <x v="46"/>
    <x v="46"/>
    <x v="201"/>
    <x v="0"/>
    <x v="582"/>
    <x v="580"/>
    <x v="58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67"/>
    <x v="611"/>
    <x v="0"/>
    <x v="0"/>
    <x v="117"/>
    <x v="10"/>
    <x v="1008"/>
    <x v="531"/>
    <x v="1202"/>
    <x v="1196"/>
    <x v="1204"/>
    <x v="1347"/>
    <x v="0"/>
    <x v="0"/>
    <x v="0"/>
    <x v="0"/>
    <x v="0"/>
    <x v="0"/>
    <x v="3"/>
    <x v="3"/>
    <x v="0"/>
    <x v="0"/>
    <x v="0"/>
    <x v="0"/>
    <x v="17"/>
    <x v="0"/>
    <x v="0"/>
    <x v="0"/>
    <x v="506"/>
    <x v="0"/>
    <x v="0"/>
    <x v="1"/>
    <x v="1"/>
    <x v="0"/>
    <x v="0"/>
    <x v="27"/>
    <x v="10"/>
    <x v="462"/>
    <x v="1"/>
    <x v="94"/>
    <x v="662"/>
    <x v="6"/>
    <x v="40"/>
    <x v="1017"/>
    <x v="1207"/>
    <x v="5"/>
    <x v="1654"/>
    <x v="2"/>
    <x v="2"/>
    <x v="0"/>
    <x v="0"/>
    <x v="20"/>
    <x v="0"/>
    <x v="1144"/>
    <x v="10"/>
    <x v="16"/>
    <x v="1235"/>
    <x v="1534"/>
    <x v="0"/>
    <x v="0"/>
    <x v="0"/>
    <x v="176"/>
    <x v="176"/>
    <x v="1"/>
    <x v="1"/>
    <x v="43"/>
    <x v="43"/>
  </r>
  <r>
    <x v="0"/>
    <x v="0"/>
    <x v="0"/>
    <x v="46"/>
    <x v="46"/>
    <x v="202"/>
    <x v="0"/>
    <x v="583"/>
    <x v="581"/>
    <x v="58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68"/>
    <x v="612"/>
    <x v="0"/>
    <x v="0"/>
    <x v="0"/>
    <x v="0"/>
    <x v="1009"/>
    <x v="532"/>
    <x v="1203"/>
    <x v="1197"/>
    <x v="1205"/>
    <x v="13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3"/>
    <x v="0"/>
    <x v="0"/>
    <x v="20"/>
    <x v="10"/>
    <x v="463"/>
    <x v="0"/>
    <x v="0"/>
    <x v="483"/>
    <x v="3"/>
    <x v="18"/>
    <x v="1018"/>
    <x v="1208"/>
    <x v="22"/>
    <x v="1655"/>
    <x v="5"/>
    <x v="539"/>
    <x v="0"/>
    <x v="0"/>
    <x v="40"/>
    <x v="11"/>
    <x v="1145"/>
    <x v="6"/>
    <x v="37"/>
    <x v="1236"/>
    <x v="1535"/>
    <x v="0"/>
    <x v="0"/>
    <x v="0"/>
    <x v="105"/>
    <x v="105"/>
    <x v="1"/>
    <x v="1"/>
    <x v="43"/>
    <x v="43"/>
  </r>
  <r>
    <x v="0"/>
    <x v="0"/>
    <x v="0"/>
    <x v="46"/>
    <x v="46"/>
    <x v="37"/>
    <x v="27"/>
    <x v="134"/>
    <x v="134"/>
    <x v="13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69"/>
    <x v="125"/>
    <x v="0"/>
    <x v="0"/>
    <x v="0"/>
    <x v="0"/>
    <x v="1010"/>
    <x v="132"/>
    <x v="1204"/>
    <x v="1198"/>
    <x v="1206"/>
    <x v="13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4"/>
    <x v="0"/>
    <x v="0"/>
    <x v="4"/>
    <x v="2"/>
    <x v="103"/>
    <x v="2"/>
    <x v="74"/>
    <x v="233"/>
    <x v="0"/>
    <x v="0"/>
    <x v="1019"/>
    <x v="1209"/>
    <x v="90"/>
    <x v="1656"/>
    <x v="5"/>
    <x v="540"/>
    <x v="0"/>
    <x v="0"/>
    <x v="6"/>
    <x v="3"/>
    <x v="213"/>
    <x v="1"/>
    <x v="13"/>
    <x v="1237"/>
    <x v="1536"/>
    <x v="0"/>
    <x v="0"/>
    <x v="0"/>
    <x v="0"/>
    <x v="0"/>
    <x v="0"/>
    <x v="0"/>
    <x v="0"/>
    <x v="0"/>
  </r>
  <r>
    <x v="0"/>
    <x v="0"/>
    <x v="0"/>
    <x v="46"/>
    <x v="46"/>
    <x v="37"/>
    <x v="27"/>
    <x v="134"/>
    <x v="134"/>
    <x v="13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70"/>
    <x v="40"/>
    <x v="0"/>
    <x v="0"/>
    <x v="0"/>
    <x v="0"/>
    <x v="1011"/>
    <x v="37"/>
    <x v="1205"/>
    <x v="1199"/>
    <x v="1207"/>
    <x v="135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65"/>
    <x v="1"/>
    <x v="1"/>
    <x v="0"/>
    <x v="0"/>
    <x v="7"/>
    <x v="4"/>
    <x v="50"/>
    <x v="1"/>
    <x v="28"/>
    <x v="94"/>
    <x v="1"/>
    <x v="1"/>
    <x v="1020"/>
    <x v="1210"/>
    <x v="6"/>
    <x v="716"/>
    <x v="2"/>
    <x v="2"/>
    <x v="0"/>
    <x v="0"/>
    <x v="2"/>
    <x v="1"/>
    <x v="266"/>
    <x v="4"/>
    <x v="5"/>
    <x v="1238"/>
    <x v="1537"/>
    <x v="0"/>
    <x v="0"/>
    <x v="0"/>
    <x v="0"/>
    <x v="0"/>
    <x v="0"/>
    <x v="0"/>
    <x v="0"/>
    <x v="0"/>
  </r>
  <r>
    <x v="0"/>
    <x v="0"/>
    <x v="0"/>
    <x v="46"/>
    <x v="46"/>
    <x v="37"/>
    <x v="27"/>
    <x v="134"/>
    <x v="134"/>
    <x v="13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71"/>
    <x v="613"/>
    <x v="0"/>
    <x v="0"/>
    <x v="0"/>
    <x v="0"/>
    <x v="1012"/>
    <x v="533"/>
    <x v="1206"/>
    <x v="1200"/>
    <x v="1208"/>
    <x v="1351"/>
    <x v="0"/>
    <x v="0"/>
    <x v="0"/>
    <x v="0"/>
    <x v="0"/>
    <x v="0"/>
    <x v="0"/>
    <x v="0"/>
    <x v="0"/>
    <x v="0"/>
    <x v="0"/>
    <x v="0"/>
    <x v="0"/>
    <x v="0"/>
    <x v="0"/>
    <x v="0"/>
    <x v="507"/>
    <x v="0"/>
    <x v="0"/>
    <x v="1"/>
    <x v="1"/>
    <x v="0"/>
    <x v="0"/>
    <x v="27"/>
    <x v="5"/>
    <x v="464"/>
    <x v="2"/>
    <x v="21"/>
    <x v="663"/>
    <x v="6"/>
    <x v="14"/>
    <x v="1021"/>
    <x v="1211"/>
    <x v="5"/>
    <x v="1657"/>
    <x v="2"/>
    <x v="2"/>
    <x v="0"/>
    <x v="0"/>
    <x v="59"/>
    <x v="0"/>
    <x v="1146"/>
    <x v="6"/>
    <x v="20"/>
    <x v="1239"/>
    <x v="1538"/>
    <x v="0"/>
    <x v="0"/>
    <x v="0"/>
    <x v="106"/>
    <x v="106"/>
    <x v="1"/>
    <x v="1"/>
    <x v="43"/>
    <x v="43"/>
  </r>
  <r>
    <x v="0"/>
    <x v="0"/>
    <x v="0"/>
    <x v="46"/>
    <x v="46"/>
    <x v="37"/>
    <x v="27"/>
    <x v="134"/>
    <x v="134"/>
    <x v="13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06"/>
    <x v="106"/>
    <x v="1"/>
    <x v="1"/>
    <x v="43"/>
    <x v="43"/>
  </r>
  <r>
    <x v="0"/>
    <x v="0"/>
    <x v="0"/>
    <x v="46"/>
    <x v="46"/>
    <x v="196"/>
    <x v="214"/>
    <x v="16"/>
    <x v="16"/>
    <x v="1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178"/>
    <x v="0"/>
    <x v="0"/>
    <x v="0"/>
    <x v="0"/>
    <x v="1"/>
    <x v="157"/>
    <x v="1207"/>
    <x v="1201"/>
    <x v="1209"/>
    <x v="1352"/>
    <x v="0"/>
    <x v="0"/>
    <x v="0"/>
    <x v="0"/>
    <x v="0"/>
    <x v="0"/>
    <x v="0"/>
    <x v="0"/>
    <x v="0"/>
    <x v="0"/>
    <x v="0"/>
    <x v="0"/>
    <x v="0"/>
    <x v="0"/>
    <x v="0"/>
    <x v="0"/>
    <x v="508"/>
    <x v="0"/>
    <x v="0"/>
    <x v="1"/>
    <x v="1"/>
    <x v="0"/>
    <x v="0"/>
    <x v="8"/>
    <x v="4"/>
    <x v="331"/>
    <x v="0"/>
    <x v="0"/>
    <x v="214"/>
    <x v="1"/>
    <x v="0"/>
    <x v="1022"/>
    <x v="1212"/>
    <x v="6"/>
    <x v="890"/>
    <x v="2"/>
    <x v="2"/>
    <x v="0"/>
    <x v="0"/>
    <x v="11"/>
    <x v="1"/>
    <x v="1147"/>
    <x v="4"/>
    <x v="4"/>
    <x v="1240"/>
    <x v="1539"/>
    <x v="0"/>
    <x v="0"/>
    <x v="0"/>
    <x v="0"/>
    <x v="0"/>
    <x v="0"/>
    <x v="0"/>
    <x v="0"/>
    <x v="0"/>
  </r>
  <r>
    <x v="0"/>
    <x v="0"/>
    <x v="0"/>
    <x v="46"/>
    <x v="46"/>
    <x v="196"/>
    <x v="3"/>
    <x v="17"/>
    <x v="17"/>
    <x v="1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3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640"/>
    <x v="2"/>
    <x v="2"/>
    <x v="0"/>
    <x v="0"/>
    <x v="35"/>
    <x v="8"/>
    <x v="1148"/>
    <x v="10"/>
    <x v="33"/>
    <x v="1241"/>
    <x v="1540"/>
    <x v="0"/>
    <x v="0"/>
    <x v="0"/>
    <x v="0"/>
    <x v="0"/>
    <x v="0"/>
    <x v="0"/>
    <x v="0"/>
    <x v="0"/>
  </r>
  <r>
    <x v="0"/>
    <x v="0"/>
    <x v="0"/>
    <x v="46"/>
    <x v="46"/>
    <x v="198"/>
    <x v="207"/>
    <x v="151"/>
    <x v="151"/>
    <x v="15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41"/>
    <x v="2"/>
    <x v="2"/>
    <x v="0"/>
    <x v="0"/>
    <x v="2"/>
    <x v="1"/>
    <x v="171"/>
    <x v="1"/>
    <x v="2"/>
    <x v="352"/>
    <x v="1541"/>
    <x v="0"/>
    <x v="0"/>
    <x v="0"/>
    <x v="0"/>
    <x v="0"/>
    <x v="0"/>
    <x v="0"/>
    <x v="0"/>
    <x v="0"/>
  </r>
  <r>
    <x v="0"/>
    <x v="0"/>
    <x v="0"/>
    <x v="46"/>
    <x v="46"/>
    <x v="198"/>
    <x v="11"/>
    <x v="153"/>
    <x v="153"/>
    <x v="15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3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60"/>
    <x v="2"/>
    <x v="2"/>
    <x v="0"/>
    <x v="0"/>
    <x v="6"/>
    <x v="1"/>
    <x v="1149"/>
    <x v="1"/>
    <x v="14"/>
    <x v="1242"/>
    <x v="1542"/>
    <x v="0"/>
    <x v="0"/>
    <x v="0"/>
    <x v="0"/>
    <x v="0"/>
    <x v="0"/>
    <x v="0"/>
    <x v="0"/>
    <x v="0"/>
  </r>
  <r>
    <x v="0"/>
    <x v="0"/>
    <x v="0"/>
    <x v="46"/>
    <x v="46"/>
    <x v="196"/>
    <x v="3"/>
    <x v="18"/>
    <x v="18"/>
    <x v="1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72"/>
    <x v="614"/>
    <x v="0"/>
    <x v="0"/>
    <x v="0"/>
    <x v="0"/>
    <x v="1013"/>
    <x v="221"/>
    <x v="1208"/>
    <x v="1202"/>
    <x v="1210"/>
    <x v="13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5"/>
    <x v="0"/>
    <x v="0"/>
    <x v="7"/>
    <x v="4"/>
    <x v="465"/>
    <x v="0"/>
    <x v="0"/>
    <x v="664"/>
    <x v="1"/>
    <x v="1"/>
    <x v="1023"/>
    <x v="1213"/>
    <x v="4"/>
    <x v="1658"/>
    <x v="1"/>
    <x v="55"/>
    <x v="0"/>
    <x v="0"/>
    <x v="1"/>
    <x v="3"/>
    <x v="1150"/>
    <x v="4"/>
    <x v="14"/>
    <x v="1243"/>
    <x v="1543"/>
    <x v="71"/>
    <x v="66"/>
    <x v="4"/>
    <x v="0"/>
    <x v="0"/>
    <x v="0"/>
    <x v="0"/>
    <x v="0"/>
    <x v="0"/>
  </r>
  <r>
    <x v="0"/>
    <x v="0"/>
    <x v="0"/>
    <x v="47"/>
    <x v="47"/>
    <x v="3"/>
    <x v="46"/>
    <x v="348"/>
    <x v="347"/>
    <x v="348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73"/>
    <x v="615"/>
    <x v="0"/>
    <x v="0"/>
    <x v="448"/>
    <x v="0"/>
    <x v="1014"/>
    <x v="534"/>
    <x v="1209"/>
    <x v="1203"/>
    <x v="1211"/>
    <x v="1356"/>
    <x v="0"/>
    <x v="0"/>
    <x v="0"/>
    <x v="0"/>
    <x v="0"/>
    <x v="0"/>
    <x v="0"/>
    <x v="0"/>
    <x v="0"/>
    <x v="0"/>
    <x v="0"/>
    <x v="0"/>
    <x v="0"/>
    <x v="0"/>
    <x v="0"/>
    <x v="420"/>
    <x v="509"/>
    <x v="7"/>
    <x v="366"/>
    <x v="3"/>
    <x v="52"/>
    <x v="0"/>
    <x v="0"/>
    <x v="22"/>
    <x v="14"/>
    <x v="45"/>
    <x v="14"/>
    <x v="178"/>
    <x v="665"/>
    <x v="8"/>
    <x v="3"/>
    <x v="1024"/>
    <x v="1214"/>
    <x v="18"/>
    <x v="1659"/>
    <x v="5"/>
    <x v="19"/>
    <x v="0"/>
    <x v="0"/>
    <x v="59"/>
    <x v="0"/>
    <x v="1151"/>
    <x v="13"/>
    <x v="4"/>
    <x v="1244"/>
    <x v="1544"/>
    <x v="0"/>
    <x v="0"/>
    <x v="0"/>
    <x v="0"/>
    <x v="0"/>
    <x v="0"/>
    <x v="0"/>
    <x v="0"/>
    <x v="0"/>
  </r>
  <r>
    <x v="0"/>
    <x v="0"/>
    <x v="0"/>
    <x v="47"/>
    <x v="47"/>
    <x v="3"/>
    <x v="0"/>
    <x v="245"/>
    <x v="244"/>
    <x v="245"/>
    <x v="0"/>
    <x v="1"/>
    <x v="0"/>
    <x v="1"/>
    <x v="0"/>
    <x v="0"/>
    <x v="0"/>
    <x v="0"/>
    <x v="0"/>
    <x v="0"/>
    <x v="2"/>
    <x v="2"/>
    <x v="1"/>
    <x v="6"/>
    <x v="1"/>
    <x v="3"/>
    <x v="22"/>
    <x v="0"/>
    <x v="0"/>
    <x v="0"/>
    <x v="0"/>
    <x v="560"/>
    <x v="26"/>
    <x v="93"/>
    <x v="24"/>
    <x v="141"/>
    <x v="16"/>
    <x v="904"/>
    <x v="23"/>
    <x v="1210"/>
    <x v="1204"/>
    <x v="1212"/>
    <x v="1357"/>
    <x v="2"/>
    <x v="49"/>
    <x v="0"/>
    <x v="0"/>
    <x v="0"/>
    <x v="0"/>
    <x v="3"/>
    <x v="3"/>
    <x v="1"/>
    <x v="13"/>
    <x v="1"/>
    <x v="12"/>
    <x v="33"/>
    <x v="0"/>
    <x v="0"/>
    <x v="0"/>
    <x v="0"/>
    <x v="2"/>
    <x v="367"/>
    <x v="1"/>
    <x v="1"/>
    <x v="0"/>
    <x v="0"/>
    <x v="7"/>
    <x v="4"/>
    <x v="50"/>
    <x v="1"/>
    <x v="28"/>
    <x v="94"/>
    <x v="1"/>
    <x v="1"/>
    <x v="1"/>
    <x v="1"/>
    <x v="6"/>
    <x v="1660"/>
    <x v="2"/>
    <x v="2"/>
    <x v="0"/>
    <x v="0"/>
    <x v="2"/>
    <x v="1"/>
    <x v="266"/>
    <x v="4"/>
    <x v="5"/>
    <x v="5"/>
    <x v="5"/>
    <x v="0"/>
    <x v="0"/>
    <x v="0"/>
    <x v="0"/>
    <x v="0"/>
    <x v="0"/>
    <x v="0"/>
    <x v="0"/>
    <x v="0"/>
  </r>
  <r>
    <x v="0"/>
    <x v="0"/>
    <x v="0"/>
    <x v="47"/>
    <x v="47"/>
    <x v="3"/>
    <x v="0"/>
    <x v="412"/>
    <x v="410"/>
    <x v="41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2"/>
    <x v="1205"/>
    <x v="1213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68"/>
    <x v="1"/>
    <x v="1"/>
    <x v="0"/>
    <x v="0"/>
    <x v="7"/>
    <x v="4"/>
    <x v="9"/>
    <x v="1"/>
    <x v="1"/>
    <x v="23"/>
    <x v="0"/>
    <x v="16"/>
    <x v="22"/>
    <x v="18"/>
    <x v="1"/>
    <x v="1661"/>
    <x v="2"/>
    <x v="2"/>
    <x v="0"/>
    <x v="0"/>
    <x v="2"/>
    <x v="1"/>
    <x v="28"/>
    <x v="1"/>
    <x v="2"/>
    <x v="26"/>
    <x v="22"/>
    <x v="0"/>
    <x v="0"/>
    <x v="0"/>
    <x v="177"/>
    <x v="177"/>
    <x v="1"/>
    <x v="1"/>
    <x v="45"/>
    <x v="45"/>
  </r>
  <r>
    <x v="0"/>
    <x v="0"/>
    <x v="0"/>
    <x v="48"/>
    <x v="48"/>
    <x v="203"/>
    <x v="46"/>
    <x v="482"/>
    <x v="480"/>
    <x v="48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78"/>
    <x v="178"/>
    <x v="1"/>
    <x v="1"/>
    <x v="46"/>
    <x v="46"/>
  </r>
  <r>
    <x v="0"/>
    <x v="0"/>
    <x v="0"/>
    <x v="48"/>
    <x v="48"/>
    <x v="203"/>
    <x v="0"/>
    <x v="584"/>
    <x v="582"/>
    <x v="58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50"/>
    <x v="0"/>
    <x v="0"/>
    <x v="0"/>
    <x v="0"/>
    <x v="0"/>
    <x v="0"/>
    <x v="0"/>
    <x v="0"/>
    <x v="0"/>
    <x v="0"/>
    <x v="0"/>
    <x v="0"/>
    <x v="0"/>
    <x v="0"/>
    <x v="0"/>
    <x v="45"/>
    <x v="369"/>
    <x v="0"/>
    <x v="0"/>
    <x v="0"/>
    <x v="0"/>
    <x v="0"/>
    <x v="0"/>
    <x v="0"/>
    <x v="0"/>
    <x v="0"/>
    <x v="0"/>
    <x v="1"/>
    <x v="1"/>
    <x v="1"/>
    <x v="1"/>
    <x v="44"/>
    <x v="1662"/>
    <x v="1"/>
    <x v="19"/>
    <x v="1"/>
    <x v="15"/>
    <x v="5"/>
    <x v="4"/>
    <x v="5"/>
    <x v="4"/>
    <x v="5"/>
    <x v="5"/>
    <x v="5"/>
    <x v="0"/>
    <x v="0"/>
    <x v="1"/>
    <x v="0"/>
    <x v="0"/>
    <x v="0"/>
    <x v="0"/>
    <x v="0"/>
    <x v="0"/>
  </r>
  <r>
    <x v="1"/>
    <x v="1"/>
    <x v="1"/>
    <x v="49"/>
    <x v="49"/>
    <x v="246"/>
    <x v="265"/>
    <x v="743"/>
    <x v="739"/>
    <x v="743"/>
    <x v="2"/>
    <x v="3"/>
    <x v="2"/>
    <x v="2"/>
    <x v="3"/>
    <x v="5"/>
    <x v="2"/>
    <x v="2"/>
    <x v="1"/>
    <x v="1"/>
    <x v="3"/>
    <x v="3"/>
    <x v="2"/>
    <x v="7"/>
    <x v="2"/>
    <x v="5"/>
    <x v="26"/>
    <x v="2"/>
    <x v="4"/>
    <x v="101"/>
    <x v="125"/>
    <x v="874"/>
    <x v="616"/>
    <x v="114"/>
    <x v="30"/>
    <x v="449"/>
    <x v="107"/>
    <x v="1015"/>
    <x v="535"/>
    <x v="1211"/>
    <x v="1206"/>
    <x v="1214"/>
    <x v="1358"/>
    <x v="11"/>
    <x v="51"/>
    <x v="4"/>
    <x v="20"/>
    <x v="1"/>
    <x v="1"/>
    <x v="11"/>
    <x v="10"/>
    <x v="4"/>
    <x v="26"/>
    <x v="4"/>
    <x v="13"/>
    <x v="86"/>
    <x v="6"/>
    <x v="13"/>
    <x v="421"/>
    <x v="510"/>
    <x v="72"/>
    <x v="370"/>
    <x v="20"/>
    <x v="316"/>
    <x v="1"/>
    <x v="1"/>
    <x v="108"/>
    <x v="45"/>
    <x v="466"/>
    <x v="26"/>
    <x v="179"/>
    <x v="666"/>
    <x v="30"/>
    <x v="101"/>
    <x v="1025"/>
    <x v="1215"/>
    <x v="203"/>
    <x v="1663"/>
    <x v="39"/>
    <x v="541"/>
    <x v="52"/>
    <x v="408"/>
    <x v="256"/>
    <x v="84"/>
    <x v="1152"/>
    <x v="61"/>
    <x v="229"/>
    <x v="1245"/>
    <x v="1545"/>
    <x v="72"/>
    <x v="67"/>
    <x v="8"/>
    <x v="179"/>
    <x v="179"/>
    <x v="13"/>
    <x v="13"/>
    <x v="58"/>
    <x v="58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742">
  <r>
    <x v="0"/>
    <x v="0"/>
    <x v="0"/>
    <x v="0"/>
  </r>
  <r>
    <x v="0"/>
    <x v="1"/>
    <x v="0"/>
    <x v="0"/>
  </r>
  <r>
    <x v="1"/>
    <x v="2"/>
    <x v="0"/>
    <x v="0"/>
  </r>
  <r>
    <x v="2"/>
    <x v="3"/>
    <x v="0"/>
    <x v="0"/>
  </r>
  <r>
    <x v="0"/>
    <x v="4"/>
    <x v="0"/>
    <x v="0"/>
  </r>
  <r>
    <x v="3"/>
    <x v="5"/>
    <x v="1"/>
    <x v="1"/>
  </r>
  <r>
    <x v="4"/>
    <x v="6"/>
    <x v="0"/>
    <x v="0"/>
  </r>
  <r>
    <x v="0"/>
    <x v="7"/>
    <x v="0"/>
    <x v="0"/>
  </r>
  <r>
    <x v="0"/>
    <x v="8"/>
    <x v="0"/>
    <x v="0"/>
  </r>
  <r>
    <x v="5"/>
    <x v="9"/>
    <x v="0"/>
    <x v="0"/>
  </r>
  <r>
    <x v="6"/>
    <x v="10"/>
    <x v="0"/>
    <x v="0"/>
  </r>
  <r>
    <x v="7"/>
    <x v="11"/>
    <x v="0"/>
    <x v="0"/>
  </r>
  <r>
    <x v="8"/>
    <x v="12"/>
    <x v="0"/>
    <x v="2"/>
  </r>
  <r>
    <x v="9"/>
    <x v="13"/>
    <x v="2"/>
    <x v="0"/>
  </r>
  <r>
    <x v="10"/>
    <x v="14"/>
    <x v="0"/>
    <x v="0"/>
  </r>
  <r>
    <x v="5"/>
    <x v="15"/>
    <x v="0"/>
    <x v="3"/>
  </r>
  <r>
    <x v="11"/>
    <x v="16"/>
    <x v="0"/>
    <x v="0"/>
  </r>
  <r>
    <x v="12"/>
    <x v="17"/>
    <x v="0"/>
    <x v="0"/>
  </r>
  <r>
    <x v="13"/>
    <x v="18"/>
    <x v="0"/>
    <x v="0"/>
  </r>
  <r>
    <x v="14"/>
    <x v="19"/>
    <x v="0"/>
    <x v="0"/>
  </r>
  <r>
    <x v="15"/>
    <x v="20"/>
    <x v="3"/>
    <x v="4"/>
  </r>
  <r>
    <x v="2"/>
    <x v="21"/>
    <x v="0"/>
    <x v="0"/>
  </r>
  <r>
    <x v="0"/>
    <x v="22"/>
    <x v="0"/>
    <x v="0"/>
  </r>
  <r>
    <x v="12"/>
    <x v="23"/>
    <x v="0"/>
    <x v="0"/>
  </r>
  <r>
    <x v="16"/>
    <x v="24"/>
    <x v="0"/>
    <x v="0"/>
  </r>
  <r>
    <x v="17"/>
    <x v="25"/>
    <x v="0"/>
    <x v="0"/>
  </r>
  <r>
    <x v="18"/>
    <x v="26"/>
    <x v="0"/>
    <x v="0"/>
  </r>
  <r>
    <x v="1"/>
    <x v="27"/>
    <x v="0"/>
    <x v="0"/>
  </r>
  <r>
    <x v="0"/>
    <x v="28"/>
    <x v="0"/>
    <x v="0"/>
  </r>
  <r>
    <x v="0"/>
    <x v="29"/>
    <x v="0"/>
    <x v="0"/>
  </r>
  <r>
    <x v="11"/>
    <x v="30"/>
    <x v="0"/>
    <x v="0"/>
  </r>
  <r>
    <x v="19"/>
    <x v="31"/>
    <x v="0"/>
    <x v="0"/>
  </r>
  <r>
    <x v="20"/>
    <x v="32"/>
    <x v="2"/>
    <x v="0"/>
  </r>
  <r>
    <x v="21"/>
    <x v="33"/>
    <x v="0"/>
    <x v="0"/>
  </r>
  <r>
    <x v="2"/>
    <x v="34"/>
    <x v="4"/>
    <x v="5"/>
  </r>
  <r>
    <x v="21"/>
    <x v="35"/>
    <x v="2"/>
    <x v="0"/>
  </r>
  <r>
    <x v="22"/>
    <x v="36"/>
    <x v="0"/>
    <x v="0"/>
  </r>
  <r>
    <x v="0"/>
    <x v="37"/>
    <x v="0"/>
    <x v="0"/>
  </r>
  <r>
    <x v="23"/>
    <x v="38"/>
    <x v="0"/>
    <x v="0"/>
  </r>
  <r>
    <x v="15"/>
    <x v="39"/>
    <x v="2"/>
    <x v="6"/>
  </r>
  <r>
    <x v="24"/>
    <x v="40"/>
    <x v="0"/>
    <x v="0"/>
  </r>
  <r>
    <x v="0"/>
    <x v="41"/>
    <x v="0"/>
    <x v="0"/>
  </r>
  <r>
    <x v="0"/>
    <x v="42"/>
    <x v="0"/>
    <x v="0"/>
  </r>
  <r>
    <x v="6"/>
    <x v="43"/>
    <x v="0"/>
    <x v="0"/>
  </r>
  <r>
    <x v="0"/>
    <x v="44"/>
    <x v="0"/>
    <x v="0"/>
  </r>
  <r>
    <x v="25"/>
    <x v="45"/>
    <x v="0"/>
    <x v="0"/>
  </r>
  <r>
    <x v="26"/>
    <x v="46"/>
    <x v="2"/>
    <x v="0"/>
  </r>
  <r>
    <x v="0"/>
    <x v="47"/>
    <x v="0"/>
    <x v="0"/>
  </r>
  <r>
    <x v="27"/>
    <x v="48"/>
    <x v="0"/>
    <x v="7"/>
  </r>
  <r>
    <x v="0"/>
    <x v="49"/>
    <x v="0"/>
    <x v="0"/>
  </r>
  <r>
    <x v="26"/>
    <x v="50"/>
    <x v="5"/>
    <x v="8"/>
  </r>
  <r>
    <x v="0"/>
    <x v="51"/>
    <x v="0"/>
    <x v="0"/>
  </r>
  <r>
    <x v="19"/>
    <x v="52"/>
    <x v="0"/>
    <x v="9"/>
  </r>
  <r>
    <x v="2"/>
    <x v="53"/>
    <x v="0"/>
    <x v="0"/>
  </r>
  <r>
    <x v="0"/>
    <x v="54"/>
    <x v="0"/>
    <x v="0"/>
  </r>
  <r>
    <x v="0"/>
    <x v="55"/>
    <x v="0"/>
    <x v="0"/>
  </r>
  <r>
    <x v="28"/>
    <x v="56"/>
    <x v="0"/>
    <x v="0"/>
  </r>
  <r>
    <x v="24"/>
    <x v="57"/>
    <x v="0"/>
    <x v="0"/>
  </r>
  <r>
    <x v="29"/>
    <x v="58"/>
    <x v="0"/>
    <x v="0"/>
  </r>
  <r>
    <x v="0"/>
    <x v="59"/>
    <x v="0"/>
    <x v="0"/>
  </r>
  <r>
    <x v="30"/>
    <x v="60"/>
    <x v="0"/>
    <x v="0"/>
  </r>
  <r>
    <x v="0"/>
    <x v="61"/>
    <x v="0"/>
    <x v="0"/>
  </r>
  <r>
    <x v="3"/>
    <x v="62"/>
    <x v="3"/>
    <x v="0"/>
  </r>
  <r>
    <x v="1"/>
    <x v="63"/>
    <x v="0"/>
    <x v="0"/>
  </r>
  <r>
    <x v="0"/>
    <x v="64"/>
    <x v="0"/>
    <x v="0"/>
  </r>
  <r>
    <x v="31"/>
    <x v="65"/>
    <x v="0"/>
    <x v="10"/>
  </r>
  <r>
    <x v="11"/>
    <x v="66"/>
    <x v="0"/>
    <x v="11"/>
  </r>
  <r>
    <x v="5"/>
    <x v="67"/>
    <x v="2"/>
    <x v="12"/>
  </r>
  <r>
    <x v="32"/>
    <x v="68"/>
    <x v="0"/>
    <x v="0"/>
  </r>
  <r>
    <x v="8"/>
    <x v="69"/>
    <x v="0"/>
    <x v="0"/>
  </r>
  <r>
    <x v="30"/>
    <x v="70"/>
    <x v="0"/>
    <x v="0"/>
  </r>
  <r>
    <x v="0"/>
    <x v="71"/>
    <x v="0"/>
    <x v="13"/>
  </r>
  <r>
    <x v="20"/>
    <x v="72"/>
    <x v="0"/>
    <x v="0"/>
  </r>
  <r>
    <x v="0"/>
    <x v="73"/>
    <x v="0"/>
    <x v="0"/>
  </r>
  <r>
    <x v="15"/>
    <x v="74"/>
    <x v="2"/>
    <x v="14"/>
  </r>
  <r>
    <x v="33"/>
    <x v="75"/>
    <x v="0"/>
    <x v="0"/>
  </r>
  <r>
    <x v="34"/>
    <x v="76"/>
    <x v="2"/>
    <x v="0"/>
  </r>
  <r>
    <x v="35"/>
    <x v="77"/>
    <x v="0"/>
    <x v="0"/>
  </r>
  <r>
    <x v="36"/>
    <x v="78"/>
    <x v="0"/>
    <x v="0"/>
  </r>
  <r>
    <x v="28"/>
    <x v="79"/>
    <x v="0"/>
    <x v="0"/>
  </r>
  <r>
    <x v="14"/>
    <x v="80"/>
    <x v="0"/>
    <x v="0"/>
  </r>
  <r>
    <x v="15"/>
    <x v="81"/>
    <x v="5"/>
    <x v="12"/>
  </r>
  <r>
    <x v="21"/>
    <x v="82"/>
    <x v="0"/>
    <x v="0"/>
  </r>
  <r>
    <x v="33"/>
    <x v="83"/>
    <x v="0"/>
    <x v="0"/>
  </r>
  <r>
    <x v="37"/>
    <x v="84"/>
    <x v="0"/>
    <x v="0"/>
  </r>
  <r>
    <x v="15"/>
    <x v="85"/>
    <x v="0"/>
    <x v="0"/>
  </r>
  <r>
    <x v="5"/>
    <x v="86"/>
    <x v="0"/>
    <x v="0"/>
  </r>
  <r>
    <x v="6"/>
    <x v="87"/>
    <x v="6"/>
    <x v="0"/>
  </r>
  <r>
    <x v="6"/>
    <x v="88"/>
    <x v="0"/>
    <x v="15"/>
  </r>
  <r>
    <x v="38"/>
    <x v="89"/>
    <x v="2"/>
    <x v="0"/>
  </r>
  <r>
    <x v="39"/>
    <x v="90"/>
    <x v="1"/>
    <x v="0"/>
  </r>
  <r>
    <x v="12"/>
    <x v="91"/>
    <x v="0"/>
    <x v="0"/>
  </r>
  <r>
    <x v="40"/>
    <x v="92"/>
    <x v="0"/>
    <x v="0"/>
  </r>
  <r>
    <x v="20"/>
    <x v="93"/>
    <x v="0"/>
    <x v="0"/>
  </r>
  <r>
    <x v="24"/>
    <x v="94"/>
    <x v="0"/>
    <x v="0"/>
  </r>
  <r>
    <x v="0"/>
    <x v="95"/>
    <x v="0"/>
    <x v="0"/>
  </r>
  <r>
    <x v="0"/>
    <x v="96"/>
    <x v="0"/>
    <x v="0"/>
  </r>
  <r>
    <x v="36"/>
    <x v="97"/>
    <x v="0"/>
    <x v="16"/>
  </r>
  <r>
    <x v="0"/>
    <x v="98"/>
    <x v="0"/>
    <x v="0"/>
  </r>
  <r>
    <x v="0"/>
    <x v="99"/>
    <x v="0"/>
    <x v="0"/>
  </r>
  <r>
    <x v="26"/>
    <x v="100"/>
    <x v="0"/>
    <x v="0"/>
  </r>
  <r>
    <x v="11"/>
    <x v="101"/>
    <x v="0"/>
    <x v="0"/>
  </r>
  <r>
    <x v="0"/>
    <x v="102"/>
    <x v="0"/>
    <x v="0"/>
  </r>
  <r>
    <x v="41"/>
    <x v="103"/>
    <x v="2"/>
    <x v="0"/>
  </r>
  <r>
    <x v="2"/>
    <x v="104"/>
    <x v="0"/>
    <x v="0"/>
  </r>
  <r>
    <x v="15"/>
    <x v="105"/>
    <x v="0"/>
    <x v="0"/>
  </r>
  <r>
    <x v="12"/>
    <x v="106"/>
    <x v="0"/>
    <x v="12"/>
  </r>
  <r>
    <x v="15"/>
    <x v="107"/>
    <x v="0"/>
    <x v="0"/>
  </r>
  <r>
    <x v="26"/>
    <x v="108"/>
    <x v="0"/>
    <x v="0"/>
  </r>
  <r>
    <x v="42"/>
    <x v="109"/>
    <x v="0"/>
    <x v="0"/>
  </r>
  <r>
    <x v="0"/>
    <x v="110"/>
    <x v="0"/>
    <x v="0"/>
  </r>
  <r>
    <x v="32"/>
    <x v="111"/>
    <x v="0"/>
    <x v="0"/>
  </r>
  <r>
    <x v="34"/>
    <x v="112"/>
    <x v="0"/>
    <x v="0"/>
  </r>
  <r>
    <x v="15"/>
    <x v="113"/>
    <x v="0"/>
    <x v="0"/>
  </r>
  <r>
    <x v="23"/>
    <x v="114"/>
    <x v="0"/>
    <x v="0"/>
  </r>
  <r>
    <x v="0"/>
    <x v="115"/>
    <x v="0"/>
    <x v="0"/>
  </r>
  <r>
    <x v="26"/>
    <x v="116"/>
    <x v="0"/>
    <x v="0"/>
  </r>
  <r>
    <x v="35"/>
    <x v="117"/>
    <x v="0"/>
    <x v="0"/>
  </r>
  <r>
    <x v="9"/>
    <x v="118"/>
    <x v="0"/>
    <x v="0"/>
  </r>
  <r>
    <x v="0"/>
    <x v="119"/>
    <x v="0"/>
    <x v="0"/>
  </r>
  <r>
    <x v="7"/>
    <x v="120"/>
    <x v="0"/>
    <x v="0"/>
  </r>
  <r>
    <x v="15"/>
    <x v="121"/>
    <x v="2"/>
    <x v="17"/>
  </r>
  <r>
    <x v="0"/>
    <x v="122"/>
    <x v="0"/>
    <x v="0"/>
  </r>
  <r>
    <x v="43"/>
    <x v="123"/>
    <x v="0"/>
    <x v="0"/>
  </r>
  <r>
    <x v="30"/>
    <x v="124"/>
    <x v="0"/>
    <x v="18"/>
  </r>
  <r>
    <x v="0"/>
    <x v="125"/>
    <x v="0"/>
    <x v="0"/>
  </r>
  <r>
    <x v="44"/>
    <x v="126"/>
    <x v="0"/>
    <x v="0"/>
  </r>
  <r>
    <x v="32"/>
    <x v="127"/>
    <x v="0"/>
    <x v="0"/>
  </r>
  <r>
    <x v="30"/>
    <x v="128"/>
    <x v="0"/>
    <x v="0"/>
  </r>
  <r>
    <x v="0"/>
    <x v="129"/>
    <x v="0"/>
    <x v="0"/>
  </r>
  <r>
    <x v="44"/>
    <x v="130"/>
    <x v="0"/>
    <x v="0"/>
  </r>
  <r>
    <x v="0"/>
    <x v="131"/>
    <x v="0"/>
    <x v="0"/>
  </r>
  <r>
    <x v="44"/>
    <x v="132"/>
    <x v="0"/>
    <x v="0"/>
  </r>
  <r>
    <x v="1"/>
    <x v="133"/>
    <x v="0"/>
    <x v="0"/>
  </r>
  <r>
    <x v="1"/>
    <x v="134"/>
    <x v="0"/>
    <x v="0"/>
  </r>
  <r>
    <x v="2"/>
    <x v="135"/>
    <x v="0"/>
    <x v="19"/>
  </r>
  <r>
    <x v="15"/>
    <x v="136"/>
    <x v="0"/>
    <x v="0"/>
  </r>
  <r>
    <x v="45"/>
    <x v="137"/>
    <x v="2"/>
    <x v="0"/>
  </r>
  <r>
    <x v="46"/>
    <x v="138"/>
    <x v="0"/>
    <x v="0"/>
  </r>
  <r>
    <x v="39"/>
    <x v="139"/>
    <x v="2"/>
    <x v="0"/>
  </r>
  <r>
    <x v="10"/>
    <x v="140"/>
    <x v="0"/>
    <x v="0"/>
  </r>
  <r>
    <x v="0"/>
    <x v="141"/>
    <x v="0"/>
    <x v="0"/>
  </r>
  <r>
    <x v="17"/>
    <x v="142"/>
    <x v="0"/>
    <x v="0"/>
  </r>
  <r>
    <x v="14"/>
    <x v="143"/>
    <x v="0"/>
    <x v="0"/>
  </r>
  <r>
    <x v="10"/>
    <x v="144"/>
    <x v="0"/>
    <x v="0"/>
  </r>
  <r>
    <x v="27"/>
    <x v="145"/>
    <x v="0"/>
    <x v="0"/>
  </r>
  <r>
    <x v="0"/>
    <x v="146"/>
    <x v="0"/>
    <x v="0"/>
  </r>
  <r>
    <x v="0"/>
    <x v="147"/>
    <x v="0"/>
    <x v="0"/>
  </r>
  <r>
    <x v="21"/>
    <x v="148"/>
    <x v="0"/>
    <x v="0"/>
  </r>
  <r>
    <x v="0"/>
    <x v="149"/>
    <x v="0"/>
    <x v="20"/>
  </r>
  <r>
    <x v="0"/>
    <x v="150"/>
    <x v="0"/>
    <x v="0"/>
  </r>
  <r>
    <x v="1"/>
    <x v="151"/>
    <x v="0"/>
    <x v="0"/>
  </r>
  <r>
    <x v="43"/>
    <x v="152"/>
    <x v="0"/>
    <x v="0"/>
  </r>
  <r>
    <x v="17"/>
    <x v="153"/>
    <x v="0"/>
    <x v="0"/>
  </r>
  <r>
    <x v="1"/>
    <x v="154"/>
    <x v="0"/>
    <x v="0"/>
  </r>
  <r>
    <x v="0"/>
    <x v="155"/>
    <x v="0"/>
    <x v="0"/>
  </r>
  <r>
    <x v="19"/>
    <x v="156"/>
    <x v="0"/>
    <x v="0"/>
  </r>
  <r>
    <x v="0"/>
    <x v="157"/>
    <x v="0"/>
    <x v="0"/>
  </r>
  <r>
    <x v="18"/>
    <x v="158"/>
    <x v="0"/>
    <x v="0"/>
  </r>
  <r>
    <x v="35"/>
    <x v="159"/>
    <x v="0"/>
    <x v="0"/>
  </r>
  <r>
    <x v="0"/>
    <x v="160"/>
    <x v="0"/>
    <x v="0"/>
  </r>
  <r>
    <x v="10"/>
    <x v="161"/>
    <x v="0"/>
    <x v="0"/>
  </r>
  <r>
    <x v="0"/>
    <x v="162"/>
    <x v="0"/>
    <x v="0"/>
  </r>
  <r>
    <x v="47"/>
    <x v="163"/>
    <x v="0"/>
    <x v="0"/>
  </r>
  <r>
    <x v="0"/>
    <x v="164"/>
    <x v="0"/>
    <x v="0"/>
  </r>
  <r>
    <x v="31"/>
    <x v="165"/>
    <x v="0"/>
    <x v="0"/>
  </r>
  <r>
    <x v="0"/>
    <x v="166"/>
    <x v="0"/>
    <x v="20"/>
  </r>
  <r>
    <x v="39"/>
    <x v="167"/>
    <x v="0"/>
    <x v="0"/>
  </r>
  <r>
    <x v="0"/>
    <x v="168"/>
    <x v="0"/>
    <x v="0"/>
  </r>
  <r>
    <x v="48"/>
    <x v="169"/>
    <x v="0"/>
    <x v="0"/>
  </r>
  <r>
    <x v="49"/>
    <x v="170"/>
    <x v="0"/>
    <x v="0"/>
  </r>
  <r>
    <x v="1"/>
    <x v="171"/>
    <x v="0"/>
    <x v="0"/>
  </r>
  <r>
    <x v="0"/>
    <x v="172"/>
    <x v="0"/>
    <x v="0"/>
  </r>
  <r>
    <x v="15"/>
    <x v="173"/>
    <x v="0"/>
    <x v="0"/>
  </r>
  <r>
    <x v="0"/>
    <x v="174"/>
    <x v="0"/>
    <x v="0"/>
  </r>
  <r>
    <x v="0"/>
    <x v="175"/>
    <x v="0"/>
    <x v="0"/>
  </r>
  <r>
    <x v="5"/>
    <x v="176"/>
    <x v="0"/>
    <x v="9"/>
  </r>
  <r>
    <x v="21"/>
    <x v="177"/>
    <x v="0"/>
    <x v="0"/>
  </r>
  <r>
    <x v="0"/>
    <x v="178"/>
    <x v="0"/>
    <x v="21"/>
  </r>
  <r>
    <x v="3"/>
    <x v="179"/>
    <x v="0"/>
    <x v="22"/>
  </r>
  <r>
    <x v="9"/>
    <x v="180"/>
    <x v="0"/>
    <x v="0"/>
  </r>
  <r>
    <x v="10"/>
    <x v="181"/>
    <x v="0"/>
    <x v="0"/>
  </r>
  <r>
    <x v="0"/>
    <x v="182"/>
    <x v="0"/>
    <x v="0"/>
  </r>
  <r>
    <x v="0"/>
    <x v="183"/>
    <x v="0"/>
    <x v="0"/>
  </r>
  <r>
    <x v="0"/>
    <x v="184"/>
    <x v="0"/>
    <x v="0"/>
  </r>
  <r>
    <x v="21"/>
    <x v="185"/>
    <x v="0"/>
    <x v="0"/>
  </r>
  <r>
    <x v="19"/>
    <x v="186"/>
    <x v="0"/>
    <x v="0"/>
  </r>
  <r>
    <x v="42"/>
    <x v="187"/>
    <x v="0"/>
    <x v="0"/>
  </r>
  <r>
    <x v="24"/>
    <x v="188"/>
    <x v="0"/>
    <x v="0"/>
  </r>
  <r>
    <x v="50"/>
    <x v="189"/>
    <x v="0"/>
    <x v="0"/>
  </r>
  <r>
    <x v="7"/>
    <x v="190"/>
    <x v="0"/>
    <x v="23"/>
  </r>
  <r>
    <x v="21"/>
    <x v="191"/>
    <x v="0"/>
    <x v="0"/>
  </r>
  <r>
    <x v="0"/>
    <x v="192"/>
    <x v="0"/>
    <x v="0"/>
  </r>
  <r>
    <x v="34"/>
    <x v="193"/>
    <x v="0"/>
    <x v="0"/>
  </r>
  <r>
    <x v="5"/>
    <x v="194"/>
    <x v="0"/>
    <x v="0"/>
  </r>
  <r>
    <x v="49"/>
    <x v="195"/>
    <x v="0"/>
    <x v="0"/>
  </r>
  <r>
    <x v="33"/>
    <x v="196"/>
    <x v="0"/>
    <x v="0"/>
  </r>
  <r>
    <x v="20"/>
    <x v="197"/>
    <x v="0"/>
    <x v="0"/>
  </r>
  <r>
    <x v="19"/>
    <x v="198"/>
    <x v="0"/>
    <x v="0"/>
  </r>
  <r>
    <x v="0"/>
    <x v="199"/>
    <x v="0"/>
    <x v="0"/>
  </r>
  <r>
    <x v="15"/>
    <x v="200"/>
    <x v="0"/>
    <x v="24"/>
  </r>
  <r>
    <x v="22"/>
    <x v="201"/>
    <x v="0"/>
    <x v="18"/>
  </r>
  <r>
    <x v="23"/>
    <x v="202"/>
    <x v="0"/>
    <x v="0"/>
  </r>
  <r>
    <x v="1"/>
    <x v="203"/>
    <x v="0"/>
    <x v="0"/>
  </r>
  <r>
    <x v="40"/>
    <x v="204"/>
    <x v="0"/>
    <x v="0"/>
  </r>
  <r>
    <x v="17"/>
    <x v="205"/>
    <x v="0"/>
    <x v="0"/>
  </r>
  <r>
    <x v="4"/>
    <x v="206"/>
    <x v="0"/>
    <x v="0"/>
  </r>
  <r>
    <x v="29"/>
    <x v="207"/>
    <x v="0"/>
    <x v="0"/>
  </r>
  <r>
    <x v="1"/>
    <x v="208"/>
    <x v="0"/>
    <x v="0"/>
  </r>
  <r>
    <x v="29"/>
    <x v="209"/>
    <x v="0"/>
    <x v="0"/>
  </r>
  <r>
    <x v="8"/>
    <x v="210"/>
    <x v="7"/>
    <x v="0"/>
  </r>
  <r>
    <x v="32"/>
    <x v="211"/>
    <x v="0"/>
    <x v="0"/>
  </r>
  <r>
    <x v="51"/>
    <x v="212"/>
    <x v="0"/>
    <x v="0"/>
  </r>
  <r>
    <x v="35"/>
    <x v="213"/>
    <x v="0"/>
    <x v="0"/>
  </r>
  <r>
    <x v="1"/>
    <x v="214"/>
    <x v="0"/>
    <x v="0"/>
  </r>
  <r>
    <x v="37"/>
    <x v="215"/>
    <x v="0"/>
    <x v="0"/>
  </r>
  <r>
    <x v="34"/>
    <x v="216"/>
    <x v="0"/>
    <x v="0"/>
  </r>
  <r>
    <x v="0"/>
    <x v="217"/>
    <x v="0"/>
    <x v="0"/>
  </r>
  <r>
    <x v="5"/>
    <x v="218"/>
    <x v="0"/>
    <x v="0"/>
  </r>
  <r>
    <x v="29"/>
    <x v="219"/>
    <x v="0"/>
    <x v="0"/>
  </r>
  <r>
    <x v="0"/>
    <x v="220"/>
    <x v="0"/>
    <x v="0"/>
  </r>
  <r>
    <x v="4"/>
    <x v="221"/>
    <x v="0"/>
    <x v="0"/>
  </r>
  <r>
    <x v="0"/>
    <x v="222"/>
    <x v="0"/>
    <x v="0"/>
  </r>
  <r>
    <x v="44"/>
    <x v="223"/>
    <x v="0"/>
    <x v="0"/>
  </r>
  <r>
    <x v="5"/>
    <x v="224"/>
    <x v="0"/>
    <x v="0"/>
  </r>
  <r>
    <x v="1"/>
    <x v="225"/>
    <x v="0"/>
    <x v="0"/>
  </r>
  <r>
    <x v="19"/>
    <x v="226"/>
    <x v="0"/>
    <x v="0"/>
  </r>
  <r>
    <x v="0"/>
    <x v="227"/>
    <x v="0"/>
    <x v="0"/>
  </r>
  <r>
    <x v="15"/>
    <x v="228"/>
    <x v="0"/>
    <x v="0"/>
  </r>
  <r>
    <x v="28"/>
    <x v="229"/>
    <x v="0"/>
    <x v="0"/>
  </r>
  <r>
    <x v="2"/>
    <x v="230"/>
    <x v="6"/>
    <x v="25"/>
  </r>
  <r>
    <x v="10"/>
    <x v="231"/>
    <x v="8"/>
    <x v="8"/>
  </r>
  <r>
    <x v="31"/>
    <x v="232"/>
    <x v="0"/>
    <x v="0"/>
  </r>
  <r>
    <x v="17"/>
    <x v="233"/>
    <x v="0"/>
    <x v="0"/>
  </r>
  <r>
    <x v="19"/>
    <x v="234"/>
    <x v="0"/>
    <x v="0"/>
  </r>
  <r>
    <x v="9"/>
    <x v="235"/>
    <x v="0"/>
    <x v="0"/>
  </r>
  <r>
    <x v="0"/>
    <x v="236"/>
    <x v="0"/>
    <x v="0"/>
  </r>
  <r>
    <x v="15"/>
    <x v="237"/>
    <x v="0"/>
    <x v="0"/>
  </r>
  <r>
    <x v="0"/>
    <x v="238"/>
    <x v="0"/>
    <x v="0"/>
  </r>
  <r>
    <x v="0"/>
    <x v="239"/>
    <x v="0"/>
    <x v="0"/>
  </r>
  <r>
    <x v="27"/>
    <x v="240"/>
    <x v="2"/>
    <x v="26"/>
  </r>
  <r>
    <x v="9"/>
    <x v="241"/>
    <x v="0"/>
    <x v="0"/>
  </r>
  <r>
    <x v="49"/>
    <x v="242"/>
    <x v="0"/>
    <x v="0"/>
  </r>
  <r>
    <x v="35"/>
    <x v="243"/>
    <x v="0"/>
    <x v="0"/>
  </r>
  <r>
    <x v="33"/>
    <x v="244"/>
    <x v="0"/>
    <x v="0"/>
  </r>
  <r>
    <x v="44"/>
    <x v="245"/>
    <x v="0"/>
    <x v="0"/>
  </r>
  <r>
    <x v="1"/>
    <x v="246"/>
    <x v="0"/>
    <x v="0"/>
  </r>
  <r>
    <x v="19"/>
    <x v="247"/>
    <x v="0"/>
    <x v="0"/>
  </r>
  <r>
    <x v="1"/>
    <x v="248"/>
    <x v="0"/>
    <x v="0"/>
  </r>
  <r>
    <x v="6"/>
    <x v="249"/>
    <x v="0"/>
    <x v="0"/>
  </r>
  <r>
    <x v="0"/>
    <x v="250"/>
    <x v="0"/>
    <x v="27"/>
  </r>
  <r>
    <x v="21"/>
    <x v="251"/>
    <x v="0"/>
    <x v="0"/>
  </r>
  <r>
    <x v="48"/>
    <x v="252"/>
    <x v="0"/>
    <x v="18"/>
  </r>
  <r>
    <x v="17"/>
    <x v="253"/>
    <x v="0"/>
    <x v="0"/>
  </r>
  <r>
    <x v="0"/>
    <x v="254"/>
    <x v="0"/>
    <x v="0"/>
  </r>
  <r>
    <x v="1"/>
    <x v="255"/>
    <x v="0"/>
    <x v="0"/>
  </r>
  <r>
    <x v="0"/>
    <x v="256"/>
    <x v="0"/>
    <x v="0"/>
  </r>
  <r>
    <x v="52"/>
    <x v="257"/>
    <x v="0"/>
    <x v="0"/>
  </r>
  <r>
    <x v="1"/>
    <x v="258"/>
    <x v="0"/>
    <x v="0"/>
  </r>
  <r>
    <x v="28"/>
    <x v="259"/>
    <x v="0"/>
    <x v="0"/>
  </r>
  <r>
    <x v="50"/>
    <x v="260"/>
    <x v="0"/>
    <x v="0"/>
  </r>
  <r>
    <x v="2"/>
    <x v="261"/>
    <x v="0"/>
    <x v="0"/>
  </r>
  <r>
    <x v="27"/>
    <x v="262"/>
    <x v="0"/>
    <x v="0"/>
  </r>
  <r>
    <x v="15"/>
    <x v="263"/>
    <x v="0"/>
    <x v="0"/>
  </r>
  <r>
    <x v="1"/>
    <x v="264"/>
    <x v="0"/>
    <x v="0"/>
  </r>
  <r>
    <x v="0"/>
    <x v="265"/>
    <x v="0"/>
    <x v="0"/>
  </r>
  <r>
    <x v="31"/>
    <x v="266"/>
    <x v="2"/>
    <x v="9"/>
  </r>
  <r>
    <x v="0"/>
    <x v="267"/>
    <x v="0"/>
    <x v="0"/>
  </r>
  <r>
    <x v="53"/>
    <x v="268"/>
    <x v="0"/>
    <x v="0"/>
  </r>
  <r>
    <x v="0"/>
    <x v="269"/>
    <x v="0"/>
    <x v="0"/>
  </r>
  <r>
    <x v="0"/>
    <x v="270"/>
    <x v="0"/>
    <x v="0"/>
  </r>
  <r>
    <x v="4"/>
    <x v="271"/>
    <x v="0"/>
    <x v="0"/>
  </r>
  <r>
    <x v="0"/>
    <x v="272"/>
    <x v="0"/>
    <x v="0"/>
  </r>
  <r>
    <x v="11"/>
    <x v="273"/>
    <x v="0"/>
    <x v="0"/>
  </r>
  <r>
    <x v="1"/>
    <x v="274"/>
    <x v="0"/>
    <x v="0"/>
  </r>
  <r>
    <x v="0"/>
    <x v="275"/>
    <x v="0"/>
    <x v="0"/>
  </r>
  <r>
    <x v="0"/>
    <x v="276"/>
    <x v="0"/>
    <x v="0"/>
  </r>
  <r>
    <x v="12"/>
    <x v="277"/>
    <x v="0"/>
    <x v="0"/>
  </r>
  <r>
    <x v="0"/>
    <x v="278"/>
    <x v="0"/>
    <x v="0"/>
  </r>
  <r>
    <x v="12"/>
    <x v="279"/>
    <x v="0"/>
    <x v="0"/>
  </r>
  <r>
    <x v="0"/>
    <x v="280"/>
    <x v="0"/>
    <x v="28"/>
  </r>
  <r>
    <x v="0"/>
    <x v="281"/>
    <x v="0"/>
    <x v="0"/>
  </r>
  <r>
    <x v="0"/>
    <x v="282"/>
    <x v="0"/>
    <x v="0"/>
  </r>
  <r>
    <x v="49"/>
    <x v="283"/>
    <x v="0"/>
    <x v="0"/>
  </r>
  <r>
    <x v="0"/>
    <x v="284"/>
    <x v="0"/>
    <x v="0"/>
  </r>
  <r>
    <x v="46"/>
    <x v="285"/>
    <x v="0"/>
    <x v="0"/>
  </r>
  <r>
    <x v="4"/>
    <x v="286"/>
    <x v="0"/>
    <x v="0"/>
  </r>
  <r>
    <x v="35"/>
    <x v="287"/>
    <x v="0"/>
    <x v="0"/>
  </r>
  <r>
    <x v="23"/>
    <x v="288"/>
    <x v="0"/>
    <x v="0"/>
  </r>
  <r>
    <x v="5"/>
    <x v="289"/>
    <x v="0"/>
    <x v="0"/>
  </r>
  <r>
    <x v="39"/>
    <x v="290"/>
    <x v="0"/>
    <x v="0"/>
  </r>
  <r>
    <x v="0"/>
    <x v="291"/>
    <x v="0"/>
    <x v="0"/>
  </r>
  <r>
    <x v="0"/>
    <x v="292"/>
    <x v="0"/>
    <x v="0"/>
  </r>
  <r>
    <x v="9"/>
    <x v="293"/>
    <x v="0"/>
    <x v="0"/>
  </r>
  <r>
    <x v="29"/>
    <x v="294"/>
    <x v="0"/>
    <x v="0"/>
  </r>
  <r>
    <x v="0"/>
    <x v="295"/>
    <x v="0"/>
    <x v="0"/>
  </r>
  <r>
    <x v="0"/>
    <x v="296"/>
    <x v="0"/>
    <x v="0"/>
  </r>
  <r>
    <x v="1"/>
    <x v="297"/>
    <x v="0"/>
    <x v="0"/>
  </r>
  <r>
    <x v="6"/>
    <x v="298"/>
    <x v="0"/>
    <x v="0"/>
  </r>
  <r>
    <x v="0"/>
    <x v="299"/>
    <x v="0"/>
    <x v="0"/>
  </r>
  <r>
    <x v="15"/>
    <x v="300"/>
    <x v="2"/>
    <x v="0"/>
  </r>
  <r>
    <x v="0"/>
    <x v="301"/>
    <x v="0"/>
    <x v="0"/>
  </r>
  <r>
    <x v="32"/>
    <x v="302"/>
    <x v="0"/>
    <x v="0"/>
  </r>
  <r>
    <x v="15"/>
    <x v="303"/>
    <x v="2"/>
    <x v="29"/>
  </r>
  <r>
    <x v="45"/>
    <x v="304"/>
    <x v="7"/>
    <x v="30"/>
  </r>
  <r>
    <x v="16"/>
    <x v="305"/>
    <x v="0"/>
    <x v="0"/>
  </r>
  <r>
    <x v="2"/>
    <x v="306"/>
    <x v="0"/>
    <x v="0"/>
  </r>
  <r>
    <x v="19"/>
    <x v="307"/>
    <x v="0"/>
    <x v="0"/>
  </r>
  <r>
    <x v="53"/>
    <x v="308"/>
    <x v="0"/>
    <x v="0"/>
  </r>
  <r>
    <x v="35"/>
    <x v="309"/>
    <x v="0"/>
    <x v="31"/>
  </r>
  <r>
    <x v="0"/>
    <x v="310"/>
    <x v="0"/>
    <x v="0"/>
  </r>
  <r>
    <x v="35"/>
    <x v="311"/>
    <x v="0"/>
    <x v="0"/>
  </r>
  <r>
    <x v="18"/>
    <x v="312"/>
    <x v="0"/>
    <x v="0"/>
  </r>
  <r>
    <x v="50"/>
    <x v="313"/>
    <x v="0"/>
    <x v="0"/>
  </r>
  <r>
    <x v="22"/>
    <x v="314"/>
    <x v="0"/>
    <x v="0"/>
  </r>
  <r>
    <x v="32"/>
    <x v="315"/>
    <x v="0"/>
    <x v="0"/>
  </r>
  <r>
    <x v="5"/>
    <x v="316"/>
    <x v="0"/>
    <x v="0"/>
  </r>
  <r>
    <x v="19"/>
    <x v="317"/>
    <x v="0"/>
    <x v="0"/>
  </r>
  <r>
    <x v="1"/>
    <x v="318"/>
    <x v="0"/>
    <x v="0"/>
  </r>
  <r>
    <x v="0"/>
    <x v="319"/>
    <x v="0"/>
    <x v="32"/>
  </r>
  <r>
    <x v="1"/>
    <x v="320"/>
    <x v="0"/>
    <x v="0"/>
  </r>
  <r>
    <x v="22"/>
    <x v="321"/>
    <x v="0"/>
    <x v="0"/>
  </r>
  <r>
    <x v="9"/>
    <x v="322"/>
    <x v="2"/>
    <x v="33"/>
  </r>
  <r>
    <x v="29"/>
    <x v="323"/>
    <x v="0"/>
    <x v="34"/>
  </r>
  <r>
    <x v="0"/>
    <x v="324"/>
    <x v="0"/>
    <x v="0"/>
  </r>
  <r>
    <x v="0"/>
    <x v="325"/>
    <x v="0"/>
    <x v="0"/>
  </r>
  <r>
    <x v="37"/>
    <x v="326"/>
    <x v="0"/>
    <x v="35"/>
  </r>
  <r>
    <x v="4"/>
    <x v="327"/>
    <x v="0"/>
    <x v="0"/>
  </r>
  <r>
    <x v="0"/>
    <x v="328"/>
    <x v="0"/>
    <x v="0"/>
  </r>
  <r>
    <x v="0"/>
    <x v="329"/>
    <x v="0"/>
    <x v="0"/>
  </r>
  <r>
    <x v="40"/>
    <x v="330"/>
    <x v="0"/>
    <x v="0"/>
  </r>
  <r>
    <x v="15"/>
    <x v="331"/>
    <x v="2"/>
    <x v="36"/>
  </r>
  <r>
    <x v="2"/>
    <x v="332"/>
    <x v="0"/>
    <x v="37"/>
  </r>
  <r>
    <x v="0"/>
    <x v="333"/>
    <x v="0"/>
    <x v="0"/>
  </r>
  <r>
    <x v="32"/>
    <x v="334"/>
    <x v="0"/>
    <x v="25"/>
  </r>
  <r>
    <x v="33"/>
    <x v="335"/>
    <x v="0"/>
    <x v="0"/>
  </r>
  <r>
    <x v="29"/>
    <x v="336"/>
    <x v="0"/>
    <x v="0"/>
  </r>
  <r>
    <x v="0"/>
    <x v="337"/>
    <x v="0"/>
    <x v="0"/>
  </r>
  <r>
    <x v="21"/>
    <x v="338"/>
    <x v="0"/>
    <x v="0"/>
  </r>
  <r>
    <x v="4"/>
    <x v="339"/>
    <x v="0"/>
    <x v="0"/>
  </r>
  <r>
    <x v="46"/>
    <x v="340"/>
    <x v="0"/>
    <x v="0"/>
  </r>
  <r>
    <x v="0"/>
    <x v="341"/>
    <x v="0"/>
    <x v="0"/>
  </r>
  <r>
    <x v="0"/>
    <x v="342"/>
    <x v="0"/>
    <x v="0"/>
  </r>
  <r>
    <x v="2"/>
    <x v="343"/>
    <x v="0"/>
    <x v="0"/>
  </r>
  <r>
    <x v="17"/>
    <x v="344"/>
    <x v="0"/>
    <x v="38"/>
  </r>
  <r>
    <x v="42"/>
    <x v="345"/>
    <x v="0"/>
    <x v="9"/>
  </r>
  <r>
    <x v="0"/>
    <x v="346"/>
    <x v="0"/>
    <x v="0"/>
  </r>
  <r>
    <x v="15"/>
    <x v="347"/>
    <x v="0"/>
    <x v="0"/>
  </r>
  <r>
    <x v="0"/>
    <x v="348"/>
    <x v="0"/>
    <x v="0"/>
  </r>
  <r>
    <x v="54"/>
    <x v="349"/>
    <x v="2"/>
    <x v="39"/>
  </r>
  <r>
    <x v="24"/>
    <x v="350"/>
    <x v="0"/>
    <x v="0"/>
  </r>
  <r>
    <x v="0"/>
    <x v="351"/>
    <x v="0"/>
    <x v="0"/>
  </r>
  <r>
    <x v="54"/>
    <x v="352"/>
    <x v="0"/>
    <x v="0"/>
  </r>
  <r>
    <x v="12"/>
    <x v="353"/>
    <x v="0"/>
    <x v="0"/>
  </r>
  <r>
    <x v="29"/>
    <x v="354"/>
    <x v="0"/>
    <x v="0"/>
  </r>
  <r>
    <x v="0"/>
    <x v="355"/>
    <x v="0"/>
    <x v="0"/>
  </r>
  <r>
    <x v="0"/>
    <x v="356"/>
    <x v="0"/>
    <x v="0"/>
  </r>
  <r>
    <x v="4"/>
    <x v="357"/>
    <x v="0"/>
    <x v="0"/>
  </r>
  <r>
    <x v="47"/>
    <x v="358"/>
    <x v="0"/>
    <x v="0"/>
  </r>
  <r>
    <x v="12"/>
    <x v="359"/>
    <x v="0"/>
    <x v="40"/>
  </r>
  <r>
    <x v="21"/>
    <x v="360"/>
    <x v="0"/>
    <x v="0"/>
  </r>
  <r>
    <x v="0"/>
    <x v="361"/>
    <x v="0"/>
    <x v="9"/>
  </r>
  <r>
    <x v="30"/>
    <x v="362"/>
    <x v="0"/>
    <x v="0"/>
  </r>
  <r>
    <x v="0"/>
    <x v="363"/>
    <x v="0"/>
    <x v="0"/>
  </r>
  <r>
    <x v="45"/>
    <x v="364"/>
    <x v="0"/>
    <x v="0"/>
  </r>
  <r>
    <x v="0"/>
    <x v="365"/>
    <x v="0"/>
    <x v="0"/>
  </r>
  <r>
    <x v="9"/>
    <x v="366"/>
    <x v="0"/>
    <x v="0"/>
  </r>
  <r>
    <x v="1"/>
    <x v="367"/>
    <x v="0"/>
    <x v="0"/>
  </r>
  <r>
    <x v="0"/>
    <x v="368"/>
    <x v="0"/>
    <x v="0"/>
  </r>
  <r>
    <x v="17"/>
    <x v="369"/>
    <x v="0"/>
    <x v="41"/>
  </r>
  <r>
    <x v="0"/>
    <x v="370"/>
    <x v="0"/>
    <x v="0"/>
  </r>
  <r>
    <x v="0"/>
    <x v="371"/>
    <x v="0"/>
    <x v="0"/>
  </r>
  <r>
    <x v="42"/>
    <x v="372"/>
    <x v="0"/>
    <x v="0"/>
  </r>
  <r>
    <x v="26"/>
    <x v="373"/>
    <x v="0"/>
    <x v="0"/>
  </r>
  <r>
    <x v="50"/>
    <x v="374"/>
    <x v="0"/>
    <x v="0"/>
  </r>
  <r>
    <x v="0"/>
    <x v="375"/>
    <x v="0"/>
    <x v="0"/>
  </r>
  <r>
    <x v="22"/>
    <x v="376"/>
    <x v="0"/>
    <x v="42"/>
  </r>
  <r>
    <x v="17"/>
    <x v="377"/>
    <x v="0"/>
    <x v="0"/>
  </r>
  <r>
    <x v="6"/>
    <x v="378"/>
    <x v="0"/>
    <x v="0"/>
  </r>
  <r>
    <x v="5"/>
    <x v="379"/>
    <x v="0"/>
    <x v="0"/>
  </r>
  <r>
    <x v="15"/>
    <x v="380"/>
    <x v="0"/>
    <x v="43"/>
  </r>
  <r>
    <x v="27"/>
    <x v="381"/>
    <x v="0"/>
    <x v="0"/>
  </r>
  <r>
    <x v="55"/>
    <x v="382"/>
    <x v="0"/>
    <x v="0"/>
  </r>
  <r>
    <x v="1"/>
    <x v="383"/>
    <x v="0"/>
    <x v="0"/>
  </r>
  <r>
    <x v="53"/>
    <x v="384"/>
    <x v="0"/>
    <x v="44"/>
  </r>
  <r>
    <x v="17"/>
    <x v="385"/>
    <x v="0"/>
    <x v="0"/>
  </r>
  <r>
    <x v="28"/>
    <x v="386"/>
    <x v="0"/>
    <x v="12"/>
  </r>
  <r>
    <x v="0"/>
    <x v="387"/>
    <x v="0"/>
    <x v="0"/>
  </r>
  <r>
    <x v="29"/>
    <x v="388"/>
    <x v="0"/>
    <x v="0"/>
  </r>
  <r>
    <x v="0"/>
    <x v="389"/>
    <x v="0"/>
    <x v="0"/>
  </r>
  <r>
    <x v="35"/>
    <x v="390"/>
    <x v="0"/>
    <x v="0"/>
  </r>
  <r>
    <x v="15"/>
    <x v="391"/>
    <x v="0"/>
    <x v="45"/>
  </r>
  <r>
    <x v="1"/>
    <x v="392"/>
    <x v="0"/>
    <x v="0"/>
  </r>
  <r>
    <x v="51"/>
    <x v="393"/>
    <x v="0"/>
    <x v="0"/>
  </r>
  <r>
    <x v="0"/>
    <x v="394"/>
    <x v="0"/>
    <x v="0"/>
  </r>
  <r>
    <x v="28"/>
    <x v="395"/>
    <x v="0"/>
    <x v="0"/>
  </r>
  <r>
    <x v="0"/>
    <x v="396"/>
    <x v="0"/>
    <x v="0"/>
  </r>
  <r>
    <x v="0"/>
    <x v="397"/>
    <x v="0"/>
    <x v="0"/>
  </r>
  <r>
    <x v="0"/>
    <x v="398"/>
    <x v="0"/>
    <x v="25"/>
  </r>
  <r>
    <x v="0"/>
    <x v="399"/>
    <x v="0"/>
    <x v="0"/>
  </r>
  <r>
    <x v="1"/>
    <x v="400"/>
    <x v="0"/>
    <x v="0"/>
  </r>
  <r>
    <x v="0"/>
    <x v="401"/>
    <x v="0"/>
    <x v="0"/>
  </r>
  <r>
    <x v="0"/>
    <x v="402"/>
    <x v="0"/>
    <x v="0"/>
  </r>
  <r>
    <x v="0"/>
    <x v="403"/>
    <x v="0"/>
    <x v="46"/>
  </r>
  <r>
    <x v="37"/>
    <x v="404"/>
    <x v="0"/>
    <x v="0"/>
  </r>
  <r>
    <x v="8"/>
    <x v="405"/>
    <x v="0"/>
    <x v="0"/>
  </r>
  <r>
    <x v="32"/>
    <x v="406"/>
    <x v="0"/>
    <x v="0"/>
  </r>
  <r>
    <x v="36"/>
    <x v="407"/>
    <x v="2"/>
    <x v="0"/>
  </r>
  <r>
    <x v="0"/>
    <x v="408"/>
    <x v="0"/>
    <x v="0"/>
  </r>
  <r>
    <x v="31"/>
    <x v="409"/>
    <x v="0"/>
    <x v="9"/>
  </r>
  <r>
    <x v="50"/>
    <x v="410"/>
    <x v="0"/>
    <x v="0"/>
  </r>
  <r>
    <x v="0"/>
    <x v="411"/>
    <x v="0"/>
    <x v="0"/>
  </r>
  <r>
    <x v="54"/>
    <x v="412"/>
    <x v="0"/>
    <x v="30"/>
  </r>
  <r>
    <x v="22"/>
    <x v="413"/>
    <x v="0"/>
    <x v="0"/>
  </r>
  <r>
    <x v="18"/>
    <x v="414"/>
    <x v="0"/>
    <x v="0"/>
  </r>
  <r>
    <x v="21"/>
    <x v="415"/>
    <x v="0"/>
    <x v="0"/>
  </r>
  <r>
    <x v="0"/>
    <x v="416"/>
    <x v="0"/>
    <x v="0"/>
  </r>
  <r>
    <x v="35"/>
    <x v="417"/>
    <x v="0"/>
    <x v="0"/>
  </r>
  <r>
    <x v="18"/>
    <x v="418"/>
    <x v="0"/>
    <x v="0"/>
  </r>
  <r>
    <x v="17"/>
    <x v="419"/>
    <x v="0"/>
    <x v="0"/>
  </r>
  <r>
    <x v="0"/>
    <x v="420"/>
    <x v="0"/>
    <x v="0"/>
  </r>
  <r>
    <x v="36"/>
    <x v="421"/>
    <x v="0"/>
    <x v="18"/>
  </r>
  <r>
    <x v="9"/>
    <x v="422"/>
    <x v="0"/>
    <x v="0"/>
  </r>
  <r>
    <x v="39"/>
    <x v="423"/>
    <x v="0"/>
    <x v="0"/>
  </r>
  <r>
    <x v="6"/>
    <x v="424"/>
    <x v="7"/>
    <x v="47"/>
  </r>
  <r>
    <x v="15"/>
    <x v="425"/>
    <x v="2"/>
    <x v="48"/>
  </r>
  <r>
    <x v="8"/>
    <x v="426"/>
    <x v="0"/>
    <x v="0"/>
  </r>
  <r>
    <x v="9"/>
    <x v="427"/>
    <x v="0"/>
    <x v="0"/>
  </r>
  <r>
    <x v="31"/>
    <x v="428"/>
    <x v="0"/>
    <x v="0"/>
  </r>
  <r>
    <x v="19"/>
    <x v="429"/>
    <x v="0"/>
    <x v="0"/>
  </r>
  <r>
    <x v="38"/>
    <x v="430"/>
    <x v="0"/>
    <x v="0"/>
  </r>
  <r>
    <x v="29"/>
    <x v="431"/>
    <x v="0"/>
    <x v="0"/>
  </r>
  <r>
    <x v="38"/>
    <x v="432"/>
    <x v="0"/>
    <x v="0"/>
  </r>
  <r>
    <x v="28"/>
    <x v="433"/>
    <x v="0"/>
    <x v="0"/>
  </r>
  <r>
    <x v="52"/>
    <x v="434"/>
    <x v="0"/>
    <x v="0"/>
  </r>
  <r>
    <x v="13"/>
    <x v="435"/>
    <x v="0"/>
    <x v="0"/>
  </r>
  <r>
    <x v="0"/>
    <x v="436"/>
    <x v="0"/>
    <x v="0"/>
  </r>
  <r>
    <x v="16"/>
    <x v="437"/>
    <x v="0"/>
    <x v="0"/>
  </r>
  <r>
    <x v="0"/>
    <x v="438"/>
    <x v="0"/>
    <x v="0"/>
  </r>
  <r>
    <x v="19"/>
    <x v="439"/>
    <x v="0"/>
    <x v="49"/>
  </r>
  <r>
    <x v="0"/>
    <x v="440"/>
    <x v="0"/>
    <x v="0"/>
  </r>
  <r>
    <x v="41"/>
    <x v="441"/>
    <x v="0"/>
    <x v="0"/>
  </r>
  <r>
    <x v="0"/>
    <x v="442"/>
    <x v="0"/>
    <x v="0"/>
  </r>
  <r>
    <x v="12"/>
    <x v="443"/>
    <x v="0"/>
    <x v="0"/>
  </r>
  <r>
    <x v="15"/>
    <x v="444"/>
    <x v="9"/>
    <x v="50"/>
  </r>
  <r>
    <x v="48"/>
    <x v="445"/>
    <x v="0"/>
    <x v="51"/>
  </r>
  <r>
    <x v="22"/>
    <x v="446"/>
    <x v="0"/>
    <x v="0"/>
  </r>
  <r>
    <x v="21"/>
    <x v="447"/>
    <x v="0"/>
    <x v="0"/>
  </r>
  <r>
    <x v="49"/>
    <x v="448"/>
    <x v="0"/>
    <x v="0"/>
  </r>
  <r>
    <x v="53"/>
    <x v="449"/>
    <x v="0"/>
    <x v="0"/>
  </r>
  <r>
    <x v="0"/>
    <x v="450"/>
    <x v="0"/>
    <x v="0"/>
  </r>
  <r>
    <x v="0"/>
    <x v="451"/>
    <x v="0"/>
    <x v="0"/>
  </r>
  <r>
    <x v="14"/>
    <x v="452"/>
    <x v="0"/>
    <x v="0"/>
  </r>
  <r>
    <x v="52"/>
    <x v="453"/>
    <x v="0"/>
    <x v="0"/>
  </r>
  <r>
    <x v="33"/>
    <x v="454"/>
    <x v="0"/>
    <x v="52"/>
  </r>
  <r>
    <x v="0"/>
    <x v="455"/>
    <x v="0"/>
    <x v="0"/>
  </r>
  <r>
    <x v="22"/>
    <x v="456"/>
    <x v="0"/>
    <x v="0"/>
  </r>
  <r>
    <x v="11"/>
    <x v="457"/>
    <x v="0"/>
    <x v="0"/>
  </r>
  <r>
    <x v="24"/>
    <x v="458"/>
    <x v="0"/>
    <x v="0"/>
  </r>
  <r>
    <x v="12"/>
    <x v="459"/>
    <x v="0"/>
    <x v="53"/>
  </r>
  <r>
    <x v="44"/>
    <x v="460"/>
    <x v="0"/>
    <x v="0"/>
  </r>
  <r>
    <x v="40"/>
    <x v="461"/>
    <x v="0"/>
    <x v="0"/>
  </r>
  <r>
    <x v="44"/>
    <x v="462"/>
    <x v="0"/>
    <x v="0"/>
  </r>
  <r>
    <x v="19"/>
    <x v="463"/>
    <x v="0"/>
    <x v="0"/>
  </r>
  <r>
    <x v="29"/>
    <x v="464"/>
    <x v="0"/>
    <x v="54"/>
  </r>
  <r>
    <x v="22"/>
    <x v="465"/>
    <x v="0"/>
    <x v="0"/>
  </r>
  <r>
    <x v="42"/>
    <x v="466"/>
    <x v="0"/>
    <x v="0"/>
  </r>
  <r>
    <x v="0"/>
    <x v="467"/>
    <x v="0"/>
    <x v="0"/>
  </r>
  <r>
    <x v="7"/>
    <x v="468"/>
    <x v="10"/>
    <x v="0"/>
  </r>
  <r>
    <x v="31"/>
    <x v="469"/>
    <x v="0"/>
    <x v="0"/>
  </r>
  <r>
    <x v="21"/>
    <x v="470"/>
    <x v="7"/>
    <x v="55"/>
  </r>
  <r>
    <x v="0"/>
    <x v="471"/>
    <x v="0"/>
    <x v="0"/>
  </r>
  <r>
    <x v="23"/>
    <x v="472"/>
    <x v="0"/>
    <x v="0"/>
  </r>
  <r>
    <x v="2"/>
    <x v="473"/>
    <x v="0"/>
    <x v="0"/>
  </r>
  <r>
    <x v="0"/>
    <x v="474"/>
    <x v="0"/>
    <x v="0"/>
  </r>
  <r>
    <x v="53"/>
    <x v="475"/>
    <x v="2"/>
    <x v="0"/>
  </r>
  <r>
    <x v="13"/>
    <x v="476"/>
    <x v="0"/>
    <x v="0"/>
  </r>
  <r>
    <x v="29"/>
    <x v="477"/>
    <x v="0"/>
    <x v="0"/>
  </r>
  <r>
    <x v="53"/>
    <x v="478"/>
    <x v="7"/>
    <x v="47"/>
  </r>
  <r>
    <x v="1"/>
    <x v="479"/>
    <x v="0"/>
    <x v="0"/>
  </r>
  <r>
    <x v="12"/>
    <x v="480"/>
    <x v="8"/>
    <x v="0"/>
  </r>
  <r>
    <x v="56"/>
    <x v="481"/>
    <x v="0"/>
    <x v="0"/>
  </r>
  <r>
    <x v="19"/>
    <x v="482"/>
    <x v="0"/>
    <x v="0"/>
  </r>
  <r>
    <x v="19"/>
    <x v="483"/>
    <x v="0"/>
    <x v="0"/>
  </r>
  <r>
    <x v="9"/>
    <x v="484"/>
    <x v="0"/>
    <x v="0"/>
  </r>
  <r>
    <x v="43"/>
    <x v="485"/>
    <x v="0"/>
    <x v="30"/>
  </r>
  <r>
    <x v="1"/>
    <x v="486"/>
    <x v="0"/>
    <x v="0"/>
  </r>
  <r>
    <x v="32"/>
    <x v="487"/>
    <x v="0"/>
    <x v="0"/>
  </r>
  <r>
    <x v="11"/>
    <x v="488"/>
    <x v="0"/>
    <x v="0"/>
  </r>
  <r>
    <x v="8"/>
    <x v="489"/>
    <x v="2"/>
    <x v="0"/>
  </r>
  <r>
    <x v="57"/>
    <x v="490"/>
    <x v="0"/>
    <x v="0"/>
  </r>
  <r>
    <x v="28"/>
    <x v="491"/>
    <x v="0"/>
    <x v="0"/>
  </r>
  <r>
    <x v="22"/>
    <x v="492"/>
    <x v="0"/>
    <x v="56"/>
  </r>
  <r>
    <x v="42"/>
    <x v="493"/>
    <x v="0"/>
    <x v="0"/>
  </r>
  <r>
    <x v="15"/>
    <x v="494"/>
    <x v="0"/>
    <x v="0"/>
  </r>
  <r>
    <x v="0"/>
    <x v="495"/>
    <x v="0"/>
    <x v="0"/>
  </r>
  <r>
    <x v="30"/>
    <x v="496"/>
    <x v="0"/>
    <x v="0"/>
  </r>
  <r>
    <x v="0"/>
    <x v="497"/>
    <x v="0"/>
    <x v="0"/>
  </r>
  <r>
    <x v="0"/>
    <x v="498"/>
    <x v="0"/>
    <x v="0"/>
  </r>
  <r>
    <x v="10"/>
    <x v="499"/>
    <x v="0"/>
    <x v="57"/>
  </r>
  <r>
    <x v="35"/>
    <x v="500"/>
    <x v="0"/>
    <x v="40"/>
  </r>
  <r>
    <x v="22"/>
    <x v="501"/>
    <x v="0"/>
    <x v="0"/>
  </r>
  <r>
    <x v="28"/>
    <x v="502"/>
    <x v="0"/>
    <x v="0"/>
  </r>
  <r>
    <x v="55"/>
    <x v="503"/>
    <x v="0"/>
    <x v="0"/>
  </r>
  <r>
    <x v="0"/>
    <x v="504"/>
    <x v="0"/>
    <x v="0"/>
  </r>
  <r>
    <x v="0"/>
    <x v="505"/>
    <x v="0"/>
    <x v="0"/>
  </r>
  <r>
    <x v="0"/>
    <x v="506"/>
    <x v="0"/>
    <x v="0"/>
  </r>
  <r>
    <x v="12"/>
    <x v="507"/>
    <x v="0"/>
    <x v="0"/>
  </r>
  <r>
    <x v="4"/>
    <x v="508"/>
    <x v="0"/>
    <x v="0"/>
  </r>
  <r>
    <x v="0"/>
    <x v="509"/>
    <x v="0"/>
    <x v="0"/>
  </r>
  <r>
    <x v="1"/>
    <x v="510"/>
    <x v="0"/>
    <x v="16"/>
  </r>
  <r>
    <x v="0"/>
    <x v="511"/>
    <x v="0"/>
    <x v="0"/>
  </r>
  <r>
    <x v="0"/>
    <x v="512"/>
    <x v="0"/>
    <x v="0"/>
  </r>
  <r>
    <x v="22"/>
    <x v="513"/>
    <x v="0"/>
    <x v="0"/>
  </r>
  <r>
    <x v="15"/>
    <x v="514"/>
    <x v="11"/>
    <x v="58"/>
  </r>
  <r>
    <x v="3"/>
    <x v="515"/>
    <x v="0"/>
    <x v="30"/>
  </r>
  <r>
    <x v="36"/>
    <x v="516"/>
    <x v="0"/>
    <x v="0"/>
  </r>
  <r>
    <x v="42"/>
    <x v="517"/>
    <x v="0"/>
    <x v="0"/>
  </r>
  <r>
    <x v="6"/>
    <x v="518"/>
    <x v="0"/>
    <x v="0"/>
  </r>
  <r>
    <x v="29"/>
    <x v="519"/>
    <x v="0"/>
    <x v="0"/>
  </r>
  <r>
    <x v="0"/>
    <x v="520"/>
    <x v="0"/>
    <x v="0"/>
  </r>
  <r>
    <x v="34"/>
    <x v="521"/>
    <x v="2"/>
    <x v="0"/>
  </r>
  <r>
    <x v="9"/>
    <x v="522"/>
    <x v="0"/>
    <x v="0"/>
  </r>
  <r>
    <x v="28"/>
    <x v="523"/>
    <x v="0"/>
    <x v="0"/>
  </r>
  <r>
    <x v="52"/>
    <x v="524"/>
    <x v="0"/>
    <x v="0"/>
  </r>
  <r>
    <x v="42"/>
    <x v="525"/>
    <x v="0"/>
    <x v="0"/>
  </r>
  <r>
    <x v="14"/>
    <x v="526"/>
    <x v="1"/>
    <x v="0"/>
  </r>
  <r>
    <x v="10"/>
    <x v="527"/>
    <x v="0"/>
    <x v="0"/>
  </r>
  <r>
    <x v="22"/>
    <x v="528"/>
    <x v="2"/>
    <x v="0"/>
  </r>
  <r>
    <x v="19"/>
    <x v="529"/>
    <x v="0"/>
    <x v="0"/>
  </r>
  <r>
    <x v="35"/>
    <x v="530"/>
    <x v="8"/>
    <x v="59"/>
  </r>
  <r>
    <x v="22"/>
    <x v="531"/>
    <x v="0"/>
    <x v="0"/>
  </r>
  <r>
    <x v="15"/>
    <x v="532"/>
    <x v="2"/>
    <x v="60"/>
  </r>
  <r>
    <x v="28"/>
    <x v="533"/>
    <x v="0"/>
    <x v="0"/>
  </r>
  <r>
    <x v="19"/>
    <x v="534"/>
    <x v="0"/>
    <x v="0"/>
  </r>
  <r>
    <x v="4"/>
    <x v="535"/>
    <x v="0"/>
    <x v="0"/>
  </r>
  <r>
    <x v="0"/>
    <x v="536"/>
    <x v="0"/>
    <x v="0"/>
  </r>
  <r>
    <x v="0"/>
    <x v="537"/>
    <x v="0"/>
    <x v="1"/>
  </r>
  <r>
    <x v="31"/>
    <x v="538"/>
    <x v="0"/>
    <x v="0"/>
  </r>
  <r>
    <x v="0"/>
    <x v="539"/>
    <x v="0"/>
    <x v="0"/>
  </r>
  <r>
    <x v="1"/>
    <x v="540"/>
    <x v="0"/>
    <x v="0"/>
  </r>
  <r>
    <x v="48"/>
    <x v="541"/>
    <x v="2"/>
    <x v="25"/>
  </r>
  <r>
    <x v="43"/>
    <x v="542"/>
    <x v="0"/>
    <x v="0"/>
  </r>
  <r>
    <x v="0"/>
    <x v="543"/>
    <x v="0"/>
    <x v="0"/>
  </r>
  <r>
    <x v="0"/>
    <x v="544"/>
    <x v="0"/>
    <x v="0"/>
  </r>
  <r>
    <x v="2"/>
    <x v="545"/>
    <x v="0"/>
    <x v="0"/>
  </r>
  <r>
    <x v="8"/>
    <x v="546"/>
    <x v="0"/>
    <x v="0"/>
  </r>
  <r>
    <x v="28"/>
    <x v="547"/>
    <x v="0"/>
    <x v="0"/>
  </r>
  <r>
    <x v="52"/>
    <x v="548"/>
    <x v="2"/>
    <x v="61"/>
  </r>
  <r>
    <x v="32"/>
    <x v="549"/>
    <x v="0"/>
    <x v="46"/>
  </r>
  <r>
    <x v="0"/>
    <x v="550"/>
    <x v="0"/>
    <x v="57"/>
  </r>
  <r>
    <x v="55"/>
    <x v="551"/>
    <x v="0"/>
    <x v="0"/>
  </r>
  <r>
    <x v="42"/>
    <x v="552"/>
    <x v="0"/>
    <x v="0"/>
  </r>
  <r>
    <x v="24"/>
    <x v="553"/>
    <x v="0"/>
    <x v="0"/>
  </r>
  <r>
    <x v="46"/>
    <x v="554"/>
    <x v="0"/>
    <x v="0"/>
  </r>
  <r>
    <x v="52"/>
    <x v="555"/>
    <x v="0"/>
    <x v="62"/>
  </r>
  <r>
    <x v="0"/>
    <x v="556"/>
    <x v="0"/>
    <x v="0"/>
  </r>
  <r>
    <x v="0"/>
    <x v="557"/>
    <x v="0"/>
    <x v="0"/>
  </r>
  <r>
    <x v="45"/>
    <x v="558"/>
    <x v="0"/>
    <x v="63"/>
  </r>
  <r>
    <x v="49"/>
    <x v="559"/>
    <x v="0"/>
    <x v="64"/>
  </r>
  <r>
    <x v="54"/>
    <x v="560"/>
    <x v="0"/>
    <x v="0"/>
  </r>
  <r>
    <x v="0"/>
    <x v="561"/>
    <x v="0"/>
    <x v="0"/>
  </r>
  <r>
    <x v="11"/>
    <x v="562"/>
    <x v="0"/>
    <x v="0"/>
  </r>
  <r>
    <x v="0"/>
    <x v="563"/>
    <x v="0"/>
    <x v="0"/>
  </r>
  <r>
    <x v="35"/>
    <x v="564"/>
    <x v="0"/>
    <x v="0"/>
  </r>
  <r>
    <x v="15"/>
    <x v="565"/>
    <x v="12"/>
    <x v="65"/>
  </r>
  <r>
    <x v="22"/>
    <x v="566"/>
    <x v="0"/>
    <x v="0"/>
  </r>
  <r>
    <x v="0"/>
    <x v="567"/>
    <x v="0"/>
    <x v="0"/>
  </r>
  <r>
    <x v="6"/>
    <x v="568"/>
    <x v="6"/>
    <x v="0"/>
  </r>
  <r>
    <x v="2"/>
    <x v="569"/>
    <x v="0"/>
    <x v="0"/>
  </r>
  <r>
    <x v="8"/>
    <x v="570"/>
    <x v="6"/>
    <x v="0"/>
  </r>
  <r>
    <x v="0"/>
    <x v="571"/>
    <x v="0"/>
    <x v="0"/>
  </r>
  <r>
    <x v="55"/>
    <x v="572"/>
    <x v="0"/>
    <x v="0"/>
  </r>
  <r>
    <x v="0"/>
    <x v="573"/>
    <x v="0"/>
    <x v="0"/>
  </r>
  <r>
    <x v="41"/>
    <x v="574"/>
    <x v="0"/>
    <x v="0"/>
  </r>
  <r>
    <x v="1"/>
    <x v="575"/>
    <x v="0"/>
    <x v="0"/>
  </r>
  <r>
    <x v="27"/>
    <x v="576"/>
    <x v="0"/>
    <x v="0"/>
  </r>
  <r>
    <x v="50"/>
    <x v="577"/>
    <x v="0"/>
    <x v="0"/>
  </r>
  <r>
    <x v="0"/>
    <x v="578"/>
    <x v="0"/>
    <x v="0"/>
  </r>
  <r>
    <x v="5"/>
    <x v="579"/>
    <x v="0"/>
    <x v="23"/>
  </r>
  <r>
    <x v="6"/>
    <x v="580"/>
    <x v="0"/>
    <x v="0"/>
  </r>
  <r>
    <x v="0"/>
    <x v="581"/>
    <x v="0"/>
    <x v="0"/>
  </r>
  <r>
    <x v="51"/>
    <x v="582"/>
    <x v="0"/>
    <x v="0"/>
  </r>
  <r>
    <x v="19"/>
    <x v="583"/>
    <x v="0"/>
    <x v="0"/>
  </r>
  <r>
    <x v="0"/>
    <x v="584"/>
    <x v="0"/>
    <x v="0"/>
  </r>
  <r>
    <x v="10"/>
    <x v="585"/>
    <x v="0"/>
    <x v="0"/>
  </r>
  <r>
    <x v="50"/>
    <x v="586"/>
    <x v="0"/>
    <x v="66"/>
  </r>
  <r>
    <x v="1"/>
    <x v="587"/>
    <x v="0"/>
    <x v="0"/>
  </r>
  <r>
    <x v="22"/>
    <x v="588"/>
    <x v="0"/>
    <x v="0"/>
  </r>
  <r>
    <x v="22"/>
    <x v="589"/>
    <x v="0"/>
    <x v="0"/>
  </r>
  <r>
    <x v="30"/>
    <x v="590"/>
    <x v="0"/>
    <x v="67"/>
  </r>
  <r>
    <x v="45"/>
    <x v="591"/>
    <x v="0"/>
    <x v="0"/>
  </r>
  <r>
    <x v="11"/>
    <x v="592"/>
    <x v="0"/>
    <x v="0"/>
  </r>
  <r>
    <x v="13"/>
    <x v="593"/>
    <x v="0"/>
    <x v="0"/>
  </r>
  <r>
    <x v="36"/>
    <x v="594"/>
    <x v="0"/>
    <x v="0"/>
  </r>
  <r>
    <x v="0"/>
    <x v="595"/>
    <x v="0"/>
    <x v="0"/>
  </r>
  <r>
    <x v="1"/>
    <x v="596"/>
    <x v="0"/>
    <x v="0"/>
  </r>
  <r>
    <x v="12"/>
    <x v="597"/>
    <x v="0"/>
    <x v="0"/>
  </r>
  <r>
    <x v="9"/>
    <x v="598"/>
    <x v="0"/>
    <x v="68"/>
  </r>
  <r>
    <x v="22"/>
    <x v="599"/>
    <x v="0"/>
    <x v="69"/>
  </r>
  <r>
    <x v="39"/>
    <x v="600"/>
    <x v="3"/>
    <x v="0"/>
  </r>
  <r>
    <x v="11"/>
    <x v="601"/>
    <x v="0"/>
    <x v="0"/>
  </r>
  <r>
    <x v="0"/>
    <x v="602"/>
    <x v="0"/>
    <x v="0"/>
  </r>
  <r>
    <x v="43"/>
    <x v="603"/>
    <x v="0"/>
    <x v="0"/>
  </r>
  <r>
    <x v="0"/>
    <x v="604"/>
    <x v="0"/>
    <x v="0"/>
  </r>
  <r>
    <x v="45"/>
    <x v="605"/>
    <x v="0"/>
    <x v="0"/>
  </r>
  <r>
    <x v="28"/>
    <x v="606"/>
    <x v="0"/>
    <x v="0"/>
  </r>
  <r>
    <x v="20"/>
    <x v="607"/>
    <x v="0"/>
    <x v="0"/>
  </r>
  <r>
    <x v="0"/>
    <x v="608"/>
    <x v="0"/>
    <x v="0"/>
  </r>
  <r>
    <x v="19"/>
    <x v="609"/>
    <x v="0"/>
    <x v="0"/>
  </r>
  <r>
    <x v="39"/>
    <x v="610"/>
    <x v="2"/>
    <x v="9"/>
  </r>
  <r>
    <x v="10"/>
    <x v="611"/>
    <x v="0"/>
    <x v="12"/>
  </r>
  <r>
    <x v="0"/>
    <x v="612"/>
    <x v="0"/>
    <x v="0"/>
  </r>
  <r>
    <x v="5"/>
    <x v="613"/>
    <x v="0"/>
    <x v="0"/>
  </r>
  <r>
    <x v="33"/>
    <x v="614"/>
    <x v="0"/>
    <x v="1"/>
  </r>
  <r>
    <x v="6"/>
    <x v="615"/>
    <x v="0"/>
    <x v="0"/>
  </r>
  <r>
    <x v="43"/>
    <x v="616"/>
    <x v="0"/>
    <x v="0"/>
  </r>
  <r>
    <x v="6"/>
    <x v="617"/>
    <x v="0"/>
    <x v="0"/>
  </r>
  <r>
    <x v="19"/>
    <x v="618"/>
    <x v="0"/>
    <x v="70"/>
  </r>
  <r>
    <x v="0"/>
    <x v="619"/>
    <x v="0"/>
    <x v="0"/>
  </r>
  <r>
    <x v="37"/>
    <x v="620"/>
    <x v="0"/>
    <x v="0"/>
  </r>
  <r>
    <x v="5"/>
    <x v="621"/>
    <x v="0"/>
    <x v="0"/>
  </r>
  <r>
    <x v="21"/>
    <x v="622"/>
    <x v="0"/>
    <x v="71"/>
  </r>
  <r>
    <x v="29"/>
    <x v="623"/>
    <x v="0"/>
    <x v="0"/>
  </r>
  <r>
    <x v="2"/>
    <x v="624"/>
    <x v="0"/>
    <x v="0"/>
  </r>
  <r>
    <x v="45"/>
    <x v="625"/>
    <x v="0"/>
    <x v="0"/>
  </r>
  <r>
    <x v="51"/>
    <x v="626"/>
    <x v="0"/>
    <x v="0"/>
  </r>
  <r>
    <x v="2"/>
    <x v="627"/>
    <x v="0"/>
    <x v="0"/>
  </r>
  <r>
    <x v="52"/>
    <x v="628"/>
    <x v="0"/>
    <x v="0"/>
  </r>
  <r>
    <x v="24"/>
    <x v="629"/>
    <x v="3"/>
    <x v="72"/>
  </r>
  <r>
    <x v="0"/>
    <x v="630"/>
    <x v="0"/>
    <x v="0"/>
  </r>
  <r>
    <x v="20"/>
    <x v="631"/>
    <x v="0"/>
    <x v="0"/>
  </r>
  <r>
    <x v="5"/>
    <x v="632"/>
    <x v="0"/>
    <x v="0"/>
  </r>
  <r>
    <x v="1"/>
    <x v="633"/>
    <x v="0"/>
    <x v="0"/>
  </r>
  <r>
    <x v="1"/>
    <x v="634"/>
    <x v="0"/>
    <x v="0"/>
  </r>
  <r>
    <x v="57"/>
    <x v="635"/>
    <x v="0"/>
    <x v="0"/>
  </r>
  <r>
    <x v="1"/>
    <x v="636"/>
    <x v="0"/>
    <x v="0"/>
  </r>
  <r>
    <x v="21"/>
    <x v="637"/>
    <x v="0"/>
    <x v="0"/>
  </r>
  <r>
    <x v="18"/>
    <x v="638"/>
    <x v="0"/>
    <x v="73"/>
  </r>
  <r>
    <x v="5"/>
    <x v="639"/>
    <x v="0"/>
    <x v="30"/>
  </r>
  <r>
    <x v="18"/>
    <x v="640"/>
    <x v="0"/>
    <x v="0"/>
  </r>
  <r>
    <x v="33"/>
    <x v="641"/>
    <x v="0"/>
    <x v="0"/>
  </r>
  <r>
    <x v="2"/>
    <x v="642"/>
    <x v="0"/>
    <x v="0"/>
  </r>
  <r>
    <x v="36"/>
    <x v="643"/>
    <x v="0"/>
    <x v="0"/>
  </r>
  <r>
    <x v="14"/>
    <x v="644"/>
    <x v="8"/>
    <x v="0"/>
  </r>
  <r>
    <x v="11"/>
    <x v="645"/>
    <x v="0"/>
    <x v="0"/>
  </r>
  <r>
    <x v="22"/>
    <x v="646"/>
    <x v="0"/>
    <x v="0"/>
  </r>
  <r>
    <x v="7"/>
    <x v="647"/>
    <x v="0"/>
    <x v="0"/>
  </r>
  <r>
    <x v="1"/>
    <x v="648"/>
    <x v="0"/>
    <x v="0"/>
  </r>
  <r>
    <x v="29"/>
    <x v="649"/>
    <x v="0"/>
    <x v="23"/>
  </r>
  <r>
    <x v="24"/>
    <x v="650"/>
    <x v="0"/>
    <x v="0"/>
  </r>
  <r>
    <x v="0"/>
    <x v="651"/>
    <x v="0"/>
    <x v="0"/>
  </r>
  <r>
    <x v="18"/>
    <x v="652"/>
    <x v="0"/>
    <x v="0"/>
  </r>
  <r>
    <x v="35"/>
    <x v="653"/>
    <x v="0"/>
    <x v="0"/>
  </r>
  <r>
    <x v="6"/>
    <x v="654"/>
    <x v="0"/>
    <x v="12"/>
  </r>
  <r>
    <x v="1"/>
    <x v="655"/>
    <x v="0"/>
    <x v="0"/>
  </r>
  <r>
    <x v="9"/>
    <x v="656"/>
    <x v="0"/>
    <x v="0"/>
  </r>
  <r>
    <x v="25"/>
    <x v="657"/>
    <x v="0"/>
    <x v="0"/>
  </r>
  <r>
    <x v="0"/>
    <x v="658"/>
    <x v="0"/>
    <x v="0"/>
  </r>
  <r>
    <x v="37"/>
    <x v="659"/>
    <x v="0"/>
    <x v="9"/>
  </r>
  <r>
    <x v="51"/>
    <x v="660"/>
    <x v="0"/>
    <x v="74"/>
  </r>
  <r>
    <x v="22"/>
    <x v="661"/>
    <x v="0"/>
    <x v="0"/>
  </r>
  <r>
    <x v="45"/>
    <x v="662"/>
    <x v="0"/>
    <x v="0"/>
  </r>
  <r>
    <x v="12"/>
    <x v="663"/>
    <x v="0"/>
    <x v="0"/>
  </r>
  <r>
    <x v="55"/>
    <x v="664"/>
    <x v="2"/>
    <x v="73"/>
  </r>
  <r>
    <x v="12"/>
    <x v="665"/>
    <x v="0"/>
    <x v="0"/>
  </r>
  <r>
    <x v="44"/>
    <x v="666"/>
    <x v="0"/>
    <x v="0"/>
  </r>
  <r>
    <x v="36"/>
    <x v="667"/>
    <x v="0"/>
    <x v="18"/>
  </r>
  <r>
    <x v="0"/>
    <x v="668"/>
    <x v="0"/>
    <x v="0"/>
  </r>
  <r>
    <x v="0"/>
    <x v="669"/>
    <x v="0"/>
    <x v="0"/>
  </r>
  <r>
    <x v="0"/>
    <x v="670"/>
    <x v="0"/>
    <x v="0"/>
  </r>
  <r>
    <x v="21"/>
    <x v="671"/>
    <x v="0"/>
    <x v="0"/>
  </r>
  <r>
    <x v="38"/>
    <x v="672"/>
    <x v="0"/>
    <x v="0"/>
  </r>
  <r>
    <x v="16"/>
    <x v="673"/>
    <x v="2"/>
    <x v="0"/>
  </r>
  <r>
    <x v="15"/>
    <x v="674"/>
    <x v="0"/>
    <x v="0"/>
  </r>
  <r>
    <x v="10"/>
    <x v="675"/>
    <x v="0"/>
    <x v="0"/>
  </r>
  <r>
    <x v="44"/>
    <x v="676"/>
    <x v="0"/>
    <x v="0"/>
  </r>
  <r>
    <x v="1"/>
    <x v="677"/>
    <x v="0"/>
    <x v="0"/>
  </r>
  <r>
    <x v="0"/>
    <x v="678"/>
    <x v="0"/>
    <x v="0"/>
  </r>
  <r>
    <x v="15"/>
    <x v="679"/>
    <x v="0"/>
    <x v="0"/>
  </r>
  <r>
    <x v="29"/>
    <x v="680"/>
    <x v="0"/>
    <x v="0"/>
  </r>
  <r>
    <x v="6"/>
    <x v="681"/>
    <x v="0"/>
    <x v="0"/>
  </r>
  <r>
    <x v="41"/>
    <x v="682"/>
    <x v="2"/>
    <x v="30"/>
  </r>
  <r>
    <x v="0"/>
    <x v="683"/>
    <x v="0"/>
    <x v="0"/>
  </r>
  <r>
    <x v="25"/>
    <x v="684"/>
    <x v="0"/>
    <x v="0"/>
  </r>
  <r>
    <x v="45"/>
    <x v="685"/>
    <x v="6"/>
    <x v="0"/>
  </r>
  <r>
    <x v="25"/>
    <x v="686"/>
    <x v="0"/>
    <x v="0"/>
  </r>
  <r>
    <x v="0"/>
    <x v="687"/>
    <x v="0"/>
    <x v="0"/>
  </r>
  <r>
    <x v="44"/>
    <x v="688"/>
    <x v="0"/>
    <x v="0"/>
  </r>
  <r>
    <x v="0"/>
    <x v="689"/>
    <x v="0"/>
    <x v="0"/>
  </r>
  <r>
    <x v="38"/>
    <x v="690"/>
    <x v="1"/>
    <x v="0"/>
  </r>
  <r>
    <x v="10"/>
    <x v="691"/>
    <x v="0"/>
    <x v="0"/>
  </r>
  <r>
    <x v="0"/>
    <x v="692"/>
    <x v="0"/>
    <x v="0"/>
  </r>
  <r>
    <x v="54"/>
    <x v="693"/>
    <x v="0"/>
    <x v="0"/>
  </r>
  <r>
    <x v="24"/>
    <x v="694"/>
    <x v="0"/>
    <x v="0"/>
  </r>
  <r>
    <x v="2"/>
    <x v="695"/>
    <x v="0"/>
    <x v="8"/>
  </r>
  <r>
    <x v="46"/>
    <x v="696"/>
    <x v="0"/>
    <x v="0"/>
  </r>
  <r>
    <x v="19"/>
    <x v="697"/>
    <x v="0"/>
    <x v="0"/>
  </r>
  <r>
    <x v="1"/>
    <x v="698"/>
    <x v="0"/>
    <x v="0"/>
  </r>
  <r>
    <x v="12"/>
    <x v="699"/>
    <x v="0"/>
    <x v="0"/>
  </r>
  <r>
    <x v="39"/>
    <x v="700"/>
    <x v="0"/>
    <x v="75"/>
  </r>
  <r>
    <x v="0"/>
    <x v="701"/>
    <x v="0"/>
    <x v="0"/>
  </r>
  <r>
    <x v="0"/>
    <x v="702"/>
    <x v="0"/>
    <x v="0"/>
  </r>
  <r>
    <x v="35"/>
    <x v="703"/>
    <x v="0"/>
    <x v="0"/>
  </r>
  <r>
    <x v="54"/>
    <x v="704"/>
    <x v="0"/>
    <x v="0"/>
  </r>
  <r>
    <x v="11"/>
    <x v="705"/>
    <x v="0"/>
    <x v="0"/>
  </r>
  <r>
    <x v="9"/>
    <x v="706"/>
    <x v="0"/>
    <x v="0"/>
  </r>
  <r>
    <x v="13"/>
    <x v="707"/>
    <x v="0"/>
    <x v="0"/>
  </r>
  <r>
    <x v="12"/>
    <x v="708"/>
    <x v="0"/>
    <x v="76"/>
  </r>
  <r>
    <x v="0"/>
    <x v="709"/>
    <x v="0"/>
    <x v="0"/>
  </r>
  <r>
    <x v="21"/>
    <x v="710"/>
    <x v="0"/>
    <x v="0"/>
  </r>
  <r>
    <x v="31"/>
    <x v="711"/>
    <x v="0"/>
    <x v="0"/>
  </r>
  <r>
    <x v="29"/>
    <x v="712"/>
    <x v="0"/>
    <x v="77"/>
  </r>
  <r>
    <x v="44"/>
    <x v="713"/>
    <x v="0"/>
    <x v="0"/>
  </r>
  <r>
    <x v="1"/>
    <x v="714"/>
    <x v="0"/>
    <x v="0"/>
  </r>
  <r>
    <x v="42"/>
    <x v="715"/>
    <x v="0"/>
    <x v="0"/>
  </r>
  <r>
    <x v="6"/>
    <x v="716"/>
    <x v="0"/>
    <x v="0"/>
  </r>
  <r>
    <x v="31"/>
    <x v="717"/>
    <x v="0"/>
    <x v="0"/>
  </r>
  <r>
    <x v="18"/>
    <x v="718"/>
    <x v="0"/>
    <x v="0"/>
  </r>
  <r>
    <x v="9"/>
    <x v="719"/>
    <x v="0"/>
    <x v="0"/>
  </r>
  <r>
    <x v="0"/>
    <x v="720"/>
    <x v="0"/>
    <x v="0"/>
  </r>
  <r>
    <x v="16"/>
    <x v="721"/>
    <x v="0"/>
    <x v="0"/>
  </r>
  <r>
    <x v="37"/>
    <x v="722"/>
    <x v="0"/>
    <x v="0"/>
  </r>
  <r>
    <x v="0"/>
    <x v="723"/>
    <x v="0"/>
    <x v="0"/>
  </r>
  <r>
    <x v="1"/>
    <x v="724"/>
    <x v="0"/>
    <x v="0"/>
  </r>
  <r>
    <x v="0"/>
    <x v="725"/>
    <x v="0"/>
    <x v="0"/>
  </r>
  <r>
    <x v="28"/>
    <x v="726"/>
    <x v="0"/>
    <x v="0"/>
  </r>
  <r>
    <x v="2"/>
    <x v="727"/>
    <x v="0"/>
    <x v="30"/>
  </r>
  <r>
    <x v="28"/>
    <x v="728"/>
    <x v="0"/>
    <x v="0"/>
  </r>
  <r>
    <x v="48"/>
    <x v="729"/>
    <x v="0"/>
    <x v="0"/>
  </r>
  <r>
    <x v="5"/>
    <x v="730"/>
    <x v="0"/>
    <x v="0"/>
  </r>
  <r>
    <x v="7"/>
    <x v="731"/>
    <x v="0"/>
    <x v="0"/>
  </r>
  <r>
    <x v="57"/>
    <x v="732"/>
    <x v="6"/>
    <x v="46"/>
  </r>
  <r>
    <x v="28"/>
    <x v="733"/>
    <x v="0"/>
    <x v="0"/>
  </r>
  <r>
    <x v="0"/>
    <x v="734"/>
    <x v="0"/>
    <x v="0"/>
  </r>
  <r>
    <x v="0"/>
    <x v="735"/>
    <x v="0"/>
    <x v="46"/>
  </r>
  <r>
    <x v="27"/>
    <x v="736"/>
    <x v="6"/>
    <x v="0"/>
  </r>
  <r>
    <x v="0"/>
    <x v="737"/>
    <x v="0"/>
    <x v="0"/>
  </r>
  <r>
    <x v="51"/>
    <x v="738"/>
    <x v="0"/>
    <x v="78"/>
  </r>
  <r>
    <x v="58"/>
    <x v="739"/>
    <x v="13"/>
    <x v="79"/>
  </r>
  <r>
    <x v="58"/>
    <x v="740"/>
    <x v="14"/>
    <x v="80"/>
  </r>
  <r>
    <x v="58"/>
    <x v="741"/>
    <x v="13"/>
    <x v="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pivotTable1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R1:AV63" firstHeaderRow="0" firstDataRow="1" firstDataCol="1"/>
  <pivotFields count="6">
    <pivotField axis="axisRow" compact="0" showAll="0">
      <items count="62">
        <item x="0"/>
        <item x="32"/>
        <item x="22"/>
        <item x="58"/>
        <item x="21"/>
        <item x="2"/>
        <item x="55"/>
        <item x="49"/>
        <item x="3"/>
        <item x="4"/>
        <item x="10"/>
        <item x="9"/>
        <item x="17"/>
        <item x="44"/>
        <item x="26"/>
        <item x="40"/>
        <item x="6"/>
        <item x="50"/>
        <item x="35"/>
        <item x="53"/>
        <item x="11"/>
        <item x="23"/>
        <item x="12"/>
        <item x="51"/>
        <item x="38"/>
        <item x="24"/>
        <item x="33"/>
        <item x="15"/>
        <item x="48"/>
        <item x="52"/>
        <item x="31"/>
        <item x="27"/>
        <item x="34"/>
        <item x="36"/>
        <item x="59"/>
        <item x="45"/>
        <item x="19"/>
        <item x="18"/>
        <item x="46"/>
        <item x="37"/>
        <item x="13"/>
        <item x="54"/>
        <item x="28"/>
        <item x="7"/>
        <item x="57"/>
        <item x="30"/>
        <item x="16"/>
        <item x="43"/>
        <item x="47"/>
        <item x="8"/>
        <item x="14"/>
        <item x="25"/>
        <item x="39"/>
        <item x="56"/>
        <item x="41"/>
        <item x="29"/>
        <item x="20"/>
        <item x="1"/>
        <item x="42"/>
        <item x="5"/>
        <item x="60"/>
        <item t="default"/>
      </items>
    </pivotField>
    <pivotField compact="0" showAll="0">
      <items count="7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t="default"/>
      </items>
    </pivotField>
    <pivotField dataField="1" compact="0" showAll="0">
      <items count="10">
        <item x="0"/>
        <item x="3"/>
        <item x="6"/>
        <item x="1"/>
        <item x="2"/>
        <item x="4"/>
        <item x="5"/>
        <item x="8"/>
        <item x="7"/>
        <item t="default"/>
      </items>
    </pivotField>
    <pivotField dataField="1" compact="0" showAll="0">
      <items count="20">
        <item x="0"/>
        <item x="12"/>
        <item x="15"/>
        <item x="16"/>
        <item x="6"/>
        <item x="1"/>
        <item x="10"/>
        <item x="5"/>
        <item x="9"/>
        <item x="3"/>
        <item x="4"/>
        <item x="8"/>
        <item x="2"/>
        <item x="7"/>
        <item x="11"/>
        <item x="13"/>
        <item x="14"/>
        <item x="18"/>
        <item x="17"/>
        <item t="default"/>
      </items>
    </pivotField>
    <pivotField dataField="1" compact="0" showAll="0">
      <items count="25">
        <item x="0"/>
        <item x="1"/>
        <item x="3"/>
        <item x="7"/>
        <item x="9"/>
        <item x="6"/>
        <item x="12"/>
        <item x="16"/>
        <item x="18"/>
        <item x="20"/>
        <item x="21"/>
        <item x="13"/>
        <item x="5"/>
        <item x="15"/>
        <item x="11"/>
        <item x="17"/>
        <item x="8"/>
        <item x="4"/>
        <item x="10"/>
        <item x="2"/>
        <item x="19"/>
        <item x="14"/>
        <item x="23"/>
        <item x="22"/>
        <item t="default"/>
      </items>
    </pivotField>
    <pivotField dataField="1" compact="0" showAll="0">
      <items count="145">
        <item x="1"/>
        <item x="90"/>
        <item x="134"/>
        <item x="8"/>
        <item x="61"/>
        <item x="54"/>
        <item x="13"/>
        <item x="15"/>
        <item x="33"/>
        <item x="39"/>
        <item x="80"/>
        <item x="132"/>
        <item x="103"/>
        <item x="21"/>
        <item x="95"/>
        <item x="137"/>
        <item x="36"/>
        <item x="92"/>
        <item x="16"/>
        <item x="31"/>
        <item x="70"/>
        <item x="130"/>
        <item x="42"/>
        <item x="82"/>
        <item x="49"/>
        <item x="86"/>
        <item x="78"/>
        <item x="23"/>
        <item x="100"/>
        <item x="19"/>
        <item x="40"/>
        <item x="17"/>
        <item x="119"/>
        <item x="57"/>
        <item x="63"/>
        <item x="44"/>
        <item x="2"/>
        <item x="128"/>
        <item x="38"/>
        <item x="101"/>
        <item x="50"/>
        <item x="3"/>
        <item x="71"/>
        <item x="84"/>
        <item x="125"/>
        <item x="111"/>
        <item x="79"/>
        <item x="64"/>
        <item x="65"/>
        <item x="35"/>
        <item x="127"/>
        <item x="58"/>
        <item x="122"/>
        <item x="96"/>
        <item x="139"/>
        <item x="88"/>
        <item x="115"/>
        <item x="112"/>
        <item x="20"/>
        <item x="94"/>
        <item x="12"/>
        <item x="30"/>
        <item x="29"/>
        <item x="41"/>
        <item x="91"/>
        <item x="52"/>
        <item x="105"/>
        <item x="93"/>
        <item x="107"/>
        <item x="140"/>
        <item x="129"/>
        <item x="55"/>
        <item x="83"/>
        <item x="10"/>
        <item x="46"/>
        <item x="89"/>
        <item x="53"/>
        <item x="4"/>
        <item x="48"/>
        <item x="131"/>
        <item x="14"/>
        <item x="7"/>
        <item x="133"/>
        <item x="69"/>
        <item x="123"/>
        <item x="76"/>
        <item x="43"/>
        <item x="108"/>
        <item x="99"/>
        <item x="72"/>
        <item x="0"/>
        <item x="102"/>
        <item x="75"/>
        <item x="135"/>
        <item x="74"/>
        <item x="34"/>
        <item x="11"/>
        <item x="110"/>
        <item x="118"/>
        <item x="59"/>
        <item x="124"/>
        <item x="67"/>
        <item x="114"/>
        <item x="138"/>
        <item x="109"/>
        <item x="73"/>
        <item x="28"/>
        <item x="120"/>
        <item x="126"/>
        <item x="22"/>
        <item x="26"/>
        <item x="51"/>
        <item x="98"/>
        <item x="9"/>
        <item x="6"/>
        <item x="37"/>
        <item x="81"/>
        <item x="68"/>
        <item x="27"/>
        <item x="121"/>
        <item x="24"/>
        <item x="116"/>
        <item x="117"/>
        <item x="97"/>
        <item x="32"/>
        <item x="62"/>
        <item x="25"/>
        <item x="106"/>
        <item x="141"/>
        <item x="66"/>
        <item x="47"/>
        <item x="18"/>
        <item x="5"/>
        <item x="56"/>
        <item x="85"/>
        <item x="45"/>
        <item x="60"/>
        <item x="136"/>
        <item x="77"/>
        <item x="87"/>
        <item x="104"/>
        <item x="113"/>
        <item x="143"/>
        <item x="142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求和项:昨日授信人数" fld="2" baseField="0" baseItem="0"/>
    <dataField name="求和项:求和项:昨日放款金额" fld="3" baseField="0" baseItem="0"/>
    <dataField name="求和项:求和项:本月授信人数" fld="4" baseField="0" baseItem="0"/>
    <dataField name="求和项:求和项:本月放款金额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BN1:BO19" firstHeaderRow="1" firstDataRow="1" firstDataCol="1"/>
  <pivotFields count="3">
    <pivotField axis="axisRow" compact="0" showAll="0">
      <items count="18">
        <item x="1"/>
        <item x="9"/>
        <item x="12"/>
        <item x="3"/>
        <item x="2"/>
        <item x="14"/>
        <item x="5"/>
        <item x="6"/>
        <item x="13"/>
        <item x="4"/>
        <item x="7"/>
        <item x="15"/>
        <item x="8"/>
        <item x="10"/>
        <item x="11"/>
        <item x="0"/>
        <item x="16"/>
        <item t="default"/>
      </items>
    </pivotField>
    <pivotField compact="0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26">
        <item x="23"/>
        <item x="12"/>
        <item x="10"/>
        <item x="8"/>
        <item x="14"/>
        <item x="13"/>
        <item x="7"/>
        <item x="3"/>
        <item x="22"/>
        <item x="15"/>
        <item x="17"/>
        <item x="16"/>
        <item x="20"/>
        <item x="6"/>
        <item x="19"/>
        <item x="4"/>
        <item x="1"/>
        <item x="5"/>
        <item x="9"/>
        <item x="21"/>
        <item x="2"/>
        <item x="18"/>
        <item x="11"/>
        <item x="0"/>
        <item x="24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求和项:求和项:放款金额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3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BF1:BG51" firstHeaderRow="1" firstDataRow="1" firstDataCol="1"/>
  <pivotFields count="3">
    <pivotField axis="axisRow" compact="0" showAll="0">
      <items count="50">
        <item x="29"/>
        <item x="13"/>
        <item x="3"/>
        <item x="21"/>
        <item x="37"/>
        <item x="40"/>
        <item x="5"/>
        <item x="27"/>
        <item x="43"/>
        <item x="20"/>
        <item x="36"/>
        <item x="0"/>
        <item x="4"/>
        <item x="19"/>
        <item x="46"/>
        <item x="44"/>
        <item x="7"/>
        <item x="10"/>
        <item x="14"/>
        <item x="45"/>
        <item x="24"/>
        <item x="35"/>
        <item x="41"/>
        <item x="33"/>
        <item x="26"/>
        <item x="23"/>
        <item x="17"/>
        <item x="39"/>
        <item x="8"/>
        <item x="6"/>
        <item x="12"/>
        <item x="38"/>
        <item x="30"/>
        <item x="47"/>
        <item x="11"/>
        <item x="42"/>
        <item x="31"/>
        <item x="9"/>
        <item x="15"/>
        <item x="2"/>
        <item x="34"/>
        <item x="16"/>
        <item x="22"/>
        <item x="32"/>
        <item x="1"/>
        <item x="25"/>
        <item x="28"/>
        <item x="18"/>
        <item x="48"/>
        <item t="default"/>
      </items>
    </pivotField>
    <pivotField compact="0" showAll="0">
      <items count="1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69"/>
        <item x="171"/>
        <item t="default"/>
      </items>
    </pivotField>
    <pivotField dataField="1" compact="0" showAll="0">
      <items count="16">
        <item x="0"/>
        <item x="2"/>
        <item x="4"/>
        <item x="6"/>
        <item x="11"/>
        <item x="3"/>
        <item x="10"/>
        <item x="5"/>
        <item x="1"/>
        <item x="9"/>
        <item x="7"/>
        <item x="8"/>
        <item x="12"/>
        <item x="13"/>
        <item x="14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求和项:求和项:本月授信人数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4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BV1:BW25" firstHeaderRow="1" firstDataRow="1" firstDataCol="1"/>
  <pivotFields count="3">
    <pivotField axis="axisRow" compact="0" showAll="0">
      <items count="24">
        <item x="7"/>
        <item x="1"/>
        <item x="12"/>
        <item x="14"/>
        <item x="20"/>
        <item x="2"/>
        <item x="18"/>
        <item x="19"/>
        <item x="6"/>
        <item x="9"/>
        <item x="3"/>
        <item x="21"/>
        <item x="17"/>
        <item x="10"/>
        <item x="15"/>
        <item x="4"/>
        <item x="11"/>
        <item x="16"/>
        <item x="5"/>
        <item x="8"/>
        <item x="13"/>
        <item x="0"/>
        <item x="22"/>
        <item t="default"/>
      </items>
    </pivotField>
    <pivotField compact="0" showAl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15">
        <item x="1"/>
        <item x="3"/>
        <item x="5"/>
        <item x="12"/>
        <item x="10"/>
        <item x="2"/>
        <item x="9"/>
        <item x="4"/>
        <item x="0"/>
        <item x="6"/>
        <item x="8"/>
        <item x="11"/>
        <item x="7"/>
        <item x="13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Items count="1">
    <i/>
  </colItems>
  <dataFields count="1">
    <dataField name="求和项:计数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BF1:BG50" firstHeaderRow="1" firstDataRow="1" firstDataCol="1"/>
  <pivotFields count="3">
    <pivotField axis="axisRow" compact="0" showAll="0">
      <items count="49">
        <item x="30"/>
        <item x="14"/>
        <item x="4"/>
        <item x="22"/>
        <item x="11"/>
        <item x="40"/>
        <item x="6"/>
        <item x="33"/>
        <item x="27"/>
        <item x="21"/>
        <item x="37"/>
        <item x="1"/>
        <item x="5"/>
        <item x="20"/>
        <item x="0"/>
        <item x="44"/>
        <item x="8"/>
        <item x="32"/>
        <item x="16"/>
        <item x="43"/>
        <item x="26"/>
        <item x="36"/>
        <item x="41"/>
        <item x="34"/>
        <item x="28"/>
        <item x="24"/>
        <item x="19"/>
        <item x="39"/>
        <item x="9"/>
        <item x="7"/>
        <item x="13"/>
        <item x="38"/>
        <item x="29"/>
        <item x="46"/>
        <item x="12"/>
        <item x="25"/>
        <item x="42"/>
        <item x="10"/>
        <item x="17"/>
        <item x="3"/>
        <item x="35"/>
        <item x="18"/>
        <item x="23"/>
        <item x="31"/>
        <item x="2"/>
        <item x="45"/>
        <item x="15"/>
        <item x="47"/>
        <item t="default"/>
      </items>
    </pivotField>
    <pivotField compact="0" showAll="0">
      <items count="1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5"/>
        <item x="174"/>
        <item x="176"/>
        <item t="default"/>
      </items>
    </pivotField>
    <pivotField dataField="1" compact="0" showAll="0">
      <items count="14">
        <item x="1"/>
        <item x="0"/>
        <item x="3"/>
        <item x="6"/>
        <item x="8"/>
        <item x="4"/>
        <item x="2"/>
        <item x="7"/>
        <item x="5"/>
        <item x="10"/>
        <item x="9"/>
        <item x="11"/>
        <item x="12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求和项:求和项:本月授信人数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R1:AV63" firstHeaderRow="0" firstDataRow="1" firstDataCol="1"/>
  <pivotFields count="6">
    <pivotField axis="axisRow" compact="0" showAll="0">
      <items count="62">
        <item x="0"/>
        <item x="11"/>
        <item x="6"/>
        <item x="2"/>
        <item x="31"/>
        <item x="5"/>
        <item x="19"/>
        <item x="22"/>
        <item x="35"/>
        <item x="29"/>
        <item x="10"/>
        <item x="28"/>
        <item x="12"/>
        <item x="21"/>
        <item x="17"/>
        <item x="9"/>
        <item x="58"/>
        <item x="26"/>
        <item x="53"/>
        <item x="39"/>
        <item x="47"/>
        <item x="48"/>
        <item x="52"/>
        <item x="38"/>
        <item x="54"/>
        <item x="50"/>
        <item x="49"/>
        <item x="30"/>
        <item x="8"/>
        <item x="27"/>
        <item x="25"/>
        <item x="14"/>
        <item x="18"/>
        <item x="16"/>
        <item x="51"/>
        <item x="34"/>
        <item x="7"/>
        <item x="56"/>
        <item x="3"/>
        <item x="36"/>
        <item x="20"/>
        <item x="55"/>
        <item x="43"/>
        <item x="24"/>
        <item x="23"/>
        <item x="32"/>
        <item x="4"/>
        <item x="44"/>
        <item x="40"/>
        <item x="33"/>
        <item x="15"/>
        <item x="59"/>
        <item x="45"/>
        <item x="46"/>
        <item x="37"/>
        <item x="13"/>
        <item x="57"/>
        <item x="41"/>
        <item x="1"/>
        <item x="42"/>
        <item x="60"/>
        <item t="default"/>
      </items>
    </pivotField>
    <pivotField compact="0" showAll="0">
      <items count="7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t="default"/>
      </items>
    </pivotField>
    <pivotField dataField="1" compact="0" showAll="0">
      <items count="6">
        <item x="0"/>
        <item x="2"/>
        <item x="1"/>
        <item x="4"/>
        <item x="3"/>
        <item t="default"/>
      </items>
    </pivotField>
    <pivotField dataField="1" compact="0" showAll="0">
      <items count="18">
        <item x="0"/>
        <item x="3"/>
        <item x="14"/>
        <item x="11"/>
        <item x="8"/>
        <item x="9"/>
        <item x="6"/>
        <item x="5"/>
        <item x="13"/>
        <item x="7"/>
        <item x="4"/>
        <item x="2"/>
        <item x="1"/>
        <item x="10"/>
        <item x="12"/>
        <item x="16"/>
        <item x="15"/>
        <item t="default"/>
      </items>
    </pivotField>
    <pivotField dataField="1" compact="0" showAll="0">
      <items count="25">
        <item x="0"/>
        <item x="2"/>
        <item x="1"/>
        <item x="7"/>
        <item x="9"/>
        <item x="6"/>
        <item x="11"/>
        <item x="17"/>
        <item x="16"/>
        <item x="19"/>
        <item x="20"/>
        <item x="21"/>
        <item x="5"/>
        <item x="13"/>
        <item x="15"/>
        <item x="12"/>
        <item x="18"/>
        <item x="8"/>
        <item x="4"/>
        <item x="10"/>
        <item x="3"/>
        <item x="14"/>
        <item x="23"/>
        <item x="22"/>
        <item t="default"/>
      </items>
    </pivotField>
    <pivotField dataField="1" compact="0" showAll="0">
      <items count="148">
        <item x="1"/>
        <item x="94"/>
        <item x="127"/>
        <item x="137"/>
        <item x="9"/>
        <item x="66"/>
        <item x="58"/>
        <item x="14"/>
        <item x="16"/>
        <item x="35"/>
        <item x="42"/>
        <item x="84"/>
        <item x="135"/>
        <item x="39"/>
        <item x="106"/>
        <item x="22"/>
        <item x="140"/>
        <item x="38"/>
        <item x="96"/>
        <item x="99"/>
        <item x="17"/>
        <item x="33"/>
        <item x="74"/>
        <item x="133"/>
        <item x="45"/>
        <item x="86"/>
        <item x="54"/>
        <item x="90"/>
        <item x="82"/>
        <item x="24"/>
        <item x="103"/>
        <item x="20"/>
        <item x="43"/>
        <item x="18"/>
        <item x="122"/>
        <item x="62"/>
        <item x="30"/>
        <item x="48"/>
        <item x="2"/>
        <item x="131"/>
        <item x="61"/>
        <item x="104"/>
        <item x="40"/>
        <item x="3"/>
        <item x="75"/>
        <item x="88"/>
        <item x="128"/>
        <item x="83"/>
        <item x="114"/>
        <item x="68"/>
        <item x="69"/>
        <item x="37"/>
        <item x="130"/>
        <item x="63"/>
        <item x="51"/>
        <item x="142"/>
        <item x="92"/>
        <item x="115"/>
        <item x="21"/>
        <item x="98"/>
        <item x="13"/>
        <item x="32"/>
        <item x="31"/>
        <item x="118"/>
        <item x="44"/>
        <item x="95"/>
        <item x="56"/>
        <item x="97"/>
        <item x="110"/>
        <item x="143"/>
        <item x="132"/>
        <item x="108"/>
        <item x="59"/>
        <item x="11"/>
        <item x="87"/>
        <item x="50"/>
        <item x="46"/>
        <item x="93"/>
        <item x="57"/>
        <item x="4"/>
        <item x="53"/>
        <item x="134"/>
        <item x="15"/>
        <item x="8"/>
        <item x="136"/>
        <item x="73"/>
        <item x="125"/>
        <item x="80"/>
        <item x="111"/>
        <item x="47"/>
        <item x="102"/>
        <item x="76"/>
        <item x="0"/>
        <item x="105"/>
        <item x="5"/>
        <item x="79"/>
        <item x="78"/>
        <item x="36"/>
        <item x="12"/>
        <item x="113"/>
        <item x="121"/>
        <item x="71"/>
        <item x="64"/>
        <item x="117"/>
        <item x="126"/>
        <item x="141"/>
        <item x="77"/>
        <item x="29"/>
        <item x="123"/>
        <item x="129"/>
        <item x="23"/>
        <item x="138"/>
        <item x="27"/>
        <item x="55"/>
        <item x="101"/>
        <item x="10"/>
        <item x="7"/>
        <item x="112"/>
        <item x="85"/>
        <item x="72"/>
        <item x="41"/>
        <item x="25"/>
        <item x="120"/>
        <item x="124"/>
        <item x="100"/>
        <item x="28"/>
        <item x="34"/>
        <item x="119"/>
        <item x="67"/>
        <item x="109"/>
        <item x="26"/>
        <item x="70"/>
        <item x="52"/>
        <item x="60"/>
        <item x="89"/>
        <item x="19"/>
        <item x="49"/>
        <item x="65"/>
        <item x="144"/>
        <item x="6"/>
        <item x="139"/>
        <item x="81"/>
        <item x="91"/>
        <item x="107"/>
        <item x="116"/>
        <item x="146"/>
        <item x="145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求和项:昨日授信人数" fld="2" baseField="0" baseItem="0"/>
    <dataField name="求和项:求和项:昨日放款金额" fld="3" baseField="0" baseItem="0"/>
    <dataField name="求和项:求和项:本月授信人数" fld="4" baseField="0" baseItem="0"/>
    <dataField name="求和项:求和项:本月放款金额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9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BN1:BO17" firstHeaderRow="1" firstDataRow="1" firstDataCol="1"/>
  <pivotFields count="3">
    <pivotField axis="axisRow" compact="0" showAll="0">
      <items count="16">
        <item x="5"/>
        <item x="2"/>
        <item x="6"/>
        <item x="1"/>
        <item x="3"/>
        <item x="11"/>
        <item x="12"/>
        <item x="7"/>
        <item x="4"/>
        <item x="10"/>
        <item x="8"/>
        <item x="9"/>
        <item x="0"/>
        <item x="13"/>
        <item x="14"/>
        <item t="default"/>
      </items>
    </pivotField>
    <pivotField compact="0" showAll="0">
      <items count="28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t="default"/>
      </items>
    </pivotField>
    <pivotField dataField="1" compact="0" showAll="0">
      <items count="26">
        <item x="4"/>
        <item x="21"/>
        <item x="7"/>
        <item x="20"/>
        <item x="14"/>
        <item x="9"/>
        <item x="16"/>
        <item x="18"/>
        <item x="22"/>
        <item x="5"/>
        <item x="10"/>
        <item x="11"/>
        <item x="2"/>
        <item x="12"/>
        <item x="3"/>
        <item x="13"/>
        <item x="1"/>
        <item x="19"/>
        <item x="17"/>
        <item x="6"/>
        <item x="0"/>
        <item x="15"/>
        <item x="8"/>
        <item x="24"/>
        <item x="2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求和项:求和项:放款金额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20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BV1:BW24" firstHeaderRow="1" firstDataRow="1" firstDataCol="1"/>
  <pivotFields count="3">
    <pivotField axis="axisRow" compact="0" showAll="0">
      <items count="23">
        <item x="5"/>
        <item x="4"/>
        <item x="10"/>
        <item x="12"/>
        <item x="8"/>
        <item x="6"/>
        <item x="2"/>
        <item x="7"/>
        <item x="0"/>
        <item x="3"/>
        <item x="19"/>
        <item x="11"/>
        <item x="15"/>
        <item x="9"/>
        <item x="18"/>
        <item x="13"/>
        <item x="16"/>
        <item x="14"/>
        <item x="1"/>
        <item x="17"/>
        <item x="20"/>
        <item x="21"/>
        <item t="default"/>
      </items>
    </pivotField>
    <pivotField compact="0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13">
        <item x="0"/>
        <item x="2"/>
        <item x="5"/>
        <item x="7"/>
        <item x="3"/>
        <item x="9"/>
        <item x="1"/>
        <item x="10"/>
        <item x="6"/>
        <item x="4"/>
        <item x="8"/>
        <item x="11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求和项:计数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9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BV1:BW24" firstHeaderRow="1" firstDataRow="1" firstDataCol="1"/>
  <pivotFields count="3">
    <pivotField axis="axisRow" compact="0" showAll="0">
      <items count="23">
        <item x="5"/>
        <item x="4"/>
        <item x="10"/>
        <item x="12"/>
        <item x="8"/>
        <item x="6"/>
        <item x="2"/>
        <item x="7"/>
        <item x="0"/>
        <item x="3"/>
        <item x="19"/>
        <item x="11"/>
        <item x="15"/>
        <item x="9"/>
        <item x="18"/>
        <item x="13"/>
        <item x="16"/>
        <item x="14"/>
        <item x="1"/>
        <item x="17"/>
        <item x="20"/>
        <item x="21"/>
        <item t="default"/>
      </items>
    </pivotField>
    <pivotField compact="0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13">
        <item x="0"/>
        <item x="2"/>
        <item x="5"/>
        <item x="7"/>
        <item x="3"/>
        <item x="9"/>
        <item x="1"/>
        <item x="10"/>
        <item x="6"/>
        <item x="4"/>
        <item x="8"/>
        <item x="11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求和项:计数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10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BF1:BG50" firstHeaderRow="1" firstDataRow="1" firstDataCol="1"/>
  <pivotFields count="3">
    <pivotField axis="axisRow" compact="0" showAll="0">
      <items count="49">
        <item x="30"/>
        <item x="14"/>
        <item x="4"/>
        <item x="22"/>
        <item x="11"/>
        <item x="40"/>
        <item x="6"/>
        <item x="33"/>
        <item x="27"/>
        <item x="21"/>
        <item x="37"/>
        <item x="1"/>
        <item x="5"/>
        <item x="20"/>
        <item x="0"/>
        <item x="44"/>
        <item x="8"/>
        <item x="32"/>
        <item x="16"/>
        <item x="43"/>
        <item x="26"/>
        <item x="36"/>
        <item x="41"/>
        <item x="34"/>
        <item x="28"/>
        <item x="24"/>
        <item x="19"/>
        <item x="39"/>
        <item x="9"/>
        <item x="7"/>
        <item x="13"/>
        <item x="38"/>
        <item x="29"/>
        <item x="46"/>
        <item x="12"/>
        <item x="25"/>
        <item x="42"/>
        <item x="10"/>
        <item x="17"/>
        <item x="3"/>
        <item x="35"/>
        <item x="18"/>
        <item x="23"/>
        <item x="31"/>
        <item x="2"/>
        <item x="45"/>
        <item x="15"/>
        <item x="47"/>
        <item t="default"/>
      </items>
    </pivotField>
    <pivotField compact="0" showAll="0">
      <items count="1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5"/>
        <item x="174"/>
        <item x="176"/>
        <item t="default"/>
      </items>
    </pivotField>
    <pivotField dataField="1" compact="0" showAll="0">
      <items count="14">
        <item x="1"/>
        <item x="0"/>
        <item x="3"/>
        <item x="6"/>
        <item x="8"/>
        <item x="4"/>
        <item x="2"/>
        <item x="7"/>
        <item x="5"/>
        <item x="10"/>
        <item x="9"/>
        <item x="11"/>
        <item x="12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求和项:求和项:本月授信人数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11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BN1:BO17" firstHeaderRow="1" firstDataRow="1" firstDataCol="1"/>
  <pivotFields count="3">
    <pivotField axis="axisRow" compact="0" showAll="0">
      <items count="16">
        <item x="5"/>
        <item x="2"/>
        <item x="6"/>
        <item x="1"/>
        <item x="3"/>
        <item x="11"/>
        <item x="12"/>
        <item x="7"/>
        <item x="4"/>
        <item x="10"/>
        <item x="8"/>
        <item x="9"/>
        <item x="0"/>
        <item x="13"/>
        <item x="14"/>
        <item t="default"/>
      </items>
    </pivotField>
    <pivotField compact="0" showAll="0">
      <items count="28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t="default"/>
      </items>
    </pivotField>
    <pivotField dataField="1" compact="0" showAll="0">
      <items count="26">
        <item x="4"/>
        <item x="21"/>
        <item x="7"/>
        <item x="20"/>
        <item x="14"/>
        <item x="9"/>
        <item x="16"/>
        <item x="18"/>
        <item x="22"/>
        <item x="5"/>
        <item x="10"/>
        <item x="11"/>
        <item x="2"/>
        <item x="12"/>
        <item x="3"/>
        <item x="13"/>
        <item x="1"/>
        <item x="19"/>
        <item x="17"/>
        <item x="6"/>
        <item x="0"/>
        <item x="15"/>
        <item x="8"/>
        <item x="24"/>
        <item x="2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求和项:求和项:放款金额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12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R1:AV63" firstHeaderRow="0" firstDataRow="1" firstDataCol="1"/>
  <pivotFields count="6">
    <pivotField axis="axisRow" compact="0" showAll="0">
      <items count="62">
        <item x="0"/>
        <item x="11"/>
        <item x="6"/>
        <item x="2"/>
        <item x="31"/>
        <item x="5"/>
        <item x="19"/>
        <item x="22"/>
        <item x="35"/>
        <item x="29"/>
        <item x="10"/>
        <item x="28"/>
        <item x="12"/>
        <item x="21"/>
        <item x="17"/>
        <item x="9"/>
        <item x="58"/>
        <item x="26"/>
        <item x="45"/>
        <item x="39"/>
        <item x="48"/>
        <item x="49"/>
        <item x="53"/>
        <item x="38"/>
        <item x="54"/>
        <item x="51"/>
        <item x="50"/>
        <item x="30"/>
        <item x="8"/>
        <item x="27"/>
        <item x="25"/>
        <item x="14"/>
        <item x="18"/>
        <item x="16"/>
        <item x="52"/>
        <item x="34"/>
        <item x="7"/>
        <item x="56"/>
        <item x="3"/>
        <item x="36"/>
        <item x="20"/>
        <item x="55"/>
        <item x="43"/>
        <item x="24"/>
        <item x="23"/>
        <item x="32"/>
        <item x="4"/>
        <item x="44"/>
        <item x="40"/>
        <item x="33"/>
        <item x="15"/>
        <item x="59"/>
        <item x="46"/>
        <item x="47"/>
        <item x="37"/>
        <item x="13"/>
        <item x="57"/>
        <item x="41"/>
        <item x="1"/>
        <item x="42"/>
        <item x="60"/>
        <item t="default"/>
      </items>
    </pivotField>
    <pivotField compact="0" showAll="0">
      <items count="742">
        <item x="7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9"/>
        <item x="736"/>
        <item x="737"/>
        <item x="740"/>
        <item t="default"/>
      </items>
    </pivotField>
    <pivotField dataField="1" compact="0" showAll="0">
      <items count="7">
        <item x="0"/>
        <item x="1"/>
        <item x="2"/>
        <item x="3"/>
        <item x="5"/>
        <item x="4"/>
        <item t="default"/>
      </items>
    </pivotField>
    <pivotField dataField="1" compact="0" showAll="0">
      <items count="25">
        <item x="0"/>
        <item x="8"/>
        <item x="1"/>
        <item x="14"/>
        <item x="3"/>
        <item x="19"/>
        <item x="10"/>
        <item x="7"/>
        <item x="18"/>
        <item x="13"/>
        <item x="9"/>
        <item x="5"/>
        <item x="17"/>
        <item x="15"/>
        <item x="4"/>
        <item x="12"/>
        <item x="21"/>
        <item x="11"/>
        <item x="20"/>
        <item x="6"/>
        <item x="2"/>
        <item x="16"/>
        <item x="23"/>
        <item x="22"/>
        <item t="default"/>
      </items>
    </pivotField>
    <pivotField dataField="1" compact="0" showAll="0">
      <items count="8">
        <item x="0"/>
        <item x="1"/>
        <item x="2"/>
        <item x="3"/>
        <item x="4"/>
        <item x="6"/>
        <item x="5"/>
        <item t="default"/>
      </items>
    </pivotField>
    <pivotField dataField="1" compact="0" showAll="0">
      <items count="37">
        <item x="0"/>
        <item x="9"/>
        <item x="1"/>
        <item x="19"/>
        <item x="3"/>
        <item x="11"/>
        <item x="31"/>
        <item x="10"/>
        <item x="20"/>
        <item x="14"/>
        <item x="8"/>
        <item x="30"/>
        <item x="13"/>
        <item x="5"/>
        <item x="21"/>
        <item x="22"/>
        <item x="16"/>
        <item x="28"/>
        <item x="6"/>
        <item x="12"/>
        <item x="4"/>
        <item x="18"/>
        <item x="15"/>
        <item x="24"/>
        <item x="33"/>
        <item x="32"/>
        <item x="7"/>
        <item x="29"/>
        <item x="27"/>
        <item x="17"/>
        <item x="2"/>
        <item x="25"/>
        <item x="23"/>
        <item x="26"/>
        <item x="35"/>
        <item x="34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求和项:昨日授信人数" fld="2" baseField="0" baseItem="0"/>
    <dataField name="求和项:求和项:昨日放款金额" fld="3" baseField="0" baseItem="0"/>
    <dataField name="求和项:求和项:本月授信人数" fld="4" baseField="0" baseItem="0"/>
    <dataField name="求和项:求和项:本月放款金额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3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BN1:BO17" firstHeaderRow="1" firstDataRow="1" firstDataCol="1"/>
  <pivotFields count="3">
    <pivotField axis="axisRow" compact="0" showAll="0">
      <items count="16">
        <item x="5"/>
        <item x="2"/>
        <item x="6"/>
        <item x="1"/>
        <item x="3"/>
        <item x="11"/>
        <item x="12"/>
        <item x="7"/>
        <item x="4"/>
        <item x="10"/>
        <item x="8"/>
        <item x="9"/>
        <item x="0"/>
        <item x="13"/>
        <item x="14"/>
        <item t="default"/>
      </items>
    </pivotField>
    <pivotField compact="0" showAll="0">
      <items count="28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t="default"/>
      </items>
    </pivotField>
    <pivotField dataField="1" compact="0" showAll="0">
      <items count="26">
        <item x="4"/>
        <item x="21"/>
        <item x="7"/>
        <item x="20"/>
        <item x="14"/>
        <item x="9"/>
        <item x="16"/>
        <item x="18"/>
        <item x="22"/>
        <item x="5"/>
        <item x="10"/>
        <item x="11"/>
        <item x="2"/>
        <item x="12"/>
        <item x="3"/>
        <item x="13"/>
        <item x="1"/>
        <item x="19"/>
        <item x="17"/>
        <item x="6"/>
        <item x="0"/>
        <item x="15"/>
        <item x="8"/>
        <item x="24"/>
        <item x="2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求和项:求和项:放款金额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4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BF1:BG50" firstHeaderRow="1" firstDataRow="1" firstDataCol="1"/>
  <pivotFields count="3">
    <pivotField axis="axisRow" compact="0" showAll="0">
      <items count="49">
        <item x="30"/>
        <item x="14"/>
        <item x="4"/>
        <item x="22"/>
        <item x="11"/>
        <item x="40"/>
        <item x="6"/>
        <item x="33"/>
        <item x="27"/>
        <item x="21"/>
        <item x="37"/>
        <item x="1"/>
        <item x="5"/>
        <item x="20"/>
        <item x="0"/>
        <item x="44"/>
        <item x="8"/>
        <item x="32"/>
        <item x="16"/>
        <item x="43"/>
        <item x="26"/>
        <item x="36"/>
        <item x="41"/>
        <item x="34"/>
        <item x="28"/>
        <item x="24"/>
        <item x="19"/>
        <item x="39"/>
        <item x="9"/>
        <item x="7"/>
        <item x="13"/>
        <item x="38"/>
        <item x="29"/>
        <item x="46"/>
        <item x="12"/>
        <item x="25"/>
        <item x="42"/>
        <item x="10"/>
        <item x="17"/>
        <item x="3"/>
        <item x="35"/>
        <item x="18"/>
        <item x="23"/>
        <item x="31"/>
        <item x="2"/>
        <item x="45"/>
        <item x="15"/>
        <item x="47"/>
        <item t="default"/>
      </items>
    </pivotField>
    <pivotField compact="0" showAll="0">
      <items count="1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5"/>
        <item x="174"/>
        <item x="176"/>
        <item t="default"/>
      </items>
    </pivotField>
    <pivotField dataField="1" compact="0" showAll="0">
      <items count="14">
        <item x="1"/>
        <item x="0"/>
        <item x="3"/>
        <item x="6"/>
        <item x="8"/>
        <item x="4"/>
        <item x="2"/>
        <item x="7"/>
        <item x="5"/>
        <item x="10"/>
        <item x="9"/>
        <item x="11"/>
        <item x="12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求和项:求和项:本月授信人数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5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BV1:BW24" firstHeaderRow="1" firstDataRow="1" firstDataCol="1"/>
  <pivotFields count="3">
    <pivotField axis="axisRow" compact="0" showAll="0">
      <items count="23">
        <item x="5"/>
        <item x="4"/>
        <item x="10"/>
        <item x="12"/>
        <item x="8"/>
        <item x="6"/>
        <item x="2"/>
        <item x="7"/>
        <item x="0"/>
        <item x="3"/>
        <item x="19"/>
        <item x="11"/>
        <item x="15"/>
        <item x="9"/>
        <item x="18"/>
        <item x="13"/>
        <item x="16"/>
        <item x="14"/>
        <item x="1"/>
        <item x="17"/>
        <item x="20"/>
        <item x="21"/>
        <item t="default"/>
      </items>
    </pivotField>
    <pivotField compact="0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13">
        <item x="0"/>
        <item x="2"/>
        <item x="5"/>
        <item x="7"/>
        <item x="3"/>
        <item x="9"/>
        <item x="1"/>
        <item x="10"/>
        <item x="6"/>
        <item x="4"/>
        <item x="8"/>
        <item x="11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求和项:计数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6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R1:AV63" firstHeaderRow="0" firstDataRow="1" firstDataCol="1"/>
  <pivotFields count="6">
    <pivotField axis="axisRow" compact="0" showAll="0">
      <items count="62">
        <item x="0"/>
        <item x="11"/>
        <item x="6"/>
        <item x="2"/>
        <item x="31"/>
        <item x="5"/>
        <item x="19"/>
        <item x="22"/>
        <item x="35"/>
        <item x="29"/>
        <item x="10"/>
        <item x="28"/>
        <item x="12"/>
        <item x="21"/>
        <item x="17"/>
        <item x="9"/>
        <item x="58"/>
        <item x="26"/>
        <item x="45"/>
        <item x="39"/>
        <item x="48"/>
        <item x="49"/>
        <item x="53"/>
        <item x="38"/>
        <item x="54"/>
        <item x="51"/>
        <item x="50"/>
        <item x="30"/>
        <item x="8"/>
        <item x="27"/>
        <item x="25"/>
        <item x="14"/>
        <item x="18"/>
        <item x="16"/>
        <item x="52"/>
        <item x="34"/>
        <item x="7"/>
        <item x="56"/>
        <item x="3"/>
        <item x="36"/>
        <item x="20"/>
        <item x="55"/>
        <item x="43"/>
        <item x="24"/>
        <item x="23"/>
        <item x="32"/>
        <item x="4"/>
        <item x="44"/>
        <item x="40"/>
        <item x="33"/>
        <item x="15"/>
        <item x="59"/>
        <item x="46"/>
        <item x="47"/>
        <item x="37"/>
        <item x="13"/>
        <item x="57"/>
        <item x="41"/>
        <item x="1"/>
        <item x="42"/>
        <item x="60"/>
        <item t="default"/>
      </items>
    </pivotField>
    <pivotField compact="0" showAll="0">
      <items count="742">
        <item x="7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9"/>
        <item x="736"/>
        <item x="737"/>
        <item x="740"/>
        <item t="default"/>
      </items>
    </pivotField>
    <pivotField dataField="1" compact="0" showAll="0">
      <items count="7">
        <item x="0"/>
        <item x="2"/>
        <item x="1"/>
        <item x="3"/>
        <item x="5"/>
        <item x="4"/>
        <item t="default"/>
      </items>
    </pivotField>
    <pivotField dataField="1" compact="0" showAll="0">
      <items count="24">
        <item x="0"/>
        <item x="18"/>
        <item x="3"/>
        <item x="15"/>
        <item x="8"/>
        <item x="9"/>
        <item x="16"/>
        <item x="4"/>
        <item x="11"/>
        <item x="14"/>
        <item x="13"/>
        <item x="7"/>
        <item x="19"/>
        <item x="5"/>
        <item x="1"/>
        <item x="20"/>
        <item x="2"/>
        <item x="6"/>
        <item x="10"/>
        <item x="12"/>
        <item x="17"/>
        <item x="22"/>
        <item x="21"/>
        <item t="default"/>
      </items>
    </pivotField>
    <pivotField dataField="1" compact="0" showAll="0">
      <items count="9">
        <item x="0"/>
        <item x="1"/>
        <item x="4"/>
        <item x="2"/>
        <item x="3"/>
        <item x="5"/>
        <item x="7"/>
        <item x="6"/>
        <item t="default"/>
      </items>
    </pivotField>
    <pivotField dataField="1" compact="0" showAll="0">
      <items count="46">
        <item x="0"/>
        <item x="10"/>
        <item x="1"/>
        <item x="32"/>
        <item x="25"/>
        <item x="4"/>
        <item x="12"/>
        <item x="39"/>
        <item x="11"/>
        <item x="26"/>
        <item x="16"/>
        <item x="21"/>
        <item x="14"/>
        <item x="33"/>
        <item x="6"/>
        <item x="27"/>
        <item x="28"/>
        <item x="38"/>
        <item x="20"/>
        <item x="19"/>
        <item x="36"/>
        <item x="9"/>
        <item x="7"/>
        <item x="13"/>
        <item x="5"/>
        <item x="23"/>
        <item x="17"/>
        <item x="41"/>
        <item x="40"/>
        <item x="8"/>
        <item x="30"/>
        <item x="15"/>
        <item x="35"/>
        <item x="37"/>
        <item x="42"/>
        <item x="22"/>
        <item x="3"/>
        <item x="2"/>
        <item x="31"/>
        <item x="18"/>
        <item x="24"/>
        <item x="29"/>
        <item x="34"/>
        <item x="44"/>
        <item x="43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求和项:昨日授信人数" fld="2" baseField="0" baseItem="0"/>
    <dataField name="求和项:求和项:昨日放款金额" fld="3" baseField="0" baseItem="0"/>
    <dataField name="求和项:求和项:本月授信人数" fld="4" baseField="0" baseItem="0"/>
    <dataField name="求和项:求和项:本月放款金额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BF1:BG50" firstHeaderRow="1" firstDataRow="1" firstDataCol="1"/>
  <pivotFields count="3">
    <pivotField axis="axisRow" compact="0" showAll="0">
      <items count="49">
        <item x="30"/>
        <item x="14"/>
        <item x="4"/>
        <item x="22"/>
        <item x="11"/>
        <item x="40"/>
        <item x="6"/>
        <item x="33"/>
        <item x="27"/>
        <item x="21"/>
        <item x="37"/>
        <item x="1"/>
        <item x="5"/>
        <item x="20"/>
        <item x="0"/>
        <item x="44"/>
        <item x="8"/>
        <item x="32"/>
        <item x="16"/>
        <item x="43"/>
        <item x="26"/>
        <item x="36"/>
        <item x="41"/>
        <item x="34"/>
        <item x="28"/>
        <item x="24"/>
        <item x="19"/>
        <item x="39"/>
        <item x="9"/>
        <item x="7"/>
        <item x="13"/>
        <item x="38"/>
        <item x="29"/>
        <item x="46"/>
        <item x="12"/>
        <item x="25"/>
        <item x="42"/>
        <item x="10"/>
        <item x="17"/>
        <item x="3"/>
        <item x="35"/>
        <item x="18"/>
        <item x="23"/>
        <item x="31"/>
        <item x="2"/>
        <item x="45"/>
        <item x="15"/>
        <item x="47"/>
        <item t="default"/>
      </items>
    </pivotField>
    <pivotField compact="0" showAll="0">
      <items count="1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5"/>
        <item x="174"/>
        <item x="176"/>
        <item t="default"/>
      </items>
    </pivotField>
    <pivotField dataField="1" compact="0" showAll="0">
      <items count="14">
        <item x="1"/>
        <item x="0"/>
        <item x="3"/>
        <item x="6"/>
        <item x="8"/>
        <item x="4"/>
        <item x="2"/>
        <item x="7"/>
        <item x="5"/>
        <item x="10"/>
        <item x="9"/>
        <item x="11"/>
        <item x="12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求和项:求和项:本月授信人数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2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R1:AV62" firstHeaderRow="0" firstDataRow="1" firstDataCol="1"/>
  <pivotFields count="6">
    <pivotField axis="axisRow" compact="0" showAll="0">
      <items count="61">
        <item x="0"/>
        <item x="11"/>
        <item x="6"/>
        <item x="2"/>
        <item x="31"/>
        <item x="5"/>
        <item x="19"/>
        <item x="22"/>
        <item x="35"/>
        <item x="29"/>
        <item x="10"/>
        <item x="28"/>
        <item x="12"/>
        <item x="21"/>
        <item x="17"/>
        <item x="9"/>
        <item x="57"/>
        <item x="26"/>
        <item x="45"/>
        <item x="39"/>
        <item x="48"/>
        <item x="49"/>
        <item x="53"/>
        <item x="38"/>
        <item x="54"/>
        <item x="51"/>
        <item x="50"/>
        <item x="30"/>
        <item x="8"/>
        <item x="27"/>
        <item x="25"/>
        <item x="14"/>
        <item x="18"/>
        <item x="16"/>
        <item x="52"/>
        <item x="34"/>
        <item x="7"/>
        <item x="41"/>
        <item x="3"/>
        <item x="36"/>
        <item x="20"/>
        <item x="55"/>
        <item x="43"/>
        <item x="24"/>
        <item x="23"/>
        <item x="32"/>
        <item x="4"/>
        <item x="44"/>
        <item x="40"/>
        <item x="33"/>
        <item x="15"/>
        <item x="58"/>
        <item x="46"/>
        <item x="47"/>
        <item x="37"/>
        <item x="13"/>
        <item x="56"/>
        <item x="1"/>
        <item x="42"/>
        <item x="59"/>
        <item t="default"/>
      </items>
    </pivotField>
    <pivotField compact="0" showAll="0">
      <items count="743">
        <item x="7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14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40"/>
        <item x="737"/>
        <item x="738"/>
        <item x="741"/>
        <item t="default"/>
      </items>
    </pivotField>
    <pivotField dataField="1" compact="0" showAll="0">
      <items count="8">
        <item x="0"/>
        <item x="1"/>
        <item x="3"/>
        <item x="4"/>
        <item x="2"/>
        <item x="6"/>
        <item x="5"/>
        <item t="default"/>
      </items>
    </pivotField>
    <pivotField dataField="1" compact="0" showAll="0">
      <items count="26">
        <item x="0"/>
        <item x="9"/>
        <item x="18"/>
        <item x="14"/>
        <item x="22"/>
        <item x="5"/>
        <item x="19"/>
        <item x="3"/>
        <item x="7"/>
        <item x="1"/>
        <item x="8"/>
        <item x="20"/>
        <item x="13"/>
        <item x="6"/>
        <item x="16"/>
        <item x="11"/>
        <item x="10"/>
        <item x="12"/>
        <item x="2"/>
        <item x="21"/>
        <item x="4"/>
        <item x="15"/>
        <item x="17"/>
        <item x="24"/>
        <item x="23"/>
        <item t="default"/>
      </items>
    </pivotField>
    <pivotField dataField="1" compact="0" showAll="0">
      <items count="13">
        <item x="0"/>
        <item x="2"/>
        <item x="1"/>
        <item x="6"/>
        <item x="5"/>
        <item x="9"/>
        <item x="4"/>
        <item x="7"/>
        <item x="3"/>
        <item x="8"/>
        <item x="11"/>
        <item x="10"/>
        <item t="default"/>
      </items>
    </pivotField>
    <pivotField dataField="1" compact="0" showAll="0">
      <items count="62">
        <item x="0"/>
        <item x="15"/>
        <item x="1"/>
        <item x="21"/>
        <item x="44"/>
        <item x="10"/>
        <item x="25"/>
        <item x="28"/>
        <item x="36"/>
        <item x="18"/>
        <item x="6"/>
        <item x="55"/>
        <item x="17"/>
        <item x="37"/>
        <item x="31"/>
        <item x="54"/>
        <item x="32"/>
        <item x="22"/>
        <item x="45"/>
        <item x="9"/>
        <item x="39"/>
        <item x="40"/>
        <item x="50"/>
        <item x="51"/>
        <item x="26"/>
        <item x="16"/>
        <item x="2"/>
        <item x="48"/>
        <item x="5"/>
        <item x="19"/>
        <item x="7"/>
        <item x="14"/>
        <item x="53"/>
        <item x="20"/>
        <item x="11"/>
        <item x="52"/>
        <item x="27"/>
        <item x="56"/>
        <item x="12"/>
        <item x="42"/>
        <item x="23"/>
        <item x="34"/>
        <item x="47"/>
        <item x="13"/>
        <item x="24"/>
        <item x="30"/>
        <item x="33"/>
        <item x="49"/>
        <item x="8"/>
        <item x="38"/>
        <item x="57"/>
        <item x="3"/>
        <item x="58"/>
        <item x="29"/>
        <item x="35"/>
        <item x="43"/>
        <item x="4"/>
        <item x="41"/>
        <item x="46"/>
        <item x="60"/>
        <item x="59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求和项:昨日授信人数" fld="2" baseField="0" baseItem="0"/>
    <dataField name="求和项:求和项:昨日放款金额" fld="3" baseField="0" baseItem="0"/>
    <dataField name="求和项:求和项:本月授信人数" fld="4" baseField="0" baseItem="0"/>
    <dataField name="求和项:求和项:本月放款金额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3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BN1:BO17" firstHeaderRow="1" firstDataRow="1" firstDataCol="1"/>
  <pivotFields count="3">
    <pivotField axis="axisRow" compact="0" showAll="0">
      <items count="16">
        <item x="5"/>
        <item x="2"/>
        <item x="6"/>
        <item x="1"/>
        <item x="3"/>
        <item x="11"/>
        <item x="12"/>
        <item x="7"/>
        <item x="4"/>
        <item x="10"/>
        <item x="8"/>
        <item x="9"/>
        <item x="0"/>
        <item x="13"/>
        <item x="14"/>
        <item t="default"/>
      </items>
    </pivotField>
    <pivotField compact="0" showAll="0">
      <items count="28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t="default"/>
      </items>
    </pivotField>
    <pivotField dataField="1" compact="0" showAll="0">
      <items count="26">
        <item x="4"/>
        <item x="21"/>
        <item x="7"/>
        <item x="20"/>
        <item x="14"/>
        <item x="9"/>
        <item x="16"/>
        <item x="18"/>
        <item x="22"/>
        <item x="5"/>
        <item x="10"/>
        <item x="11"/>
        <item x="2"/>
        <item x="12"/>
        <item x="3"/>
        <item x="13"/>
        <item x="1"/>
        <item x="19"/>
        <item x="17"/>
        <item x="6"/>
        <item x="0"/>
        <item x="15"/>
        <item x="8"/>
        <item x="24"/>
        <item x="2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求和项:求和项:放款金额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4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BV1:BW24" firstHeaderRow="1" firstDataRow="1" firstDataCol="1"/>
  <pivotFields count="3">
    <pivotField axis="axisRow" compact="0" showAll="0">
      <items count="23">
        <item x="5"/>
        <item x="4"/>
        <item x="10"/>
        <item x="12"/>
        <item x="8"/>
        <item x="6"/>
        <item x="2"/>
        <item x="7"/>
        <item x="0"/>
        <item x="3"/>
        <item x="19"/>
        <item x="11"/>
        <item x="15"/>
        <item x="9"/>
        <item x="18"/>
        <item x="13"/>
        <item x="16"/>
        <item x="14"/>
        <item x="1"/>
        <item x="17"/>
        <item x="20"/>
        <item x="21"/>
        <item t="default"/>
      </items>
    </pivotField>
    <pivotField compact="0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13">
        <item x="0"/>
        <item x="2"/>
        <item x="5"/>
        <item x="7"/>
        <item x="3"/>
        <item x="9"/>
        <item x="1"/>
        <item x="10"/>
        <item x="6"/>
        <item x="4"/>
        <item x="8"/>
        <item x="11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求和项:计数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4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L1:AN61" firstHeaderRow="0" firstDataRow="1" firstDataCol="1"/>
  <pivotFields count="4">
    <pivotField axis="axisRow" compact="0" showAll="0">
      <items count="60">
        <item x="0"/>
        <item x="32"/>
        <item x="22"/>
        <item x="57"/>
        <item x="21"/>
        <item x="2"/>
        <item x="55"/>
        <item x="50"/>
        <item x="3"/>
        <item x="4"/>
        <item x="10"/>
        <item x="9"/>
        <item x="17"/>
        <item x="44"/>
        <item x="26"/>
        <item x="40"/>
        <item x="6"/>
        <item x="51"/>
        <item x="35"/>
        <item x="45"/>
        <item x="11"/>
        <item x="23"/>
        <item x="12"/>
        <item x="52"/>
        <item x="38"/>
        <item x="24"/>
        <item x="33"/>
        <item x="15"/>
        <item x="49"/>
        <item x="53"/>
        <item x="31"/>
        <item x="27"/>
        <item x="34"/>
        <item x="36"/>
        <item x="46"/>
        <item x="19"/>
        <item x="18"/>
        <item x="47"/>
        <item x="37"/>
        <item x="13"/>
        <item x="54"/>
        <item x="28"/>
        <item x="7"/>
        <item x="56"/>
        <item x="30"/>
        <item x="16"/>
        <item x="43"/>
        <item x="48"/>
        <item x="8"/>
        <item x="14"/>
        <item x="25"/>
        <item x="39"/>
        <item x="41"/>
        <item x="29"/>
        <item x="20"/>
        <item x="1"/>
        <item x="42"/>
        <item x="5"/>
        <item x="58"/>
        <item t="default"/>
      </items>
    </pivotField>
    <pivotField compact="0" showAll="0">
      <items count="743">
        <item x="7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40"/>
        <item x="737"/>
        <item x="738"/>
        <item x="741"/>
        <item t="default"/>
      </items>
    </pivotField>
    <pivotField dataField="1" compact="0" showAll="0">
      <items count="16">
        <item x="0"/>
        <item x="2"/>
        <item x="6"/>
        <item x="8"/>
        <item x="1"/>
        <item x="7"/>
        <item x="3"/>
        <item x="5"/>
        <item x="10"/>
        <item x="4"/>
        <item x="9"/>
        <item x="11"/>
        <item x="12"/>
        <item x="14"/>
        <item x="13"/>
        <item t="default"/>
      </items>
    </pivotField>
    <pivotField dataField="1" compact="0" showAll="0">
      <items count="82">
        <item x="0"/>
        <item x="1"/>
        <item x="5"/>
        <item x="11"/>
        <item x="77"/>
        <item x="13"/>
        <item x="35"/>
        <item x="41"/>
        <item x="53"/>
        <item x="31"/>
        <item x="57"/>
        <item x="74"/>
        <item x="23"/>
        <item x="54"/>
        <item x="7"/>
        <item x="46"/>
        <item x="16"/>
        <item x="73"/>
        <item x="44"/>
        <item x="32"/>
        <item x="18"/>
        <item x="52"/>
        <item x="47"/>
        <item x="56"/>
        <item x="69"/>
        <item x="70"/>
        <item x="64"/>
        <item x="25"/>
        <item x="22"/>
        <item x="2"/>
        <item x="37"/>
        <item x="42"/>
        <item x="28"/>
        <item x="30"/>
        <item x="72"/>
        <item x="63"/>
        <item x="20"/>
        <item x="71"/>
        <item x="10"/>
        <item x="67"/>
        <item x="40"/>
        <item x="8"/>
        <item x="12"/>
        <item x="49"/>
        <item x="21"/>
        <item x="59"/>
        <item x="33"/>
        <item x="76"/>
        <item x="39"/>
        <item x="61"/>
        <item x="15"/>
        <item x="27"/>
        <item x="17"/>
        <item x="66"/>
        <item x="60"/>
        <item x="38"/>
        <item x="45"/>
        <item x="24"/>
        <item x="9"/>
        <item x="29"/>
        <item x="6"/>
        <item x="75"/>
        <item x="14"/>
        <item x="26"/>
        <item x="68"/>
        <item x="50"/>
        <item x="3"/>
        <item x="78"/>
        <item x="34"/>
        <item x="19"/>
        <item x="51"/>
        <item x="36"/>
        <item x="55"/>
        <item x="43"/>
        <item x="62"/>
        <item x="48"/>
        <item x="4"/>
        <item x="58"/>
        <item x="65"/>
        <item x="80"/>
        <item x="79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求和项:本月授信人数" fld="2" baseField="0" baseItem="0"/>
    <dataField name="求和项:求和项:本月放款金额" fld="3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pivotTable" Target="../pivotTables/pivotTable8.xml"/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4" Type="http://schemas.openxmlformats.org/officeDocument/2006/relationships/pivotTable" Target="../pivotTables/pivotTable12.xml"/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4" Type="http://schemas.openxmlformats.org/officeDocument/2006/relationships/pivotTable" Target="../pivotTables/pivotTable16.xml"/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/Relationships>
</file>

<file path=xl/worksheets/_rels/sheet6.xml.rels><?xml version="1.0" encoding="UTF-8" standalone="yes"?>
<Relationships xmlns="http://schemas.openxmlformats.org/package/2006/relationships"><Relationship Id="rId4" Type="http://schemas.openxmlformats.org/officeDocument/2006/relationships/pivotTable" Target="../pivotTables/pivotTable20.xml"/><Relationship Id="rId3" Type="http://schemas.openxmlformats.org/officeDocument/2006/relationships/pivotTable" Target="../pivotTables/pivotTable19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W787"/>
  <sheetViews>
    <sheetView workbookViewId="0">
      <selection activeCell="O9" sqref="O9"/>
    </sheetView>
  </sheetViews>
  <sheetFormatPr defaultColWidth="9" defaultRowHeight="13.5"/>
  <cols>
    <col min="1" max="1" width="9.375" style="95" customWidth="1"/>
    <col min="2" max="2" width="16" style="95" customWidth="1"/>
    <col min="3" max="3" width="6" style="95" customWidth="1"/>
    <col min="4" max="4" width="11.875" style="95" customWidth="1"/>
    <col min="5" max="5" width="7.625" style="95" hidden="1" customWidth="1"/>
    <col min="6" max="6" width="9.625" style="95" customWidth="1"/>
    <col min="7" max="7" width="19.125" style="95" hidden="1" customWidth="1"/>
    <col min="8" max="8" width="11.875" style="95" hidden="1" customWidth="1"/>
    <col min="9" max="9" width="7.625" style="95" customWidth="1"/>
    <col min="10" max="10" width="9.125" style="95" customWidth="1"/>
    <col min="11" max="11" width="7.25" style="95" customWidth="1"/>
    <col min="12" max="12" width="11.875" style="80" customWidth="1"/>
    <col min="13" max="13" width="7.625" style="80" customWidth="1"/>
    <col min="14" max="15" width="9.625" style="80" customWidth="1"/>
    <col min="16" max="16" width="7.625" style="80" customWidth="1"/>
    <col min="17" max="17" width="9.125" style="80" customWidth="1"/>
    <col min="18" max="18" width="5.625" style="80" customWidth="1"/>
    <col min="19" max="19" width="9.125" style="80" hidden="1" customWidth="1"/>
    <col min="20" max="20" width="9.625" style="80" hidden="1" customWidth="1"/>
    <col min="21" max="21" width="7.625" style="80" hidden="1" customWidth="1"/>
    <col min="22" max="22" width="7.625" style="80" customWidth="1"/>
    <col min="23" max="23" width="9.125" style="80" customWidth="1"/>
    <col min="24" max="25" width="24.05" style="80" customWidth="1"/>
    <col min="26" max="27" width="21.025" style="80" customWidth="1"/>
    <col min="28" max="28" width="12.875" style="81" customWidth="1"/>
    <col min="29" max="32" width="20.25" style="81" customWidth="1"/>
    <col min="33" max="33" width="15" style="80" customWidth="1"/>
    <col min="34" max="34" width="9" style="80" customWidth="1"/>
    <col min="35" max="35" width="9" style="82" customWidth="1"/>
    <col min="36" max="36" width="18.5083333333333" style="82" customWidth="1"/>
    <col min="37" max="37" width="9" style="80" customWidth="1"/>
    <col min="38" max="38" width="21.25" style="83" customWidth="1"/>
    <col min="39" max="42" width="27.625" style="83" customWidth="1"/>
    <col min="43" max="43" width="9" style="80" customWidth="1"/>
    <col min="44" max="44" width="21.25" style="80"/>
    <col min="45" max="48" width="27.625" style="80"/>
    <col min="49" max="52" width="9" style="80" customWidth="1"/>
    <col min="53" max="53" width="26.5083333333333" style="80" customWidth="1"/>
    <col min="54" max="54" width="12.05" style="80" customWidth="1"/>
    <col min="55" max="55" width="12.875" style="80" customWidth="1"/>
    <col min="56" max="56" width="20.25" style="80" customWidth="1"/>
    <col min="57" max="57" width="9" style="80"/>
    <col min="58" max="58" width="15" style="80"/>
    <col min="59" max="59" width="29.625" style="80"/>
    <col min="60" max="61" width="9" style="80"/>
    <col min="62" max="62" width="15" style="80" customWidth="1"/>
    <col min="63" max="63" width="12.875" style="80" customWidth="1"/>
    <col min="64" max="64" width="16.125" style="80" customWidth="1"/>
    <col min="65" max="65" width="9" style="80"/>
    <col min="66" max="66" width="15" style="80"/>
    <col min="67" max="67" width="25.125" style="80"/>
    <col min="68" max="68" width="9" style="80"/>
    <col min="69" max="69" width="20.5833333333333" style="80" customWidth="1"/>
    <col min="70" max="70" width="12.35" style="80" customWidth="1"/>
    <col min="71" max="73" width="9" style="80"/>
    <col min="74" max="74" width="15" style="80"/>
    <col min="75" max="75" width="12.75" style="80"/>
    <col min="76" max="16384" width="9" style="80"/>
  </cols>
  <sheetData>
    <row r="1" s="80" customFormat="1" ht="27" customHeight="1" spans="1:7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AA1" s="80" t="s">
        <v>1</v>
      </c>
      <c r="AB1" s="81" t="s">
        <v>2</v>
      </c>
      <c r="AC1" s="81" t="s">
        <v>3</v>
      </c>
      <c r="AD1" s="81" t="s">
        <v>4</v>
      </c>
      <c r="AE1" s="81" t="s">
        <v>5</v>
      </c>
      <c r="AF1" s="81" t="s">
        <v>6</v>
      </c>
      <c r="AG1" s="80" t="s">
        <v>1</v>
      </c>
      <c r="AI1" s="86" t="s">
        <v>7</v>
      </c>
      <c r="AJ1" s="86" t="s">
        <v>8</v>
      </c>
      <c r="AL1" s="83" t="s">
        <v>1</v>
      </c>
      <c r="AM1" s="83" t="s">
        <v>9</v>
      </c>
      <c r="AN1" s="83" t="s">
        <v>10</v>
      </c>
      <c r="AO1" s="83" t="s">
        <v>11</v>
      </c>
      <c r="AP1" s="83" t="s">
        <v>12</v>
      </c>
      <c r="AR1" s="80" t="s">
        <v>1</v>
      </c>
      <c r="AS1" s="80" t="s">
        <v>9</v>
      </c>
      <c r="AT1" s="80" t="s">
        <v>10</v>
      </c>
      <c r="AU1" s="80" t="s">
        <v>11</v>
      </c>
      <c r="AV1" s="80" t="s">
        <v>12</v>
      </c>
      <c r="AX1" s="80" t="s">
        <v>7</v>
      </c>
      <c r="AY1" s="80" t="s">
        <v>8</v>
      </c>
      <c r="BA1" s="99" t="s">
        <v>13</v>
      </c>
      <c r="BB1" s="80" t="s">
        <v>14</v>
      </c>
      <c r="BC1" s="80" t="s">
        <v>2</v>
      </c>
      <c r="BD1" s="80" t="s">
        <v>5</v>
      </c>
      <c r="BF1" s="80" t="s">
        <v>14</v>
      </c>
      <c r="BG1" s="80" t="s">
        <v>11</v>
      </c>
      <c r="BI1" s="99" t="s">
        <v>15</v>
      </c>
      <c r="BJ1" s="80" t="s">
        <v>14</v>
      </c>
      <c r="BK1" s="80" t="s">
        <v>16</v>
      </c>
      <c r="BL1" s="80" t="s">
        <v>17</v>
      </c>
      <c r="BN1" s="80" t="s">
        <v>14</v>
      </c>
      <c r="BO1" s="80" t="s">
        <v>18</v>
      </c>
      <c r="BQ1" s="80" t="s">
        <v>19</v>
      </c>
      <c r="BR1" s="80" t="s">
        <v>14</v>
      </c>
      <c r="BS1" s="80" t="s">
        <v>16</v>
      </c>
      <c r="BT1" s="80" t="s">
        <v>20</v>
      </c>
      <c r="BV1" s="80" t="s">
        <v>14</v>
      </c>
      <c r="BW1" s="80" t="s">
        <v>21</v>
      </c>
    </row>
    <row r="2" s="80" customFormat="1" ht="18" spans="1:75">
      <c r="A2" s="2" t="s">
        <v>22</v>
      </c>
      <c r="B2" s="3" t="s">
        <v>23</v>
      </c>
      <c r="C2" s="4" t="s">
        <v>24</v>
      </c>
      <c r="D2" s="5"/>
      <c r="E2" s="6"/>
      <c r="F2" s="6"/>
      <c r="G2" s="6"/>
      <c r="H2" s="6"/>
      <c r="I2" s="6"/>
      <c r="J2" s="6"/>
      <c r="K2" s="37" t="s">
        <v>25</v>
      </c>
      <c r="L2" s="5"/>
      <c r="M2" s="6"/>
      <c r="N2" s="6"/>
      <c r="O2" s="6"/>
      <c r="P2" s="6"/>
      <c r="Q2" s="50"/>
      <c r="R2" s="51" t="s">
        <v>26</v>
      </c>
      <c r="S2" s="52"/>
      <c r="T2" s="52"/>
      <c r="U2" s="52"/>
      <c r="V2" s="52"/>
      <c r="W2" s="53"/>
      <c r="X2" s="54" t="s">
        <v>27</v>
      </c>
      <c r="Y2" s="97"/>
      <c r="AA2" s="80">
        <f t="shared" ref="AA2:AA65" si="0">AG2</f>
        <v>0</v>
      </c>
      <c r="AB2" s="81" t="s">
        <v>28</v>
      </c>
      <c r="AC2" s="81">
        <v>0</v>
      </c>
      <c r="AD2" s="81">
        <v>0</v>
      </c>
      <c r="AE2" s="81">
        <v>0</v>
      </c>
      <c r="AF2" s="81">
        <v>200000</v>
      </c>
      <c r="AG2" s="80">
        <f>IFERROR(VLOOKUP(AB2,$AI:$AJ,2,FALSE),0)</f>
        <v>0</v>
      </c>
      <c r="AI2" s="88" t="s">
        <v>29</v>
      </c>
      <c r="AJ2" s="89" t="s">
        <v>30</v>
      </c>
      <c r="AL2" s="83">
        <v>0</v>
      </c>
      <c r="AM2" s="83">
        <v>44</v>
      </c>
      <c r="AN2" s="83">
        <v>1389000</v>
      </c>
      <c r="AO2" s="83">
        <v>775</v>
      </c>
      <c r="AP2" s="83">
        <v>62264512</v>
      </c>
      <c r="AR2" s="80">
        <v>0</v>
      </c>
      <c r="AS2" s="80">
        <v>44</v>
      </c>
      <c r="AT2" s="80">
        <v>1389000</v>
      </c>
      <c r="AU2" s="80">
        <v>775</v>
      </c>
      <c r="AV2" s="80">
        <v>62264512</v>
      </c>
      <c r="AX2" s="80" t="s">
        <v>29</v>
      </c>
      <c r="AY2" s="80" t="s">
        <v>30</v>
      </c>
      <c r="BB2" s="80" t="str">
        <f>VLOOKUP(BC2,$AX:$AY,2,FALSE)</f>
        <v>金桥支行</v>
      </c>
      <c r="BC2" s="80" t="s">
        <v>31</v>
      </c>
      <c r="BD2" s="80">
        <v>0</v>
      </c>
      <c r="BF2" s="80" t="s">
        <v>32</v>
      </c>
      <c r="BG2" s="80">
        <v>0</v>
      </c>
      <c r="BJ2" s="80" t="str">
        <f>VLOOKUP(BK2,$AX:$AY,2,FALSE)</f>
        <v>零售市场部</v>
      </c>
      <c r="BK2" s="80" t="s">
        <v>33</v>
      </c>
      <c r="BL2" s="80">
        <v>6400000</v>
      </c>
      <c r="BN2" s="80" t="s">
        <v>34</v>
      </c>
      <c r="BO2" s="80">
        <v>536000</v>
      </c>
      <c r="BR2" s="80" t="str">
        <f>VLOOKUP(BS2,$AX:$AY,2,FALSE)</f>
        <v>零售市场部</v>
      </c>
      <c r="BS2" s="80" t="s">
        <v>33</v>
      </c>
      <c r="BT2" s="80">
        <v>42</v>
      </c>
      <c r="BV2" s="80" t="s">
        <v>35</v>
      </c>
      <c r="BW2" s="80">
        <v>3</v>
      </c>
    </row>
    <row r="3" s="80" customFormat="1" ht="18.75" spans="1:75">
      <c r="A3" s="7"/>
      <c r="B3" s="8"/>
      <c r="C3" s="9" t="s">
        <v>36</v>
      </c>
      <c r="D3" s="10" t="s">
        <v>37</v>
      </c>
      <c r="E3" s="11" t="s">
        <v>38</v>
      </c>
      <c r="F3" s="11" t="s">
        <v>39</v>
      </c>
      <c r="G3" s="11" t="s">
        <v>40</v>
      </c>
      <c r="H3" s="11" t="s">
        <v>41</v>
      </c>
      <c r="I3" s="11" t="s">
        <v>42</v>
      </c>
      <c r="J3" s="11" t="s">
        <v>43</v>
      </c>
      <c r="K3" s="38" t="s">
        <v>36</v>
      </c>
      <c r="L3" s="10" t="s">
        <v>37</v>
      </c>
      <c r="M3" s="11" t="s">
        <v>38</v>
      </c>
      <c r="N3" s="11" t="s">
        <v>44</v>
      </c>
      <c r="O3" s="11" t="s">
        <v>39</v>
      </c>
      <c r="P3" s="11" t="s">
        <v>42</v>
      </c>
      <c r="Q3" s="55" t="s">
        <v>43</v>
      </c>
      <c r="R3" s="56" t="s">
        <v>36</v>
      </c>
      <c r="S3" s="57" t="s">
        <v>38</v>
      </c>
      <c r="T3" s="57" t="s">
        <v>39</v>
      </c>
      <c r="U3" s="57" t="s">
        <v>45</v>
      </c>
      <c r="V3" s="57" t="s">
        <v>42</v>
      </c>
      <c r="W3" s="58" t="s">
        <v>43</v>
      </c>
      <c r="X3" s="59"/>
      <c r="Y3" s="97"/>
      <c r="AA3" s="80">
        <f t="shared" si="0"/>
        <v>0</v>
      </c>
      <c r="AB3" s="81" t="s">
        <v>46</v>
      </c>
      <c r="AC3" s="81">
        <v>0</v>
      </c>
      <c r="AD3" s="81">
        <v>0</v>
      </c>
      <c r="AE3" s="81">
        <v>0</v>
      </c>
      <c r="AF3" s="81">
        <v>0</v>
      </c>
      <c r="AG3" s="80">
        <f>IFERROR(VLOOKUP(AB3,$AI:$AJ,2,FALSE),0)</f>
        <v>0</v>
      </c>
      <c r="AI3" s="90" t="s">
        <v>47</v>
      </c>
      <c r="AJ3" s="89" t="s">
        <v>30</v>
      </c>
      <c r="AL3" s="83" t="s">
        <v>30</v>
      </c>
      <c r="AM3" s="83">
        <v>0</v>
      </c>
      <c r="AN3" s="83">
        <v>0</v>
      </c>
      <c r="AO3" s="83">
        <v>0</v>
      </c>
      <c r="AP3" s="83">
        <v>0</v>
      </c>
      <c r="AR3" s="80" t="s">
        <v>30</v>
      </c>
      <c r="AS3" s="80">
        <v>0</v>
      </c>
      <c r="AT3" s="80">
        <v>0</v>
      </c>
      <c r="AU3" s="80">
        <v>0</v>
      </c>
      <c r="AV3" s="80">
        <v>0</v>
      </c>
      <c r="AX3" s="80" t="s">
        <v>47</v>
      </c>
      <c r="AY3" s="80" t="s">
        <v>30</v>
      </c>
      <c r="BB3" s="80" t="str">
        <f>VLOOKUP(BC3,$AX:$AY,2,FALSE)</f>
        <v>零售市场部</v>
      </c>
      <c r="BC3" s="80" t="s">
        <v>33</v>
      </c>
      <c r="BD3" s="80">
        <v>33</v>
      </c>
      <c r="BF3" s="80" t="s">
        <v>35</v>
      </c>
      <c r="BG3" s="80">
        <v>3</v>
      </c>
      <c r="BJ3" s="80" t="str">
        <f>VLOOKUP(BK3,$AX:$AY,2,FALSE)</f>
        <v>川沙支行</v>
      </c>
      <c r="BK3" s="80" t="s">
        <v>48</v>
      </c>
      <c r="BL3" s="80">
        <v>450000</v>
      </c>
      <c r="BN3" s="80" t="s">
        <v>49</v>
      </c>
      <c r="BO3" s="80">
        <v>15000</v>
      </c>
      <c r="BR3" s="80" t="str">
        <f>VLOOKUP(BS3,$AX:$AY,2,FALSE)</f>
        <v>川沙支行</v>
      </c>
      <c r="BS3" s="80" t="s">
        <v>48</v>
      </c>
      <c r="BT3" s="80">
        <v>1</v>
      </c>
      <c r="BV3" s="80" t="s">
        <v>34</v>
      </c>
      <c r="BW3" s="80">
        <v>4</v>
      </c>
    </row>
    <row r="4" s="80" customFormat="1" ht="17.25" spans="1:75">
      <c r="A4" s="12" t="s">
        <v>50</v>
      </c>
      <c r="B4" s="13" t="s">
        <v>51</v>
      </c>
      <c r="C4" s="14">
        <v>20</v>
      </c>
      <c r="D4" s="15">
        <v>10</v>
      </c>
      <c r="E4" s="15">
        <f>VLOOKUP(B4,$AL:$AP,4,FALSE)</f>
        <v>24</v>
      </c>
      <c r="F4" s="15">
        <v>8</v>
      </c>
      <c r="G4" s="15"/>
      <c r="H4" s="15"/>
      <c r="I4" s="15">
        <f t="shared" ref="I4:I15" si="1">SUM(E4:H4)</f>
        <v>32</v>
      </c>
      <c r="J4" s="39">
        <f t="shared" ref="J4:J48" si="2">I4/C4</f>
        <v>1.6</v>
      </c>
      <c r="K4" s="40">
        <v>70</v>
      </c>
      <c r="L4" s="15">
        <v>40</v>
      </c>
      <c r="M4" s="15">
        <f>VLOOKUP(B4,$AL:$AP,5,FALSE)/10000</f>
        <v>73.2</v>
      </c>
      <c r="N4" s="15"/>
      <c r="O4" s="15"/>
      <c r="P4" s="15">
        <f t="shared" ref="P4:P47" si="3">SUM(M4:O4)</f>
        <v>73.2</v>
      </c>
      <c r="Q4" s="60">
        <f t="shared" ref="Q4:Q48" si="4">P4/K4</f>
        <v>1.04571428571429</v>
      </c>
      <c r="R4" s="40">
        <v>1</v>
      </c>
      <c r="S4" s="61">
        <v>3</v>
      </c>
      <c r="T4" s="61">
        <v>1</v>
      </c>
      <c r="U4" s="61"/>
      <c r="V4" s="15">
        <f t="shared" ref="V4:V47" si="5">SUM(S4:U4)</f>
        <v>4</v>
      </c>
      <c r="W4" s="60">
        <f t="shared" ref="W4:W48" si="6">V4/R4</f>
        <v>4</v>
      </c>
      <c r="X4" s="62">
        <f t="shared" ref="X4:X48" si="7">IF(J4&gt;1.2,1.2,J4)*0.05+IF(Q4&gt;1.2,1.2,Q4)*0.05+IF(W4&gt;1.2,1.2,W4)*0.05</f>
        <v>0.172285714285714</v>
      </c>
      <c r="Y4" s="15">
        <v>116.7407</v>
      </c>
      <c r="Z4" s="80">
        <f t="shared" ref="Z4:Z67" si="8">P4-Y4</f>
        <v>-43.5407</v>
      </c>
      <c r="AA4" s="80" t="str">
        <f t="shared" si="0"/>
        <v>运营管理部</v>
      </c>
      <c r="AB4" s="81" t="s">
        <v>52</v>
      </c>
      <c r="AC4" s="81">
        <v>0</v>
      </c>
      <c r="AD4" s="81">
        <v>0</v>
      </c>
      <c r="AE4" s="81">
        <v>0</v>
      </c>
      <c r="AF4" s="81">
        <v>0</v>
      </c>
      <c r="AG4" s="80" t="str">
        <f>IFERROR(VLOOKUP(AB4,$AI:$AJ,2,FALSE),0)</f>
        <v>运营管理部</v>
      </c>
      <c r="AI4" s="90" t="s">
        <v>53</v>
      </c>
      <c r="AJ4" s="89" t="s">
        <v>30</v>
      </c>
      <c r="AL4" s="83" t="s">
        <v>54</v>
      </c>
      <c r="AM4" s="83">
        <v>0</v>
      </c>
      <c r="AN4" s="83">
        <v>8000</v>
      </c>
      <c r="AO4" s="83">
        <v>9</v>
      </c>
      <c r="AP4" s="83">
        <v>771000</v>
      </c>
      <c r="AR4" s="80" t="s">
        <v>54</v>
      </c>
      <c r="AS4" s="80">
        <v>0</v>
      </c>
      <c r="AT4" s="80">
        <v>8000</v>
      </c>
      <c r="AU4" s="80">
        <v>9</v>
      </c>
      <c r="AV4" s="80">
        <v>771000</v>
      </c>
      <c r="AX4" s="80" t="s">
        <v>53</v>
      </c>
      <c r="AY4" s="80" t="s">
        <v>30</v>
      </c>
      <c r="BB4" s="80" t="str">
        <f>VLOOKUP(BC4,$AX:$AY,2,FALSE)</f>
        <v>金桥支行</v>
      </c>
      <c r="BC4" s="80" t="s">
        <v>55</v>
      </c>
      <c r="BD4" s="80">
        <v>0</v>
      </c>
      <c r="BF4" s="80" t="s">
        <v>34</v>
      </c>
      <c r="BG4" s="80">
        <v>4</v>
      </c>
      <c r="BJ4" s="80" t="str">
        <f>VLOOKUP(BK4,$AX:$AY,2,FALSE)</f>
        <v>零售市场部</v>
      </c>
      <c r="BK4" s="80" t="s">
        <v>56</v>
      </c>
      <c r="BL4" s="80">
        <v>1548000</v>
      </c>
      <c r="BN4" s="80" t="s">
        <v>57</v>
      </c>
      <c r="BO4" s="80">
        <v>249140</v>
      </c>
      <c r="BR4" s="80" t="str">
        <f>VLOOKUP(BS4,$AX:$AY,2,FALSE)</f>
        <v>北蔡支行</v>
      </c>
      <c r="BS4" s="80" t="s">
        <v>58</v>
      </c>
      <c r="BT4" s="80">
        <v>6</v>
      </c>
      <c r="BV4" s="80" t="s">
        <v>49</v>
      </c>
      <c r="BW4" s="80">
        <v>2</v>
      </c>
    </row>
    <row r="5" s="80" customFormat="1" ht="17.25" spans="1:75">
      <c r="A5" s="16"/>
      <c r="B5" s="17" t="s">
        <v>57</v>
      </c>
      <c r="C5" s="18">
        <v>29</v>
      </c>
      <c r="D5" s="15">
        <v>0</v>
      </c>
      <c r="E5" s="15">
        <f>VLOOKUP(B5,$AL:$AP,4,FALSE)</f>
        <v>13</v>
      </c>
      <c r="F5" s="19">
        <v>12</v>
      </c>
      <c r="G5" s="15"/>
      <c r="H5" s="15"/>
      <c r="I5" s="15">
        <f t="shared" si="1"/>
        <v>25</v>
      </c>
      <c r="J5" s="41">
        <f t="shared" si="2"/>
        <v>0.862068965517241</v>
      </c>
      <c r="K5" s="42">
        <v>80</v>
      </c>
      <c r="L5" s="15">
        <v>14.5</v>
      </c>
      <c r="M5" s="15">
        <f>VLOOKUP(B5,$AL:$AP,5,FALSE)/10000</f>
        <v>64.5178</v>
      </c>
      <c r="N5" s="15">
        <f>29.2229+24.5+13</f>
        <v>66.7229</v>
      </c>
      <c r="O5" s="19"/>
      <c r="P5" s="15">
        <f t="shared" si="3"/>
        <v>131.2407</v>
      </c>
      <c r="Q5" s="63">
        <f t="shared" si="4"/>
        <v>1.64050875</v>
      </c>
      <c r="R5" s="40">
        <v>2</v>
      </c>
      <c r="S5" s="61">
        <v>4</v>
      </c>
      <c r="T5" s="64">
        <v>4</v>
      </c>
      <c r="U5" s="61"/>
      <c r="V5" s="15">
        <f t="shared" si="5"/>
        <v>8</v>
      </c>
      <c r="W5" s="63">
        <f t="shared" si="6"/>
        <v>4</v>
      </c>
      <c r="X5" s="65">
        <f t="shared" si="7"/>
        <v>0.163103448275862</v>
      </c>
      <c r="Y5" s="15">
        <v>74.765</v>
      </c>
      <c r="Z5" s="80">
        <f t="shared" si="8"/>
        <v>56.4757</v>
      </c>
      <c r="AA5" s="80" t="str">
        <f t="shared" si="0"/>
        <v>川沙支行</v>
      </c>
      <c r="AB5" s="81" t="s">
        <v>59</v>
      </c>
      <c r="AC5" s="81">
        <v>0</v>
      </c>
      <c r="AD5" s="81">
        <v>0</v>
      </c>
      <c r="AE5" s="81">
        <v>0</v>
      </c>
      <c r="AF5" s="81">
        <v>0</v>
      </c>
      <c r="AG5" s="80" t="str">
        <f>IFERROR(VLOOKUP(AB5,$AI:$AJ,2,FALSE),0)</f>
        <v>川沙支行</v>
      </c>
      <c r="AI5" s="89" t="s">
        <v>60</v>
      </c>
      <c r="AJ5" s="89" t="s">
        <v>30</v>
      </c>
      <c r="AL5" s="83" t="s">
        <v>61</v>
      </c>
      <c r="AM5" s="83">
        <v>0</v>
      </c>
      <c r="AN5" s="83">
        <v>0</v>
      </c>
      <c r="AO5" s="83">
        <v>3</v>
      </c>
      <c r="AP5" s="83">
        <v>372500</v>
      </c>
      <c r="AR5" s="80" t="s">
        <v>61</v>
      </c>
      <c r="AS5" s="80">
        <v>0</v>
      </c>
      <c r="AT5" s="80">
        <v>0</v>
      </c>
      <c r="AU5" s="80">
        <v>3</v>
      </c>
      <c r="AV5" s="80">
        <v>372500</v>
      </c>
      <c r="AX5" s="80" t="s">
        <v>60</v>
      </c>
      <c r="AY5" s="80" t="s">
        <v>30</v>
      </c>
      <c r="BB5" s="80" t="str">
        <f>VLOOKUP(BC5,$AX:$AY,2,FALSE)</f>
        <v>御桥分理处</v>
      </c>
      <c r="BC5" s="80" t="s">
        <v>62</v>
      </c>
      <c r="BD5" s="80">
        <v>0</v>
      </c>
      <c r="BF5" s="80" t="s">
        <v>49</v>
      </c>
      <c r="BG5" s="80">
        <v>2</v>
      </c>
      <c r="BJ5" s="80" t="str">
        <f>VLOOKUP(BK5,$AX:$AY,2,FALSE)</f>
        <v>曹路支行</v>
      </c>
      <c r="BK5" s="80" t="s">
        <v>63</v>
      </c>
      <c r="BL5" s="80">
        <v>100000</v>
      </c>
      <c r="BN5" s="80" t="s">
        <v>64</v>
      </c>
      <c r="BO5" s="80">
        <v>600000</v>
      </c>
      <c r="BR5" s="80" t="str">
        <f>VLOOKUP(BS5,$AX:$AY,2,FALSE)</f>
        <v>零售市场部</v>
      </c>
      <c r="BS5" s="80" t="s">
        <v>65</v>
      </c>
      <c r="BT5" s="80">
        <v>2</v>
      </c>
      <c r="BV5" s="80" t="s">
        <v>66</v>
      </c>
      <c r="BW5" s="80">
        <v>1</v>
      </c>
    </row>
    <row r="6" s="80" customFormat="1" ht="17.25" spans="1:75">
      <c r="A6" s="16"/>
      <c r="B6" s="17" t="s">
        <v>49</v>
      </c>
      <c r="C6" s="18">
        <v>38</v>
      </c>
      <c r="D6" s="15">
        <v>12</v>
      </c>
      <c r="E6" s="15">
        <f>VLOOKUP(B6,$AL:$AP,4,FALSE)</f>
        <v>1</v>
      </c>
      <c r="F6" s="19">
        <v>94</v>
      </c>
      <c r="G6" s="15"/>
      <c r="H6" s="15"/>
      <c r="I6" s="15">
        <f t="shared" si="1"/>
        <v>95</v>
      </c>
      <c r="J6" s="41">
        <f t="shared" si="2"/>
        <v>2.5</v>
      </c>
      <c r="K6" s="42">
        <v>110</v>
      </c>
      <c r="L6" s="15">
        <v>11.7</v>
      </c>
      <c r="M6" s="15">
        <f>VLOOKUP(B6,$AL:$AP,5,FALSE)/10000</f>
        <v>66.465</v>
      </c>
      <c r="N6" s="15"/>
      <c r="O6" s="19">
        <v>20</v>
      </c>
      <c r="P6" s="15">
        <f t="shared" si="3"/>
        <v>86.465</v>
      </c>
      <c r="Q6" s="63">
        <f t="shared" si="4"/>
        <v>0.786045454545455</v>
      </c>
      <c r="R6" s="40">
        <v>3</v>
      </c>
      <c r="S6" s="61"/>
      <c r="T6" s="64">
        <v>49</v>
      </c>
      <c r="U6" s="61"/>
      <c r="V6" s="15">
        <f t="shared" si="5"/>
        <v>49</v>
      </c>
      <c r="W6" s="63">
        <f t="shared" si="6"/>
        <v>16.3333333333333</v>
      </c>
      <c r="X6" s="65">
        <f t="shared" si="7"/>
        <v>0.159302272727273</v>
      </c>
      <c r="Y6" s="15">
        <v>110.3</v>
      </c>
      <c r="Z6" s="80">
        <f t="shared" si="8"/>
        <v>-23.835</v>
      </c>
      <c r="AA6" s="80">
        <f t="shared" si="0"/>
        <v>0</v>
      </c>
      <c r="AB6" s="81" t="s">
        <v>67</v>
      </c>
      <c r="AC6" s="81">
        <v>0</v>
      </c>
      <c r="AD6" s="81">
        <v>0</v>
      </c>
      <c r="AE6" s="81">
        <v>0</v>
      </c>
      <c r="AF6" s="81">
        <v>0</v>
      </c>
      <c r="AG6" s="80">
        <f>IFERROR(VLOOKUP(AB6,$AI:$AJ,2,FALSE),0)</f>
        <v>0</v>
      </c>
      <c r="AI6" s="89" t="s">
        <v>68</v>
      </c>
      <c r="AJ6" s="89" t="s">
        <v>30</v>
      </c>
      <c r="AL6" s="83" t="s">
        <v>69</v>
      </c>
      <c r="AM6" s="83">
        <v>0</v>
      </c>
      <c r="AN6" s="83">
        <v>0</v>
      </c>
      <c r="AO6" s="83">
        <v>7</v>
      </c>
      <c r="AP6" s="83">
        <v>558643</v>
      </c>
      <c r="AR6" s="80" t="s">
        <v>69</v>
      </c>
      <c r="AS6" s="80">
        <v>0</v>
      </c>
      <c r="AT6" s="80">
        <v>0</v>
      </c>
      <c r="AU6" s="80">
        <v>7</v>
      </c>
      <c r="AV6" s="80">
        <v>558643</v>
      </c>
      <c r="AX6" s="80" t="s">
        <v>68</v>
      </c>
      <c r="AY6" s="80" t="s">
        <v>30</v>
      </c>
      <c r="BB6" s="80" t="str">
        <f>VLOOKUP(BC6,$AX:$AY,2,FALSE)</f>
        <v>川沙支行</v>
      </c>
      <c r="BC6" s="80" t="s">
        <v>48</v>
      </c>
      <c r="BD6" s="80">
        <v>1</v>
      </c>
      <c r="BF6" s="80" t="s">
        <v>66</v>
      </c>
      <c r="BG6" s="80">
        <v>0</v>
      </c>
      <c r="BJ6" s="80" t="str">
        <f>VLOOKUP(BK6,$AX:$AY,2,FALSE)</f>
        <v>金桥支行</v>
      </c>
      <c r="BK6" s="80" t="s">
        <v>70</v>
      </c>
      <c r="BL6" s="80">
        <v>400000</v>
      </c>
      <c r="BN6" s="80" t="s">
        <v>69</v>
      </c>
      <c r="BO6" s="80">
        <v>100000</v>
      </c>
      <c r="BR6" s="80" t="str">
        <f>VLOOKUP(BS6,$AX:$AY,2,FALSE)</f>
        <v>龚路支行</v>
      </c>
      <c r="BS6" s="80" t="s">
        <v>71</v>
      </c>
      <c r="BT6" s="80">
        <v>1</v>
      </c>
      <c r="BV6" s="80" t="s">
        <v>72</v>
      </c>
      <c r="BW6" s="80">
        <v>3</v>
      </c>
    </row>
    <row r="7" s="80" customFormat="1" ht="18" customHeight="1" spans="1:75">
      <c r="A7" s="16"/>
      <c r="B7" s="17" t="s">
        <v>73</v>
      </c>
      <c r="C7" s="18">
        <v>25</v>
      </c>
      <c r="D7" s="15">
        <v>0</v>
      </c>
      <c r="E7" s="15">
        <f>VLOOKUP(B7,$AL:$AP,4,FALSE)</f>
        <v>3</v>
      </c>
      <c r="F7" s="19">
        <v>26</v>
      </c>
      <c r="G7" s="15"/>
      <c r="H7" s="15"/>
      <c r="I7" s="15">
        <f t="shared" si="1"/>
        <v>29</v>
      </c>
      <c r="J7" s="41">
        <f t="shared" si="2"/>
        <v>1.16</v>
      </c>
      <c r="K7" s="42">
        <v>200</v>
      </c>
      <c r="L7" s="15">
        <v>0</v>
      </c>
      <c r="M7" s="15">
        <f>VLOOKUP(B7,$AL:$AP,5,FALSE)/10000</f>
        <v>110.3</v>
      </c>
      <c r="N7" s="15"/>
      <c r="O7" s="19"/>
      <c r="P7" s="15">
        <f t="shared" si="3"/>
        <v>110.3</v>
      </c>
      <c r="Q7" s="63">
        <f t="shared" si="4"/>
        <v>0.5515</v>
      </c>
      <c r="R7" s="40">
        <v>2</v>
      </c>
      <c r="S7" s="61"/>
      <c r="T7" s="64">
        <v>13</v>
      </c>
      <c r="U7" s="61"/>
      <c r="V7" s="15">
        <f t="shared" si="5"/>
        <v>13</v>
      </c>
      <c r="W7" s="63">
        <f t="shared" si="6"/>
        <v>6.5</v>
      </c>
      <c r="X7" s="65">
        <f t="shared" si="7"/>
        <v>0.145575</v>
      </c>
      <c r="Y7" s="15">
        <v>33.2</v>
      </c>
      <c r="Z7" s="80">
        <f t="shared" si="8"/>
        <v>77.1</v>
      </c>
      <c r="AA7" s="80" t="str">
        <f t="shared" si="0"/>
        <v>芳华分理处</v>
      </c>
      <c r="AB7" s="81" t="s">
        <v>74</v>
      </c>
      <c r="AC7" s="81">
        <v>0</v>
      </c>
      <c r="AD7" s="81">
        <v>0</v>
      </c>
      <c r="AE7" s="81">
        <v>1</v>
      </c>
      <c r="AF7" s="81">
        <v>38000</v>
      </c>
      <c r="AG7" s="80" t="str">
        <f>IFERROR(VLOOKUP(AB7,$AI:$AJ,2,FALSE),0)</f>
        <v>芳华分理处</v>
      </c>
      <c r="AI7" s="89" t="s">
        <v>75</v>
      </c>
      <c r="AJ7" s="89" t="s">
        <v>30</v>
      </c>
      <c r="AL7" s="83" t="s">
        <v>34</v>
      </c>
      <c r="AM7" s="83">
        <v>5</v>
      </c>
      <c r="AN7" s="83">
        <v>5000</v>
      </c>
      <c r="AO7" s="83">
        <v>51</v>
      </c>
      <c r="AP7" s="83">
        <v>358852</v>
      </c>
      <c r="AR7" s="80" t="s">
        <v>34</v>
      </c>
      <c r="AS7" s="80">
        <v>5</v>
      </c>
      <c r="AT7" s="80">
        <v>5000</v>
      </c>
      <c r="AU7" s="80">
        <v>51</v>
      </c>
      <c r="AV7" s="80">
        <v>358852</v>
      </c>
      <c r="AX7" s="80" t="s">
        <v>75</v>
      </c>
      <c r="AY7" s="80" t="s">
        <v>30</v>
      </c>
      <c r="BB7" s="80" t="str">
        <f>VLOOKUP(BC7,$AX:$AY,2,FALSE)</f>
        <v>曹路支行</v>
      </c>
      <c r="BC7" s="80" t="s">
        <v>76</v>
      </c>
      <c r="BD7" s="80">
        <v>0</v>
      </c>
      <c r="BF7" s="80" t="s">
        <v>72</v>
      </c>
      <c r="BG7" s="80">
        <v>3</v>
      </c>
      <c r="BJ7" s="80" t="str">
        <f>VLOOKUP(BK7,$AX:$AY,2,FALSE)</f>
        <v>零售市场部</v>
      </c>
      <c r="BK7" s="80" t="s">
        <v>77</v>
      </c>
      <c r="BL7" s="80">
        <v>663500</v>
      </c>
      <c r="BN7" s="80" t="s">
        <v>78</v>
      </c>
      <c r="BO7" s="80">
        <v>350000</v>
      </c>
      <c r="BR7" s="80" t="str">
        <f>VLOOKUP(BS7,$AX:$AY,2,FALSE)</f>
        <v>妙境支行</v>
      </c>
      <c r="BS7" s="80" t="s">
        <v>79</v>
      </c>
      <c r="BT7" s="80">
        <v>2</v>
      </c>
      <c r="BV7" s="80" t="s">
        <v>54</v>
      </c>
      <c r="BW7" s="80">
        <v>8</v>
      </c>
    </row>
    <row r="8" s="80" customFormat="1" ht="17.25" spans="1:75">
      <c r="A8" s="16"/>
      <c r="B8" s="17" t="s">
        <v>66</v>
      </c>
      <c r="C8" s="18">
        <v>38</v>
      </c>
      <c r="D8" s="15">
        <v>1</v>
      </c>
      <c r="E8" s="15">
        <f>VLOOKUP(B8,$AL:$AP,4,FALSE)</f>
        <v>6</v>
      </c>
      <c r="F8" s="19">
        <v>32</v>
      </c>
      <c r="G8" s="15"/>
      <c r="H8" s="15"/>
      <c r="I8" s="15">
        <f t="shared" si="1"/>
        <v>38</v>
      </c>
      <c r="J8" s="41">
        <f t="shared" si="2"/>
        <v>1</v>
      </c>
      <c r="K8" s="42">
        <v>200</v>
      </c>
      <c r="L8" s="15">
        <v>16.9</v>
      </c>
      <c r="M8" s="15">
        <f>VLOOKUP(B8,$AL:$AP,5,FALSE)/10000</f>
        <v>108.965</v>
      </c>
      <c r="N8" s="15"/>
      <c r="O8" s="19"/>
      <c r="P8" s="15">
        <f t="shared" si="3"/>
        <v>108.965</v>
      </c>
      <c r="Q8" s="63">
        <f t="shared" si="4"/>
        <v>0.544825</v>
      </c>
      <c r="R8" s="40">
        <v>2</v>
      </c>
      <c r="S8" s="61">
        <v>5</v>
      </c>
      <c r="T8" s="64">
        <v>15</v>
      </c>
      <c r="U8" s="61"/>
      <c r="V8" s="15">
        <f t="shared" si="5"/>
        <v>20</v>
      </c>
      <c r="W8" s="63">
        <f t="shared" si="6"/>
        <v>10</v>
      </c>
      <c r="X8" s="65">
        <f t="shared" si="7"/>
        <v>0.13724125</v>
      </c>
      <c r="Y8" s="15">
        <v>92.065</v>
      </c>
      <c r="Z8" s="80">
        <f t="shared" si="8"/>
        <v>16.9</v>
      </c>
      <c r="AA8" s="80" t="str">
        <f t="shared" si="0"/>
        <v>风险管理部</v>
      </c>
      <c r="AB8" s="81" t="s">
        <v>80</v>
      </c>
      <c r="AC8" s="81">
        <v>0</v>
      </c>
      <c r="AD8" s="81">
        <v>0</v>
      </c>
      <c r="AE8" s="81">
        <v>0</v>
      </c>
      <c r="AF8" s="81">
        <v>0</v>
      </c>
      <c r="AG8" s="80" t="str">
        <f>IFERROR(VLOOKUP(AB8,$AI:$AJ,2,FALSE),0)</f>
        <v>风险管理部</v>
      </c>
      <c r="AI8" s="89" t="s">
        <v>81</v>
      </c>
      <c r="AJ8" s="89" t="s">
        <v>30</v>
      </c>
      <c r="AL8" s="83" t="s">
        <v>82</v>
      </c>
      <c r="AM8" s="83">
        <v>0</v>
      </c>
      <c r="AN8" s="83">
        <v>0</v>
      </c>
      <c r="AO8" s="83">
        <v>5</v>
      </c>
      <c r="AP8" s="83">
        <v>7600</v>
      </c>
      <c r="AR8" s="80" t="s">
        <v>82</v>
      </c>
      <c r="AS8" s="80">
        <v>0</v>
      </c>
      <c r="AT8" s="80">
        <v>0</v>
      </c>
      <c r="AU8" s="80">
        <v>5</v>
      </c>
      <c r="AV8" s="80">
        <v>7600</v>
      </c>
      <c r="AX8" s="80" t="s">
        <v>81</v>
      </c>
      <c r="AY8" s="80" t="s">
        <v>30</v>
      </c>
      <c r="BB8" s="80" t="str">
        <f>VLOOKUP(BC8,$AX:$AY,2,FALSE)</f>
        <v>北蔡支行</v>
      </c>
      <c r="BC8" s="80" t="s">
        <v>58</v>
      </c>
      <c r="BD8" s="80">
        <v>6</v>
      </c>
      <c r="BF8" s="80" t="s">
        <v>54</v>
      </c>
      <c r="BG8" s="80">
        <v>8</v>
      </c>
      <c r="BJ8" s="80" t="str">
        <f>VLOOKUP(BK8,$AX:$AY,2,FALSE)</f>
        <v>王港支行</v>
      </c>
      <c r="BK8" s="80" t="s">
        <v>83</v>
      </c>
      <c r="BL8" s="80">
        <v>298000</v>
      </c>
      <c r="BN8" s="80" t="s">
        <v>84</v>
      </c>
      <c r="BO8" s="80">
        <v>145000</v>
      </c>
      <c r="BR8" s="80" t="str">
        <f>VLOOKUP(BS8,$AX:$AY,2,FALSE)</f>
        <v>芳华分理处</v>
      </c>
      <c r="BS8" s="80" t="s">
        <v>85</v>
      </c>
      <c r="BT8" s="80">
        <v>1</v>
      </c>
      <c r="BV8" s="80" t="s">
        <v>57</v>
      </c>
      <c r="BW8" s="80">
        <v>2</v>
      </c>
    </row>
    <row r="9" s="80" customFormat="1" ht="17.25" spans="1:75">
      <c r="A9" s="16"/>
      <c r="B9" s="17" t="s">
        <v>64</v>
      </c>
      <c r="C9" s="18">
        <v>27</v>
      </c>
      <c r="D9" s="15">
        <v>0</v>
      </c>
      <c r="E9" s="15">
        <f>VLOOKUP(B9,$AL:$AP,4,FALSE)</f>
        <v>16</v>
      </c>
      <c r="F9" s="19"/>
      <c r="G9" s="15"/>
      <c r="H9" s="15"/>
      <c r="I9" s="15">
        <f t="shared" si="1"/>
        <v>16</v>
      </c>
      <c r="J9" s="41">
        <f t="shared" si="2"/>
        <v>0.592592592592593</v>
      </c>
      <c r="K9" s="42">
        <v>200</v>
      </c>
      <c r="L9" s="15">
        <v>0</v>
      </c>
      <c r="M9" s="15">
        <f>VLOOKUP(B9,$AL:$AP,5,FALSE)/10000</f>
        <v>163.2166</v>
      </c>
      <c r="N9" s="15">
        <v>29.8</v>
      </c>
      <c r="O9" s="19"/>
      <c r="P9" s="15">
        <f t="shared" si="3"/>
        <v>193.0166</v>
      </c>
      <c r="Q9" s="63">
        <f t="shared" si="4"/>
        <v>0.965083</v>
      </c>
      <c r="R9" s="40">
        <v>2</v>
      </c>
      <c r="S9" s="61">
        <v>2</v>
      </c>
      <c r="T9" s="64"/>
      <c r="U9" s="61"/>
      <c r="V9" s="15">
        <f t="shared" si="5"/>
        <v>2</v>
      </c>
      <c r="W9" s="63">
        <f t="shared" si="6"/>
        <v>1</v>
      </c>
      <c r="X9" s="65">
        <f t="shared" si="7"/>
        <v>0.12788377962963</v>
      </c>
      <c r="Y9" s="15">
        <v>193.0166</v>
      </c>
      <c r="Z9" s="80">
        <f t="shared" si="8"/>
        <v>0</v>
      </c>
      <c r="AA9" s="80">
        <f t="shared" si="0"/>
        <v>0</v>
      </c>
      <c r="AB9" s="81" t="s">
        <v>86</v>
      </c>
      <c r="AC9" s="81">
        <v>0</v>
      </c>
      <c r="AD9" s="81">
        <v>0</v>
      </c>
      <c r="AE9" s="81">
        <v>0</v>
      </c>
      <c r="AF9" s="81">
        <v>0</v>
      </c>
      <c r="AG9" s="80">
        <f>IFERROR(VLOOKUP(AB9,$AI:$AJ,2,FALSE),0)</f>
        <v>0</v>
      </c>
      <c r="AI9" s="89" t="s">
        <v>87</v>
      </c>
      <c r="AJ9" s="89" t="s">
        <v>30</v>
      </c>
      <c r="AL9" s="83" t="s">
        <v>88</v>
      </c>
      <c r="AM9" s="83">
        <v>0</v>
      </c>
      <c r="AN9" s="83">
        <v>0</v>
      </c>
      <c r="AO9" s="83">
        <v>5</v>
      </c>
      <c r="AP9" s="83">
        <v>80000</v>
      </c>
      <c r="AR9" s="80" t="s">
        <v>88</v>
      </c>
      <c r="AS9" s="80">
        <v>0</v>
      </c>
      <c r="AT9" s="80">
        <v>0</v>
      </c>
      <c r="AU9" s="80">
        <v>5</v>
      </c>
      <c r="AV9" s="80">
        <v>80000</v>
      </c>
      <c r="AX9" s="80" t="s">
        <v>87</v>
      </c>
      <c r="AY9" s="80" t="s">
        <v>30</v>
      </c>
      <c r="BB9" s="80" t="str">
        <f>VLOOKUP(BC9,$AX:$AY,2,FALSE)</f>
        <v>零售市场部</v>
      </c>
      <c r="BC9" s="80" t="s">
        <v>65</v>
      </c>
      <c r="BD9" s="80">
        <v>2</v>
      </c>
      <c r="BF9" s="80" t="s">
        <v>57</v>
      </c>
      <c r="BG9" s="80">
        <v>1</v>
      </c>
      <c r="BJ9" s="80" t="str">
        <f>VLOOKUP(BK9,$AX:$AY,2,FALSE)</f>
        <v>川沙支行</v>
      </c>
      <c r="BK9" s="80" t="s">
        <v>89</v>
      </c>
      <c r="BL9" s="80">
        <v>86000</v>
      </c>
      <c r="BN9" s="80" t="s">
        <v>90</v>
      </c>
      <c r="BO9" s="80">
        <v>16000</v>
      </c>
      <c r="BR9" s="80" t="str">
        <f>VLOOKUP(BS9,$AX:$AY,2,FALSE)</f>
        <v>零售市场部</v>
      </c>
      <c r="BS9" s="80" t="s">
        <v>56</v>
      </c>
      <c r="BT9" s="80">
        <v>25</v>
      </c>
      <c r="BV9" s="80" t="s">
        <v>73</v>
      </c>
      <c r="BW9" s="80">
        <v>1</v>
      </c>
    </row>
    <row r="10" s="80" customFormat="1" ht="17" customHeight="1" spans="1:75">
      <c r="A10" s="16"/>
      <c r="B10" s="17" t="s">
        <v>72</v>
      </c>
      <c r="C10" s="18">
        <v>27</v>
      </c>
      <c r="D10" s="15">
        <v>0</v>
      </c>
      <c r="E10" s="15">
        <f>VLOOKUP(B10,$AL:$AP,4,FALSE)</f>
        <v>3</v>
      </c>
      <c r="F10" s="19">
        <v>18</v>
      </c>
      <c r="G10" s="15"/>
      <c r="H10" s="15"/>
      <c r="I10" s="15">
        <f t="shared" si="1"/>
        <v>21</v>
      </c>
      <c r="J10" s="41">
        <f t="shared" si="2"/>
        <v>0.777777777777778</v>
      </c>
      <c r="K10" s="42">
        <v>140</v>
      </c>
      <c r="L10" s="15">
        <v>1.59999999999999</v>
      </c>
      <c r="M10" s="15">
        <f>VLOOKUP(B10,$AL:$AP,5,FALSE)/10000</f>
        <v>75.1571</v>
      </c>
      <c r="N10" s="15"/>
      <c r="O10" s="19"/>
      <c r="P10" s="15">
        <f t="shared" si="3"/>
        <v>75.1571</v>
      </c>
      <c r="Q10" s="63">
        <f t="shared" si="4"/>
        <v>0.536836428571429</v>
      </c>
      <c r="R10" s="40">
        <v>2</v>
      </c>
      <c r="S10" s="61"/>
      <c r="T10" s="64">
        <v>9</v>
      </c>
      <c r="U10" s="61"/>
      <c r="V10" s="15">
        <f t="shared" si="5"/>
        <v>9</v>
      </c>
      <c r="W10" s="63">
        <f t="shared" si="6"/>
        <v>4.5</v>
      </c>
      <c r="X10" s="65">
        <f t="shared" si="7"/>
        <v>0.12573071031746</v>
      </c>
      <c r="Y10" s="15">
        <v>73.5571</v>
      </c>
      <c r="Z10" s="80">
        <f t="shared" si="8"/>
        <v>1.59999999999999</v>
      </c>
      <c r="AA10" s="80">
        <f t="shared" si="0"/>
        <v>0</v>
      </c>
      <c r="AB10" s="81" t="s">
        <v>91</v>
      </c>
      <c r="AC10" s="81">
        <v>0</v>
      </c>
      <c r="AD10" s="81">
        <v>0</v>
      </c>
      <c r="AE10" s="81">
        <v>0</v>
      </c>
      <c r="AF10" s="81">
        <v>0</v>
      </c>
      <c r="AG10" s="80">
        <f>IFERROR(VLOOKUP(AB10,$AI:$AJ,2,FALSE),0)</f>
        <v>0</v>
      </c>
      <c r="AI10" s="89" t="s">
        <v>92</v>
      </c>
      <c r="AJ10" s="89" t="s">
        <v>30</v>
      </c>
      <c r="AL10" s="83" t="s">
        <v>93</v>
      </c>
      <c r="AM10" s="83">
        <v>1</v>
      </c>
      <c r="AN10" s="83">
        <v>0</v>
      </c>
      <c r="AO10" s="83">
        <v>6</v>
      </c>
      <c r="AP10" s="83">
        <v>143000</v>
      </c>
      <c r="AR10" s="80" t="s">
        <v>93</v>
      </c>
      <c r="AS10" s="80">
        <v>1</v>
      </c>
      <c r="AT10" s="80">
        <v>0</v>
      </c>
      <c r="AU10" s="80">
        <v>6</v>
      </c>
      <c r="AV10" s="80">
        <v>143000</v>
      </c>
      <c r="AX10" s="80" t="s">
        <v>92</v>
      </c>
      <c r="AY10" s="80" t="s">
        <v>30</v>
      </c>
      <c r="BB10" s="80" t="str">
        <f>VLOOKUP(BC10,$AX:$AY,2,FALSE)</f>
        <v>杨园支行</v>
      </c>
      <c r="BC10" s="80" t="s">
        <v>94</v>
      </c>
      <c r="BD10" s="80">
        <v>0</v>
      </c>
      <c r="BF10" s="80" t="s">
        <v>73</v>
      </c>
      <c r="BG10" s="80">
        <v>1</v>
      </c>
      <c r="BJ10" s="80" t="str">
        <f>VLOOKUP(BK10,$AX:$AY,2,FALSE)</f>
        <v>洋泾支行</v>
      </c>
      <c r="BK10" s="80" t="s">
        <v>95</v>
      </c>
      <c r="BL10" s="80">
        <v>18000</v>
      </c>
      <c r="BN10" s="80" t="s">
        <v>96</v>
      </c>
      <c r="BO10" s="80">
        <v>100000</v>
      </c>
      <c r="BR10" s="80" t="str">
        <f>VLOOKUP(BS10,$AX:$AY,2,FALSE)</f>
        <v>曹路支行</v>
      </c>
      <c r="BS10" s="80" t="s">
        <v>63</v>
      </c>
      <c r="BT10" s="80">
        <v>1</v>
      </c>
      <c r="BV10" s="80" t="s">
        <v>69</v>
      </c>
      <c r="BW10" s="80">
        <v>4</v>
      </c>
    </row>
    <row r="11" s="80" customFormat="1" ht="17.25" spans="1:75">
      <c r="A11" s="16"/>
      <c r="B11" s="17" t="s">
        <v>35</v>
      </c>
      <c r="C11" s="18">
        <v>22</v>
      </c>
      <c r="D11" s="15">
        <v>1</v>
      </c>
      <c r="E11" s="15">
        <f>VLOOKUP(B11,$AL:$AP,4,FALSE)</f>
        <v>21</v>
      </c>
      <c r="F11" s="19"/>
      <c r="G11" s="15"/>
      <c r="H11" s="15"/>
      <c r="I11" s="15">
        <f t="shared" si="1"/>
        <v>21</v>
      </c>
      <c r="J11" s="41">
        <f t="shared" si="2"/>
        <v>0.954545454545455</v>
      </c>
      <c r="K11" s="42">
        <v>120</v>
      </c>
      <c r="L11" s="15">
        <v>10</v>
      </c>
      <c r="M11" s="15">
        <f>VLOOKUP(B11,$AL:$AP,5,FALSE)/10000</f>
        <v>49.0118</v>
      </c>
      <c r="N11" s="15"/>
      <c r="O11" s="19"/>
      <c r="P11" s="15">
        <f t="shared" si="3"/>
        <v>49.0118</v>
      </c>
      <c r="Q11" s="63">
        <f t="shared" si="4"/>
        <v>0.408431666666667</v>
      </c>
      <c r="R11" s="40">
        <v>2</v>
      </c>
      <c r="S11" s="61">
        <v>2</v>
      </c>
      <c r="T11" s="64"/>
      <c r="U11" s="61"/>
      <c r="V11" s="15">
        <f t="shared" si="5"/>
        <v>2</v>
      </c>
      <c r="W11" s="63">
        <f t="shared" si="6"/>
        <v>1</v>
      </c>
      <c r="X11" s="65">
        <f t="shared" si="7"/>
        <v>0.118148856060606</v>
      </c>
      <c r="Y11" s="15">
        <v>149.5121</v>
      </c>
      <c r="Z11" s="80">
        <f t="shared" si="8"/>
        <v>-100.5003</v>
      </c>
      <c r="AA11" s="80" t="str">
        <f t="shared" si="0"/>
        <v>张江支行</v>
      </c>
      <c r="AB11" s="81" t="s">
        <v>97</v>
      </c>
      <c r="AC11" s="81">
        <v>0</v>
      </c>
      <c r="AD11" s="81">
        <v>0</v>
      </c>
      <c r="AE11" s="81">
        <v>0</v>
      </c>
      <c r="AF11" s="81">
        <v>0</v>
      </c>
      <c r="AG11" s="80" t="str">
        <f>IFERROR(VLOOKUP(AB11,$AI:$AJ,2,FALSE),0)</f>
        <v>张江支行</v>
      </c>
      <c r="AI11" s="89" t="s">
        <v>98</v>
      </c>
      <c r="AJ11" s="89" t="s">
        <v>30</v>
      </c>
      <c r="AL11" s="83" t="s">
        <v>99</v>
      </c>
      <c r="AM11" s="83">
        <v>0</v>
      </c>
      <c r="AN11" s="83">
        <v>0</v>
      </c>
      <c r="AO11" s="83">
        <v>1</v>
      </c>
      <c r="AP11" s="83">
        <v>0</v>
      </c>
      <c r="AR11" s="80" t="s">
        <v>99</v>
      </c>
      <c r="AS11" s="80">
        <v>0</v>
      </c>
      <c r="AT11" s="80">
        <v>0</v>
      </c>
      <c r="AU11" s="80">
        <v>1</v>
      </c>
      <c r="AV11" s="80">
        <v>0</v>
      </c>
      <c r="AX11" s="80" t="s">
        <v>98</v>
      </c>
      <c r="AY11" s="80" t="s">
        <v>30</v>
      </c>
      <c r="BB11" s="80" t="str">
        <f>VLOOKUP(BC11,$AX:$AY,2,FALSE)</f>
        <v>龚路支行</v>
      </c>
      <c r="BC11" s="80" t="s">
        <v>71</v>
      </c>
      <c r="BD11" s="80">
        <v>0</v>
      </c>
      <c r="BF11" s="80" t="s">
        <v>51</v>
      </c>
      <c r="BG11" s="80">
        <v>0</v>
      </c>
      <c r="BJ11" s="80" t="s">
        <v>100</v>
      </c>
      <c r="BK11" s="80" t="s">
        <v>101</v>
      </c>
      <c r="BL11" s="80">
        <v>1280000</v>
      </c>
      <c r="BN11" s="80" t="s">
        <v>102</v>
      </c>
      <c r="BO11" s="80">
        <v>298000</v>
      </c>
      <c r="BR11" s="80" t="s">
        <v>35</v>
      </c>
      <c r="BS11" s="80" t="s">
        <v>103</v>
      </c>
      <c r="BT11" s="80">
        <v>3</v>
      </c>
      <c r="BV11" s="80" t="s">
        <v>104</v>
      </c>
      <c r="BW11" s="80">
        <v>1</v>
      </c>
    </row>
    <row r="12" s="80" customFormat="1" ht="17.25" spans="1:75">
      <c r="A12" s="16"/>
      <c r="B12" s="17" t="s">
        <v>104</v>
      </c>
      <c r="C12" s="18">
        <v>20</v>
      </c>
      <c r="D12" s="15">
        <v>0</v>
      </c>
      <c r="E12" s="15">
        <f>VLOOKUP(B12,$AL:$AP,4,FALSE)</f>
        <v>1</v>
      </c>
      <c r="F12" s="19"/>
      <c r="G12" s="15"/>
      <c r="H12" s="15"/>
      <c r="I12" s="15">
        <f t="shared" si="1"/>
        <v>1</v>
      </c>
      <c r="J12" s="41">
        <f t="shared" si="2"/>
        <v>0.05</v>
      </c>
      <c r="K12" s="42">
        <v>60</v>
      </c>
      <c r="L12" s="15">
        <v>0</v>
      </c>
      <c r="M12" s="15">
        <f>VLOOKUP(B12,$AL:$AP,5,FALSE)/10000</f>
        <v>108.5121</v>
      </c>
      <c r="N12" s="15">
        <v>41</v>
      </c>
      <c r="O12" s="19"/>
      <c r="P12" s="15">
        <f t="shared" si="3"/>
        <v>149.5121</v>
      </c>
      <c r="Q12" s="63">
        <f t="shared" si="4"/>
        <v>2.49186833333333</v>
      </c>
      <c r="R12" s="40">
        <v>1</v>
      </c>
      <c r="S12" s="61">
        <v>1</v>
      </c>
      <c r="T12" s="64"/>
      <c r="U12" s="61"/>
      <c r="V12" s="15">
        <f t="shared" si="5"/>
        <v>1</v>
      </c>
      <c r="W12" s="63">
        <f t="shared" si="6"/>
        <v>1</v>
      </c>
      <c r="X12" s="65">
        <f t="shared" si="7"/>
        <v>0.1125</v>
      </c>
      <c r="Y12" s="15">
        <v>76.3</v>
      </c>
      <c r="Z12" s="80">
        <f t="shared" si="8"/>
        <v>73.2121</v>
      </c>
      <c r="AA12" s="80" t="str">
        <f t="shared" si="0"/>
        <v>合庆支行</v>
      </c>
      <c r="AB12" s="81" t="s">
        <v>105</v>
      </c>
      <c r="AC12" s="81">
        <v>0</v>
      </c>
      <c r="AD12" s="81">
        <v>0</v>
      </c>
      <c r="AE12" s="81">
        <v>0</v>
      </c>
      <c r="AF12" s="81">
        <v>0</v>
      </c>
      <c r="AG12" s="80" t="str">
        <f>IFERROR(VLOOKUP(AB12,$AI:$AJ,2,FALSE),0)</f>
        <v>合庆支行</v>
      </c>
      <c r="AI12" s="89" t="s">
        <v>106</v>
      </c>
      <c r="AJ12" s="89" t="s">
        <v>30</v>
      </c>
      <c r="AL12" s="83" t="s">
        <v>51</v>
      </c>
      <c r="AM12" s="83">
        <v>5</v>
      </c>
      <c r="AN12" s="83">
        <v>400000</v>
      </c>
      <c r="AO12" s="83">
        <v>24</v>
      </c>
      <c r="AP12" s="83">
        <v>732000</v>
      </c>
      <c r="AR12" s="80" t="s">
        <v>51</v>
      </c>
      <c r="AS12" s="80">
        <v>5</v>
      </c>
      <c r="AT12" s="80">
        <v>400000</v>
      </c>
      <c r="AU12" s="80">
        <v>24</v>
      </c>
      <c r="AV12" s="80">
        <v>732000</v>
      </c>
      <c r="AX12" s="80" t="s">
        <v>106</v>
      </c>
      <c r="AY12" s="80" t="s">
        <v>30</v>
      </c>
      <c r="BB12" s="80" t="str">
        <f>VLOOKUP(BC12,$AX:$AY,2,FALSE)</f>
        <v>妙境支行</v>
      </c>
      <c r="BC12" s="80" t="s">
        <v>79</v>
      </c>
      <c r="BD12" s="80">
        <v>2</v>
      </c>
      <c r="BF12" s="80" t="s">
        <v>107</v>
      </c>
      <c r="BG12" s="80">
        <v>0</v>
      </c>
      <c r="BJ12" s="80" t="str">
        <f>VLOOKUP(BK12,$AX:$AY,2,FALSE)</f>
        <v>六里支行</v>
      </c>
      <c r="BK12" s="80" t="s">
        <v>108</v>
      </c>
      <c r="BL12" s="80">
        <v>16000</v>
      </c>
      <c r="BN12" s="80" t="s">
        <v>109</v>
      </c>
      <c r="BO12" s="80">
        <v>100000</v>
      </c>
      <c r="BR12" s="80" t="str">
        <f>VLOOKUP(BS12,$AX:$AY,2,FALSE)</f>
        <v>南新分理处</v>
      </c>
      <c r="BS12" s="80" t="s">
        <v>110</v>
      </c>
      <c r="BT12" s="80">
        <v>1</v>
      </c>
      <c r="BV12" s="80" t="s">
        <v>111</v>
      </c>
      <c r="BW12" s="80">
        <v>1</v>
      </c>
    </row>
    <row r="13" s="80" customFormat="1" ht="17.25" spans="1:75">
      <c r="A13" s="16"/>
      <c r="B13" s="17" t="s">
        <v>54</v>
      </c>
      <c r="C13" s="18">
        <v>30</v>
      </c>
      <c r="D13" s="15">
        <v>0</v>
      </c>
      <c r="E13" s="15">
        <f>VLOOKUP(B13,$AL:$AP,4,FALSE)</f>
        <v>9</v>
      </c>
      <c r="F13" s="19">
        <v>7</v>
      </c>
      <c r="G13" s="15"/>
      <c r="H13" s="15"/>
      <c r="I13" s="15">
        <f t="shared" si="1"/>
        <v>16</v>
      </c>
      <c r="J13" s="41">
        <f t="shared" si="2"/>
        <v>0.533333333333333</v>
      </c>
      <c r="K13" s="42">
        <v>200</v>
      </c>
      <c r="L13" s="15">
        <v>0.799999999999997</v>
      </c>
      <c r="M13" s="15">
        <f>VLOOKUP(B13,$AL:$AP,5,FALSE)/10000</f>
        <v>77.1</v>
      </c>
      <c r="N13" s="15"/>
      <c r="O13" s="19"/>
      <c r="P13" s="15">
        <f t="shared" si="3"/>
        <v>77.1</v>
      </c>
      <c r="Q13" s="63">
        <f t="shared" si="4"/>
        <v>0.3855</v>
      </c>
      <c r="R13" s="40">
        <v>2</v>
      </c>
      <c r="S13" s="61">
        <v>4</v>
      </c>
      <c r="T13" s="64">
        <v>3</v>
      </c>
      <c r="U13" s="61"/>
      <c r="V13" s="15">
        <f t="shared" si="5"/>
        <v>7</v>
      </c>
      <c r="W13" s="63">
        <f t="shared" si="6"/>
        <v>3.5</v>
      </c>
      <c r="X13" s="65">
        <f t="shared" si="7"/>
        <v>0.105941666666667</v>
      </c>
      <c r="Y13" s="15">
        <v>47.16</v>
      </c>
      <c r="Z13" s="80">
        <f t="shared" si="8"/>
        <v>29.94</v>
      </c>
      <c r="AA13" s="80" t="str">
        <f t="shared" si="0"/>
        <v>潼港分理处</v>
      </c>
      <c r="AB13" s="81" t="s">
        <v>112</v>
      </c>
      <c r="AC13" s="81">
        <v>0</v>
      </c>
      <c r="AD13" s="81">
        <v>0</v>
      </c>
      <c r="AE13" s="81">
        <v>0</v>
      </c>
      <c r="AF13" s="81">
        <v>0</v>
      </c>
      <c r="AG13" s="80" t="str">
        <f>IFERROR(VLOOKUP(AB13,$AI:$AJ,2,FALSE),0)</f>
        <v>潼港分理处</v>
      </c>
      <c r="AI13" s="89" t="s">
        <v>113</v>
      </c>
      <c r="AJ13" s="89" t="s">
        <v>30</v>
      </c>
      <c r="AL13" s="83" t="s">
        <v>114</v>
      </c>
      <c r="AM13" s="83">
        <v>0</v>
      </c>
      <c r="AN13" s="83">
        <v>0</v>
      </c>
      <c r="AO13" s="83">
        <v>2</v>
      </c>
      <c r="AP13" s="83">
        <v>789100</v>
      </c>
      <c r="AR13" s="80" t="s">
        <v>114</v>
      </c>
      <c r="AS13" s="80">
        <v>0</v>
      </c>
      <c r="AT13" s="80">
        <v>0</v>
      </c>
      <c r="AU13" s="80">
        <v>2</v>
      </c>
      <c r="AV13" s="80">
        <v>789100</v>
      </c>
      <c r="AX13" s="80" t="s">
        <v>113</v>
      </c>
      <c r="AY13" s="80" t="s">
        <v>30</v>
      </c>
      <c r="BB13" s="80" t="str">
        <f>VLOOKUP(BC13,$AX:$AY,2,FALSE)</f>
        <v>龚路支行</v>
      </c>
      <c r="BC13" s="80" t="s">
        <v>115</v>
      </c>
      <c r="BD13" s="80">
        <v>1</v>
      </c>
      <c r="BF13" s="80" t="s">
        <v>64</v>
      </c>
      <c r="BG13" s="80">
        <v>0</v>
      </c>
      <c r="BJ13" s="80" t="str">
        <f>VLOOKUP(BK13,$AX:$AY,2,FALSE)</f>
        <v>零售市场部</v>
      </c>
      <c r="BK13" s="80" t="s">
        <v>116</v>
      </c>
      <c r="BL13" s="80">
        <v>5636906</v>
      </c>
      <c r="BN13" s="80" t="s">
        <v>117</v>
      </c>
      <c r="BO13" s="80">
        <v>11500</v>
      </c>
      <c r="BR13" s="80" t="str">
        <f>VLOOKUP(BS13,$AX:$AY,2,FALSE)</f>
        <v>零售市场部</v>
      </c>
      <c r="BS13" s="80" t="s">
        <v>77</v>
      </c>
      <c r="BT13" s="80">
        <v>1</v>
      </c>
      <c r="BV13" s="80" t="s">
        <v>84</v>
      </c>
      <c r="BW13" s="80">
        <v>4</v>
      </c>
    </row>
    <row r="14" s="80" customFormat="1" ht="17.25" spans="1:75">
      <c r="A14" s="16"/>
      <c r="B14" s="17" t="s">
        <v>107</v>
      </c>
      <c r="C14" s="18">
        <v>20</v>
      </c>
      <c r="D14" s="15">
        <v>0</v>
      </c>
      <c r="E14" s="15">
        <f>VLOOKUP(B14,$AL:$AP,4,FALSE)</f>
        <v>1</v>
      </c>
      <c r="F14" s="19">
        <v>6</v>
      </c>
      <c r="G14" s="15"/>
      <c r="H14" s="15"/>
      <c r="I14" s="15">
        <f t="shared" si="1"/>
        <v>7</v>
      </c>
      <c r="J14" s="41">
        <f t="shared" si="2"/>
        <v>0.35</v>
      </c>
      <c r="K14" s="42">
        <v>70</v>
      </c>
      <c r="L14" s="15">
        <v>0</v>
      </c>
      <c r="M14" s="15">
        <f>VLOOKUP(B14,$AL:$AP,5,FALSE)/10000</f>
        <v>47.16</v>
      </c>
      <c r="N14" s="15"/>
      <c r="O14" s="19"/>
      <c r="P14" s="15">
        <f t="shared" si="3"/>
        <v>47.16</v>
      </c>
      <c r="Q14" s="63">
        <f t="shared" si="4"/>
        <v>0.673714285714286</v>
      </c>
      <c r="R14" s="40">
        <v>2</v>
      </c>
      <c r="S14" s="61"/>
      <c r="T14" s="64">
        <v>2</v>
      </c>
      <c r="U14" s="61"/>
      <c r="V14" s="15">
        <f t="shared" si="5"/>
        <v>2</v>
      </c>
      <c r="W14" s="63">
        <f t="shared" si="6"/>
        <v>1</v>
      </c>
      <c r="X14" s="65">
        <f t="shared" si="7"/>
        <v>0.101185714285714</v>
      </c>
      <c r="Y14" s="15">
        <v>55.8643</v>
      </c>
      <c r="Z14" s="80">
        <f t="shared" si="8"/>
        <v>-8.7043</v>
      </c>
      <c r="AA14" s="80" t="str">
        <f t="shared" si="0"/>
        <v>严桥支行</v>
      </c>
      <c r="AB14" s="81" t="s">
        <v>118</v>
      </c>
      <c r="AC14" s="81">
        <v>0</v>
      </c>
      <c r="AD14" s="81">
        <v>0</v>
      </c>
      <c r="AE14" s="81">
        <v>0</v>
      </c>
      <c r="AF14" s="81">
        <v>0</v>
      </c>
      <c r="AG14" s="80" t="str">
        <f>IFERROR(VLOOKUP(AB14,$AI:$AJ,2,FALSE),0)</f>
        <v>严桥支行</v>
      </c>
      <c r="AI14" s="89" t="s">
        <v>119</v>
      </c>
      <c r="AJ14" s="89" t="s">
        <v>30</v>
      </c>
      <c r="AL14" s="83" t="s">
        <v>104</v>
      </c>
      <c r="AM14" s="83">
        <v>0</v>
      </c>
      <c r="AN14" s="83">
        <v>0</v>
      </c>
      <c r="AO14" s="83">
        <v>1</v>
      </c>
      <c r="AP14" s="83">
        <v>1085121</v>
      </c>
      <c r="AR14" s="80" t="s">
        <v>104</v>
      </c>
      <c r="AS14" s="80">
        <v>0</v>
      </c>
      <c r="AT14" s="80">
        <v>0</v>
      </c>
      <c r="AU14" s="80">
        <v>1</v>
      </c>
      <c r="AV14" s="80">
        <v>1085121</v>
      </c>
      <c r="AX14" s="80" t="s">
        <v>119</v>
      </c>
      <c r="AY14" s="80" t="s">
        <v>30</v>
      </c>
      <c r="BB14" s="80" t="str">
        <f>VLOOKUP(BC14,$AX:$AY,2,FALSE)</f>
        <v>芳华分理处</v>
      </c>
      <c r="BC14" s="80" t="s">
        <v>85</v>
      </c>
      <c r="BD14" s="80">
        <v>1</v>
      </c>
      <c r="BF14" s="80" t="s">
        <v>69</v>
      </c>
      <c r="BG14" s="80">
        <v>2</v>
      </c>
      <c r="BJ14" s="80" t="str">
        <f>VLOOKUP(BK14,$AX:$AY,2,FALSE)</f>
        <v>妙境支行</v>
      </c>
      <c r="BK14" s="80" t="s">
        <v>120</v>
      </c>
      <c r="BL14" s="80">
        <v>100000</v>
      </c>
      <c r="BN14" s="80" t="s">
        <v>121</v>
      </c>
      <c r="BO14" s="80">
        <v>100000</v>
      </c>
      <c r="BR14" s="80" t="str">
        <f>VLOOKUP(BS14,$AX:$AY,2,FALSE)</f>
        <v>高行支行</v>
      </c>
      <c r="BS14" s="80" t="s">
        <v>122</v>
      </c>
      <c r="BT14" s="80">
        <v>1</v>
      </c>
      <c r="BV14" s="80" t="s">
        <v>96</v>
      </c>
      <c r="BW14" s="80">
        <v>1</v>
      </c>
    </row>
    <row r="15" s="80" customFormat="1" ht="17.25" spans="1:75">
      <c r="A15" s="16"/>
      <c r="B15" s="17" t="s">
        <v>69</v>
      </c>
      <c r="C15" s="18">
        <v>20</v>
      </c>
      <c r="D15" s="15">
        <v>0</v>
      </c>
      <c r="E15" s="15">
        <f>VLOOKUP(B15,$AL:$AP,4,FALSE)</f>
        <v>7</v>
      </c>
      <c r="F15" s="19"/>
      <c r="G15" s="15"/>
      <c r="H15" s="15"/>
      <c r="I15" s="15">
        <f t="shared" si="1"/>
        <v>7</v>
      </c>
      <c r="J15" s="41">
        <f t="shared" si="2"/>
        <v>0.35</v>
      </c>
      <c r="K15" s="42">
        <v>160</v>
      </c>
      <c r="L15" s="15">
        <v>0</v>
      </c>
      <c r="M15" s="15">
        <f>VLOOKUP(B15,$AL:$AP,5,FALSE)/10000</f>
        <v>55.8643</v>
      </c>
      <c r="N15" s="15"/>
      <c r="O15" s="19"/>
      <c r="P15" s="15">
        <f t="shared" si="3"/>
        <v>55.8643</v>
      </c>
      <c r="Q15" s="63">
        <f t="shared" si="4"/>
        <v>0.349151875</v>
      </c>
      <c r="R15" s="40">
        <v>2</v>
      </c>
      <c r="S15" s="61">
        <v>3</v>
      </c>
      <c r="T15" s="64"/>
      <c r="U15" s="61"/>
      <c r="V15" s="15">
        <f t="shared" si="5"/>
        <v>3</v>
      </c>
      <c r="W15" s="63">
        <f t="shared" si="6"/>
        <v>1.5</v>
      </c>
      <c r="X15" s="65">
        <f t="shared" si="7"/>
        <v>0.09495759375</v>
      </c>
      <c r="Y15" s="15">
        <v>39.0118</v>
      </c>
      <c r="Z15" s="80">
        <f t="shared" si="8"/>
        <v>16.8525</v>
      </c>
      <c r="AA15" s="80" t="str">
        <f t="shared" si="0"/>
        <v>高桥支行</v>
      </c>
      <c r="AB15" s="81" t="s">
        <v>123</v>
      </c>
      <c r="AC15" s="81">
        <v>0</v>
      </c>
      <c r="AD15" s="81">
        <v>0</v>
      </c>
      <c r="AE15" s="81">
        <v>1</v>
      </c>
      <c r="AF15" s="81">
        <v>0</v>
      </c>
      <c r="AG15" s="80" t="str">
        <f>IFERROR(VLOOKUP(AB15,$AI:$AJ,2,FALSE),0)</f>
        <v>高桥支行</v>
      </c>
      <c r="AI15" s="89" t="s">
        <v>124</v>
      </c>
      <c r="AJ15" s="89" t="s">
        <v>30</v>
      </c>
      <c r="AL15" s="83" t="s">
        <v>125</v>
      </c>
      <c r="AM15" s="83">
        <v>0</v>
      </c>
      <c r="AN15" s="83">
        <v>0</v>
      </c>
      <c r="AO15" s="83">
        <v>0</v>
      </c>
      <c r="AP15" s="83">
        <v>0</v>
      </c>
      <c r="AR15" s="80" t="s">
        <v>125</v>
      </c>
      <c r="AS15" s="80">
        <v>0</v>
      </c>
      <c r="AT15" s="80">
        <v>0</v>
      </c>
      <c r="AU15" s="80">
        <v>0</v>
      </c>
      <c r="AV15" s="80">
        <v>0</v>
      </c>
      <c r="AX15" s="80" t="s">
        <v>124</v>
      </c>
      <c r="AY15" s="80" t="s">
        <v>30</v>
      </c>
      <c r="BB15" s="80" t="str">
        <f>VLOOKUP(BC15,$AX:$AY,2,FALSE)</f>
        <v>张江支行</v>
      </c>
      <c r="BC15" s="80" t="s">
        <v>126</v>
      </c>
      <c r="BD15" s="80">
        <v>0</v>
      </c>
      <c r="BF15" s="80" t="s">
        <v>104</v>
      </c>
      <c r="BG15" s="80">
        <v>1</v>
      </c>
      <c r="BJ15" s="80" t="str">
        <f>VLOOKUP(BK15,$AX:$AY,2,FALSE)</f>
        <v>高行支行</v>
      </c>
      <c r="BK15" s="80" t="s">
        <v>127</v>
      </c>
      <c r="BL15" s="80">
        <v>100000</v>
      </c>
      <c r="BN15" s="80" t="s">
        <v>128</v>
      </c>
      <c r="BO15" s="80">
        <v>50000</v>
      </c>
      <c r="BR15" s="80" t="s">
        <v>100</v>
      </c>
      <c r="BS15" s="80" t="s">
        <v>101</v>
      </c>
      <c r="BT15" s="80">
        <v>52</v>
      </c>
      <c r="BV15" s="80" t="s">
        <v>88</v>
      </c>
      <c r="BW15" s="80">
        <v>1</v>
      </c>
    </row>
    <row r="16" s="80" customFormat="1" ht="18" customHeight="1" spans="1:75">
      <c r="A16" s="16"/>
      <c r="B16" s="17" t="s">
        <v>34</v>
      </c>
      <c r="C16" s="18">
        <v>22</v>
      </c>
      <c r="D16" s="15">
        <v>5</v>
      </c>
      <c r="E16" s="15">
        <f>VLOOKUP(B16,$AL:$AP,4,FALSE)</f>
        <v>51</v>
      </c>
      <c r="F16" s="19"/>
      <c r="G16" s="15"/>
      <c r="H16" s="15"/>
      <c r="I16" s="15">
        <f>SUM(E16:H16)-2</f>
        <v>49</v>
      </c>
      <c r="J16" s="41">
        <f t="shared" si="2"/>
        <v>2.22727272727273</v>
      </c>
      <c r="K16" s="42">
        <v>90</v>
      </c>
      <c r="L16" s="15">
        <v>0.5</v>
      </c>
      <c r="M16" s="15">
        <f>VLOOKUP(B16,$AL:$AP,5,FALSE)/10000</f>
        <v>35.8852</v>
      </c>
      <c r="N16" s="15">
        <v>0.1</v>
      </c>
      <c r="O16" s="19"/>
      <c r="P16" s="15">
        <f t="shared" si="3"/>
        <v>35.9852</v>
      </c>
      <c r="Q16" s="63">
        <f t="shared" si="4"/>
        <v>0.399835555555556</v>
      </c>
      <c r="R16" s="40">
        <v>2</v>
      </c>
      <c r="S16" s="61"/>
      <c r="T16" s="64"/>
      <c r="U16" s="61"/>
      <c r="V16" s="15">
        <f t="shared" si="5"/>
        <v>0</v>
      </c>
      <c r="W16" s="63">
        <f t="shared" si="6"/>
        <v>0</v>
      </c>
      <c r="X16" s="65">
        <f t="shared" si="7"/>
        <v>0.0799917777777778</v>
      </c>
      <c r="Y16" s="15">
        <v>78.91</v>
      </c>
      <c r="Z16" s="80">
        <f t="shared" si="8"/>
        <v>-42.9248</v>
      </c>
      <c r="AA16" s="80" t="str">
        <f t="shared" si="0"/>
        <v>高东支行</v>
      </c>
      <c r="AB16" s="81" t="s">
        <v>129</v>
      </c>
      <c r="AC16" s="81">
        <v>0</v>
      </c>
      <c r="AD16" s="81">
        <v>0</v>
      </c>
      <c r="AE16" s="81">
        <v>0</v>
      </c>
      <c r="AF16" s="81">
        <v>51000</v>
      </c>
      <c r="AG16" s="80" t="str">
        <f>IFERROR(VLOOKUP(AB16,$AI:$AJ,2,FALSE),0)</f>
        <v>高东支行</v>
      </c>
      <c r="AI16" s="89" t="s">
        <v>130</v>
      </c>
      <c r="AJ16" s="89" t="s">
        <v>30</v>
      </c>
      <c r="AL16" s="83" t="s">
        <v>111</v>
      </c>
      <c r="AM16" s="83">
        <v>0</v>
      </c>
      <c r="AN16" s="83">
        <v>0</v>
      </c>
      <c r="AO16" s="83">
        <v>19</v>
      </c>
      <c r="AP16" s="83">
        <v>276174</v>
      </c>
      <c r="AR16" s="80" t="s">
        <v>111</v>
      </c>
      <c r="AS16" s="80">
        <v>0</v>
      </c>
      <c r="AT16" s="80">
        <v>0</v>
      </c>
      <c r="AU16" s="80">
        <v>19</v>
      </c>
      <c r="AV16" s="80">
        <v>276174</v>
      </c>
      <c r="AX16" s="80" t="s">
        <v>130</v>
      </c>
      <c r="AY16" s="80" t="s">
        <v>30</v>
      </c>
      <c r="BB16" s="80" t="str">
        <f>VLOOKUP(BC16,$AX:$AY,2,FALSE)</f>
        <v>零售市场部</v>
      </c>
      <c r="BC16" s="80" t="s">
        <v>131</v>
      </c>
      <c r="BD16" s="80">
        <v>0</v>
      </c>
      <c r="BF16" s="80" t="s">
        <v>114</v>
      </c>
      <c r="BG16" s="80">
        <v>0</v>
      </c>
      <c r="BJ16" s="80" t="str">
        <f>VLOOKUP(BK16,$AX:$AY,2,FALSE)</f>
        <v>陆家嘴支行</v>
      </c>
      <c r="BK16" s="80" t="s">
        <v>132</v>
      </c>
      <c r="BL16" s="80">
        <v>15000</v>
      </c>
      <c r="BN16" s="80" t="s">
        <v>133</v>
      </c>
      <c r="BO16" s="80">
        <v>40000</v>
      </c>
      <c r="BR16" s="80" t="str">
        <f>VLOOKUP(BS16,$AX:$AY,2,FALSE)</f>
        <v>东沟支行</v>
      </c>
      <c r="BS16" s="80" t="s">
        <v>134</v>
      </c>
      <c r="BT16" s="80">
        <v>1</v>
      </c>
      <c r="BV16" s="80" t="s">
        <v>135</v>
      </c>
      <c r="BW16" s="80">
        <v>1</v>
      </c>
    </row>
    <row r="17" s="80" customFormat="1" ht="17.25" spans="1:75">
      <c r="A17" s="16"/>
      <c r="B17" s="17" t="s">
        <v>114</v>
      </c>
      <c r="C17" s="18">
        <v>29</v>
      </c>
      <c r="D17" s="15">
        <v>0</v>
      </c>
      <c r="E17" s="15">
        <f>VLOOKUP(B17,$AL:$AP,4,FALSE)</f>
        <v>2</v>
      </c>
      <c r="F17" s="19"/>
      <c r="G17" s="15"/>
      <c r="H17" s="15"/>
      <c r="I17" s="15">
        <f t="shared" ref="I17:I48" si="9">SUM(E17:H17)</f>
        <v>2</v>
      </c>
      <c r="J17" s="41">
        <f t="shared" si="2"/>
        <v>0.0689655172413793</v>
      </c>
      <c r="K17" s="42">
        <v>150</v>
      </c>
      <c r="L17" s="15">
        <v>0</v>
      </c>
      <c r="M17" s="15">
        <f>VLOOKUP(B17,$AL:$AP,5,FALSE)/10000</f>
        <v>78.91</v>
      </c>
      <c r="N17" s="15"/>
      <c r="O17" s="19"/>
      <c r="P17" s="15">
        <f t="shared" si="3"/>
        <v>78.91</v>
      </c>
      <c r="Q17" s="63">
        <f t="shared" si="4"/>
        <v>0.526066666666667</v>
      </c>
      <c r="R17" s="40">
        <v>1</v>
      </c>
      <c r="S17" s="61">
        <v>1</v>
      </c>
      <c r="T17" s="64"/>
      <c r="U17" s="61"/>
      <c r="V17" s="15">
        <f t="shared" si="5"/>
        <v>1</v>
      </c>
      <c r="W17" s="63">
        <f t="shared" si="6"/>
        <v>1</v>
      </c>
      <c r="X17" s="65">
        <f t="shared" si="7"/>
        <v>0.0797516091954023</v>
      </c>
      <c r="Y17" s="15">
        <v>35.4852</v>
      </c>
      <c r="Z17" s="80">
        <f t="shared" si="8"/>
        <v>43.4248</v>
      </c>
      <c r="AA17" s="80" t="str">
        <f t="shared" si="0"/>
        <v>张江支行</v>
      </c>
      <c r="AB17" s="81" t="s">
        <v>136</v>
      </c>
      <c r="AC17" s="81">
        <v>0</v>
      </c>
      <c r="AD17" s="81">
        <v>0</v>
      </c>
      <c r="AE17" s="81">
        <v>0</v>
      </c>
      <c r="AF17" s="81">
        <v>140000</v>
      </c>
      <c r="AG17" s="80" t="str">
        <f>IFERROR(VLOOKUP(AB17,$AI:$AJ,2,FALSE),0)</f>
        <v>张江支行</v>
      </c>
      <c r="AI17" s="89" t="s">
        <v>137</v>
      </c>
      <c r="AJ17" s="89" t="s">
        <v>30</v>
      </c>
      <c r="AL17" s="83" t="s">
        <v>138</v>
      </c>
      <c r="AM17" s="83">
        <v>0</v>
      </c>
      <c r="AN17" s="83">
        <v>0</v>
      </c>
      <c r="AO17" s="83">
        <v>0</v>
      </c>
      <c r="AP17" s="83">
        <v>85000</v>
      </c>
      <c r="AR17" s="80" t="s">
        <v>138</v>
      </c>
      <c r="AS17" s="80">
        <v>0</v>
      </c>
      <c r="AT17" s="80">
        <v>0</v>
      </c>
      <c r="AU17" s="80">
        <v>0</v>
      </c>
      <c r="AV17" s="80">
        <v>85000</v>
      </c>
      <c r="AX17" s="80" t="s">
        <v>137</v>
      </c>
      <c r="AY17" s="80" t="s">
        <v>30</v>
      </c>
      <c r="BB17" s="80" t="str">
        <f>VLOOKUP(BC17,$AX:$AY,2,FALSE)</f>
        <v>民耀分理处</v>
      </c>
      <c r="BC17" s="80" t="s">
        <v>139</v>
      </c>
      <c r="BD17" s="80">
        <v>0</v>
      </c>
      <c r="BF17" s="80" t="s">
        <v>61</v>
      </c>
      <c r="BG17" s="80">
        <v>0</v>
      </c>
      <c r="BJ17" s="80" t="str">
        <f>VLOOKUP(BK17,$AX:$AY,2,FALSE)</f>
        <v>江镇支行</v>
      </c>
      <c r="BK17" s="80" t="s">
        <v>140</v>
      </c>
      <c r="BL17" s="80">
        <v>50000</v>
      </c>
      <c r="BN17" s="80" t="s">
        <v>100</v>
      </c>
      <c r="BO17" s="80">
        <v>20425739</v>
      </c>
      <c r="BR17" s="80" t="s">
        <v>34</v>
      </c>
      <c r="BS17" s="80" t="s">
        <v>141</v>
      </c>
      <c r="BT17" s="80">
        <v>3</v>
      </c>
      <c r="BV17" s="80" t="s">
        <v>109</v>
      </c>
      <c r="BW17" s="80">
        <v>4</v>
      </c>
    </row>
    <row r="18" s="80" customFormat="1" ht="18" spans="1:75">
      <c r="A18" s="20"/>
      <c r="B18" s="21" t="s">
        <v>32</v>
      </c>
      <c r="C18" s="22">
        <v>22</v>
      </c>
      <c r="D18" s="23">
        <v>1</v>
      </c>
      <c r="E18" s="23">
        <f>VLOOKUP(B18,$AL:$AP,4,FALSE)</f>
        <v>1</v>
      </c>
      <c r="F18" s="24"/>
      <c r="G18" s="23"/>
      <c r="H18" s="23"/>
      <c r="I18" s="23">
        <f>SUM(E18:H18)+2</f>
        <v>3</v>
      </c>
      <c r="J18" s="43">
        <f t="shared" si="2"/>
        <v>0.136363636363636</v>
      </c>
      <c r="K18" s="44">
        <v>110</v>
      </c>
      <c r="L18" s="23">
        <v>0</v>
      </c>
      <c r="M18" s="23">
        <f>VLOOKUP(B18,$AL:$AP,5,FALSE)/10000</f>
        <v>52.3</v>
      </c>
      <c r="N18" s="23">
        <v>23.5</v>
      </c>
      <c r="O18" s="24"/>
      <c r="P18" s="23">
        <f t="shared" si="3"/>
        <v>75.8</v>
      </c>
      <c r="Q18" s="66">
        <f t="shared" si="4"/>
        <v>0.689090909090909</v>
      </c>
      <c r="R18" s="46">
        <v>2</v>
      </c>
      <c r="S18" s="67"/>
      <c r="T18" s="68"/>
      <c r="U18" s="67"/>
      <c r="V18" s="23">
        <f t="shared" si="5"/>
        <v>0</v>
      </c>
      <c r="W18" s="66">
        <f t="shared" si="6"/>
        <v>0</v>
      </c>
      <c r="X18" s="69">
        <f t="shared" si="7"/>
        <v>0.0412727272727273</v>
      </c>
      <c r="Y18" s="23">
        <v>75.8</v>
      </c>
      <c r="Z18" s="80">
        <f t="shared" si="8"/>
        <v>0</v>
      </c>
      <c r="AA18" s="80" t="str">
        <f t="shared" si="0"/>
        <v>江镇支行</v>
      </c>
      <c r="AB18" s="81" t="s">
        <v>142</v>
      </c>
      <c r="AC18" s="81">
        <v>0</v>
      </c>
      <c r="AD18" s="81">
        <v>0</v>
      </c>
      <c r="AE18" s="81">
        <v>0</v>
      </c>
      <c r="AF18" s="81">
        <v>0</v>
      </c>
      <c r="AG18" s="80" t="str">
        <f>IFERROR(VLOOKUP(AB18,$AI:$AJ,2,FALSE),0)</f>
        <v>江镇支行</v>
      </c>
      <c r="AI18" s="89" t="s">
        <v>143</v>
      </c>
      <c r="AJ18" s="89" t="s">
        <v>30</v>
      </c>
      <c r="AL18" s="83" t="s">
        <v>35</v>
      </c>
      <c r="AM18" s="83">
        <v>1</v>
      </c>
      <c r="AN18" s="83">
        <v>100000</v>
      </c>
      <c r="AO18" s="83">
        <v>21</v>
      </c>
      <c r="AP18" s="83">
        <v>490118</v>
      </c>
      <c r="AR18" s="80" t="s">
        <v>35</v>
      </c>
      <c r="AS18" s="80">
        <v>1</v>
      </c>
      <c r="AT18" s="80">
        <v>100000</v>
      </c>
      <c r="AU18" s="80">
        <v>21</v>
      </c>
      <c r="AV18" s="80">
        <v>490118</v>
      </c>
      <c r="AX18" s="80" t="s">
        <v>143</v>
      </c>
      <c r="AY18" s="80" t="s">
        <v>30</v>
      </c>
      <c r="BB18" s="80" t="str">
        <f>VLOOKUP(BC18,$AX:$AY,2,FALSE)</f>
        <v>杨思支行</v>
      </c>
      <c r="BC18" s="80" t="s">
        <v>144</v>
      </c>
      <c r="BD18" s="80">
        <v>0</v>
      </c>
      <c r="BF18" s="80" t="s">
        <v>111</v>
      </c>
      <c r="BG18" s="80">
        <v>1</v>
      </c>
      <c r="BJ18" s="80" t="str">
        <f>VLOOKUP(BK18,$AX:$AY,2,FALSE)</f>
        <v>金海华城分理处</v>
      </c>
      <c r="BK18" s="80" t="s">
        <v>145</v>
      </c>
      <c r="BL18" s="80">
        <v>40000</v>
      </c>
      <c r="BN18" s="80" t="s">
        <v>146</v>
      </c>
      <c r="BR18" s="80" t="str">
        <f>VLOOKUP(BS18,$AX:$AY,2,FALSE)</f>
        <v>零售市场部</v>
      </c>
      <c r="BS18" s="80" t="s">
        <v>116</v>
      </c>
      <c r="BT18" s="80">
        <v>92</v>
      </c>
      <c r="BV18" s="80" t="s">
        <v>121</v>
      </c>
      <c r="BW18" s="80">
        <v>2</v>
      </c>
    </row>
    <row r="19" s="80" customFormat="1" ht="18" spans="1:75">
      <c r="A19" s="25" t="s">
        <v>147</v>
      </c>
      <c r="B19" s="13" t="s">
        <v>84</v>
      </c>
      <c r="C19" s="14">
        <v>10</v>
      </c>
      <c r="D19" s="15">
        <v>0</v>
      </c>
      <c r="E19" s="15">
        <f>VLOOKUP(B19,$AL:$AP,4,FALSE)</f>
        <v>17</v>
      </c>
      <c r="F19" s="26"/>
      <c r="G19" s="15"/>
      <c r="H19" s="15"/>
      <c r="I19" s="15">
        <f>SUM(E19:H19)+1</f>
        <v>18</v>
      </c>
      <c r="J19" s="39">
        <f t="shared" si="2"/>
        <v>1.8</v>
      </c>
      <c r="K19" s="40">
        <v>100</v>
      </c>
      <c r="L19" s="15">
        <v>0</v>
      </c>
      <c r="M19" s="15">
        <f>VLOOKUP(B19,$AL:$AP,5,FALSE)/10000</f>
        <v>181.9012</v>
      </c>
      <c r="N19" s="15">
        <v>20</v>
      </c>
      <c r="O19" s="26"/>
      <c r="P19" s="15">
        <f t="shared" si="3"/>
        <v>201.9012</v>
      </c>
      <c r="Q19" s="60">
        <f t="shared" si="4"/>
        <v>2.019012</v>
      </c>
      <c r="R19" s="40">
        <v>1</v>
      </c>
      <c r="S19" s="61">
        <v>2</v>
      </c>
      <c r="T19" s="70"/>
      <c r="U19" s="70"/>
      <c r="V19" s="15">
        <f t="shared" si="5"/>
        <v>2</v>
      </c>
      <c r="W19" s="71">
        <f t="shared" si="6"/>
        <v>2</v>
      </c>
      <c r="X19" s="62">
        <f t="shared" si="7"/>
        <v>0.18</v>
      </c>
      <c r="Y19" s="15">
        <v>201.9012</v>
      </c>
      <c r="Z19" s="80">
        <f t="shared" si="8"/>
        <v>0</v>
      </c>
      <c r="AA19" s="80" t="str">
        <f t="shared" si="0"/>
        <v>金桥支行</v>
      </c>
      <c r="AB19" s="81" t="s">
        <v>31</v>
      </c>
      <c r="AC19" s="81">
        <v>0</v>
      </c>
      <c r="AD19" s="81">
        <v>0</v>
      </c>
      <c r="AE19" s="81">
        <v>0</v>
      </c>
      <c r="AF19" s="81">
        <v>200000</v>
      </c>
      <c r="AG19" s="80" t="str">
        <f>IFERROR(VLOOKUP(AB19,$AI:$AJ,2,FALSE),0)</f>
        <v>金桥支行</v>
      </c>
      <c r="AI19" s="89" t="s">
        <v>148</v>
      </c>
      <c r="AJ19" s="89" t="s">
        <v>30</v>
      </c>
      <c r="AL19" s="83" t="s">
        <v>149</v>
      </c>
      <c r="AM19" s="83">
        <v>0</v>
      </c>
      <c r="AN19" s="83">
        <v>6000</v>
      </c>
      <c r="AO19" s="83">
        <v>0</v>
      </c>
      <c r="AP19" s="83">
        <v>841700</v>
      </c>
      <c r="AR19" s="80" t="s">
        <v>149</v>
      </c>
      <c r="AS19" s="80">
        <v>0</v>
      </c>
      <c r="AT19" s="80">
        <v>6000</v>
      </c>
      <c r="AU19" s="80">
        <v>0</v>
      </c>
      <c r="AV19" s="80">
        <v>841700</v>
      </c>
      <c r="AX19" s="80" t="s">
        <v>148</v>
      </c>
      <c r="AY19" s="80" t="s">
        <v>30</v>
      </c>
      <c r="BB19" s="80" t="str">
        <f>VLOOKUP(BC19,$AX:$AY,2,FALSE)</f>
        <v>零售市场部</v>
      </c>
      <c r="BC19" s="80" t="s">
        <v>56</v>
      </c>
      <c r="BD19" s="80">
        <v>15</v>
      </c>
      <c r="BF19" s="80" t="s">
        <v>78</v>
      </c>
      <c r="BG19" s="80">
        <v>0</v>
      </c>
      <c r="BJ19" s="80" t="str">
        <f>VLOOKUP(BK19,$AX:$AY,2,FALSE)</f>
        <v>零售市场部</v>
      </c>
      <c r="BK19" s="80" t="s">
        <v>150</v>
      </c>
      <c r="BL19" s="80">
        <v>188333</v>
      </c>
      <c r="BN19" s="80" t="s">
        <v>151</v>
      </c>
      <c r="BO19" s="80">
        <v>23136379</v>
      </c>
      <c r="BR19" s="80" t="str">
        <f>VLOOKUP(BS19,$AX:$AY,2,FALSE)</f>
        <v>妙境支行</v>
      </c>
      <c r="BS19" s="80" t="s">
        <v>120</v>
      </c>
      <c r="BT19" s="80">
        <v>2</v>
      </c>
      <c r="BV19" s="80" t="s">
        <v>128</v>
      </c>
      <c r="BW19" s="80">
        <v>1</v>
      </c>
    </row>
    <row r="20" s="80" customFormat="1" ht="17.25" spans="1:75">
      <c r="A20" s="25"/>
      <c r="B20" s="13" t="s">
        <v>121</v>
      </c>
      <c r="C20" s="14">
        <v>17</v>
      </c>
      <c r="D20" s="15">
        <v>0</v>
      </c>
      <c r="E20" s="15">
        <f>VLOOKUP(B20,$AL:$AP,4,FALSE)</f>
        <v>0</v>
      </c>
      <c r="F20" s="26">
        <v>72</v>
      </c>
      <c r="G20" s="15"/>
      <c r="H20" s="15"/>
      <c r="I20" s="15">
        <f t="shared" si="9"/>
        <v>72</v>
      </c>
      <c r="J20" s="39">
        <f t="shared" si="2"/>
        <v>4.23529411764706</v>
      </c>
      <c r="K20" s="40">
        <v>50</v>
      </c>
      <c r="L20" s="15">
        <v>0</v>
      </c>
      <c r="M20" s="15">
        <f>VLOOKUP(B20,$AL:$AP,5,FALSE)/10000</f>
        <v>70.7529</v>
      </c>
      <c r="N20" s="15"/>
      <c r="O20" s="26"/>
      <c r="P20" s="15">
        <f t="shared" si="3"/>
        <v>70.7529</v>
      </c>
      <c r="Q20" s="60">
        <f t="shared" si="4"/>
        <v>1.415058</v>
      </c>
      <c r="R20" s="40">
        <v>1</v>
      </c>
      <c r="S20" s="61"/>
      <c r="T20" s="70">
        <v>18</v>
      </c>
      <c r="U20" s="70"/>
      <c r="V20" s="15">
        <f t="shared" si="5"/>
        <v>18</v>
      </c>
      <c r="W20" s="71">
        <f t="shared" si="6"/>
        <v>18</v>
      </c>
      <c r="X20" s="62">
        <f t="shared" si="7"/>
        <v>0.18</v>
      </c>
      <c r="Y20" s="15">
        <v>70.7529</v>
      </c>
      <c r="Z20" s="80">
        <f t="shared" si="8"/>
        <v>0</v>
      </c>
      <c r="AA20" s="80" t="str">
        <f t="shared" si="0"/>
        <v>授信审批部</v>
      </c>
      <c r="AB20" s="81" t="s">
        <v>152</v>
      </c>
      <c r="AC20" s="81">
        <v>0</v>
      </c>
      <c r="AD20" s="81">
        <v>0</v>
      </c>
      <c r="AE20" s="81">
        <v>0</v>
      </c>
      <c r="AF20" s="81">
        <v>0</v>
      </c>
      <c r="AG20" s="80" t="str">
        <f>IFERROR(VLOOKUP(AB20,$AI:$AJ,2,FALSE),0)</f>
        <v>授信审批部</v>
      </c>
      <c r="AI20" s="89" t="s">
        <v>153</v>
      </c>
      <c r="AJ20" s="89" t="s">
        <v>30</v>
      </c>
      <c r="AL20" s="83" t="s">
        <v>57</v>
      </c>
      <c r="AM20" s="83">
        <v>0</v>
      </c>
      <c r="AN20" s="83">
        <v>15000</v>
      </c>
      <c r="AO20" s="83">
        <v>13</v>
      </c>
      <c r="AP20" s="83">
        <v>645178</v>
      </c>
      <c r="AR20" s="80" t="s">
        <v>57</v>
      </c>
      <c r="AS20" s="80">
        <v>0</v>
      </c>
      <c r="AT20" s="80">
        <v>15000</v>
      </c>
      <c r="AU20" s="80">
        <v>13</v>
      </c>
      <c r="AV20" s="80">
        <v>645178</v>
      </c>
      <c r="AX20" s="80" t="s">
        <v>153</v>
      </c>
      <c r="AY20" s="80" t="s">
        <v>30</v>
      </c>
      <c r="BB20" s="80" t="str">
        <f>VLOOKUP(BC20,$AX:$AY,2,FALSE)</f>
        <v>曹路支行</v>
      </c>
      <c r="BC20" s="80" t="s">
        <v>63</v>
      </c>
      <c r="BD20" s="80">
        <v>0</v>
      </c>
      <c r="BF20" s="80" t="s">
        <v>84</v>
      </c>
      <c r="BG20" s="80">
        <v>2</v>
      </c>
      <c r="BJ20" s="80" t="str">
        <f>VLOOKUP(BK20,$AX:$AY,2,FALSE)</f>
        <v>花木支行</v>
      </c>
      <c r="BK20" s="80" t="s">
        <v>154</v>
      </c>
      <c r="BL20" s="80">
        <v>249140</v>
      </c>
      <c r="BR20" s="80" t="str">
        <f>VLOOKUP(BS20,$AX:$AY,2,FALSE)</f>
        <v>高行支行</v>
      </c>
      <c r="BS20" s="80" t="s">
        <v>127</v>
      </c>
      <c r="BT20" s="80">
        <v>2</v>
      </c>
      <c r="BV20" s="80" t="s">
        <v>93</v>
      </c>
      <c r="BW20" s="80">
        <v>2</v>
      </c>
    </row>
    <row r="21" s="80" customFormat="1" ht="18" customHeight="1" spans="1:75">
      <c r="A21" s="25"/>
      <c r="B21" s="13" t="s">
        <v>96</v>
      </c>
      <c r="C21" s="14">
        <v>9</v>
      </c>
      <c r="D21" s="15">
        <v>0</v>
      </c>
      <c r="E21" s="15">
        <f>VLOOKUP(B21,$AL:$AP,4,FALSE)</f>
        <v>14</v>
      </c>
      <c r="F21" s="26"/>
      <c r="G21" s="15"/>
      <c r="H21" s="15"/>
      <c r="I21" s="15">
        <f t="shared" si="9"/>
        <v>14</v>
      </c>
      <c r="J21" s="39">
        <f t="shared" si="2"/>
        <v>1.55555555555556</v>
      </c>
      <c r="K21" s="40">
        <v>20</v>
      </c>
      <c r="L21" s="15">
        <v>0</v>
      </c>
      <c r="M21" s="15">
        <f>VLOOKUP(B21,$AL:$AP,5,FALSE)/10000</f>
        <v>20</v>
      </c>
      <c r="N21" s="15"/>
      <c r="O21" s="26"/>
      <c r="P21" s="15">
        <f t="shared" si="3"/>
        <v>20</v>
      </c>
      <c r="Q21" s="60">
        <f t="shared" si="4"/>
        <v>1</v>
      </c>
      <c r="R21" s="40">
        <v>1</v>
      </c>
      <c r="S21" s="61">
        <v>1</v>
      </c>
      <c r="T21" s="70"/>
      <c r="U21" s="70"/>
      <c r="V21" s="15">
        <f t="shared" si="5"/>
        <v>1</v>
      </c>
      <c r="W21" s="71">
        <f t="shared" si="6"/>
        <v>1</v>
      </c>
      <c r="X21" s="62">
        <f t="shared" si="7"/>
        <v>0.16</v>
      </c>
      <c r="Y21" s="15">
        <v>27.1</v>
      </c>
      <c r="Z21" s="80">
        <f t="shared" si="8"/>
        <v>-7.1</v>
      </c>
      <c r="AA21" s="80" t="str">
        <f t="shared" si="0"/>
        <v>杨思支行</v>
      </c>
      <c r="AB21" s="81" t="s">
        <v>155</v>
      </c>
      <c r="AC21" s="81">
        <v>0</v>
      </c>
      <c r="AD21" s="81">
        <v>0</v>
      </c>
      <c r="AE21" s="81">
        <v>0</v>
      </c>
      <c r="AF21" s="81">
        <v>0</v>
      </c>
      <c r="AG21" s="80" t="str">
        <f>IFERROR(VLOOKUP(AB21,$AI:$AJ,2,FALSE),0)</f>
        <v>杨思支行</v>
      </c>
      <c r="AI21" s="89" t="s">
        <v>156</v>
      </c>
      <c r="AJ21" s="89" t="s">
        <v>30</v>
      </c>
      <c r="AL21" s="83" t="s">
        <v>78</v>
      </c>
      <c r="AM21" s="83">
        <v>0</v>
      </c>
      <c r="AN21" s="83">
        <v>1100</v>
      </c>
      <c r="AO21" s="83">
        <v>9</v>
      </c>
      <c r="AP21" s="83">
        <v>533100</v>
      </c>
      <c r="AR21" s="80" t="s">
        <v>78</v>
      </c>
      <c r="AS21" s="80">
        <v>0</v>
      </c>
      <c r="AT21" s="80">
        <v>1100</v>
      </c>
      <c r="AU21" s="80">
        <v>9</v>
      </c>
      <c r="AV21" s="80">
        <v>533100</v>
      </c>
      <c r="AX21" s="80" t="s">
        <v>156</v>
      </c>
      <c r="AY21" s="80" t="s">
        <v>30</v>
      </c>
      <c r="BB21" s="80" t="s">
        <v>35</v>
      </c>
      <c r="BC21" s="80" t="s">
        <v>103</v>
      </c>
      <c r="BD21" s="80">
        <v>3</v>
      </c>
      <c r="BF21" s="80" t="s">
        <v>157</v>
      </c>
      <c r="BG21" s="80">
        <v>0</v>
      </c>
      <c r="BJ21" s="80" t="str">
        <f>VLOOKUP(BK21,$AX:$AY,2,FALSE)</f>
        <v>零售市场部</v>
      </c>
      <c r="BK21" s="80" t="s">
        <v>158</v>
      </c>
      <c r="BL21" s="80">
        <v>200000</v>
      </c>
      <c r="BR21" s="80" t="str">
        <f>VLOOKUP(BS21,$AX:$AY,2,FALSE)</f>
        <v>陆家嘴支行</v>
      </c>
      <c r="BS21" s="80" t="s">
        <v>132</v>
      </c>
      <c r="BT21" s="80">
        <v>2</v>
      </c>
      <c r="BV21" s="80" t="s">
        <v>159</v>
      </c>
      <c r="BW21" s="80">
        <v>1</v>
      </c>
    </row>
    <row r="22" s="80" customFormat="1" ht="17.25" spans="1:75">
      <c r="A22" s="25"/>
      <c r="B22" s="13" t="s">
        <v>117</v>
      </c>
      <c r="C22" s="14">
        <v>17</v>
      </c>
      <c r="D22" s="15">
        <v>0</v>
      </c>
      <c r="E22" s="15">
        <f>VLOOKUP(B22,$AL:$AP,4,FALSE)</f>
        <v>10</v>
      </c>
      <c r="F22" s="26">
        <v>6</v>
      </c>
      <c r="G22" s="15"/>
      <c r="H22" s="15"/>
      <c r="I22" s="15">
        <f t="shared" si="9"/>
        <v>16</v>
      </c>
      <c r="J22" s="39">
        <f t="shared" si="2"/>
        <v>0.941176470588235</v>
      </c>
      <c r="K22" s="40">
        <v>40</v>
      </c>
      <c r="L22" s="15">
        <v>0</v>
      </c>
      <c r="M22" s="15">
        <f>VLOOKUP(B22,$AL:$AP,5,FALSE)/10000</f>
        <v>27.1</v>
      </c>
      <c r="N22" s="15"/>
      <c r="O22" s="26"/>
      <c r="P22" s="15">
        <f t="shared" si="3"/>
        <v>27.1</v>
      </c>
      <c r="Q22" s="60">
        <f t="shared" si="4"/>
        <v>0.6775</v>
      </c>
      <c r="R22" s="40">
        <v>1</v>
      </c>
      <c r="S22" s="61">
        <v>4</v>
      </c>
      <c r="T22" s="70">
        <v>1</v>
      </c>
      <c r="U22" s="70"/>
      <c r="V22" s="15">
        <f t="shared" si="5"/>
        <v>5</v>
      </c>
      <c r="W22" s="71">
        <f t="shared" si="6"/>
        <v>5</v>
      </c>
      <c r="X22" s="62">
        <f t="shared" si="7"/>
        <v>0.140933823529412</v>
      </c>
      <c r="Y22" s="15">
        <v>65.14</v>
      </c>
      <c r="Z22" s="80">
        <f t="shared" si="8"/>
        <v>-38.04</v>
      </c>
      <c r="AA22" s="80" t="str">
        <f t="shared" si="0"/>
        <v>零售市场部</v>
      </c>
      <c r="AB22" s="81" t="s">
        <v>33</v>
      </c>
      <c r="AC22" s="81">
        <v>3</v>
      </c>
      <c r="AD22" s="81">
        <v>0</v>
      </c>
      <c r="AE22" s="81">
        <v>51</v>
      </c>
      <c r="AF22" s="81">
        <v>813000</v>
      </c>
      <c r="AG22" s="80" t="str">
        <f>IFERROR(VLOOKUP(AB22,$AI:$AJ,2,FALSE),0)</f>
        <v>零售市场部</v>
      </c>
      <c r="AI22" s="89" t="s">
        <v>160</v>
      </c>
      <c r="AJ22" s="89" t="s">
        <v>30</v>
      </c>
      <c r="AL22" s="83" t="s">
        <v>32</v>
      </c>
      <c r="AM22" s="83">
        <v>1</v>
      </c>
      <c r="AN22" s="83">
        <v>0</v>
      </c>
      <c r="AO22" s="83">
        <v>1</v>
      </c>
      <c r="AP22" s="83">
        <v>523000</v>
      </c>
      <c r="AR22" s="80" t="s">
        <v>32</v>
      </c>
      <c r="AS22" s="80">
        <v>1</v>
      </c>
      <c r="AT22" s="80">
        <v>0</v>
      </c>
      <c r="AU22" s="80">
        <v>1</v>
      </c>
      <c r="AV22" s="80">
        <v>523000</v>
      </c>
      <c r="AX22" s="80" t="s">
        <v>160</v>
      </c>
      <c r="AY22" s="80" t="s">
        <v>30</v>
      </c>
      <c r="BB22" s="80" t="str">
        <f>VLOOKUP(BC22,$AX:$AY,2,FALSE)</f>
        <v>合庆支行</v>
      </c>
      <c r="BC22" s="80" t="s">
        <v>161</v>
      </c>
      <c r="BD22" s="80">
        <v>0</v>
      </c>
      <c r="BF22" s="80" t="s">
        <v>90</v>
      </c>
      <c r="BG22" s="80">
        <v>0</v>
      </c>
      <c r="BJ22" s="80" t="str">
        <f>VLOOKUP(BK22,$AX:$AY,2,FALSE)</f>
        <v>零售市场部</v>
      </c>
      <c r="BK22" s="80" t="s">
        <v>162</v>
      </c>
      <c r="BL22" s="80">
        <v>200000</v>
      </c>
      <c r="BR22" s="80" t="str">
        <f>VLOOKUP(BS22,$AX:$AY,2,FALSE)</f>
        <v>金海华城分理处</v>
      </c>
      <c r="BS22" s="80" t="s">
        <v>145</v>
      </c>
      <c r="BT22" s="80">
        <v>1</v>
      </c>
      <c r="BV22" s="80" t="s">
        <v>133</v>
      </c>
      <c r="BW22" s="80">
        <v>1</v>
      </c>
    </row>
    <row r="23" s="80" customFormat="1" ht="17.25" spans="1:75">
      <c r="A23" s="25"/>
      <c r="B23" s="13" t="s">
        <v>163</v>
      </c>
      <c r="C23" s="14">
        <v>10</v>
      </c>
      <c r="D23" s="15">
        <v>0</v>
      </c>
      <c r="E23" s="15">
        <f>VLOOKUP(B23,$AL:$AP,4,FALSE)</f>
        <v>4</v>
      </c>
      <c r="F23" s="26"/>
      <c r="G23" s="15"/>
      <c r="H23" s="15"/>
      <c r="I23" s="15">
        <f t="shared" si="9"/>
        <v>4</v>
      </c>
      <c r="J23" s="39">
        <f t="shared" si="2"/>
        <v>0.4</v>
      </c>
      <c r="K23" s="40">
        <v>40</v>
      </c>
      <c r="L23" s="15">
        <v>11</v>
      </c>
      <c r="M23" s="15">
        <f>VLOOKUP(B23,$AL:$AP,5,FALSE)/10000</f>
        <v>76.14</v>
      </c>
      <c r="N23" s="15"/>
      <c r="O23" s="26"/>
      <c r="P23" s="15">
        <f t="shared" si="3"/>
        <v>76.14</v>
      </c>
      <c r="Q23" s="60">
        <f t="shared" si="4"/>
        <v>1.9035</v>
      </c>
      <c r="R23" s="40">
        <v>1</v>
      </c>
      <c r="S23" s="61">
        <v>2</v>
      </c>
      <c r="T23" s="70"/>
      <c r="U23" s="70"/>
      <c r="V23" s="15">
        <f t="shared" si="5"/>
        <v>2</v>
      </c>
      <c r="W23" s="71">
        <f t="shared" si="6"/>
        <v>2</v>
      </c>
      <c r="X23" s="62">
        <f t="shared" si="7"/>
        <v>0.14</v>
      </c>
      <c r="Y23" s="15">
        <v>8</v>
      </c>
      <c r="Z23" s="80">
        <f t="shared" si="8"/>
        <v>68.14</v>
      </c>
      <c r="AA23" s="80" t="str">
        <f t="shared" si="0"/>
        <v>川沙支行</v>
      </c>
      <c r="AB23" s="81" t="s">
        <v>164</v>
      </c>
      <c r="AC23" s="81">
        <v>0</v>
      </c>
      <c r="AD23" s="81">
        <v>0</v>
      </c>
      <c r="AE23" s="81">
        <v>0</v>
      </c>
      <c r="AF23" s="81">
        <v>0</v>
      </c>
      <c r="AG23" s="80" t="str">
        <f>IFERROR(VLOOKUP(AB23,$AI:$AJ,2,FALSE),0)</f>
        <v>川沙支行</v>
      </c>
      <c r="AI23" s="89" t="s">
        <v>165</v>
      </c>
      <c r="AJ23" s="89" t="s">
        <v>30</v>
      </c>
      <c r="AL23" s="83" t="s">
        <v>133</v>
      </c>
      <c r="AM23" s="83">
        <v>0</v>
      </c>
      <c r="AN23" s="83">
        <v>0</v>
      </c>
      <c r="AO23" s="83">
        <v>0</v>
      </c>
      <c r="AP23" s="83">
        <v>8800</v>
      </c>
      <c r="AR23" s="80" t="s">
        <v>133</v>
      </c>
      <c r="AS23" s="80">
        <v>0</v>
      </c>
      <c r="AT23" s="80">
        <v>0</v>
      </c>
      <c r="AU23" s="80">
        <v>0</v>
      </c>
      <c r="AV23" s="80">
        <v>8800</v>
      </c>
      <c r="AX23" s="80" t="s">
        <v>165</v>
      </c>
      <c r="AY23" s="80" t="s">
        <v>30</v>
      </c>
      <c r="BB23" s="80" t="str">
        <f>VLOOKUP(BC23,$AX:$AY,2,FALSE)</f>
        <v>洋泾支行</v>
      </c>
      <c r="BC23" s="80" t="s">
        <v>166</v>
      </c>
      <c r="BD23" s="80">
        <v>0</v>
      </c>
      <c r="BF23" s="80" t="s">
        <v>167</v>
      </c>
      <c r="BG23" s="80">
        <v>0</v>
      </c>
      <c r="BJ23" s="80" t="str">
        <f>VLOOKUP(BK23,$AX:$AY,2,FALSE)</f>
        <v>零售市场部</v>
      </c>
      <c r="BK23" s="80" t="s">
        <v>168</v>
      </c>
      <c r="BL23" s="80">
        <v>2503000</v>
      </c>
      <c r="BR23" s="80" t="str">
        <f>VLOOKUP(BS23,$AX:$AY,2,FALSE)</f>
        <v>零售市场部</v>
      </c>
      <c r="BS23" s="80" t="s">
        <v>150</v>
      </c>
      <c r="BT23" s="80">
        <v>2</v>
      </c>
      <c r="BV23" s="80" t="s">
        <v>100</v>
      </c>
      <c r="BW23" s="80">
        <v>389</v>
      </c>
    </row>
    <row r="24" s="80" customFormat="1" ht="17.25" spans="1:74">
      <c r="A24" s="25"/>
      <c r="B24" s="13" t="s">
        <v>88</v>
      </c>
      <c r="C24" s="14">
        <v>9</v>
      </c>
      <c r="D24" s="15">
        <v>0</v>
      </c>
      <c r="E24" s="15">
        <f>VLOOKUP(B24,$AL:$AP,4,FALSE)</f>
        <v>5</v>
      </c>
      <c r="F24" s="26">
        <v>25</v>
      </c>
      <c r="G24" s="15"/>
      <c r="H24" s="15"/>
      <c r="I24" s="15">
        <f t="shared" si="9"/>
        <v>30</v>
      </c>
      <c r="J24" s="39">
        <f t="shared" si="2"/>
        <v>3.33333333333333</v>
      </c>
      <c r="K24" s="40">
        <v>40</v>
      </c>
      <c r="L24" s="15">
        <v>0</v>
      </c>
      <c r="M24" s="15">
        <f>VLOOKUP(B24,$AL:$AP,5,FALSE)/10000</f>
        <v>8</v>
      </c>
      <c r="N24" s="15"/>
      <c r="O24" s="26"/>
      <c r="P24" s="15">
        <f t="shared" si="3"/>
        <v>8</v>
      </c>
      <c r="Q24" s="60">
        <f t="shared" si="4"/>
        <v>0.2</v>
      </c>
      <c r="R24" s="40">
        <v>1</v>
      </c>
      <c r="S24" s="61">
        <v>3</v>
      </c>
      <c r="T24" s="70">
        <v>5</v>
      </c>
      <c r="U24" s="70"/>
      <c r="V24" s="15">
        <f t="shared" si="5"/>
        <v>8</v>
      </c>
      <c r="W24" s="71">
        <f t="shared" si="6"/>
        <v>8</v>
      </c>
      <c r="X24" s="62">
        <f t="shared" si="7"/>
        <v>0.13</v>
      </c>
      <c r="Y24" s="15">
        <v>27.6174</v>
      </c>
      <c r="Z24" s="80">
        <f t="shared" si="8"/>
        <v>-19.6174</v>
      </c>
      <c r="AA24" s="80">
        <f t="shared" si="0"/>
        <v>0</v>
      </c>
      <c r="AB24" s="81" t="s">
        <v>169</v>
      </c>
      <c r="AC24" s="81">
        <v>0</v>
      </c>
      <c r="AD24" s="81">
        <v>0</v>
      </c>
      <c r="AE24" s="81">
        <v>0</v>
      </c>
      <c r="AF24" s="81">
        <v>0</v>
      </c>
      <c r="AG24" s="80">
        <f>IFERROR(VLOOKUP(AB24,$AI:$AJ,2,FALSE),0)</f>
        <v>0</v>
      </c>
      <c r="AI24" s="88" t="s">
        <v>170</v>
      </c>
      <c r="AJ24" s="89" t="s">
        <v>171</v>
      </c>
      <c r="AL24" s="83" t="s">
        <v>64</v>
      </c>
      <c r="AM24" s="83">
        <v>0</v>
      </c>
      <c r="AN24" s="83">
        <v>0</v>
      </c>
      <c r="AO24" s="83">
        <v>16</v>
      </c>
      <c r="AP24" s="83">
        <v>1632166</v>
      </c>
      <c r="AR24" s="80" t="s">
        <v>64</v>
      </c>
      <c r="AS24" s="80">
        <v>0</v>
      </c>
      <c r="AT24" s="80">
        <v>0</v>
      </c>
      <c r="AU24" s="80">
        <v>16</v>
      </c>
      <c r="AV24" s="80">
        <v>1632166</v>
      </c>
      <c r="AX24" s="80" t="s">
        <v>170</v>
      </c>
      <c r="AY24" s="80" t="s">
        <v>171</v>
      </c>
      <c r="BB24" s="80" t="str">
        <f>VLOOKUP(BC24,$AX:$AY,2,FALSE)</f>
        <v>南新分理处</v>
      </c>
      <c r="BC24" s="80" t="s">
        <v>110</v>
      </c>
      <c r="BD24" s="80">
        <v>1</v>
      </c>
      <c r="BF24" s="80" t="s">
        <v>96</v>
      </c>
      <c r="BG24" s="80">
        <v>1</v>
      </c>
      <c r="BJ24" s="80" t="str">
        <f>VLOOKUP(BK24,$AX:$AY,2,FALSE)</f>
        <v>新园路支行</v>
      </c>
      <c r="BK24" s="80" t="s">
        <v>172</v>
      </c>
      <c r="BL24" s="80">
        <v>100000</v>
      </c>
      <c r="BR24" s="80" t="str">
        <f>VLOOKUP(BS24,$AX:$AY,2,FALSE)</f>
        <v>零售市场部</v>
      </c>
      <c r="BS24" s="80" t="s">
        <v>173</v>
      </c>
      <c r="BT24" s="80">
        <v>3</v>
      </c>
      <c r="BV24" s="80" t="s">
        <v>146</v>
      </c>
    </row>
    <row r="25" s="80" customFormat="1" ht="17.25" spans="1:75">
      <c r="A25" s="25"/>
      <c r="B25" s="13" t="s">
        <v>111</v>
      </c>
      <c r="C25" s="14">
        <v>9</v>
      </c>
      <c r="D25" s="15">
        <v>0</v>
      </c>
      <c r="E25" s="15">
        <f>VLOOKUP(B25,$AL:$AP,4,FALSE)</f>
        <v>19</v>
      </c>
      <c r="F25" s="26"/>
      <c r="G25" s="15"/>
      <c r="H25" s="15"/>
      <c r="I25" s="15">
        <f t="shared" si="9"/>
        <v>19</v>
      </c>
      <c r="J25" s="39">
        <f t="shared" si="2"/>
        <v>2.11111111111111</v>
      </c>
      <c r="K25" s="40">
        <v>80</v>
      </c>
      <c r="L25" s="15">
        <v>0</v>
      </c>
      <c r="M25" s="15">
        <f>VLOOKUP(B25,$AL:$AP,5,FALSE)/10000</f>
        <v>27.6174</v>
      </c>
      <c r="N25" s="15"/>
      <c r="O25" s="26"/>
      <c r="P25" s="15">
        <f t="shared" si="3"/>
        <v>27.6174</v>
      </c>
      <c r="Q25" s="60">
        <f t="shared" si="4"/>
        <v>0.3452175</v>
      </c>
      <c r="R25" s="40">
        <v>1</v>
      </c>
      <c r="S25" s="61">
        <v>1</v>
      </c>
      <c r="T25" s="70"/>
      <c r="U25" s="70"/>
      <c r="V25" s="15">
        <f t="shared" si="5"/>
        <v>1</v>
      </c>
      <c r="W25" s="71">
        <f t="shared" si="6"/>
        <v>1</v>
      </c>
      <c r="X25" s="62">
        <f t="shared" si="7"/>
        <v>0.127260875</v>
      </c>
      <c r="Y25" s="15">
        <v>20</v>
      </c>
      <c r="Z25" s="80">
        <f t="shared" si="8"/>
        <v>7.6174</v>
      </c>
      <c r="AA25" s="80" t="str">
        <f t="shared" si="0"/>
        <v>金桥支行</v>
      </c>
      <c r="AB25" s="81" t="s">
        <v>55</v>
      </c>
      <c r="AC25" s="81">
        <v>0</v>
      </c>
      <c r="AD25" s="81">
        <v>0</v>
      </c>
      <c r="AE25" s="81">
        <v>2</v>
      </c>
      <c r="AF25" s="81">
        <v>377000</v>
      </c>
      <c r="AG25" s="80" t="str">
        <f>IFERROR(VLOOKUP(AB25,$AI:$AJ,2,FALSE),0)</f>
        <v>金桥支行</v>
      </c>
      <c r="AI25" s="89" t="s">
        <v>174</v>
      </c>
      <c r="AJ25" s="89" t="s">
        <v>171</v>
      </c>
      <c r="AL25" s="83" t="s">
        <v>121</v>
      </c>
      <c r="AM25" s="83">
        <v>0</v>
      </c>
      <c r="AN25" s="83">
        <v>0</v>
      </c>
      <c r="AO25" s="83">
        <v>0</v>
      </c>
      <c r="AP25" s="83">
        <v>707529</v>
      </c>
      <c r="AR25" s="80" t="s">
        <v>121</v>
      </c>
      <c r="AS25" s="80">
        <v>0</v>
      </c>
      <c r="AT25" s="80">
        <v>0</v>
      </c>
      <c r="AU25" s="80">
        <v>0</v>
      </c>
      <c r="AV25" s="80">
        <v>707529</v>
      </c>
      <c r="AX25" s="80" t="s">
        <v>174</v>
      </c>
      <c r="AY25" s="80" t="s">
        <v>171</v>
      </c>
      <c r="BB25" s="80" t="str">
        <f>VLOOKUP(BC25,$AX:$AY,2,FALSE)</f>
        <v>金桥支行</v>
      </c>
      <c r="BC25" s="80" t="s">
        <v>70</v>
      </c>
      <c r="BD25" s="80">
        <v>0</v>
      </c>
      <c r="BF25" s="80" t="s">
        <v>163</v>
      </c>
      <c r="BG25" s="80">
        <v>0</v>
      </c>
      <c r="BJ25" s="80" t="str">
        <f>VLOOKUP(BK25,$AX:$AY,2,FALSE)</f>
        <v>川沙支行</v>
      </c>
      <c r="BK25" s="80" t="s">
        <v>175</v>
      </c>
      <c r="BL25" s="80">
        <v>350000</v>
      </c>
      <c r="BR25" s="80" t="str">
        <f>VLOOKUP(BS25,$AX:$AY,2,FALSE)</f>
        <v>北蔡支行</v>
      </c>
      <c r="BS25" s="80" t="s">
        <v>176</v>
      </c>
      <c r="BT25" s="80">
        <v>1</v>
      </c>
      <c r="BV25" s="80" t="s">
        <v>151</v>
      </c>
      <c r="BW25" s="80">
        <v>437</v>
      </c>
    </row>
    <row r="26" s="80" customFormat="1" ht="17.25" spans="1:72">
      <c r="A26" s="25"/>
      <c r="B26" s="13" t="s">
        <v>78</v>
      </c>
      <c r="C26" s="14">
        <v>10</v>
      </c>
      <c r="D26" s="15">
        <v>0</v>
      </c>
      <c r="E26" s="15">
        <f>VLOOKUP(B26,$AL:$AP,4,FALSE)</f>
        <v>9</v>
      </c>
      <c r="F26" s="26"/>
      <c r="G26" s="15"/>
      <c r="H26" s="15"/>
      <c r="I26" s="15">
        <f t="shared" si="9"/>
        <v>9</v>
      </c>
      <c r="J26" s="39">
        <f t="shared" si="2"/>
        <v>0.9</v>
      </c>
      <c r="K26" s="40">
        <v>40</v>
      </c>
      <c r="L26" s="15">
        <v>0.109999999999999</v>
      </c>
      <c r="M26" s="15">
        <f>VLOOKUP(B26,$AL:$AP,5,FALSE)/10000</f>
        <v>53.31</v>
      </c>
      <c r="N26" s="15">
        <v>18</v>
      </c>
      <c r="O26" s="26"/>
      <c r="P26" s="15">
        <f t="shared" si="3"/>
        <v>71.31</v>
      </c>
      <c r="Q26" s="60">
        <f t="shared" si="4"/>
        <v>1.78275</v>
      </c>
      <c r="R26" s="40">
        <v>1</v>
      </c>
      <c r="S26" s="61"/>
      <c r="T26" s="70"/>
      <c r="U26" s="70"/>
      <c r="V26" s="15">
        <f t="shared" si="5"/>
        <v>0</v>
      </c>
      <c r="W26" s="71">
        <f t="shared" si="6"/>
        <v>0</v>
      </c>
      <c r="X26" s="62">
        <f t="shared" si="7"/>
        <v>0.105</v>
      </c>
      <c r="Y26" s="15">
        <v>71.2</v>
      </c>
      <c r="Z26" s="80">
        <f t="shared" si="8"/>
        <v>0.109999999999999</v>
      </c>
      <c r="AA26" s="80" t="str">
        <f t="shared" si="0"/>
        <v>五星路支行</v>
      </c>
      <c r="AB26" s="81" t="s">
        <v>177</v>
      </c>
      <c r="AC26" s="81">
        <v>0</v>
      </c>
      <c r="AD26" s="81">
        <v>0</v>
      </c>
      <c r="AE26" s="81">
        <v>0</v>
      </c>
      <c r="AF26" s="81">
        <v>0</v>
      </c>
      <c r="AG26" s="80" t="str">
        <f>IFERROR(VLOOKUP(AB26,$AI:$AJ,2,FALSE),0)</f>
        <v>五星路支行</v>
      </c>
      <c r="AI26" s="89" t="s">
        <v>178</v>
      </c>
      <c r="AJ26" s="89" t="s">
        <v>171</v>
      </c>
      <c r="AL26" s="83" t="s">
        <v>96</v>
      </c>
      <c r="AM26" s="83">
        <v>0</v>
      </c>
      <c r="AN26" s="83">
        <v>0</v>
      </c>
      <c r="AO26" s="83">
        <v>14</v>
      </c>
      <c r="AP26" s="83">
        <v>200000</v>
      </c>
      <c r="AR26" s="80" t="s">
        <v>96</v>
      </c>
      <c r="AS26" s="80">
        <v>0</v>
      </c>
      <c r="AT26" s="80">
        <v>0</v>
      </c>
      <c r="AU26" s="80">
        <v>14</v>
      </c>
      <c r="AV26" s="80">
        <v>200000</v>
      </c>
      <c r="AX26" s="80" t="s">
        <v>178</v>
      </c>
      <c r="AY26" s="80" t="s">
        <v>171</v>
      </c>
      <c r="BB26" s="80" t="str">
        <f>VLOOKUP(BC26,$AX:$AY,2,FALSE)</f>
        <v>零售市场部</v>
      </c>
      <c r="BC26" s="80" t="s">
        <v>77</v>
      </c>
      <c r="BD26" s="80">
        <v>0</v>
      </c>
      <c r="BF26" s="80" t="s">
        <v>149</v>
      </c>
      <c r="BG26" s="80">
        <v>0</v>
      </c>
      <c r="BJ26" s="80" t="str">
        <f>VLOOKUP(BK26,$AX:$AY,2,FALSE)</f>
        <v>零售市场部</v>
      </c>
      <c r="BK26" s="80" t="s">
        <v>179</v>
      </c>
      <c r="BL26" s="80">
        <v>288000</v>
      </c>
      <c r="BR26" s="80" t="str">
        <f>VLOOKUP(BS26,$AX:$AY,2,FALSE)</f>
        <v>零售市场部</v>
      </c>
      <c r="BS26" s="80" t="s">
        <v>158</v>
      </c>
      <c r="BT26" s="80">
        <v>2</v>
      </c>
    </row>
    <row r="27" s="80" customFormat="1" ht="17.25" spans="1:72">
      <c r="A27" s="25"/>
      <c r="B27" s="13" t="s">
        <v>167</v>
      </c>
      <c r="C27" s="14">
        <v>9</v>
      </c>
      <c r="D27" s="15">
        <v>2</v>
      </c>
      <c r="E27" s="15">
        <f>VLOOKUP(B27,$AL:$AP,4,FALSE)</f>
        <v>5</v>
      </c>
      <c r="F27" s="26"/>
      <c r="G27" s="15"/>
      <c r="H27" s="15"/>
      <c r="I27" s="15">
        <f t="shared" si="9"/>
        <v>5</v>
      </c>
      <c r="J27" s="39">
        <f t="shared" si="2"/>
        <v>0.555555555555556</v>
      </c>
      <c r="K27" s="40">
        <v>50</v>
      </c>
      <c r="L27" s="15">
        <v>0</v>
      </c>
      <c r="M27" s="15">
        <f>VLOOKUP(B27,$AL:$AP,5,FALSE)/10000</f>
        <v>60.1792</v>
      </c>
      <c r="N27" s="15"/>
      <c r="O27" s="26"/>
      <c r="P27" s="15">
        <f t="shared" si="3"/>
        <v>60.1792</v>
      </c>
      <c r="Q27" s="60">
        <f t="shared" si="4"/>
        <v>1.203584</v>
      </c>
      <c r="R27" s="40">
        <v>1</v>
      </c>
      <c r="S27" s="61"/>
      <c r="T27" s="70"/>
      <c r="U27" s="70"/>
      <c r="V27" s="15">
        <f t="shared" si="5"/>
        <v>0</v>
      </c>
      <c r="W27" s="71">
        <f t="shared" si="6"/>
        <v>0</v>
      </c>
      <c r="X27" s="62">
        <f t="shared" si="7"/>
        <v>0.0877777777777778</v>
      </c>
      <c r="Y27" s="15">
        <v>60.1792</v>
      </c>
      <c r="Z27" s="80">
        <f t="shared" si="8"/>
        <v>0</v>
      </c>
      <c r="AA27" s="80" t="str">
        <f t="shared" si="0"/>
        <v>高行支行</v>
      </c>
      <c r="AB27" s="81" t="s">
        <v>180</v>
      </c>
      <c r="AC27" s="81">
        <v>0</v>
      </c>
      <c r="AD27" s="81">
        <v>0</v>
      </c>
      <c r="AE27" s="81">
        <v>0</v>
      </c>
      <c r="AF27" s="81">
        <v>0</v>
      </c>
      <c r="AG27" s="80" t="str">
        <f>IFERROR(VLOOKUP(AB27,$AI:$AJ,2,FALSE),0)</f>
        <v>高行支行</v>
      </c>
      <c r="AI27" s="89" t="s">
        <v>181</v>
      </c>
      <c r="AJ27" s="89" t="s">
        <v>171</v>
      </c>
      <c r="AL27" s="83" t="s">
        <v>182</v>
      </c>
      <c r="AM27" s="83">
        <v>0</v>
      </c>
      <c r="AN27" s="83">
        <v>0</v>
      </c>
      <c r="AO27" s="83">
        <v>2</v>
      </c>
      <c r="AP27" s="83">
        <v>213000</v>
      </c>
      <c r="AR27" s="80" t="s">
        <v>182</v>
      </c>
      <c r="AS27" s="80">
        <v>0</v>
      </c>
      <c r="AT27" s="80">
        <v>0</v>
      </c>
      <c r="AU27" s="80">
        <v>2</v>
      </c>
      <c r="AV27" s="80">
        <v>213000</v>
      </c>
      <c r="AX27" s="80" t="s">
        <v>181</v>
      </c>
      <c r="AY27" s="80" t="s">
        <v>171</v>
      </c>
      <c r="BB27" s="80" t="str">
        <f>VLOOKUP(BC27,$AX:$AY,2,FALSE)</f>
        <v>香山分理处</v>
      </c>
      <c r="BC27" s="80" t="s">
        <v>183</v>
      </c>
      <c r="BD27" s="80">
        <v>0</v>
      </c>
      <c r="BF27" s="80" t="s">
        <v>88</v>
      </c>
      <c r="BG27" s="80">
        <v>1</v>
      </c>
      <c r="BJ27" s="80" t="str">
        <f>VLOOKUP(BK27,$AX:$AY,2,FALSE)</f>
        <v>金杨支行</v>
      </c>
      <c r="BK27" s="80" t="s">
        <v>184</v>
      </c>
      <c r="BL27" s="80">
        <v>200000</v>
      </c>
      <c r="BR27" s="80" t="str">
        <f>VLOOKUP(BS27,$AX:$AY,2,FALSE)</f>
        <v>零售市场部</v>
      </c>
      <c r="BS27" s="80" t="s">
        <v>185</v>
      </c>
      <c r="BT27" s="80">
        <v>1</v>
      </c>
    </row>
    <row r="28" s="80" customFormat="1" ht="17.25" spans="1:72">
      <c r="A28" s="25"/>
      <c r="B28" s="13" t="s">
        <v>109</v>
      </c>
      <c r="C28" s="14">
        <v>10</v>
      </c>
      <c r="D28" s="15">
        <v>0</v>
      </c>
      <c r="E28" s="15">
        <f>VLOOKUP(B28,$AL:$AP,4,FALSE)</f>
        <v>1</v>
      </c>
      <c r="F28" s="26"/>
      <c r="G28" s="15"/>
      <c r="H28" s="15"/>
      <c r="I28" s="15">
        <f t="shared" si="9"/>
        <v>1</v>
      </c>
      <c r="J28" s="39">
        <f t="shared" si="2"/>
        <v>0.1</v>
      </c>
      <c r="K28" s="40">
        <v>80</v>
      </c>
      <c r="L28" s="15">
        <v>0</v>
      </c>
      <c r="M28" s="15">
        <f>VLOOKUP(B28,$AL:$AP,5,FALSE)/10000</f>
        <v>13</v>
      </c>
      <c r="N28" s="15">
        <v>6</v>
      </c>
      <c r="O28" s="26"/>
      <c r="P28" s="15">
        <f t="shared" si="3"/>
        <v>19</v>
      </c>
      <c r="Q28" s="60">
        <f t="shared" si="4"/>
        <v>0.2375</v>
      </c>
      <c r="R28" s="40">
        <v>1</v>
      </c>
      <c r="S28" s="61">
        <v>1</v>
      </c>
      <c r="T28" s="70"/>
      <c r="U28" s="70"/>
      <c r="V28" s="15">
        <f t="shared" si="5"/>
        <v>1</v>
      </c>
      <c r="W28" s="71">
        <f t="shared" si="6"/>
        <v>1</v>
      </c>
      <c r="X28" s="62">
        <f t="shared" si="7"/>
        <v>0.066875</v>
      </c>
      <c r="Y28" s="15">
        <v>19</v>
      </c>
      <c r="Z28" s="80">
        <f t="shared" si="8"/>
        <v>0</v>
      </c>
      <c r="AA28" s="80" t="str">
        <f t="shared" si="0"/>
        <v>施湾支行</v>
      </c>
      <c r="AB28" s="81" t="s">
        <v>186</v>
      </c>
      <c r="AC28" s="81">
        <v>0</v>
      </c>
      <c r="AD28" s="81">
        <v>0</v>
      </c>
      <c r="AE28" s="81">
        <v>0</v>
      </c>
      <c r="AF28" s="81">
        <v>0</v>
      </c>
      <c r="AG28" s="80" t="str">
        <f>IFERROR(VLOOKUP(AB28,$AI:$AJ,2,FALSE),0)</f>
        <v>施湾支行</v>
      </c>
      <c r="AI28" s="89" t="s">
        <v>187</v>
      </c>
      <c r="AJ28" s="89" t="s">
        <v>171</v>
      </c>
      <c r="AL28" s="83" t="s">
        <v>188</v>
      </c>
      <c r="AM28" s="83">
        <v>0</v>
      </c>
      <c r="AN28" s="83">
        <v>0</v>
      </c>
      <c r="AO28" s="83">
        <v>0</v>
      </c>
      <c r="AP28" s="83">
        <v>300462</v>
      </c>
      <c r="AR28" s="80" t="s">
        <v>188</v>
      </c>
      <c r="AS28" s="80">
        <v>0</v>
      </c>
      <c r="AT28" s="80">
        <v>0</v>
      </c>
      <c r="AU28" s="80">
        <v>0</v>
      </c>
      <c r="AV28" s="80">
        <v>300462</v>
      </c>
      <c r="AX28" s="80" t="s">
        <v>187</v>
      </c>
      <c r="AY28" s="80" t="s">
        <v>171</v>
      </c>
      <c r="BB28" s="80" t="str">
        <f>VLOOKUP(BC28,$AX:$AY,2,FALSE)</f>
        <v>王港支行</v>
      </c>
      <c r="BC28" s="80" t="s">
        <v>83</v>
      </c>
      <c r="BD28" s="80">
        <v>0</v>
      </c>
      <c r="BF28" s="80" t="s">
        <v>102</v>
      </c>
      <c r="BG28" s="80">
        <v>0</v>
      </c>
      <c r="BJ28" s="80" t="str">
        <f>VLOOKUP(BK28,$AX:$AY,2,FALSE)</f>
        <v>零售市场部</v>
      </c>
      <c r="BK28" s="80" t="s">
        <v>189</v>
      </c>
      <c r="BL28" s="80">
        <v>1518000</v>
      </c>
      <c r="BR28" s="80" t="str">
        <f>VLOOKUP(BS28,$AX:$AY,2,FALSE)</f>
        <v>北蔡支行</v>
      </c>
      <c r="BS28" s="80" t="s">
        <v>190</v>
      </c>
      <c r="BT28" s="80">
        <v>1</v>
      </c>
    </row>
    <row r="29" s="80" customFormat="1" ht="17.25" spans="1:72">
      <c r="A29" s="25"/>
      <c r="B29" s="13" t="s">
        <v>157</v>
      </c>
      <c r="C29" s="14">
        <v>9</v>
      </c>
      <c r="D29" s="15">
        <v>0</v>
      </c>
      <c r="E29" s="15">
        <f>VLOOKUP(B29,$AL:$AP,4,FALSE)</f>
        <v>0</v>
      </c>
      <c r="F29" s="26"/>
      <c r="G29" s="15"/>
      <c r="H29" s="15"/>
      <c r="I29" s="15">
        <f t="shared" si="9"/>
        <v>0</v>
      </c>
      <c r="J29" s="39">
        <f t="shared" si="2"/>
        <v>0</v>
      </c>
      <c r="K29" s="40">
        <v>20</v>
      </c>
      <c r="L29" s="15">
        <v>0</v>
      </c>
      <c r="M29" s="15">
        <f>VLOOKUP(B29,$AL:$AP,5,FALSE)/10000</f>
        <v>25.495</v>
      </c>
      <c r="N29" s="15"/>
      <c r="O29" s="26"/>
      <c r="P29" s="15">
        <f t="shared" si="3"/>
        <v>25.495</v>
      </c>
      <c r="Q29" s="60">
        <f t="shared" si="4"/>
        <v>1.27475</v>
      </c>
      <c r="R29" s="40">
        <v>1</v>
      </c>
      <c r="S29" s="61"/>
      <c r="T29" s="70"/>
      <c r="U29" s="70"/>
      <c r="V29" s="15">
        <f t="shared" si="5"/>
        <v>0</v>
      </c>
      <c r="W29" s="71">
        <f t="shared" si="6"/>
        <v>0</v>
      </c>
      <c r="X29" s="62">
        <f t="shared" si="7"/>
        <v>0.06</v>
      </c>
      <c r="Y29" s="15">
        <v>25.495</v>
      </c>
      <c r="Z29" s="80">
        <f t="shared" si="8"/>
        <v>0</v>
      </c>
      <c r="AA29" s="80" t="str">
        <f t="shared" si="0"/>
        <v>运营管理部</v>
      </c>
      <c r="AB29" s="81" t="s">
        <v>191</v>
      </c>
      <c r="AC29" s="81">
        <v>0</v>
      </c>
      <c r="AD29" s="81">
        <v>0</v>
      </c>
      <c r="AE29" s="81">
        <v>0</v>
      </c>
      <c r="AF29" s="81">
        <v>0</v>
      </c>
      <c r="AG29" s="80" t="str">
        <f>IFERROR(VLOOKUP(AB29,$AI:$AJ,2,FALSE),0)</f>
        <v>运营管理部</v>
      </c>
      <c r="AI29" s="88" t="s">
        <v>192</v>
      </c>
      <c r="AJ29" s="89" t="s">
        <v>125</v>
      </c>
      <c r="AL29" s="83" t="s">
        <v>100</v>
      </c>
      <c r="AM29" s="83">
        <v>17</v>
      </c>
      <c r="AN29" s="83">
        <v>562900</v>
      </c>
      <c r="AO29" s="83">
        <v>349</v>
      </c>
      <c r="AP29" s="83">
        <v>33065626</v>
      </c>
      <c r="AR29" s="80" t="s">
        <v>100</v>
      </c>
      <c r="AS29" s="80">
        <v>17</v>
      </c>
      <c r="AT29" s="80">
        <v>562900</v>
      </c>
      <c r="AU29" s="80">
        <v>349</v>
      </c>
      <c r="AV29" s="80">
        <v>33065626</v>
      </c>
      <c r="AX29" s="80" t="s">
        <v>192</v>
      </c>
      <c r="AY29" s="80" t="s">
        <v>125</v>
      </c>
      <c r="BB29" s="80" t="e">
        <f>VLOOKUP(BC29,$AX:$AY,2,FALSE)</f>
        <v>#N/A</v>
      </c>
      <c r="BC29" s="80" t="s">
        <v>193</v>
      </c>
      <c r="BD29" s="80">
        <v>0</v>
      </c>
      <c r="BF29" s="80" t="s">
        <v>135</v>
      </c>
      <c r="BG29" s="80">
        <v>1</v>
      </c>
      <c r="BJ29" s="80" t="str">
        <f>VLOOKUP(BK29,$AX:$AY,2,FALSE)</f>
        <v>洋泾支行</v>
      </c>
      <c r="BK29" s="80" t="s">
        <v>194</v>
      </c>
      <c r="BL29" s="80">
        <v>127000</v>
      </c>
      <c r="BR29" s="80" t="str">
        <f>VLOOKUP(BS29,$AX:$AY,2,FALSE)</f>
        <v>零售市场部</v>
      </c>
      <c r="BS29" s="80" t="s">
        <v>195</v>
      </c>
      <c r="BT29" s="80">
        <v>3</v>
      </c>
    </row>
    <row r="30" s="80" customFormat="1" ht="17.25" spans="1:72">
      <c r="A30" s="25"/>
      <c r="B30" s="13" t="s">
        <v>61</v>
      </c>
      <c r="C30" s="14">
        <v>9</v>
      </c>
      <c r="D30" s="15">
        <v>0</v>
      </c>
      <c r="E30" s="15">
        <f>VLOOKUP(B30,$AL:$AP,4,FALSE)</f>
        <v>3</v>
      </c>
      <c r="F30" s="26"/>
      <c r="G30" s="15"/>
      <c r="H30" s="15"/>
      <c r="I30" s="15">
        <f t="shared" si="9"/>
        <v>3</v>
      </c>
      <c r="J30" s="39">
        <f t="shared" si="2"/>
        <v>0.333333333333333</v>
      </c>
      <c r="K30" s="40">
        <v>60</v>
      </c>
      <c r="L30" s="15">
        <v>0</v>
      </c>
      <c r="M30" s="15">
        <f>VLOOKUP(B30,$AL:$AP,5,FALSE)/10000</f>
        <v>37.25</v>
      </c>
      <c r="N30" s="15"/>
      <c r="O30" s="26"/>
      <c r="P30" s="15">
        <f t="shared" si="3"/>
        <v>37.25</v>
      </c>
      <c r="Q30" s="60">
        <f t="shared" si="4"/>
        <v>0.620833333333333</v>
      </c>
      <c r="R30" s="40">
        <v>1</v>
      </c>
      <c r="S30" s="61"/>
      <c r="T30" s="70"/>
      <c r="U30" s="70"/>
      <c r="V30" s="15">
        <f t="shared" si="5"/>
        <v>0</v>
      </c>
      <c r="W30" s="71">
        <f t="shared" si="6"/>
        <v>0</v>
      </c>
      <c r="X30" s="62">
        <f t="shared" si="7"/>
        <v>0.0477083333333333</v>
      </c>
      <c r="Y30" s="15">
        <v>37.25</v>
      </c>
      <c r="Z30" s="80">
        <f t="shared" si="8"/>
        <v>0</v>
      </c>
      <c r="AA30" s="80">
        <f t="shared" si="0"/>
        <v>0</v>
      </c>
      <c r="AB30" s="81" t="s">
        <v>196</v>
      </c>
      <c r="AC30" s="81">
        <v>0</v>
      </c>
      <c r="AD30" s="81">
        <v>0</v>
      </c>
      <c r="AE30" s="81">
        <v>0</v>
      </c>
      <c r="AF30" s="81">
        <v>0</v>
      </c>
      <c r="AG30" s="80">
        <f>IFERROR(VLOOKUP(AB30,$AI:$AJ,2,FALSE),0)</f>
        <v>0</v>
      </c>
      <c r="AI30" s="89" t="s">
        <v>197</v>
      </c>
      <c r="AJ30" s="89" t="s">
        <v>125</v>
      </c>
      <c r="AL30" s="83" t="s">
        <v>90</v>
      </c>
      <c r="AM30" s="83">
        <v>0</v>
      </c>
      <c r="AN30" s="83">
        <v>0</v>
      </c>
      <c r="AO30" s="83">
        <v>0</v>
      </c>
      <c r="AP30" s="83">
        <v>91000</v>
      </c>
      <c r="AR30" s="80" t="s">
        <v>90</v>
      </c>
      <c r="AS30" s="80">
        <v>0</v>
      </c>
      <c r="AT30" s="80">
        <v>0</v>
      </c>
      <c r="AU30" s="80">
        <v>0</v>
      </c>
      <c r="AV30" s="80">
        <v>91000</v>
      </c>
      <c r="AX30" s="80" t="s">
        <v>197</v>
      </c>
      <c r="AY30" s="80" t="s">
        <v>125</v>
      </c>
      <c r="BB30" s="80" t="str">
        <f>VLOOKUP(BC30,$AX:$AY,2,FALSE)</f>
        <v>川沙支行</v>
      </c>
      <c r="BC30" s="80" t="s">
        <v>89</v>
      </c>
      <c r="BD30" s="80">
        <v>0</v>
      </c>
      <c r="BF30" s="80" t="s">
        <v>109</v>
      </c>
      <c r="BG30" s="80">
        <v>3</v>
      </c>
      <c r="BJ30" s="80" t="str">
        <f>VLOOKUP(BK30,$AX:$AY,2,FALSE)</f>
        <v>杨思支行</v>
      </c>
      <c r="BK30" s="80" t="s">
        <v>198</v>
      </c>
      <c r="BL30" s="80">
        <v>11500</v>
      </c>
      <c r="BR30" s="80" t="str">
        <f>VLOOKUP(BS30,$AX:$AY,2,FALSE)</f>
        <v>零售市场部</v>
      </c>
      <c r="BS30" s="80" t="s">
        <v>162</v>
      </c>
      <c r="BT30" s="80">
        <v>3</v>
      </c>
    </row>
    <row r="31" s="80" customFormat="1" ht="17.25" spans="1:72">
      <c r="A31" s="25"/>
      <c r="B31" s="13" t="s">
        <v>199</v>
      </c>
      <c r="C31" s="14">
        <v>9</v>
      </c>
      <c r="D31" s="15">
        <v>0</v>
      </c>
      <c r="E31" s="15">
        <f>VLOOKUP(B31,$AL:$AP,4,FALSE)</f>
        <v>0</v>
      </c>
      <c r="F31" s="26"/>
      <c r="G31" s="15"/>
      <c r="H31" s="15"/>
      <c r="I31" s="15">
        <f t="shared" si="9"/>
        <v>0</v>
      </c>
      <c r="J31" s="39">
        <f t="shared" si="2"/>
        <v>0</v>
      </c>
      <c r="K31" s="40">
        <v>30</v>
      </c>
      <c r="L31" s="15">
        <v>0</v>
      </c>
      <c r="M31" s="15">
        <f>VLOOKUP(B31,$AL:$AP,5,FALSE)/10000</f>
        <v>20</v>
      </c>
      <c r="N31" s="15"/>
      <c r="O31" s="26"/>
      <c r="P31" s="15">
        <f t="shared" si="3"/>
        <v>20</v>
      </c>
      <c r="Q31" s="60">
        <f t="shared" si="4"/>
        <v>0.666666666666667</v>
      </c>
      <c r="R31" s="40">
        <v>1</v>
      </c>
      <c r="S31" s="61"/>
      <c r="T31" s="70"/>
      <c r="U31" s="70"/>
      <c r="V31" s="15">
        <f t="shared" si="5"/>
        <v>0</v>
      </c>
      <c r="W31" s="71">
        <f t="shared" si="6"/>
        <v>0</v>
      </c>
      <c r="X31" s="62">
        <f t="shared" si="7"/>
        <v>0.0333333333333333</v>
      </c>
      <c r="Y31" s="15">
        <v>20</v>
      </c>
      <c r="Z31" s="80">
        <f t="shared" si="8"/>
        <v>0</v>
      </c>
      <c r="AA31" s="80">
        <f t="shared" si="0"/>
        <v>0</v>
      </c>
      <c r="AB31" s="81" t="s">
        <v>200</v>
      </c>
      <c r="AC31" s="81">
        <v>0</v>
      </c>
      <c r="AD31" s="81">
        <v>0</v>
      </c>
      <c r="AE31" s="81">
        <v>0</v>
      </c>
      <c r="AF31" s="81">
        <v>0</v>
      </c>
      <c r="AG31" s="80">
        <f>IFERROR(VLOOKUP(AB31,$AI:$AJ,2,FALSE),0)</f>
        <v>0</v>
      </c>
      <c r="AI31" s="90" t="s">
        <v>201</v>
      </c>
      <c r="AJ31" s="89" t="s">
        <v>125</v>
      </c>
      <c r="AL31" s="83" t="s">
        <v>167</v>
      </c>
      <c r="AM31" s="83">
        <v>2</v>
      </c>
      <c r="AN31" s="83">
        <v>0</v>
      </c>
      <c r="AO31" s="83">
        <v>5</v>
      </c>
      <c r="AP31" s="83">
        <v>601792</v>
      </c>
      <c r="AR31" s="80" t="s">
        <v>167</v>
      </c>
      <c r="AS31" s="80">
        <v>2</v>
      </c>
      <c r="AT31" s="80">
        <v>0</v>
      </c>
      <c r="AU31" s="80">
        <v>5</v>
      </c>
      <c r="AV31" s="80">
        <v>601792</v>
      </c>
      <c r="AX31" s="80" t="s">
        <v>201</v>
      </c>
      <c r="AY31" s="80" t="s">
        <v>125</v>
      </c>
      <c r="BB31" s="80" t="str">
        <f>VLOOKUP(BC31,$AX:$AY,2,FALSE)</f>
        <v>零售市场部</v>
      </c>
      <c r="BC31" s="80" t="s">
        <v>202</v>
      </c>
      <c r="BD31" s="80">
        <v>0</v>
      </c>
      <c r="BF31" s="80" t="s">
        <v>199</v>
      </c>
      <c r="BG31" s="80">
        <v>0</v>
      </c>
      <c r="BR31" s="80" t="str">
        <f>VLOOKUP(BS31,$AX:$AY,2,FALSE)</f>
        <v>孙桥支行</v>
      </c>
      <c r="BS31" s="80" t="s">
        <v>203</v>
      </c>
      <c r="BT31" s="80">
        <v>1</v>
      </c>
    </row>
    <row r="32" s="80" customFormat="1" ht="17.25" spans="1:72">
      <c r="A32" s="25"/>
      <c r="B32" s="13" t="s">
        <v>102</v>
      </c>
      <c r="C32" s="14">
        <v>9</v>
      </c>
      <c r="D32" s="15">
        <v>0</v>
      </c>
      <c r="E32" s="15">
        <f>VLOOKUP(B32,$AL:$AP,4,FALSE)</f>
        <v>1</v>
      </c>
      <c r="F32" s="26"/>
      <c r="G32" s="15"/>
      <c r="H32" s="15"/>
      <c r="I32" s="15">
        <f t="shared" si="9"/>
        <v>1</v>
      </c>
      <c r="J32" s="39">
        <f t="shared" si="2"/>
        <v>0.111111111111111</v>
      </c>
      <c r="K32" s="40">
        <v>170</v>
      </c>
      <c r="L32" s="15">
        <v>0</v>
      </c>
      <c r="M32" s="15">
        <f>VLOOKUP(B32,$AL:$AP,5,FALSE)/10000</f>
        <v>82.347</v>
      </c>
      <c r="N32" s="15"/>
      <c r="O32" s="26"/>
      <c r="P32" s="15">
        <f t="shared" si="3"/>
        <v>82.347</v>
      </c>
      <c r="Q32" s="60">
        <f t="shared" si="4"/>
        <v>0.484394117647059</v>
      </c>
      <c r="R32" s="40">
        <v>1</v>
      </c>
      <c r="S32" s="61"/>
      <c r="T32" s="70"/>
      <c r="U32" s="70"/>
      <c r="V32" s="15">
        <f t="shared" si="5"/>
        <v>0</v>
      </c>
      <c r="W32" s="71">
        <f t="shared" si="6"/>
        <v>0</v>
      </c>
      <c r="X32" s="62">
        <f t="shared" si="7"/>
        <v>0.0297752614379085</v>
      </c>
      <c r="Y32" s="15">
        <v>82.347</v>
      </c>
      <c r="Z32" s="80">
        <f t="shared" si="8"/>
        <v>0</v>
      </c>
      <c r="AA32" s="80" t="str">
        <f t="shared" si="0"/>
        <v>江镇支行</v>
      </c>
      <c r="AB32" s="81" t="s">
        <v>204</v>
      </c>
      <c r="AC32" s="81">
        <v>0</v>
      </c>
      <c r="AD32" s="81">
        <v>0</v>
      </c>
      <c r="AE32" s="81">
        <v>0</v>
      </c>
      <c r="AF32" s="81">
        <v>0</v>
      </c>
      <c r="AG32" s="80" t="str">
        <f>IFERROR(VLOOKUP(AB32,$AI:$AJ,2,FALSE),0)</f>
        <v>江镇支行</v>
      </c>
      <c r="AI32" s="90" t="s">
        <v>205</v>
      </c>
      <c r="AJ32" s="89" t="s">
        <v>125</v>
      </c>
      <c r="AL32" s="83" t="s">
        <v>49</v>
      </c>
      <c r="AM32" s="83">
        <v>0</v>
      </c>
      <c r="AN32" s="83">
        <v>117000</v>
      </c>
      <c r="AO32" s="83">
        <v>1</v>
      </c>
      <c r="AP32" s="83">
        <v>664650</v>
      </c>
      <c r="AR32" s="80" t="s">
        <v>49</v>
      </c>
      <c r="AS32" s="80">
        <v>0</v>
      </c>
      <c r="AT32" s="80">
        <v>117000</v>
      </c>
      <c r="AU32" s="80">
        <v>1</v>
      </c>
      <c r="AV32" s="80">
        <v>664650</v>
      </c>
      <c r="AX32" s="80" t="s">
        <v>205</v>
      </c>
      <c r="AY32" s="80" t="s">
        <v>125</v>
      </c>
      <c r="BB32" s="80" t="str">
        <f>VLOOKUP(BC32,$AX:$AY,2,FALSE)</f>
        <v>高行支行</v>
      </c>
      <c r="BC32" s="80" t="s">
        <v>122</v>
      </c>
      <c r="BD32" s="80">
        <v>1</v>
      </c>
      <c r="BF32" s="80" t="s">
        <v>117</v>
      </c>
      <c r="BG32" s="80">
        <v>0</v>
      </c>
      <c r="BR32" s="80" t="str">
        <f>VLOOKUP(BS32,$AX:$AY,2,FALSE)</f>
        <v>零售市场部</v>
      </c>
      <c r="BS32" s="80" t="s">
        <v>206</v>
      </c>
      <c r="BT32" s="80">
        <v>1</v>
      </c>
    </row>
    <row r="33" s="80" customFormat="1" ht="17.25" spans="1:72">
      <c r="A33" s="25"/>
      <c r="B33" s="13" t="s">
        <v>135</v>
      </c>
      <c r="C33" s="14">
        <v>14</v>
      </c>
      <c r="D33" s="15">
        <v>0</v>
      </c>
      <c r="E33" s="15">
        <f>VLOOKUP(B33,$AL:$AP,4,FALSE)</f>
        <v>6</v>
      </c>
      <c r="F33" s="26"/>
      <c r="G33" s="15"/>
      <c r="H33" s="15"/>
      <c r="I33" s="15">
        <f t="shared" si="9"/>
        <v>6</v>
      </c>
      <c r="J33" s="39">
        <f t="shared" si="2"/>
        <v>0.428571428571429</v>
      </c>
      <c r="K33" s="40">
        <v>60</v>
      </c>
      <c r="L33" s="15">
        <v>0</v>
      </c>
      <c r="M33" s="15">
        <f>VLOOKUP(B33,$AL:$AP,5,FALSE)/10000</f>
        <v>9.6</v>
      </c>
      <c r="N33" s="15"/>
      <c r="O33" s="26"/>
      <c r="P33" s="15">
        <f t="shared" si="3"/>
        <v>9.6</v>
      </c>
      <c r="Q33" s="60">
        <f t="shared" si="4"/>
        <v>0.16</v>
      </c>
      <c r="R33" s="40">
        <v>1</v>
      </c>
      <c r="S33" s="61"/>
      <c r="T33" s="70"/>
      <c r="U33" s="70"/>
      <c r="V33" s="15">
        <f t="shared" si="5"/>
        <v>0</v>
      </c>
      <c r="W33" s="71">
        <f t="shared" si="6"/>
        <v>0</v>
      </c>
      <c r="X33" s="62">
        <f t="shared" si="7"/>
        <v>0.0294285714285714</v>
      </c>
      <c r="Y33" s="15">
        <v>9.6</v>
      </c>
      <c r="Z33" s="80">
        <f t="shared" si="8"/>
        <v>0</v>
      </c>
      <c r="AA33" s="80" t="str">
        <f t="shared" si="0"/>
        <v>三林支行</v>
      </c>
      <c r="AB33" s="81" t="s">
        <v>207</v>
      </c>
      <c r="AC33" s="81">
        <v>0</v>
      </c>
      <c r="AD33" s="81">
        <v>0</v>
      </c>
      <c r="AE33" s="81">
        <v>0</v>
      </c>
      <c r="AF33" s="81">
        <v>0</v>
      </c>
      <c r="AG33" s="80" t="str">
        <f>IFERROR(VLOOKUP(AB33,$AI:$AJ,2,FALSE),0)</f>
        <v>三林支行</v>
      </c>
      <c r="AI33" s="90" t="s">
        <v>208</v>
      </c>
      <c r="AJ33" s="89" t="s">
        <v>125</v>
      </c>
      <c r="AL33" s="83" t="s">
        <v>109</v>
      </c>
      <c r="AM33" s="83">
        <v>0</v>
      </c>
      <c r="AN33" s="83">
        <v>0</v>
      </c>
      <c r="AO33" s="83">
        <v>1</v>
      </c>
      <c r="AP33" s="83">
        <v>130000</v>
      </c>
      <c r="AR33" s="80" t="s">
        <v>109</v>
      </c>
      <c r="AS33" s="80">
        <v>0</v>
      </c>
      <c r="AT33" s="80">
        <v>0</v>
      </c>
      <c r="AU33" s="80">
        <v>1</v>
      </c>
      <c r="AV33" s="80">
        <v>130000</v>
      </c>
      <c r="AX33" s="80" t="s">
        <v>208</v>
      </c>
      <c r="AY33" s="80" t="s">
        <v>125</v>
      </c>
      <c r="BB33" s="80" t="str">
        <f>VLOOKUP(BC33,$AX:$AY,2,FALSE)</f>
        <v>妙境支行</v>
      </c>
      <c r="BC33" s="80" t="s">
        <v>209</v>
      </c>
      <c r="BD33" s="80">
        <v>0</v>
      </c>
      <c r="BF33" s="80" t="s">
        <v>210</v>
      </c>
      <c r="BG33" s="80">
        <v>0</v>
      </c>
      <c r="BR33" s="80" t="str">
        <f>VLOOKUP(BS33,$AX:$AY,2,FALSE)</f>
        <v>严桥支行</v>
      </c>
      <c r="BS33" s="80" t="s">
        <v>211</v>
      </c>
      <c r="BT33" s="80">
        <v>1</v>
      </c>
    </row>
    <row r="34" s="80" customFormat="1" ht="17.25" spans="1:72">
      <c r="A34" s="25"/>
      <c r="B34" s="13" t="s">
        <v>149</v>
      </c>
      <c r="C34" s="14">
        <v>9</v>
      </c>
      <c r="D34" s="15">
        <v>0</v>
      </c>
      <c r="E34" s="15">
        <f>VLOOKUP(B34,$AL:$AP,4,FALSE)</f>
        <v>0</v>
      </c>
      <c r="F34" s="26"/>
      <c r="G34" s="15"/>
      <c r="H34" s="15"/>
      <c r="I34" s="15">
        <f t="shared" si="9"/>
        <v>0</v>
      </c>
      <c r="J34" s="39">
        <f t="shared" si="2"/>
        <v>0</v>
      </c>
      <c r="K34" s="40">
        <v>150</v>
      </c>
      <c r="L34" s="15">
        <v>0.600000000000009</v>
      </c>
      <c r="M34" s="15">
        <f>VLOOKUP(B34,$AL:$AP,5,FALSE)/10000</f>
        <v>84.17</v>
      </c>
      <c r="N34" s="15">
        <v>4</v>
      </c>
      <c r="O34" s="26"/>
      <c r="P34" s="15">
        <f t="shared" si="3"/>
        <v>88.17</v>
      </c>
      <c r="Q34" s="60">
        <f t="shared" si="4"/>
        <v>0.5878</v>
      </c>
      <c r="R34" s="40">
        <v>1</v>
      </c>
      <c r="S34" s="61"/>
      <c r="T34" s="70"/>
      <c r="U34" s="70"/>
      <c r="V34" s="15">
        <f t="shared" si="5"/>
        <v>0</v>
      </c>
      <c r="W34" s="71">
        <f t="shared" si="6"/>
        <v>0</v>
      </c>
      <c r="X34" s="62">
        <f t="shared" si="7"/>
        <v>0.02939</v>
      </c>
      <c r="Y34" s="15">
        <v>87.57</v>
      </c>
      <c r="Z34" s="80">
        <f t="shared" si="8"/>
        <v>0.600000000000009</v>
      </c>
      <c r="AA34" s="80" t="str">
        <f t="shared" si="0"/>
        <v>御桥分理处</v>
      </c>
      <c r="AB34" s="81" t="s">
        <v>62</v>
      </c>
      <c r="AC34" s="81">
        <v>0</v>
      </c>
      <c r="AD34" s="81">
        <v>0</v>
      </c>
      <c r="AE34" s="81">
        <v>2</v>
      </c>
      <c r="AF34" s="81">
        <v>0</v>
      </c>
      <c r="AG34" s="80" t="str">
        <f>IFERROR(VLOOKUP(AB34,$AI:$AJ,2,FALSE),0)</f>
        <v>御桥分理处</v>
      </c>
      <c r="AI34" s="89" t="s">
        <v>212</v>
      </c>
      <c r="AJ34" s="89" t="s">
        <v>125</v>
      </c>
      <c r="AL34" s="83" t="s">
        <v>213</v>
      </c>
      <c r="AM34" s="83">
        <v>0</v>
      </c>
      <c r="AN34" s="83">
        <v>0</v>
      </c>
      <c r="AO34" s="83">
        <v>3</v>
      </c>
      <c r="AP34" s="83">
        <v>25000</v>
      </c>
      <c r="AR34" s="80" t="s">
        <v>213</v>
      </c>
      <c r="AS34" s="80">
        <v>0</v>
      </c>
      <c r="AT34" s="80">
        <v>0</v>
      </c>
      <c r="AU34" s="80">
        <v>3</v>
      </c>
      <c r="AV34" s="80">
        <v>25000</v>
      </c>
      <c r="AX34" s="80" t="s">
        <v>212</v>
      </c>
      <c r="AY34" s="80" t="s">
        <v>125</v>
      </c>
      <c r="BB34" s="80" t="str">
        <f>VLOOKUP(BC34,$AX:$AY,2,FALSE)</f>
        <v>香山分理处</v>
      </c>
      <c r="BC34" s="80" t="s">
        <v>214</v>
      </c>
      <c r="BD34" s="80">
        <v>1</v>
      </c>
      <c r="BF34" s="80" t="s">
        <v>121</v>
      </c>
      <c r="BG34" s="80">
        <v>1</v>
      </c>
      <c r="BR34" s="80" t="str">
        <f>VLOOKUP(BS34,$AX:$AY,2,FALSE)</f>
        <v>益江分理处</v>
      </c>
      <c r="BS34" s="80" t="s">
        <v>215</v>
      </c>
      <c r="BT34" s="80">
        <v>1</v>
      </c>
    </row>
    <row r="35" s="80" customFormat="1" ht="17.25" spans="1:72">
      <c r="A35" s="25"/>
      <c r="B35" s="13" t="s">
        <v>210</v>
      </c>
      <c r="C35" s="14">
        <v>9</v>
      </c>
      <c r="D35" s="15">
        <v>0</v>
      </c>
      <c r="E35" s="15">
        <f>VLOOKUP(B35,$AL:$AP,4,FALSE)</f>
        <v>0</v>
      </c>
      <c r="F35" s="26"/>
      <c r="G35" s="15"/>
      <c r="H35" s="15"/>
      <c r="I35" s="15">
        <f t="shared" si="9"/>
        <v>0</v>
      </c>
      <c r="J35" s="39">
        <f t="shared" si="2"/>
        <v>0</v>
      </c>
      <c r="K35" s="40">
        <v>30</v>
      </c>
      <c r="L35" s="15">
        <v>1</v>
      </c>
      <c r="M35" s="15">
        <f>VLOOKUP(B35,$AL:$AP,5,FALSE)/10000</f>
        <v>16.7</v>
      </c>
      <c r="N35" s="15"/>
      <c r="O35" s="26"/>
      <c r="P35" s="15">
        <f t="shared" si="3"/>
        <v>16.7</v>
      </c>
      <c r="Q35" s="60">
        <f t="shared" si="4"/>
        <v>0.556666666666667</v>
      </c>
      <c r="R35" s="40">
        <v>1</v>
      </c>
      <c r="S35" s="61"/>
      <c r="T35" s="70"/>
      <c r="U35" s="70"/>
      <c r="V35" s="15">
        <f t="shared" si="5"/>
        <v>0</v>
      </c>
      <c r="W35" s="71">
        <f t="shared" si="6"/>
        <v>0</v>
      </c>
      <c r="X35" s="62">
        <f t="shared" si="7"/>
        <v>0.0278333333333333</v>
      </c>
      <c r="Y35" s="15">
        <v>15.7</v>
      </c>
      <c r="Z35" s="80">
        <f t="shared" si="8"/>
        <v>1</v>
      </c>
      <c r="AA35" s="80" t="str">
        <f t="shared" si="0"/>
        <v>曹路支行</v>
      </c>
      <c r="AB35" s="81" t="s">
        <v>216</v>
      </c>
      <c r="AC35" s="81">
        <v>0</v>
      </c>
      <c r="AD35" s="81">
        <v>0</v>
      </c>
      <c r="AE35" s="81">
        <v>0</v>
      </c>
      <c r="AF35" s="81">
        <v>0</v>
      </c>
      <c r="AG35" s="80" t="str">
        <f>IFERROR(VLOOKUP(AB35,$AI:$AJ,2,FALSE),0)</f>
        <v>曹路支行</v>
      </c>
      <c r="AI35" s="89" t="s">
        <v>217</v>
      </c>
      <c r="AJ35" s="89" t="s">
        <v>125</v>
      </c>
      <c r="AL35" s="83" t="s">
        <v>159</v>
      </c>
      <c r="AM35" s="83">
        <v>3</v>
      </c>
      <c r="AN35" s="83">
        <v>0</v>
      </c>
      <c r="AO35" s="83">
        <v>5</v>
      </c>
      <c r="AP35" s="83">
        <v>641900</v>
      </c>
      <c r="AR35" s="80" t="s">
        <v>159</v>
      </c>
      <c r="AS35" s="80">
        <v>3</v>
      </c>
      <c r="AT35" s="80">
        <v>0</v>
      </c>
      <c r="AU35" s="80">
        <v>5</v>
      </c>
      <c r="AV35" s="80">
        <v>641900</v>
      </c>
      <c r="AX35" s="80" t="s">
        <v>217</v>
      </c>
      <c r="AY35" s="80" t="s">
        <v>125</v>
      </c>
      <c r="BB35" s="80" t="str">
        <f>VLOOKUP(BC35,$AX:$AY,2,FALSE)</f>
        <v>高行支行</v>
      </c>
      <c r="BC35" s="80" t="s">
        <v>218</v>
      </c>
      <c r="BD35" s="80">
        <v>0</v>
      </c>
      <c r="BF35" s="80" t="s">
        <v>219</v>
      </c>
      <c r="BG35" s="80">
        <v>0</v>
      </c>
      <c r="BR35" s="80" t="str">
        <f>VLOOKUP(BS35,$AX:$AY,2,FALSE)</f>
        <v>零售市场部</v>
      </c>
      <c r="BS35" s="80" t="s">
        <v>168</v>
      </c>
      <c r="BT35" s="80">
        <v>55</v>
      </c>
    </row>
    <row r="36" s="80" customFormat="1" ht="17.25" spans="1:72">
      <c r="A36" s="25"/>
      <c r="B36" s="17" t="s">
        <v>219</v>
      </c>
      <c r="C36" s="18">
        <v>9</v>
      </c>
      <c r="D36" s="15">
        <v>0</v>
      </c>
      <c r="E36" s="15">
        <f>VLOOKUP(B36,$AL:$AP,4,FALSE)</f>
        <v>1</v>
      </c>
      <c r="F36" s="19"/>
      <c r="G36" s="15"/>
      <c r="H36" s="15"/>
      <c r="I36" s="15">
        <f t="shared" si="9"/>
        <v>1</v>
      </c>
      <c r="J36" s="39">
        <f t="shared" si="2"/>
        <v>0.111111111111111</v>
      </c>
      <c r="K36" s="42">
        <v>20</v>
      </c>
      <c r="L36" s="15">
        <v>0</v>
      </c>
      <c r="M36" s="15">
        <f>VLOOKUP(B36,$AL:$AP,5,FALSE)/10000</f>
        <v>3.2</v>
      </c>
      <c r="N36" s="15"/>
      <c r="O36" s="26"/>
      <c r="P36" s="15">
        <f t="shared" si="3"/>
        <v>3.2</v>
      </c>
      <c r="Q36" s="60">
        <f t="shared" si="4"/>
        <v>0.16</v>
      </c>
      <c r="R36" s="40">
        <v>1</v>
      </c>
      <c r="S36" s="61"/>
      <c r="T36" s="70"/>
      <c r="U36" s="70"/>
      <c r="V36" s="15">
        <f t="shared" si="5"/>
        <v>0</v>
      </c>
      <c r="W36" s="71">
        <f t="shared" si="6"/>
        <v>0</v>
      </c>
      <c r="X36" s="62">
        <f t="shared" si="7"/>
        <v>0.0135555555555556</v>
      </c>
      <c r="Y36" s="15">
        <v>3.2</v>
      </c>
      <c r="Z36" s="80">
        <f t="shared" si="8"/>
        <v>0</v>
      </c>
      <c r="AA36" s="80" t="str">
        <f t="shared" si="0"/>
        <v>川沙支行</v>
      </c>
      <c r="AB36" s="81" t="s">
        <v>48</v>
      </c>
      <c r="AC36" s="81">
        <v>4</v>
      </c>
      <c r="AD36" s="81">
        <v>0</v>
      </c>
      <c r="AE36" s="81">
        <v>48</v>
      </c>
      <c r="AF36" s="81">
        <v>163852</v>
      </c>
      <c r="AG36" s="80" t="str">
        <f>IFERROR(VLOOKUP(AB36,$AI:$AJ,2,FALSE),0)</f>
        <v>川沙支行</v>
      </c>
      <c r="AI36" s="89" t="s">
        <v>220</v>
      </c>
      <c r="AJ36" s="89" t="s">
        <v>125</v>
      </c>
      <c r="AL36" s="83" t="s">
        <v>221</v>
      </c>
      <c r="AM36" s="83">
        <v>0</v>
      </c>
      <c r="AN36" s="83">
        <v>0</v>
      </c>
      <c r="AO36" s="83">
        <v>5</v>
      </c>
      <c r="AP36" s="83">
        <v>0</v>
      </c>
      <c r="AR36" s="80" t="s">
        <v>221</v>
      </c>
      <c r="AS36" s="80">
        <v>0</v>
      </c>
      <c r="AT36" s="80">
        <v>0</v>
      </c>
      <c r="AU36" s="80">
        <v>5</v>
      </c>
      <c r="AV36" s="80">
        <v>0</v>
      </c>
      <c r="AX36" s="80" t="s">
        <v>220</v>
      </c>
      <c r="AY36" s="80" t="s">
        <v>125</v>
      </c>
      <c r="BB36" s="80" t="str">
        <f>VLOOKUP(BC36,$AX:$AY,2,FALSE)</f>
        <v>高东支行</v>
      </c>
      <c r="BC36" s="80" t="s">
        <v>222</v>
      </c>
      <c r="BD36" s="80">
        <v>0</v>
      </c>
      <c r="BF36" s="80" t="s">
        <v>213</v>
      </c>
      <c r="BG36" s="80">
        <v>0</v>
      </c>
      <c r="BR36" s="80" t="str">
        <f>VLOOKUP(BS36,$AX:$AY,2,FALSE)</f>
        <v>新园路支行</v>
      </c>
      <c r="BS36" s="80" t="s">
        <v>172</v>
      </c>
      <c r="BT36" s="80">
        <v>1</v>
      </c>
    </row>
    <row r="37" s="80" customFormat="1" ht="18" spans="1:72">
      <c r="A37" s="27"/>
      <c r="B37" s="28" t="s">
        <v>90</v>
      </c>
      <c r="C37" s="29">
        <v>17</v>
      </c>
      <c r="D37" s="23">
        <v>0</v>
      </c>
      <c r="E37" s="23">
        <f>VLOOKUP(B37,$AL:$AP,4,FALSE)</f>
        <v>0</v>
      </c>
      <c r="F37" s="30">
        <v>0</v>
      </c>
      <c r="G37" s="23"/>
      <c r="H37" s="23"/>
      <c r="I37" s="23">
        <f t="shared" si="9"/>
        <v>0</v>
      </c>
      <c r="J37" s="45">
        <f t="shared" si="2"/>
        <v>0</v>
      </c>
      <c r="K37" s="46">
        <v>50</v>
      </c>
      <c r="L37" s="23">
        <v>0</v>
      </c>
      <c r="M37" s="23">
        <f>VLOOKUP(B37,$AL:$AP,5,FALSE)/10000</f>
        <v>9.1</v>
      </c>
      <c r="N37" s="23"/>
      <c r="O37" s="30"/>
      <c r="P37" s="23">
        <f t="shared" si="3"/>
        <v>9.1</v>
      </c>
      <c r="Q37" s="72">
        <f t="shared" si="4"/>
        <v>0.182</v>
      </c>
      <c r="R37" s="46">
        <v>1</v>
      </c>
      <c r="S37" s="67"/>
      <c r="T37" s="73"/>
      <c r="U37" s="73"/>
      <c r="V37" s="23">
        <f t="shared" si="5"/>
        <v>0</v>
      </c>
      <c r="W37" s="74">
        <f t="shared" si="6"/>
        <v>0</v>
      </c>
      <c r="X37" s="75">
        <f t="shared" si="7"/>
        <v>0.0091</v>
      </c>
      <c r="Y37" s="23">
        <v>9.1</v>
      </c>
      <c r="Z37" s="80">
        <f t="shared" si="8"/>
        <v>0</v>
      </c>
      <c r="AA37" s="80" t="str">
        <f t="shared" si="0"/>
        <v>曹路支行</v>
      </c>
      <c r="AB37" s="81" t="s">
        <v>76</v>
      </c>
      <c r="AC37" s="81">
        <v>0</v>
      </c>
      <c r="AD37" s="81">
        <v>0</v>
      </c>
      <c r="AE37" s="81">
        <v>2</v>
      </c>
      <c r="AF37" s="81">
        <v>0</v>
      </c>
      <c r="AG37" s="80" t="str">
        <f>IFERROR(VLOOKUP(AB37,$AI:$AJ,2,FALSE),0)</f>
        <v>曹路支行</v>
      </c>
      <c r="AI37" s="89" t="s">
        <v>223</v>
      </c>
      <c r="AJ37" s="89" t="s">
        <v>125</v>
      </c>
      <c r="AL37" s="83" t="s">
        <v>171</v>
      </c>
      <c r="AM37" s="83">
        <v>0</v>
      </c>
      <c r="AN37" s="83">
        <v>0</v>
      </c>
      <c r="AO37" s="83">
        <v>0</v>
      </c>
      <c r="AP37" s="83">
        <v>30000</v>
      </c>
      <c r="AR37" s="80" t="s">
        <v>171</v>
      </c>
      <c r="AS37" s="80">
        <v>0</v>
      </c>
      <c r="AT37" s="80">
        <v>0</v>
      </c>
      <c r="AU37" s="80">
        <v>0</v>
      </c>
      <c r="AV37" s="80">
        <v>30000</v>
      </c>
      <c r="AX37" s="80" t="s">
        <v>223</v>
      </c>
      <c r="AY37" s="80" t="s">
        <v>125</v>
      </c>
      <c r="BB37" s="80" t="str">
        <f>VLOOKUP(BC37,$AX:$AY,2,FALSE)</f>
        <v>陆家嘴支行</v>
      </c>
      <c r="BC37" s="80" t="s">
        <v>224</v>
      </c>
      <c r="BD37" s="80">
        <v>0</v>
      </c>
      <c r="BF37" s="80" t="s">
        <v>225</v>
      </c>
      <c r="BG37" s="80">
        <v>0</v>
      </c>
      <c r="BR37" s="80" t="str">
        <f>VLOOKUP(BS37,$AX:$AY,2,FALSE)</f>
        <v>曹路支行</v>
      </c>
      <c r="BS37" s="80" t="s">
        <v>226</v>
      </c>
      <c r="BT37" s="80">
        <v>3</v>
      </c>
    </row>
    <row r="38" s="80" customFormat="1" ht="18" spans="1:72">
      <c r="A38" s="25" t="s">
        <v>227</v>
      </c>
      <c r="B38" s="13" t="s">
        <v>159</v>
      </c>
      <c r="C38" s="14">
        <v>9</v>
      </c>
      <c r="D38" s="15">
        <v>3</v>
      </c>
      <c r="E38" s="15">
        <f>VLOOKUP(B38,$AL:$AP,4,FALSE)</f>
        <v>5</v>
      </c>
      <c r="F38" s="26"/>
      <c r="G38" s="15"/>
      <c r="H38" s="15"/>
      <c r="I38" s="15">
        <f t="shared" si="9"/>
        <v>5</v>
      </c>
      <c r="J38" s="39">
        <f t="shared" si="2"/>
        <v>0.555555555555556</v>
      </c>
      <c r="K38" s="40">
        <v>40</v>
      </c>
      <c r="L38" s="15">
        <v>0</v>
      </c>
      <c r="M38" s="15">
        <f>VLOOKUP(B38,$AL:$AP,5,FALSE)/10000</f>
        <v>64.19</v>
      </c>
      <c r="N38" s="15"/>
      <c r="O38" s="26"/>
      <c r="P38" s="15">
        <f t="shared" si="3"/>
        <v>64.19</v>
      </c>
      <c r="Q38" s="60">
        <f t="shared" si="4"/>
        <v>1.60475</v>
      </c>
      <c r="R38" s="40">
        <v>1</v>
      </c>
      <c r="S38" s="61">
        <v>2</v>
      </c>
      <c r="T38" s="70"/>
      <c r="U38" s="70"/>
      <c r="V38" s="15">
        <f t="shared" si="5"/>
        <v>2</v>
      </c>
      <c r="W38" s="71">
        <f t="shared" si="6"/>
        <v>2</v>
      </c>
      <c r="X38" s="62">
        <f t="shared" si="7"/>
        <v>0.147777777777778</v>
      </c>
      <c r="Y38" s="15">
        <v>32.06</v>
      </c>
      <c r="Z38" s="80">
        <f t="shared" si="8"/>
        <v>32.13</v>
      </c>
      <c r="AA38" s="80" t="str">
        <f t="shared" si="0"/>
        <v>北蔡支行</v>
      </c>
      <c r="AB38" s="81" t="s">
        <v>58</v>
      </c>
      <c r="AC38" s="81">
        <v>0</v>
      </c>
      <c r="AD38" s="81">
        <v>0</v>
      </c>
      <c r="AE38" s="81">
        <v>1</v>
      </c>
      <c r="AF38" s="81">
        <v>0</v>
      </c>
      <c r="AG38" s="80" t="str">
        <f>IFERROR(VLOOKUP(AB38,$AI:$AJ,2,FALSE),0)</f>
        <v>北蔡支行</v>
      </c>
      <c r="AI38" s="89" t="s">
        <v>228</v>
      </c>
      <c r="AJ38" s="89" t="s">
        <v>125</v>
      </c>
      <c r="AL38" s="83" t="s">
        <v>72</v>
      </c>
      <c r="AM38" s="83">
        <v>0</v>
      </c>
      <c r="AN38" s="83">
        <v>16000</v>
      </c>
      <c r="AO38" s="83">
        <v>3</v>
      </c>
      <c r="AP38" s="83">
        <v>751571</v>
      </c>
      <c r="AR38" s="80" t="s">
        <v>72</v>
      </c>
      <c r="AS38" s="80">
        <v>0</v>
      </c>
      <c r="AT38" s="80">
        <v>16000</v>
      </c>
      <c r="AU38" s="80">
        <v>3</v>
      </c>
      <c r="AV38" s="80">
        <v>751571</v>
      </c>
      <c r="AX38" s="80" t="s">
        <v>228</v>
      </c>
      <c r="AY38" s="80" t="s">
        <v>125</v>
      </c>
      <c r="BB38" s="80" t="str">
        <f>VLOOKUP(BC38,$AX:$AY,2,FALSE)</f>
        <v>洋泾支行</v>
      </c>
      <c r="BC38" s="80" t="s">
        <v>95</v>
      </c>
      <c r="BD38" s="80">
        <v>0</v>
      </c>
      <c r="BF38" s="80" t="s">
        <v>128</v>
      </c>
      <c r="BG38" s="80">
        <v>1</v>
      </c>
      <c r="BR38" s="80" t="str">
        <f>VLOOKUP(BS38,$AX:$AY,2,FALSE)</f>
        <v>零售市场部</v>
      </c>
      <c r="BS38" s="80" t="s">
        <v>179</v>
      </c>
      <c r="BT38" s="80">
        <v>9</v>
      </c>
    </row>
    <row r="39" s="80" customFormat="1" ht="17.25" spans="1:72">
      <c r="A39" s="25"/>
      <c r="B39" s="13" t="s">
        <v>229</v>
      </c>
      <c r="C39" s="14">
        <v>9</v>
      </c>
      <c r="D39" s="15">
        <v>0</v>
      </c>
      <c r="E39" s="15">
        <f>VLOOKUP(B39,$AL:$AP,4,FALSE)</f>
        <v>4</v>
      </c>
      <c r="F39" s="26"/>
      <c r="G39" s="15"/>
      <c r="H39" s="15"/>
      <c r="I39" s="15">
        <f t="shared" si="9"/>
        <v>4</v>
      </c>
      <c r="J39" s="39">
        <f t="shared" si="2"/>
        <v>0.444444444444444</v>
      </c>
      <c r="K39" s="40">
        <v>20</v>
      </c>
      <c r="L39" s="15">
        <v>1</v>
      </c>
      <c r="M39" s="15">
        <f>VLOOKUP(B39,$AL:$AP,5,FALSE)/10000</f>
        <v>33.06</v>
      </c>
      <c r="N39" s="15"/>
      <c r="O39" s="26"/>
      <c r="P39" s="15">
        <f t="shared" si="3"/>
        <v>33.06</v>
      </c>
      <c r="Q39" s="60">
        <f t="shared" si="4"/>
        <v>1.653</v>
      </c>
      <c r="R39" s="40">
        <v>1</v>
      </c>
      <c r="S39" s="61">
        <v>1</v>
      </c>
      <c r="T39" s="70"/>
      <c r="U39" s="70"/>
      <c r="V39" s="15">
        <f t="shared" si="5"/>
        <v>1</v>
      </c>
      <c r="W39" s="71">
        <f t="shared" si="6"/>
        <v>1</v>
      </c>
      <c r="X39" s="62">
        <f t="shared" si="7"/>
        <v>0.132222222222222</v>
      </c>
      <c r="Y39" s="15">
        <v>64.19</v>
      </c>
      <c r="Z39" s="80">
        <f t="shared" si="8"/>
        <v>-31.13</v>
      </c>
      <c r="AA39" s="80">
        <f t="shared" si="0"/>
        <v>0</v>
      </c>
      <c r="AB39" s="81" t="s">
        <v>230</v>
      </c>
      <c r="AC39" s="81">
        <v>0</v>
      </c>
      <c r="AD39" s="81">
        <v>0</v>
      </c>
      <c r="AE39" s="81">
        <v>0</v>
      </c>
      <c r="AF39" s="81">
        <v>0</v>
      </c>
      <c r="AG39" s="80">
        <f>IFERROR(VLOOKUP(AB39,$AI:$AJ,2,FALSE),0)</f>
        <v>0</v>
      </c>
      <c r="AI39" s="89" t="s">
        <v>231</v>
      </c>
      <c r="AJ39" s="89" t="s">
        <v>125</v>
      </c>
      <c r="AL39" s="83" t="s">
        <v>210</v>
      </c>
      <c r="AM39" s="83">
        <v>0</v>
      </c>
      <c r="AN39" s="83">
        <v>10000</v>
      </c>
      <c r="AO39" s="83">
        <v>0</v>
      </c>
      <c r="AP39" s="83">
        <v>167000</v>
      </c>
      <c r="AR39" s="80" t="s">
        <v>210</v>
      </c>
      <c r="AS39" s="80">
        <v>0</v>
      </c>
      <c r="AT39" s="80">
        <v>10000</v>
      </c>
      <c r="AU39" s="80">
        <v>0</v>
      </c>
      <c r="AV39" s="80">
        <v>167000</v>
      </c>
      <c r="AX39" s="80" t="s">
        <v>231</v>
      </c>
      <c r="AY39" s="80" t="s">
        <v>125</v>
      </c>
      <c r="BB39" s="80" t="s">
        <v>100</v>
      </c>
      <c r="BC39" s="80" t="s">
        <v>101</v>
      </c>
      <c r="BD39" s="80">
        <v>41</v>
      </c>
      <c r="BF39" s="80" t="s">
        <v>93</v>
      </c>
      <c r="BG39" s="80">
        <v>1</v>
      </c>
      <c r="BR39" s="80" t="str">
        <f>VLOOKUP(BS39,$AX:$AY,2,FALSE)</f>
        <v>芳华分理处</v>
      </c>
      <c r="BS39" s="80" t="s">
        <v>232</v>
      </c>
      <c r="BT39" s="80">
        <v>1</v>
      </c>
    </row>
    <row r="40" s="80" customFormat="1" ht="17.25" spans="1:72">
      <c r="A40" s="25"/>
      <c r="B40" s="13" t="s">
        <v>128</v>
      </c>
      <c r="C40" s="14">
        <v>9</v>
      </c>
      <c r="D40" s="15">
        <v>0</v>
      </c>
      <c r="E40" s="15">
        <f>VLOOKUP(B40,$AL:$AP,4,FALSE)</f>
        <v>2</v>
      </c>
      <c r="F40" s="26"/>
      <c r="G40" s="15"/>
      <c r="H40" s="15"/>
      <c r="I40" s="15">
        <f t="shared" si="9"/>
        <v>2</v>
      </c>
      <c r="J40" s="39">
        <f t="shared" si="2"/>
        <v>0.222222222222222</v>
      </c>
      <c r="K40" s="40">
        <v>40</v>
      </c>
      <c r="L40" s="15">
        <v>0</v>
      </c>
      <c r="M40" s="15">
        <f>VLOOKUP(B40,$AL:$AP,5,FALSE)/10000</f>
        <v>35.9888</v>
      </c>
      <c r="N40" s="15">
        <v>2</v>
      </c>
      <c r="O40" s="26"/>
      <c r="P40" s="15">
        <f t="shared" si="3"/>
        <v>37.9888</v>
      </c>
      <c r="Q40" s="60">
        <f t="shared" si="4"/>
        <v>0.94972</v>
      </c>
      <c r="R40" s="40">
        <v>1</v>
      </c>
      <c r="S40" s="61">
        <v>1</v>
      </c>
      <c r="T40" s="70"/>
      <c r="U40" s="70"/>
      <c r="V40" s="15">
        <f t="shared" si="5"/>
        <v>1</v>
      </c>
      <c r="W40" s="71">
        <f t="shared" si="6"/>
        <v>1</v>
      </c>
      <c r="X40" s="62">
        <f t="shared" si="7"/>
        <v>0.108597111111111</v>
      </c>
      <c r="Y40" s="15">
        <v>37.9888</v>
      </c>
      <c r="Z40" s="80">
        <f t="shared" si="8"/>
        <v>0</v>
      </c>
      <c r="AA40" s="80" t="str">
        <f t="shared" si="0"/>
        <v>金海华城分理处</v>
      </c>
      <c r="AB40" s="81" t="s">
        <v>233</v>
      </c>
      <c r="AC40" s="81">
        <v>0</v>
      </c>
      <c r="AD40" s="81">
        <v>0</v>
      </c>
      <c r="AE40" s="81">
        <v>0</v>
      </c>
      <c r="AF40" s="81">
        <v>2000</v>
      </c>
      <c r="AG40" s="80" t="str">
        <f>IFERROR(VLOOKUP(AB40,$AI:$AJ,2,FALSE),0)</f>
        <v>金海华城分理处</v>
      </c>
      <c r="AI40" s="89" t="s">
        <v>234</v>
      </c>
      <c r="AJ40" s="89" t="s">
        <v>125</v>
      </c>
      <c r="AL40" s="83" t="s">
        <v>235</v>
      </c>
      <c r="AM40" s="83">
        <v>0</v>
      </c>
      <c r="AN40" s="83">
        <v>0</v>
      </c>
      <c r="AO40" s="83">
        <v>0</v>
      </c>
      <c r="AP40" s="83">
        <v>0</v>
      </c>
      <c r="AR40" s="80" t="s">
        <v>235</v>
      </c>
      <c r="AS40" s="80">
        <v>0</v>
      </c>
      <c r="AT40" s="80">
        <v>0</v>
      </c>
      <c r="AU40" s="80">
        <v>0</v>
      </c>
      <c r="AV40" s="80">
        <v>0</v>
      </c>
      <c r="AX40" s="80" t="s">
        <v>234</v>
      </c>
      <c r="AY40" s="80" t="s">
        <v>125</v>
      </c>
      <c r="BB40" s="80" t="str">
        <f>VLOOKUP(BC40,$AX:$AY,2,FALSE)</f>
        <v>凌兆分理处</v>
      </c>
      <c r="BC40" s="80" t="s">
        <v>236</v>
      </c>
      <c r="BD40" s="80">
        <v>0</v>
      </c>
      <c r="BF40" s="80" t="s">
        <v>159</v>
      </c>
      <c r="BG40" s="80">
        <v>1</v>
      </c>
      <c r="BR40" s="80" t="str">
        <f>VLOOKUP(BS40,$AX:$AY,2,FALSE)</f>
        <v>花木支行</v>
      </c>
      <c r="BS40" s="80" t="s">
        <v>237</v>
      </c>
      <c r="BT40" s="80">
        <v>2</v>
      </c>
    </row>
    <row r="41" s="80" customFormat="1" ht="17.25" spans="1:72">
      <c r="A41" s="25"/>
      <c r="B41" s="13" t="s">
        <v>182</v>
      </c>
      <c r="C41" s="14">
        <v>12</v>
      </c>
      <c r="D41" s="15">
        <v>0</v>
      </c>
      <c r="E41" s="15">
        <f>VLOOKUP(B41,$AL:$AP,4,FALSE)</f>
        <v>2</v>
      </c>
      <c r="F41" s="26"/>
      <c r="G41" s="15"/>
      <c r="H41" s="15"/>
      <c r="I41" s="15">
        <f t="shared" si="9"/>
        <v>2</v>
      </c>
      <c r="J41" s="39">
        <f t="shared" si="2"/>
        <v>0.166666666666667</v>
      </c>
      <c r="K41" s="40">
        <v>50</v>
      </c>
      <c r="L41" s="15">
        <v>0</v>
      </c>
      <c r="M41" s="15">
        <f>VLOOKUP(B41,$AL:$AP,5,FALSE)/10000</f>
        <v>21.3</v>
      </c>
      <c r="N41" s="15"/>
      <c r="O41" s="26"/>
      <c r="P41" s="15">
        <f t="shared" si="3"/>
        <v>21.3</v>
      </c>
      <c r="Q41" s="60">
        <f t="shared" si="4"/>
        <v>0.426</v>
      </c>
      <c r="R41" s="40">
        <v>1</v>
      </c>
      <c r="S41" s="61">
        <v>1</v>
      </c>
      <c r="T41" s="70"/>
      <c r="U41" s="70"/>
      <c r="V41" s="15">
        <f t="shared" si="5"/>
        <v>1</v>
      </c>
      <c r="W41" s="71">
        <f t="shared" si="6"/>
        <v>1</v>
      </c>
      <c r="X41" s="62">
        <f t="shared" si="7"/>
        <v>0.0796333333333333</v>
      </c>
      <c r="Y41" s="15">
        <v>21.3</v>
      </c>
      <c r="Z41" s="80">
        <f t="shared" si="8"/>
        <v>0</v>
      </c>
      <c r="AA41" s="80" t="str">
        <f t="shared" si="0"/>
        <v>零售市场部</v>
      </c>
      <c r="AB41" s="81" t="s">
        <v>65</v>
      </c>
      <c r="AC41" s="81">
        <v>0</v>
      </c>
      <c r="AD41" s="81">
        <v>0</v>
      </c>
      <c r="AE41" s="81">
        <v>0</v>
      </c>
      <c r="AF41" s="81">
        <v>365600</v>
      </c>
      <c r="AG41" s="80" t="str">
        <f>IFERROR(VLOOKUP(AB41,$AI:$AJ,2,FALSE),0)</f>
        <v>零售市场部</v>
      </c>
      <c r="AI41" s="89" t="s">
        <v>238</v>
      </c>
      <c r="AJ41" s="89" t="s">
        <v>125</v>
      </c>
      <c r="AL41" s="83" t="s">
        <v>239</v>
      </c>
      <c r="AM41" s="83">
        <v>0</v>
      </c>
      <c r="AN41" s="83">
        <v>0</v>
      </c>
      <c r="AO41" s="83">
        <v>0</v>
      </c>
      <c r="AP41" s="83">
        <v>152656</v>
      </c>
      <c r="AR41" s="80" t="s">
        <v>239</v>
      </c>
      <c r="AS41" s="80">
        <v>0</v>
      </c>
      <c r="AT41" s="80">
        <v>0</v>
      </c>
      <c r="AU41" s="80">
        <v>0</v>
      </c>
      <c r="AV41" s="80">
        <v>152656</v>
      </c>
      <c r="AX41" s="80" t="s">
        <v>238</v>
      </c>
      <c r="AY41" s="80" t="s">
        <v>125</v>
      </c>
      <c r="BB41" s="80" t="str">
        <f>VLOOKUP(BC41,$AX:$AY,2,FALSE)</f>
        <v>东沟支行</v>
      </c>
      <c r="BC41" s="80" t="s">
        <v>134</v>
      </c>
      <c r="BD41" s="80">
        <v>1</v>
      </c>
      <c r="BF41" s="80" t="s">
        <v>229</v>
      </c>
      <c r="BG41" s="80">
        <v>0</v>
      </c>
      <c r="BR41" s="80" t="str">
        <f>VLOOKUP(BS41,$AX:$AY,2,FALSE)</f>
        <v>零售市场部</v>
      </c>
      <c r="BS41" s="80" t="s">
        <v>240</v>
      </c>
      <c r="BT41" s="80">
        <v>5</v>
      </c>
    </row>
    <row r="42" s="80" customFormat="1" ht="17.25" spans="1:72">
      <c r="A42" s="25"/>
      <c r="B42" s="13" t="s">
        <v>241</v>
      </c>
      <c r="C42" s="14">
        <v>9</v>
      </c>
      <c r="D42" s="15">
        <v>1</v>
      </c>
      <c r="E42" s="15">
        <f>VLOOKUP(B42,$AL:$AP,4,FALSE)</f>
        <v>10</v>
      </c>
      <c r="F42" s="26"/>
      <c r="G42" s="15"/>
      <c r="H42" s="15"/>
      <c r="I42" s="15">
        <f t="shared" si="9"/>
        <v>10</v>
      </c>
      <c r="J42" s="39">
        <f t="shared" si="2"/>
        <v>1.11111111111111</v>
      </c>
      <c r="K42" s="40">
        <v>40</v>
      </c>
      <c r="L42" s="15">
        <v>0</v>
      </c>
      <c r="M42" s="15">
        <f>VLOOKUP(B42,$AL:$AP,5,FALSE)/10000</f>
        <v>18.6</v>
      </c>
      <c r="N42" s="15"/>
      <c r="O42" s="26"/>
      <c r="P42" s="15">
        <f t="shared" si="3"/>
        <v>18.6</v>
      </c>
      <c r="Q42" s="60">
        <f t="shared" si="4"/>
        <v>0.465</v>
      </c>
      <c r="R42" s="40">
        <v>1</v>
      </c>
      <c r="S42" s="61"/>
      <c r="T42" s="70"/>
      <c r="U42" s="70"/>
      <c r="V42" s="15">
        <f t="shared" si="5"/>
        <v>0</v>
      </c>
      <c r="W42" s="71">
        <f t="shared" si="6"/>
        <v>0</v>
      </c>
      <c r="X42" s="62">
        <f t="shared" si="7"/>
        <v>0.0788055555555556</v>
      </c>
      <c r="Y42" s="15">
        <v>7</v>
      </c>
      <c r="Z42" s="80">
        <f t="shared" si="8"/>
        <v>11.6</v>
      </c>
      <c r="AA42" s="80" t="str">
        <f t="shared" si="0"/>
        <v>凌兆分理处</v>
      </c>
      <c r="AB42" s="81" t="s">
        <v>242</v>
      </c>
      <c r="AC42" s="81">
        <v>0</v>
      </c>
      <c r="AD42" s="81">
        <v>0</v>
      </c>
      <c r="AE42" s="81">
        <v>0</v>
      </c>
      <c r="AF42" s="81">
        <v>0</v>
      </c>
      <c r="AG42" s="80" t="str">
        <f>IFERROR(VLOOKUP(AB42,$AI:$AJ,2,FALSE),0)</f>
        <v>凌兆分理处</v>
      </c>
      <c r="AI42" s="89" t="s">
        <v>243</v>
      </c>
      <c r="AJ42" s="89" t="s">
        <v>125</v>
      </c>
      <c r="AL42" s="83" t="s">
        <v>244</v>
      </c>
      <c r="AM42" s="83">
        <v>0</v>
      </c>
      <c r="AN42" s="83">
        <v>0</v>
      </c>
      <c r="AO42" s="83">
        <v>0</v>
      </c>
      <c r="AP42" s="83">
        <v>0</v>
      </c>
      <c r="AR42" s="80" t="s">
        <v>244</v>
      </c>
      <c r="AS42" s="80">
        <v>0</v>
      </c>
      <c r="AT42" s="80">
        <v>0</v>
      </c>
      <c r="AU42" s="80">
        <v>0</v>
      </c>
      <c r="AV42" s="80">
        <v>0</v>
      </c>
      <c r="AX42" s="80" t="s">
        <v>243</v>
      </c>
      <c r="AY42" s="80" t="s">
        <v>125</v>
      </c>
      <c r="BB42" s="80" t="str">
        <f>VLOOKUP(BC42,$AX:$AY,2,FALSE)</f>
        <v>潼港分理处</v>
      </c>
      <c r="BC42" s="80" t="s">
        <v>245</v>
      </c>
      <c r="BD42" s="80">
        <v>0</v>
      </c>
      <c r="BF42" s="80" t="s">
        <v>82</v>
      </c>
      <c r="BG42" s="80">
        <v>0</v>
      </c>
      <c r="BR42" s="80" t="str">
        <f>VLOOKUP(BS42,$AX:$AY,2,FALSE)</f>
        <v>零售市场部</v>
      </c>
      <c r="BS42" s="80" t="s">
        <v>189</v>
      </c>
      <c r="BT42" s="80">
        <v>91</v>
      </c>
    </row>
    <row r="43" s="80" customFormat="1" ht="17.25" spans="1:72">
      <c r="A43" s="25"/>
      <c r="B43" s="13" t="s">
        <v>225</v>
      </c>
      <c r="C43" s="14">
        <v>9</v>
      </c>
      <c r="D43" s="15">
        <v>0</v>
      </c>
      <c r="E43" s="15">
        <f>VLOOKUP(B43,$AL:$AP,4,FALSE)</f>
        <v>23</v>
      </c>
      <c r="F43" s="26"/>
      <c r="G43" s="15"/>
      <c r="H43" s="15"/>
      <c r="I43" s="15">
        <f t="shared" si="9"/>
        <v>23</v>
      </c>
      <c r="J43" s="39">
        <f t="shared" si="2"/>
        <v>2.55555555555556</v>
      </c>
      <c r="K43" s="40">
        <v>20</v>
      </c>
      <c r="L43" s="15">
        <v>0</v>
      </c>
      <c r="M43" s="15">
        <f>VLOOKUP(B43,$AL:$AP,5,FALSE)/10000</f>
        <v>7</v>
      </c>
      <c r="N43" s="15"/>
      <c r="O43" s="26"/>
      <c r="P43" s="15">
        <f t="shared" si="3"/>
        <v>7</v>
      </c>
      <c r="Q43" s="60">
        <f t="shared" si="4"/>
        <v>0.35</v>
      </c>
      <c r="R43" s="40">
        <v>1</v>
      </c>
      <c r="S43" s="61"/>
      <c r="T43" s="70"/>
      <c r="U43" s="70"/>
      <c r="V43" s="15">
        <f t="shared" si="5"/>
        <v>0</v>
      </c>
      <c r="W43" s="71">
        <f t="shared" si="6"/>
        <v>0</v>
      </c>
      <c r="X43" s="62">
        <f t="shared" si="7"/>
        <v>0.0775</v>
      </c>
      <c r="Y43" s="15">
        <v>18.6</v>
      </c>
      <c r="Z43" s="80">
        <f t="shared" si="8"/>
        <v>-11.6</v>
      </c>
      <c r="AA43" s="80">
        <f t="shared" si="0"/>
        <v>0</v>
      </c>
      <c r="AB43" s="81" t="s">
        <v>246</v>
      </c>
      <c r="AC43" s="81">
        <v>0</v>
      </c>
      <c r="AD43" s="81">
        <v>0</v>
      </c>
      <c r="AE43" s="81">
        <v>0</v>
      </c>
      <c r="AF43" s="81">
        <v>0</v>
      </c>
      <c r="AG43" s="80">
        <f>IFERROR(VLOOKUP(AB43,$AI:$AJ,2,FALSE),0)</f>
        <v>0</v>
      </c>
      <c r="AI43" s="88" t="s">
        <v>247</v>
      </c>
      <c r="AJ43" s="89" t="s">
        <v>125</v>
      </c>
      <c r="AL43" s="83" t="s">
        <v>163</v>
      </c>
      <c r="AM43" s="83">
        <v>0</v>
      </c>
      <c r="AN43" s="83">
        <v>110000</v>
      </c>
      <c r="AO43" s="83">
        <v>4</v>
      </c>
      <c r="AP43" s="83">
        <v>761400</v>
      </c>
      <c r="AR43" s="80" t="s">
        <v>163</v>
      </c>
      <c r="AS43" s="80">
        <v>0</v>
      </c>
      <c r="AT43" s="80">
        <v>110000</v>
      </c>
      <c r="AU43" s="80">
        <v>4</v>
      </c>
      <c r="AV43" s="80">
        <v>761400</v>
      </c>
      <c r="AX43" s="80" t="s">
        <v>247</v>
      </c>
      <c r="AY43" s="80" t="s">
        <v>125</v>
      </c>
      <c r="BB43" s="80" t="str">
        <f>VLOOKUP(BC43,$AX:$AY,2,FALSE)</f>
        <v>民耀分理处</v>
      </c>
      <c r="BC43" s="80" t="s">
        <v>248</v>
      </c>
      <c r="BD43" s="80">
        <v>0</v>
      </c>
      <c r="BF43" s="80" t="s">
        <v>241</v>
      </c>
      <c r="BG43" s="80">
        <v>1</v>
      </c>
      <c r="BR43" s="80" t="str">
        <f>VLOOKUP(BS43,$AX:$AY,2,FALSE)</f>
        <v>金桥支行</v>
      </c>
      <c r="BS43" s="80" t="s">
        <v>249</v>
      </c>
      <c r="BT43" s="80">
        <v>1</v>
      </c>
    </row>
    <row r="44" s="80" customFormat="1" ht="17.25" spans="1:72">
      <c r="A44" s="25"/>
      <c r="B44" s="13" t="s">
        <v>93</v>
      </c>
      <c r="C44" s="14">
        <v>9</v>
      </c>
      <c r="D44" s="15">
        <v>1</v>
      </c>
      <c r="E44" s="15">
        <f>VLOOKUP(B44,$AL:$AP,4,FALSE)</f>
        <v>6</v>
      </c>
      <c r="F44" s="26"/>
      <c r="G44" s="15"/>
      <c r="H44" s="15"/>
      <c r="I44" s="15">
        <f t="shared" si="9"/>
        <v>6</v>
      </c>
      <c r="J44" s="39">
        <f t="shared" si="2"/>
        <v>0.666666666666667</v>
      </c>
      <c r="K44" s="40">
        <v>30</v>
      </c>
      <c r="L44" s="15">
        <v>0</v>
      </c>
      <c r="M44" s="15">
        <f>VLOOKUP(B44,$AL:$AP,5,FALSE)/10000</f>
        <v>14.3</v>
      </c>
      <c r="N44" s="15">
        <v>11.4324</v>
      </c>
      <c r="O44" s="26"/>
      <c r="P44" s="15">
        <f t="shared" si="3"/>
        <v>25.7324</v>
      </c>
      <c r="Q44" s="60">
        <f t="shared" si="4"/>
        <v>0.857746666666667</v>
      </c>
      <c r="R44" s="40">
        <v>1</v>
      </c>
      <c r="S44" s="61"/>
      <c r="T44" s="70"/>
      <c r="U44" s="70"/>
      <c r="V44" s="15">
        <f t="shared" si="5"/>
        <v>0</v>
      </c>
      <c r="W44" s="71">
        <f t="shared" si="6"/>
        <v>0</v>
      </c>
      <c r="X44" s="62">
        <f t="shared" si="7"/>
        <v>0.0762206666666667</v>
      </c>
      <c r="Y44" s="15">
        <v>25.7324</v>
      </c>
      <c r="Z44" s="80">
        <f t="shared" si="8"/>
        <v>0</v>
      </c>
      <c r="AA44" s="80">
        <f t="shared" si="0"/>
        <v>0</v>
      </c>
      <c r="AB44" s="81" t="s">
        <v>250</v>
      </c>
      <c r="AC44" s="81">
        <v>0</v>
      </c>
      <c r="AD44" s="81">
        <v>0</v>
      </c>
      <c r="AE44" s="81">
        <v>0</v>
      </c>
      <c r="AF44" s="81">
        <v>0</v>
      </c>
      <c r="AG44" s="80">
        <f>IFERROR(VLOOKUP(AB44,$AI:$AJ,2,FALSE),0)</f>
        <v>0</v>
      </c>
      <c r="AI44" s="90" t="s">
        <v>251</v>
      </c>
      <c r="AJ44" s="89" t="s">
        <v>188</v>
      </c>
      <c r="AL44" s="83" t="s">
        <v>107</v>
      </c>
      <c r="AM44" s="83">
        <v>0</v>
      </c>
      <c r="AN44" s="83">
        <v>0</v>
      </c>
      <c r="AO44" s="83">
        <v>1</v>
      </c>
      <c r="AP44" s="83">
        <v>471600</v>
      </c>
      <c r="AR44" s="80" t="s">
        <v>107</v>
      </c>
      <c r="AS44" s="80">
        <v>0</v>
      </c>
      <c r="AT44" s="80">
        <v>0</v>
      </c>
      <c r="AU44" s="80">
        <v>1</v>
      </c>
      <c r="AV44" s="80">
        <v>471600</v>
      </c>
      <c r="AX44" s="80" t="s">
        <v>251</v>
      </c>
      <c r="AY44" s="80" t="s">
        <v>188</v>
      </c>
      <c r="BB44" s="80" t="str">
        <f>VLOOKUP(BC44,$AX:$AY,2,FALSE)</f>
        <v>六里支行</v>
      </c>
      <c r="BC44" s="80" t="s">
        <v>108</v>
      </c>
      <c r="BD44" s="80">
        <v>0</v>
      </c>
      <c r="BF44" s="80" t="s">
        <v>182</v>
      </c>
      <c r="BG44" s="80">
        <v>0</v>
      </c>
      <c r="BR44" s="80" t="str">
        <f>VLOOKUP(BS44,$AX:$AY,2,FALSE)</f>
        <v>三林支行</v>
      </c>
      <c r="BS44" s="80" t="s">
        <v>252</v>
      </c>
      <c r="BT44" s="80">
        <v>3</v>
      </c>
    </row>
    <row r="45" s="80" customFormat="1" ht="17.25" spans="1:72">
      <c r="A45" s="25"/>
      <c r="B45" s="17" t="s">
        <v>82</v>
      </c>
      <c r="C45" s="14">
        <v>9</v>
      </c>
      <c r="D45" s="15">
        <v>0</v>
      </c>
      <c r="E45" s="15">
        <f>VLOOKUP(B45,$AL:$AP,4,FALSE)</f>
        <v>5</v>
      </c>
      <c r="F45" s="26"/>
      <c r="G45" s="15"/>
      <c r="H45" s="15"/>
      <c r="I45" s="15">
        <f t="shared" si="9"/>
        <v>5</v>
      </c>
      <c r="J45" s="39">
        <f t="shared" si="2"/>
        <v>0.555555555555556</v>
      </c>
      <c r="K45" s="40">
        <v>20</v>
      </c>
      <c r="L45" s="15">
        <v>0</v>
      </c>
      <c r="M45" s="15">
        <f>VLOOKUP(B45,$AL:$AP,5,FALSE)/10000</f>
        <v>0.76</v>
      </c>
      <c r="N45" s="15">
        <v>5</v>
      </c>
      <c r="O45" s="26"/>
      <c r="P45" s="15">
        <f t="shared" si="3"/>
        <v>5.76</v>
      </c>
      <c r="Q45" s="60">
        <f t="shared" si="4"/>
        <v>0.288</v>
      </c>
      <c r="R45" s="40">
        <v>1</v>
      </c>
      <c r="S45" s="61"/>
      <c r="T45" s="70"/>
      <c r="U45" s="70"/>
      <c r="V45" s="15">
        <f t="shared" si="5"/>
        <v>0</v>
      </c>
      <c r="W45" s="71">
        <f t="shared" si="6"/>
        <v>0</v>
      </c>
      <c r="X45" s="62">
        <f t="shared" si="7"/>
        <v>0.0421777777777778</v>
      </c>
      <c r="Y45" s="15">
        <v>5.76</v>
      </c>
      <c r="Z45" s="80">
        <f t="shared" si="8"/>
        <v>0</v>
      </c>
      <c r="AA45" s="80" t="str">
        <f t="shared" si="0"/>
        <v>合庆支行</v>
      </c>
      <c r="AB45" s="81" t="s">
        <v>253</v>
      </c>
      <c r="AC45" s="81">
        <v>0</v>
      </c>
      <c r="AD45" s="81">
        <v>0</v>
      </c>
      <c r="AE45" s="81">
        <v>0</v>
      </c>
      <c r="AF45" s="81">
        <v>0</v>
      </c>
      <c r="AG45" s="80" t="str">
        <f>IFERROR(VLOOKUP(AB45,$AI:$AJ,2,FALSE),0)</f>
        <v>合庆支行</v>
      </c>
      <c r="AI45" s="89" t="s">
        <v>254</v>
      </c>
      <c r="AJ45" s="89" t="s">
        <v>188</v>
      </c>
      <c r="AL45" s="83" t="s">
        <v>225</v>
      </c>
      <c r="AM45" s="83">
        <v>0</v>
      </c>
      <c r="AN45" s="83">
        <v>0</v>
      </c>
      <c r="AO45" s="83">
        <v>23</v>
      </c>
      <c r="AP45" s="83">
        <v>70000</v>
      </c>
      <c r="AR45" s="80" t="s">
        <v>225</v>
      </c>
      <c r="AS45" s="80">
        <v>0</v>
      </c>
      <c r="AT45" s="80">
        <v>0</v>
      </c>
      <c r="AU45" s="80">
        <v>23</v>
      </c>
      <c r="AV45" s="80">
        <v>70000</v>
      </c>
      <c r="AX45" s="80" t="s">
        <v>254</v>
      </c>
      <c r="AY45" s="80" t="s">
        <v>188</v>
      </c>
      <c r="BB45" s="80" t="str">
        <f>VLOOKUP(BC45,$AX:$AY,2,FALSE)</f>
        <v>零售市场部</v>
      </c>
      <c r="BC45" s="80" t="s">
        <v>255</v>
      </c>
      <c r="BD45" s="80">
        <v>0</v>
      </c>
      <c r="BF45" s="80" t="s">
        <v>133</v>
      </c>
      <c r="BG45" s="80">
        <v>0</v>
      </c>
      <c r="BR45" s="80" t="str">
        <f>VLOOKUP(BS45,$AX:$AY,2,FALSE)</f>
        <v>洋泾支行</v>
      </c>
      <c r="BS45" s="80" t="s">
        <v>256</v>
      </c>
      <c r="BT45" s="80">
        <v>4</v>
      </c>
    </row>
    <row r="46" s="80" customFormat="1" ht="17.25" spans="1:59">
      <c r="A46" s="25"/>
      <c r="B46" s="13" t="s">
        <v>213</v>
      </c>
      <c r="C46" s="14">
        <v>9</v>
      </c>
      <c r="D46" s="15">
        <v>0</v>
      </c>
      <c r="E46" s="15">
        <f>VLOOKUP(B46,$AL:$AP,4,FALSE)</f>
        <v>3</v>
      </c>
      <c r="F46" s="26"/>
      <c r="G46" s="15"/>
      <c r="H46" s="15"/>
      <c r="I46" s="15">
        <f t="shared" si="9"/>
        <v>3</v>
      </c>
      <c r="J46" s="39">
        <f t="shared" si="2"/>
        <v>0.333333333333333</v>
      </c>
      <c r="K46" s="40">
        <v>30</v>
      </c>
      <c r="L46" s="15">
        <v>0</v>
      </c>
      <c r="M46" s="15">
        <f>VLOOKUP(B46,$AL:$AP,5,FALSE)/10000</f>
        <v>2.5</v>
      </c>
      <c r="N46" s="15"/>
      <c r="O46" s="26"/>
      <c r="P46" s="15">
        <f t="shared" si="3"/>
        <v>2.5</v>
      </c>
      <c r="Q46" s="60">
        <f t="shared" si="4"/>
        <v>0.0833333333333333</v>
      </c>
      <c r="R46" s="40">
        <v>1</v>
      </c>
      <c r="S46" s="61"/>
      <c r="T46" s="70"/>
      <c r="U46" s="70"/>
      <c r="V46" s="15">
        <f t="shared" si="5"/>
        <v>0</v>
      </c>
      <c r="W46" s="71">
        <f t="shared" si="6"/>
        <v>0</v>
      </c>
      <c r="X46" s="62">
        <f t="shared" si="7"/>
        <v>0.0208333333333333</v>
      </c>
      <c r="Y46" s="15">
        <v>2.5</v>
      </c>
      <c r="Z46" s="80">
        <f t="shared" si="8"/>
        <v>0</v>
      </c>
      <c r="AA46" s="80">
        <f t="shared" si="0"/>
        <v>0</v>
      </c>
      <c r="AB46" s="81" t="s">
        <v>257</v>
      </c>
      <c r="AC46" s="81">
        <v>0</v>
      </c>
      <c r="AD46" s="81">
        <v>0</v>
      </c>
      <c r="AE46" s="81">
        <v>0</v>
      </c>
      <c r="AF46" s="81">
        <v>0</v>
      </c>
      <c r="AG46" s="80">
        <f>IFERROR(VLOOKUP(AB46,$AI:$AJ,2,FALSE),0)</f>
        <v>0</v>
      </c>
      <c r="AI46" s="89" t="s">
        <v>258</v>
      </c>
      <c r="AJ46" s="89" t="s">
        <v>188</v>
      </c>
      <c r="AL46" s="83" t="s">
        <v>259</v>
      </c>
      <c r="AM46" s="83">
        <v>0</v>
      </c>
      <c r="AN46" s="83">
        <v>0</v>
      </c>
      <c r="AO46" s="83">
        <v>0</v>
      </c>
      <c r="AP46" s="83">
        <v>0</v>
      </c>
      <c r="AR46" s="80" t="s">
        <v>259</v>
      </c>
      <c r="AS46" s="80">
        <v>0</v>
      </c>
      <c r="AT46" s="80">
        <v>0</v>
      </c>
      <c r="AU46" s="80">
        <v>0</v>
      </c>
      <c r="AV46" s="80">
        <v>0</v>
      </c>
      <c r="AX46" s="80" t="s">
        <v>258</v>
      </c>
      <c r="AY46" s="80" t="s">
        <v>188</v>
      </c>
      <c r="BB46" s="80" t="str">
        <f>VLOOKUP(BC46,$AX:$AY,2,FALSE)</f>
        <v>北蔡支行</v>
      </c>
      <c r="BC46" s="80" t="s">
        <v>260</v>
      </c>
      <c r="BD46" s="80">
        <v>0</v>
      </c>
      <c r="BF46" s="80" t="s">
        <v>100</v>
      </c>
      <c r="BG46" s="80">
        <v>284</v>
      </c>
    </row>
    <row r="47" s="80" customFormat="1" ht="22" customHeight="1" spans="1:59">
      <c r="A47" s="31"/>
      <c r="B47" s="32" t="s">
        <v>133</v>
      </c>
      <c r="C47" s="14">
        <v>9</v>
      </c>
      <c r="D47" s="15">
        <v>0</v>
      </c>
      <c r="E47" s="15">
        <f>VLOOKUP(B47,$AL:$AP,4,FALSE)</f>
        <v>0</v>
      </c>
      <c r="F47" s="26"/>
      <c r="G47" s="15"/>
      <c r="H47" s="15"/>
      <c r="I47" s="15">
        <f t="shared" si="9"/>
        <v>0</v>
      </c>
      <c r="J47" s="47">
        <f t="shared" si="2"/>
        <v>0</v>
      </c>
      <c r="K47" s="40">
        <v>30</v>
      </c>
      <c r="L47" s="15">
        <v>0</v>
      </c>
      <c r="M47" s="15">
        <f>VLOOKUP(B47,$AL:$AP,5,FALSE)/10000</f>
        <v>0.88</v>
      </c>
      <c r="N47" s="15"/>
      <c r="O47" s="26"/>
      <c r="P47" s="15">
        <f t="shared" si="3"/>
        <v>0.88</v>
      </c>
      <c r="Q47" s="60">
        <f t="shared" si="4"/>
        <v>0.0293333333333333</v>
      </c>
      <c r="R47" s="40">
        <v>1</v>
      </c>
      <c r="S47" s="61"/>
      <c r="T47" s="70"/>
      <c r="U47" s="70"/>
      <c r="V47" s="15">
        <f t="shared" si="5"/>
        <v>0</v>
      </c>
      <c r="W47" s="71">
        <f t="shared" si="6"/>
        <v>0</v>
      </c>
      <c r="X47" s="62">
        <f t="shared" si="7"/>
        <v>0.00146666666666667</v>
      </c>
      <c r="Y47" s="15">
        <v>0.88</v>
      </c>
      <c r="Z47" s="80">
        <f t="shared" si="8"/>
        <v>0</v>
      </c>
      <c r="AA47" s="80" t="str">
        <f t="shared" si="0"/>
        <v>杨园支行</v>
      </c>
      <c r="AB47" s="81" t="s">
        <v>94</v>
      </c>
      <c r="AC47" s="81">
        <v>0</v>
      </c>
      <c r="AD47" s="81">
        <v>0</v>
      </c>
      <c r="AE47" s="81">
        <v>0</v>
      </c>
      <c r="AF47" s="81">
        <v>0</v>
      </c>
      <c r="AG47" s="80" t="str">
        <f>IFERROR(VLOOKUP(AB47,$AI:$AJ,2,FALSE),0)</f>
        <v>杨园支行</v>
      </c>
      <c r="AI47" s="89" t="s">
        <v>261</v>
      </c>
      <c r="AJ47" s="89" t="s">
        <v>188</v>
      </c>
      <c r="AL47" s="83" t="s">
        <v>102</v>
      </c>
      <c r="AM47" s="83">
        <v>0</v>
      </c>
      <c r="AN47" s="83">
        <v>0</v>
      </c>
      <c r="AO47" s="83">
        <v>1</v>
      </c>
      <c r="AP47" s="83">
        <v>823470</v>
      </c>
      <c r="AR47" s="80" t="s">
        <v>102</v>
      </c>
      <c r="AS47" s="80">
        <v>0</v>
      </c>
      <c r="AT47" s="80">
        <v>0</v>
      </c>
      <c r="AU47" s="80">
        <v>1</v>
      </c>
      <c r="AV47" s="80">
        <v>823470</v>
      </c>
      <c r="AX47" s="80" t="s">
        <v>261</v>
      </c>
      <c r="AY47" s="80" t="s">
        <v>188</v>
      </c>
      <c r="BB47" s="80" t="str">
        <f>VLOOKUP(BC47,$AX:$AY,2,FALSE)</f>
        <v>市场二部</v>
      </c>
      <c r="BC47" s="80" t="s">
        <v>262</v>
      </c>
      <c r="BD47" s="80">
        <v>0</v>
      </c>
      <c r="BF47" s="80" t="s">
        <v>263</v>
      </c>
      <c r="BG47" s="80">
        <v>0</v>
      </c>
    </row>
    <row r="48" s="80" customFormat="1" ht="19" customHeight="1" spans="1:59">
      <c r="A48" s="33" t="s">
        <v>264</v>
      </c>
      <c r="B48" s="34"/>
      <c r="C48" s="35">
        <f t="shared" ref="C48:H48" si="10">SUM(C4:C47)</f>
        <v>686</v>
      </c>
      <c r="D48" s="36">
        <v>37</v>
      </c>
      <c r="E48" s="36">
        <f t="shared" si="10"/>
        <v>314</v>
      </c>
      <c r="F48" s="36">
        <f t="shared" si="10"/>
        <v>306</v>
      </c>
      <c r="G48" s="36">
        <f t="shared" si="10"/>
        <v>0</v>
      </c>
      <c r="H48" s="36">
        <f t="shared" si="10"/>
        <v>0</v>
      </c>
      <c r="I48" s="36">
        <f t="shared" si="9"/>
        <v>620</v>
      </c>
      <c r="J48" s="49">
        <f t="shared" si="2"/>
        <v>0.903790087463557</v>
      </c>
      <c r="K48" s="35">
        <f t="shared" ref="K48:P48" si="11">SUM(K4:K47)</f>
        <v>3410</v>
      </c>
      <c r="L48" s="36">
        <v>109.71</v>
      </c>
      <c r="M48" s="36">
        <f t="shared" si="11"/>
        <v>2191.0064</v>
      </c>
      <c r="N48" s="36">
        <f t="shared" si="11"/>
        <v>227.5553</v>
      </c>
      <c r="O48" s="36">
        <f t="shared" si="11"/>
        <v>20</v>
      </c>
      <c r="P48" s="36">
        <f t="shared" si="11"/>
        <v>2438.5617</v>
      </c>
      <c r="Q48" s="76">
        <f t="shared" si="4"/>
        <v>0.71512073313783</v>
      </c>
      <c r="R48" s="77">
        <f t="shared" ref="R48:V48" si="12">SUM(R4:R47)</f>
        <v>57</v>
      </c>
      <c r="S48" s="78">
        <f t="shared" si="12"/>
        <v>44</v>
      </c>
      <c r="T48" s="78">
        <f t="shared" si="12"/>
        <v>120</v>
      </c>
      <c r="U48" s="78">
        <f t="shared" si="12"/>
        <v>0</v>
      </c>
      <c r="V48" s="78">
        <f t="shared" si="12"/>
        <v>164</v>
      </c>
      <c r="W48" s="76">
        <f t="shared" si="6"/>
        <v>2.87719298245614</v>
      </c>
      <c r="X48" s="79">
        <f t="shared" si="7"/>
        <v>0.140945541030069</v>
      </c>
      <c r="Y48" s="98">
        <v>2328.8517</v>
      </c>
      <c r="Z48" s="80">
        <f t="shared" si="8"/>
        <v>109.71</v>
      </c>
      <c r="AA48" s="80" t="str">
        <f t="shared" si="0"/>
        <v>龚路支行</v>
      </c>
      <c r="AB48" s="81" t="s">
        <v>71</v>
      </c>
      <c r="AC48" s="81">
        <v>0</v>
      </c>
      <c r="AD48" s="81">
        <v>0</v>
      </c>
      <c r="AE48" s="81">
        <v>0</v>
      </c>
      <c r="AF48" s="81">
        <v>0</v>
      </c>
      <c r="AG48" s="80" t="str">
        <f>IFERROR(VLOOKUP(AB48,$AI:$AJ,2,FALSE),0)</f>
        <v>龚路支行</v>
      </c>
      <c r="AI48" s="89" t="s">
        <v>265</v>
      </c>
      <c r="AJ48" s="89" t="s">
        <v>188</v>
      </c>
      <c r="AL48" s="83" t="s">
        <v>219</v>
      </c>
      <c r="AM48" s="83">
        <v>0</v>
      </c>
      <c r="AN48" s="83">
        <v>0</v>
      </c>
      <c r="AO48" s="83">
        <v>1</v>
      </c>
      <c r="AP48" s="83">
        <v>32000</v>
      </c>
      <c r="AR48" s="80" t="s">
        <v>219</v>
      </c>
      <c r="AS48" s="80">
        <v>0</v>
      </c>
      <c r="AT48" s="80">
        <v>0</v>
      </c>
      <c r="AU48" s="80">
        <v>1</v>
      </c>
      <c r="AV48" s="80">
        <v>32000</v>
      </c>
      <c r="AX48" s="80" t="s">
        <v>265</v>
      </c>
      <c r="AY48" s="80" t="s">
        <v>188</v>
      </c>
      <c r="BB48" s="80" t="str">
        <f>VLOOKUP(BC48,$AX:$AY,2,FALSE)</f>
        <v>和炯路支行</v>
      </c>
      <c r="BC48" s="80" t="s">
        <v>266</v>
      </c>
      <c r="BD48" s="80">
        <v>0</v>
      </c>
      <c r="BF48" s="80" t="s">
        <v>267</v>
      </c>
      <c r="BG48" s="80">
        <v>0</v>
      </c>
    </row>
    <row r="49" s="80" customFormat="1" ht="17.25" spans="1:59">
      <c r="A49" s="96"/>
      <c r="B49" s="96"/>
      <c r="C49" s="96"/>
      <c r="D49" s="96">
        <v>0</v>
      </c>
      <c r="E49" s="96"/>
      <c r="F49" s="96"/>
      <c r="G49" s="96"/>
      <c r="H49" s="96"/>
      <c r="I49" s="96"/>
      <c r="J49" s="96"/>
      <c r="K49" s="96"/>
      <c r="L49" s="96">
        <v>0</v>
      </c>
      <c r="M49" s="96"/>
      <c r="N49" s="96"/>
      <c r="O49" s="96"/>
      <c r="P49" s="96"/>
      <c r="Q49" s="96"/>
      <c r="Y49" s="98"/>
      <c r="Z49" s="80">
        <f t="shared" si="8"/>
        <v>0</v>
      </c>
      <c r="AA49" s="80">
        <f t="shared" si="0"/>
        <v>0</v>
      </c>
      <c r="AB49" s="81" t="s">
        <v>268</v>
      </c>
      <c r="AC49" s="81">
        <v>0</v>
      </c>
      <c r="AD49" s="81">
        <v>0</v>
      </c>
      <c r="AE49" s="81">
        <v>0</v>
      </c>
      <c r="AF49" s="81">
        <v>0</v>
      </c>
      <c r="AG49" s="80">
        <f>IFERROR(VLOOKUP(AB49,$AI:$AJ,2,FALSE),0)</f>
        <v>0</v>
      </c>
      <c r="AI49" s="89" t="s">
        <v>269</v>
      </c>
      <c r="AJ49" s="89" t="s">
        <v>188</v>
      </c>
      <c r="AL49" s="83" t="s">
        <v>241</v>
      </c>
      <c r="AM49" s="83">
        <v>1</v>
      </c>
      <c r="AN49" s="83">
        <v>0</v>
      </c>
      <c r="AO49" s="83">
        <v>10</v>
      </c>
      <c r="AP49" s="83">
        <v>186000</v>
      </c>
      <c r="AR49" s="80" t="s">
        <v>241</v>
      </c>
      <c r="AS49" s="80">
        <v>1</v>
      </c>
      <c r="AT49" s="80">
        <v>0</v>
      </c>
      <c r="AU49" s="80">
        <v>10</v>
      </c>
      <c r="AV49" s="80">
        <v>186000</v>
      </c>
      <c r="AX49" s="80" t="s">
        <v>269</v>
      </c>
      <c r="AY49" s="80" t="s">
        <v>188</v>
      </c>
      <c r="BB49" s="80" t="str">
        <f>VLOOKUP(BC49,$AX:$AY,2,FALSE)</f>
        <v>花木支行</v>
      </c>
      <c r="BC49" s="80" t="s">
        <v>270</v>
      </c>
      <c r="BD49" s="80">
        <v>0</v>
      </c>
      <c r="BF49" s="80" t="e">
        <v>#N/A</v>
      </c>
      <c r="BG49" s="80">
        <v>0</v>
      </c>
    </row>
    <row r="50" s="80" customFormat="1" ht="17.25" spans="1:59">
      <c r="A50" s="96"/>
      <c r="B50" s="96" t="s">
        <v>271</v>
      </c>
      <c r="C50" s="96"/>
      <c r="D50" s="96">
        <v>0</v>
      </c>
      <c r="E50" s="96"/>
      <c r="F50" s="96"/>
      <c r="G50" s="96"/>
      <c r="H50" s="96"/>
      <c r="I50" s="96"/>
      <c r="J50" s="96"/>
      <c r="K50" s="96"/>
      <c r="L50" s="96">
        <v>0</v>
      </c>
      <c r="M50" s="96"/>
      <c r="N50" s="96"/>
      <c r="O50" s="96"/>
      <c r="P50" s="96"/>
      <c r="Q50" s="96"/>
      <c r="Y50" s="98"/>
      <c r="Z50" s="80">
        <f t="shared" si="8"/>
        <v>0</v>
      </c>
      <c r="AA50" s="80" t="str">
        <f t="shared" si="0"/>
        <v>妙境支行</v>
      </c>
      <c r="AB50" s="81" t="s">
        <v>79</v>
      </c>
      <c r="AC50" s="81">
        <v>0</v>
      </c>
      <c r="AD50" s="81">
        <v>0</v>
      </c>
      <c r="AE50" s="81">
        <v>0</v>
      </c>
      <c r="AF50" s="81">
        <v>130000</v>
      </c>
      <c r="AG50" s="80" t="str">
        <f>IFERROR(VLOOKUP(AB50,$AI:$AJ,2,FALSE),0)</f>
        <v>妙境支行</v>
      </c>
      <c r="AI50" s="89" t="s">
        <v>272</v>
      </c>
      <c r="AJ50" s="89" t="s">
        <v>188</v>
      </c>
      <c r="AL50" s="83" t="s">
        <v>157</v>
      </c>
      <c r="AM50" s="83">
        <v>0</v>
      </c>
      <c r="AN50" s="83">
        <v>0</v>
      </c>
      <c r="AO50" s="83">
        <v>0</v>
      </c>
      <c r="AP50" s="83">
        <v>254950</v>
      </c>
      <c r="AR50" s="80" t="s">
        <v>157</v>
      </c>
      <c r="AS50" s="80">
        <v>0</v>
      </c>
      <c r="AT50" s="80">
        <v>0</v>
      </c>
      <c r="AU50" s="80">
        <v>0</v>
      </c>
      <c r="AV50" s="80">
        <v>254950</v>
      </c>
      <c r="AX50" s="80" t="s">
        <v>272</v>
      </c>
      <c r="AY50" s="80" t="s">
        <v>188</v>
      </c>
      <c r="BB50" s="80" t="s">
        <v>34</v>
      </c>
      <c r="BC50" s="80" t="s">
        <v>141</v>
      </c>
      <c r="BD50" s="80">
        <v>3</v>
      </c>
      <c r="BF50" s="80" t="s">
        <v>146</v>
      </c>
      <c r="BG50" s="80">
        <v>323</v>
      </c>
    </row>
    <row r="51" s="80" customFormat="1" ht="17.25" spans="1:59">
      <c r="A51" s="96"/>
      <c r="B51" s="96"/>
      <c r="C51" s="96"/>
      <c r="D51" s="96">
        <v>0</v>
      </c>
      <c r="E51" s="96"/>
      <c r="F51" s="96"/>
      <c r="G51" s="96"/>
      <c r="H51" s="96"/>
      <c r="I51" s="96"/>
      <c r="J51" s="96"/>
      <c r="K51" s="96"/>
      <c r="L51" s="96">
        <v>0</v>
      </c>
      <c r="M51" s="96"/>
      <c r="N51" s="96"/>
      <c r="O51" s="96"/>
      <c r="P51" s="96"/>
      <c r="Q51" s="96"/>
      <c r="Y51" s="98"/>
      <c r="Z51" s="80">
        <f t="shared" si="8"/>
        <v>0</v>
      </c>
      <c r="AA51" s="80">
        <f t="shared" si="0"/>
        <v>0</v>
      </c>
      <c r="AB51" s="81" t="s">
        <v>273</v>
      </c>
      <c r="AC51" s="81">
        <v>0</v>
      </c>
      <c r="AD51" s="81">
        <v>0</v>
      </c>
      <c r="AE51" s="81">
        <v>0</v>
      </c>
      <c r="AF51" s="81">
        <v>0</v>
      </c>
      <c r="AG51" s="80">
        <f>IFERROR(VLOOKUP(AB51,$AI:$AJ,2,FALSE),0)</f>
        <v>0</v>
      </c>
      <c r="AI51" s="89" t="s">
        <v>274</v>
      </c>
      <c r="AJ51" s="89" t="s">
        <v>188</v>
      </c>
      <c r="AL51" s="83" t="s">
        <v>135</v>
      </c>
      <c r="AM51" s="83">
        <v>0</v>
      </c>
      <c r="AN51" s="83">
        <v>0</v>
      </c>
      <c r="AO51" s="83">
        <v>6</v>
      </c>
      <c r="AP51" s="83">
        <v>96000</v>
      </c>
      <c r="AR51" s="80" t="s">
        <v>135</v>
      </c>
      <c r="AS51" s="80">
        <v>0</v>
      </c>
      <c r="AT51" s="80">
        <v>0</v>
      </c>
      <c r="AU51" s="80">
        <v>6</v>
      </c>
      <c r="AV51" s="80">
        <v>96000</v>
      </c>
      <c r="AX51" s="80" t="s">
        <v>274</v>
      </c>
      <c r="AY51" s="80" t="s">
        <v>188</v>
      </c>
      <c r="BB51" s="80" t="str">
        <f>VLOOKUP(BC51,$AX:$AY,2,FALSE)</f>
        <v>市场五部</v>
      </c>
      <c r="BC51" s="80" t="s">
        <v>275</v>
      </c>
      <c r="BD51" s="80">
        <v>0</v>
      </c>
      <c r="BF51" s="80" t="s">
        <v>151</v>
      </c>
      <c r="BG51" s="80">
        <v>646</v>
      </c>
    </row>
    <row r="52" s="80" customFormat="1" ht="17.25" spans="1:56">
      <c r="A52" s="96"/>
      <c r="B52" s="96"/>
      <c r="C52" s="96"/>
      <c r="D52" s="96">
        <v>0</v>
      </c>
      <c r="E52" s="96"/>
      <c r="F52" s="96"/>
      <c r="G52" s="96"/>
      <c r="H52" s="96"/>
      <c r="I52" s="96"/>
      <c r="J52" s="96"/>
      <c r="K52" s="96"/>
      <c r="L52" s="96">
        <v>0</v>
      </c>
      <c r="M52" s="96"/>
      <c r="N52" s="96"/>
      <c r="O52" s="96"/>
      <c r="P52" s="96"/>
      <c r="Q52" s="96"/>
      <c r="Y52" s="98"/>
      <c r="Z52" s="80">
        <f t="shared" si="8"/>
        <v>0</v>
      </c>
      <c r="AA52" s="80" t="str">
        <f t="shared" si="0"/>
        <v>龚路支行</v>
      </c>
      <c r="AB52" s="81" t="s">
        <v>115</v>
      </c>
      <c r="AC52" s="81">
        <v>0</v>
      </c>
      <c r="AD52" s="81">
        <v>0</v>
      </c>
      <c r="AE52" s="81">
        <v>19</v>
      </c>
      <c r="AF52" s="81">
        <v>225000</v>
      </c>
      <c r="AG52" s="80" t="str">
        <f>IFERROR(VLOOKUP(AB52,$AI:$AJ,2,FALSE),0)</f>
        <v>龚路支行</v>
      </c>
      <c r="AI52" s="89" t="s">
        <v>276</v>
      </c>
      <c r="AJ52" s="89" t="s">
        <v>188</v>
      </c>
      <c r="AL52" s="83" t="s">
        <v>117</v>
      </c>
      <c r="AM52" s="83">
        <v>0</v>
      </c>
      <c r="AN52" s="83">
        <v>0</v>
      </c>
      <c r="AO52" s="83">
        <v>10</v>
      </c>
      <c r="AP52" s="83">
        <v>271000</v>
      </c>
      <c r="AR52" s="80" t="s">
        <v>117</v>
      </c>
      <c r="AS52" s="80">
        <v>0</v>
      </c>
      <c r="AT52" s="80">
        <v>0</v>
      </c>
      <c r="AU52" s="80">
        <v>10</v>
      </c>
      <c r="AV52" s="80">
        <v>271000</v>
      </c>
      <c r="AX52" s="80" t="s">
        <v>276</v>
      </c>
      <c r="AY52" s="80" t="s">
        <v>188</v>
      </c>
      <c r="BB52" s="80" t="str">
        <f>VLOOKUP(BC52,$AX:$AY,2,FALSE)</f>
        <v>市场五部</v>
      </c>
      <c r="BC52" s="80" t="s">
        <v>277</v>
      </c>
      <c r="BD52" s="80">
        <v>0</v>
      </c>
    </row>
    <row r="53" s="80" customFormat="1" ht="17.25" spans="1:56">
      <c r="A53" s="96"/>
      <c r="B53" s="96"/>
      <c r="C53" s="96"/>
      <c r="D53" s="96">
        <v>0</v>
      </c>
      <c r="E53" s="96"/>
      <c r="F53" s="96"/>
      <c r="G53" s="96"/>
      <c r="H53" s="96"/>
      <c r="I53" s="96"/>
      <c r="J53" s="96"/>
      <c r="K53" s="96"/>
      <c r="L53" s="96">
        <v>0</v>
      </c>
      <c r="M53" s="96"/>
      <c r="N53" s="96"/>
      <c r="O53" s="96"/>
      <c r="P53" s="96"/>
      <c r="Q53" s="96"/>
      <c r="Y53" s="98"/>
      <c r="Z53" s="80">
        <f t="shared" si="8"/>
        <v>0</v>
      </c>
      <c r="AA53" s="80">
        <f t="shared" si="0"/>
        <v>0</v>
      </c>
      <c r="AB53" s="81" t="s">
        <v>278</v>
      </c>
      <c r="AC53" s="81">
        <v>0</v>
      </c>
      <c r="AD53" s="81">
        <v>0</v>
      </c>
      <c r="AE53" s="81">
        <v>0</v>
      </c>
      <c r="AF53" s="81">
        <v>0</v>
      </c>
      <c r="AG53" s="80">
        <f>IFERROR(VLOOKUP(AB53,$AI:$AJ,2,FALSE),0)</f>
        <v>0</v>
      </c>
      <c r="AI53" s="89" t="s">
        <v>279</v>
      </c>
      <c r="AJ53" s="89" t="s">
        <v>188</v>
      </c>
      <c r="AL53" s="83" t="s">
        <v>199</v>
      </c>
      <c r="AM53" s="83">
        <v>0</v>
      </c>
      <c r="AN53" s="83">
        <v>0</v>
      </c>
      <c r="AO53" s="83">
        <v>0</v>
      </c>
      <c r="AP53" s="83">
        <v>200000</v>
      </c>
      <c r="AR53" s="80" t="s">
        <v>199</v>
      </c>
      <c r="AS53" s="80">
        <v>0</v>
      </c>
      <c r="AT53" s="80">
        <v>0</v>
      </c>
      <c r="AU53" s="80">
        <v>0</v>
      </c>
      <c r="AV53" s="80">
        <v>200000</v>
      </c>
      <c r="AX53" s="80" t="s">
        <v>279</v>
      </c>
      <c r="AY53" s="80" t="s">
        <v>188</v>
      </c>
      <c r="BB53" s="80" t="str">
        <f>VLOOKUP(BC53,$AX:$AY,2,FALSE)</f>
        <v>零售市场部</v>
      </c>
      <c r="BC53" s="80" t="s">
        <v>280</v>
      </c>
      <c r="BD53" s="80">
        <v>0</v>
      </c>
    </row>
    <row r="54" s="80" customFormat="1" ht="17.25" spans="2:56">
      <c r="B54" s="96"/>
      <c r="C54" s="96"/>
      <c r="D54" s="96">
        <v>0</v>
      </c>
      <c r="E54" s="96"/>
      <c r="F54" s="96"/>
      <c r="G54" s="96"/>
      <c r="H54" s="96"/>
      <c r="I54" s="96"/>
      <c r="J54" s="96"/>
      <c r="K54" s="96"/>
      <c r="L54" s="96">
        <v>0</v>
      </c>
      <c r="M54" s="96"/>
      <c r="N54" s="96"/>
      <c r="O54" s="96"/>
      <c r="P54" s="96"/>
      <c r="Q54" s="96"/>
      <c r="Y54" s="98"/>
      <c r="Z54" s="80">
        <f t="shared" si="8"/>
        <v>0</v>
      </c>
      <c r="AA54" s="80" t="str">
        <f t="shared" si="0"/>
        <v>三林支行</v>
      </c>
      <c r="AB54" s="81" t="s">
        <v>281</v>
      </c>
      <c r="AC54" s="81">
        <v>0</v>
      </c>
      <c r="AD54" s="81">
        <v>0</v>
      </c>
      <c r="AE54" s="81">
        <v>0</v>
      </c>
      <c r="AF54" s="81">
        <v>0</v>
      </c>
      <c r="AG54" s="80" t="str">
        <f>IFERROR(VLOOKUP(AB54,$AI:$AJ,2,FALSE),0)</f>
        <v>三林支行</v>
      </c>
      <c r="AI54" s="89" t="s">
        <v>282</v>
      </c>
      <c r="AJ54" s="89" t="s">
        <v>188</v>
      </c>
      <c r="AL54" s="83" t="s">
        <v>84</v>
      </c>
      <c r="AM54" s="83">
        <v>0</v>
      </c>
      <c r="AN54" s="83">
        <v>0</v>
      </c>
      <c r="AO54" s="83">
        <v>17</v>
      </c>
      <c r="AP54" s="83">
        <v>1819012</v>
      </c>
      <c r="AR54" s="80" t="s">
        <v>84</v>
      </c>
      <c r="AS54" s="80">
        <v>0</v>
      </c>
      <c r="AT54" s="80">
        <v>0</v>
      </c>
      <c r="AU54" s="80">
        <v>17</v>
      </c>
      <c r="AV54" s="80">
        <v>1819012</v>
      </c>
      <c r="AX54" s="80" t="s">
        <v>282</v>
      </c>
      <c r="AY54" s="80" t="s">
        <v>188</v>
      </c>
      <c r="BB54" s="80" t="str">
        <f>VLOOKUP(BC54,$AX:$AY,2,FALSE)</f>
        <v>川沙支行</v>
      </c>
      <c r="BC54" s="80" t="s">
        <v>283</v>
      </c>
      <c r="BD54" s="80">
        <v>0</v>
      </c>
    </row>
    <row r="55" s="80" customFormat="1" ht="17.25" spans="1:56">
      <c r="A55" s="96"/>
      <c r="B55" s="95"/>
      <c r="C55" s="95"/>
      <c r="D55" s="95">
        <v>0</v>
      </c>
      <c r="E55" s="95"/>
      <c r="F55" s="95"/>
      <c r="G55" s="95"/>
      <c r="H55" s="95"/>
      <c r="I55" s="95"/>
      <c r="J55" s="95"/>
      <c r="K55" s="95"/>
      <c r="L55" s="80">
        <v>0</v>
      </c>
      <c r="Y55" s="98"/>
      <c r="Z55" s="80">
        <f t="shared" si="8"/>
        <v>0</v>
      </c>
      <c r="AA55" s="80" t="str">
        <f t="shared" si="0"/>
        <v>川沙支行</v>
      </c>
      <c r="AB55" s="81" t="s">
        <v>284</v>
      </c>
      <c r="AC55" s="81">
        <v>0</v>
      </c>
      <c r="AD55" s="81">
        <v>0</v>
      </c>
      <c r="AE55" s="81">
        <v>0</v>
      </c>
      <c r="AF55" s="81">
        <v>0</v>
      </c>
      <c r="AG55" s="80" t="str">
        <f>IFERROR(VLOOKUP(AB55,$AI:$AJ,2,FALSE),0)</f>
        <v>川沙支行</v>
      </c>
      <c r="AI55" s="88" t="s">
        <v>285</v>
      </c>
      <c r="AJ55" s="89" t="s">
        <v>286</v>
      </c>
      <c r="AL55" s="83" t="s">
        <v>128</v>
      </c>
      <c r="AM55" s="83">
        <v>0</v>
      </c>
      <c r="AN55" s="83">
        <v>0</v>
      </c>
      <c r="AO55" s="83">
        <v>2</v>
      </c>
      <c r="AP55" s="83">
        <v>359888</v>
      </c>
      <c r="AR55" s="80" t="s">
        <v>128</v>
      </c>
      <c r="AS55" s="80">
        <v>0</v>
      </c>
      <c r="AT55" s="80">
        <v>0</v>
      </c>
      <c r="AU55" s="80">
        <v>2</v>
      </c>
      <c r="AV55" s="80">
        <v>359888</v>
      </c>
      <c r="AX55" s="80" t="s">
        <v>285</v>
      </c>
      <c r="AY55" s="80" t="s">
        <v>286</v>
      </c>
      <c r="BB55" s="80" t="str">
        <f>VLOOKUP(BC55,$AX:$AY,2,FALSE)</f>
        <v>高东支行</v>
      </c>
      <c r="BC55" s="80" t="s">
        <v>287</v>
      </c>
      <c r="BD55" s="80">
        <v>0</v>
      </c>
    </row>
    <row r="56" s="80" customFormat="1" ht="17.25" spans="1:56">
      <c r="A56" s="96"/>
      <c r="B56" s="95"/>
      <c r="C56" s="95"/>
      <c r="D56" s="95">
        <v>0</v>
      </c>
      <c r="E56" s="95"/>
      <c r="F56" s="95"/>
      <c r="G56" s="95"/>
      <c r="H56" s="95"/>
      <c r="I56" s="95"/>
      <c r="J56" s="95"/>
      <c r="K56" s="95"/>
      <c r="L56" s="80">
        <v>0</v>
      </c>
      <c r="Y56" s="98"/>
      <c r="Z56" s="80">
        <f t="shared" si="8"/>
        <v>0</v>
      </c>
      <c r="AA56" s="80">
        <f t="shared" si="0"/>
        <v>0</v>
      </c>
      <c r="AB56" s="81" t="s">
        <v>288</v>
      </c>
      <c r="AC56" s="81">
        <v>0</v>
      </c>
      <c r="AD56" s="81">
        <v>0</v>
      </c>
      <c r="AE56" s="81">
        <v>0</v>
      </c>
      <c r="AF56" s="81">
        <v>0</v>
      </c>
      <c r="AG56" s="80">
        <f>IFERROR(VLOOKUP(AB56,$AI:$AJ,2,FALSE),0)</f>
        <v>0</v>
      </c>
      <c r="AI56" s="89" t="s">
        <v>289</v>
      </c>
      <c r="AJ56" s="89" t="s">
        <v>286</v>
      </c>
      <c r="AL56" s="83" t="s">
        <v>290</v>
      </c>
      <c r="AM56" s="83">
        <v>0</v>
      </c>
      <c r="AN56" s="83">
        <v>0</v>
      </c>
      <c r="AO56" s="83">
        <v>0</v>
      </c>
      <c r="AP56" s="83">
        <v>0</v>
      </c>
      <c r="AR56" s="80" t="s">
        <v>290</v>
      </c>
      <c r="AS56" s="80">
        <v>0</v>
      </c>
      <c r="AT56" s="80">
        <v>0</v>
      </c>
      <c r="AU56" s="80">
        <v>0</v>
      </c>
      <c r="AV56" s="80">
        <v>0</v>
      </c>
      <c r="AX56" s="80" t="s">
        <v>289</v>
      </c>
      <c r="AY56" s="80" t="s">
        <v>286</v>
      </c>
      <c r="BB56" s="80" t="str">
        <f>VLOOKUP(BC56,$AX:$AY,2,FALSE)</f>
        <v>陆家嘴支行</v>
      </c>
      <c r="BC56" s="80" t="s">
        <v>291</v>
      </c>
      <c r="BD56" s="80">
        <v>0</v>
      </c>
    </row>
    <row r="57" s="80" customFormat="1" ht="17.25" spans="1:56">
      <c r="A57" s="95"/>
      <c r="B57" s="95"/>
      <c r="C57" s="95"/>
      <c r="D57" s="95">
        <v>0</v>
      </c>
      <c r="E57" s="95"/>
      <c r="F57" s="95"/>
      <c r="G57" s="95"/>
      <c r="H57" s="95"/>
      <c r="I57" s="95"/>
      <c r="J57" s="95"/>
      <c r="K57" s="95"/>
      <c r="L57" s="80">
        <v>0</v>
      </c>
      <c r="Y57" s="98"/>
      <c r="Z57" s="80">
        <f t="shared" si="8"/>
        <v>0</v>
      </c>
      <c r="AA57" s="80">
        <f t="shared" si="0"/>
        <v>0</v>
      </c>
      <c r="AB57" s="81" t="s">
        <v>292</v>
      </c>
      <c r="AC57" s="81">
        <v>0</v>
      </c>
      <c r="AD57" s="81">
        <v>0</v>
      </c>
      <c r="AE57" s="81">
        <v>0</v>
      </c>
      <c r="AF57" s="81">
        <v>0</v>
      </c>
      <c r="AG57" s="80">
        <f>IFERROR(VLOOKUP(AB57,$AI:$AJ,2,FALSE),0)</f>
        <v>0</v>
      </c>
      <c r="AI57" s="89" t="s">
        <v>293</v>
      </c>
      <c r="AJ57" s="89" t="s">
        <v>286</v>
      </c>
      <c r="AL57" s="83" t="s">
        <v>73</v>
      </c>
      <c r="AM57" s="83">
        <v>0</v>
      </c>
      <c r="AN57" s="83">
        <v>0</v>
      </c>
      <c r="AO57" s="83">
        <v>3</v>
      </c>
      <c r="AP57" s="83">
        <v>1103000</v>
      </c>
      <c r="AR57" s="80" t="s">
        <v>73</v>
      </c>
      <c r="AS57" s="80">
        <v>0</v>
      </c>
      <c r="AT57" s="80">
        <v>0</v>
      </c>
      <c r="AU57" s="80">
        <v>3</v>
      </c>
      <c r="AV57" s="80">
        <v>1103000</v>
      </c>
      <c r="AX57" s="80" t="s">
        <v>293</v>
      </c>
      <c r="AY57" s="80" t="s">
        <v>286</v>
      </c>
      <c r="BB57" s="80" t="str">
        <f>VLOOKUP(BC57,$AX:$AY,2,FALSE)</f>
        <v>零售市场部</v>
      </c>
      <c r="BC57" s="80" t="s">
        <v>116</v>
      </c>
      <c r="BD57" s="80">
        <v>57</v>
      </c>
    </row>
    <row r="58" s="80" customFormat="1" ht="17.25" spans="1:56">
      <c r="A58" s="95"/>
      <c r="B58" s="95"/>
      <c r="C58" s="95"/>
      <c r="D58" s="95">
        <v>0</v>
      </c>
      <c r="E58" s="95"/>
      <c r="F58" s="95"/>
      <c r="G58" s="95"/>
      <c r="H58" s="95"/>
      <c r="I58" s="95"/>
      <c r="J58" s="95"/>
      <c r="K58" s="95"/>
      <c r="L58" s="80">
        <v>0</v>
      </c>
      <c r="Y58" s="98"/>
      <c r="Z58" s="80">
        <f t="shared" si="8"/>
        <v>0</v>
      </c>
      <c r="AA58" s="80" t="str">
        <f t="shared" si="0"/>
        <v>唐镇支行</v>
      </c>
      <c r="AB58" s="81" t="s">
        <v>294</v>
      </c>
      <c r="AC58" s="81">
        <v>0</v>
      </c>
      <c r="AD58" s="81">
        <v>0</v>
      </c>
      <c r="AE58" s="81">
        <v>0</v>
      </c>
      <c r="AF58" s="81">
        <v>90000</v>
      </c>
      <c r="AG58" s="80" t="str">
        <f>IFERROR(VLOOKUP(AB58,$AI:$AJ,2,FALSE),0)</f>
        <v>唐镇支行</v>
      </c>
      <c r="AI58" s="89" t="s">
        <v>295</v>
      </c>
      <c r="AJ58" s="89" t="s">
        <v>286</v>
      </c>
      <c r="AL58" s="83" t="s">
        <v>229</v>
      </c>
      <c r="AM58" s="83">
        <v>0</v>
      </c>
      <c r="AN58" s="83">
        <v>10000</v>
      </c>
      <c r="AO58" s="83">
        <v>4</v>
      </c>
      <c r="AP58" s="83">
        <v>330600</v>
      </c>
      <c r="AR58" s="80" t="s">
        <v>229</v>
      </c>
      <c r="AS58" s="80">
        <v>0</v>
      </c>
      <c r="AT58" s="80">
        <v>10000</v>
      </c>
      <c r="AU58" s="80">
        <v>4</v>
      </c>
      <c r="AV58" s="80">
        <v>330600</v>
      </c>
      <c r="AX58" s="80" t="s">
        <v>295</v>
      </c>
      <c r="AY58" s="80" t="s">
        <v>286</v>
      </c>
      <c r="BB58" s="80" t="str">
        <f>VLOOKUP(BC58,$AX:$AY,2,FALSE)</f>
        <v>妙境支行</v>
      </c>
      <c r="BC58" s="80" t="s">
        <v>120</v>
      </c>
      <c r="BD58" s="80">
        <v>1</v>
      </c>
    </row>
    <row r="59" s="80" customFormat="1" ht="17.25" spans="1:56">
      <c r="A59" s="95"/>
      <c r="B59" s="95"/>
      <c r="C59" s="95"/>
      <c r="D59" s="95">
        <v>0</v>
      </c>
      <c r="E59" s="95"/>
      <c r="F59" s="95"/>
      <c r="G59" s="95"/>
      <c r="H59" s="95"/>
      <c r="I59" s="95"/>
      <c r="J59" s="95"/>
      <c r="K59" s="95"/>
      <c r="L59" s="80">
        <v>0</v>
      </c>
      <c r="Y59" s="98"/>
      <c r="Z59" s="80">
        <f t="shared" si="8"/>
        <v>0</v>
      </c>
      <c r="AA59" s="80" t="str">
        <f t="shared" si="0"/>
        <v>凌兆分理处</v>
      </c>
      <c r="AB59" s="81" t="s">
        <v>296</v>
      </c>
      <c r="AC59" s="81">
        <v>0</v>
      </c>
      <c r="AD59" s="81">
        <v>0</v>
      </c>
      <c r="AE59" s="81">
        <v>0</v>
      </c>
      <c r="AF59" s="81">
        <v>0</v>
      </c>
      <c r="AG59" s="80" t="str">
        <f>IFERROR(VLOOKUP(AB59,$AI:$AJ,2,FALSE),0)</f>
        <v>凌兆分理处</v>
      </c>
      <c r="AI59" s="89" t="s">
        <v>191</v>
      </c>
      <c r="AJ59" s="89" t="s">
        <v>286</v>
      </c>
      <c r="AL59" s="83" t="s">
        <v>286</v>
      </c>
      <c r="AM59" s="83">
        <v>0</v>
      </c>
      <c r="AN59" s="83">
        <v>0</v>
      </c>
      <c r="AO59" s="83">
        <v>0</v>
      </c>
      <c r="AP59" s="83">
        <v>453000</v>
      </c>
      <c r="AR59" s="80" t="s">
        <v>286</v>
      </c>
      <c r="AS59" s="80">
        <v>0</v>
      </c>
      <c r="AT59" s="80">
        <v>0</v>
      </c>
      <c r="AU59" s="80">
        <v>0</v>
      </c>
      <c r="AV59" s="80">
        <v>453000</v>
      </c>
      <c r="AX59" s="80" t="s">
        <v>191</v>
      </c>
      <c r="AY59" s="80" t="s">
        <v>286</v>
      </c>
      <c r="BB59" s="80" t="str">
        <f>VLOOKUP(BC59,$AX:$AY,2,FALSE)</f>
        <v>高行支行</v>
      </c>
      <c r="BC59" s="80" t="s">
        <v>127</v>
      </c>
      <c r="BD59" s="80">
        <v>1</v>
      </c>
    </row>
    <row r="60" s="80" customFormat="1" ht="17.25" spans="1:56">
      <c r="A60" s="95"/>
      <c r="B60" s="95"/>
      <c r="C60" s="95"/>
      <c r="D60" s="95">
        <v>0</v>
      </c>
      <c r="E60" s="95"/>
      <c r="F60" s="95"/>
      <c r="G60" s="95"/>
      <c r="H60" s="95"/>
      <c r="I60" s="95"/>
      <c r="J60" s="95"/>
      <c r="K60" s="95"/>
      <c r="L60" s="80">
        <v>0</v>
      </c>
      <c r="Y60" s="98"/>
      <c r="Z60" s="80">
        <f t="shared" si="8"/>
        <v>0</v>
      </c>
      <c r="AA60" s="80" t="str">
        <f t="shared" si="0"/>
        <v>营业部</v>
      </c>
      <c r="AB60" s="81" t="s">
        <v>297</v>
      </c>
      <c r="AC60" s="81">
        <v>0</v>
      </c>
      <c r="AD60" s="81">
        <v>0</v>
      </c>
      <c r="AE60" s="81">
        <v>0</v>
      </c>
      <c r="AF60" s="81">
        <v>0</v>
      </c>
      <c r="AG60" s="80" t="str">
        <f>IFERROR(VLOOKUP(AB60,$AI:$AJ,2,FALSE),0)</f>
        <v>营业部</v>
      </c>
      <c r="AI60" s="89" t="s">
        <v>298</v>
      </c>
      <c r="AJ60" s="89" t="s">
        <v>286</v>
      </c>
      <c r="AL60" s="83" t="s">
        <v>299</v>
      </c>
      <c r="AM60" s="83">
        <v>0</v>
      </c>
      <c r="AN60" s="83">
        <v>8000</v>
      </c>
      <c r="AO60" s="83">
        <v>0</v>
      </c>
      <c r="AP60" s="83">
        <v>65000</v>
      </c>
      <c r="AR60" s="80" t="s">
        <v>299</v>
      </c>
      <c r="AS60" s="80">
        <v>0</v>
      </c>
      <c r="AT60" s="80">
        <v>8000</v>
      </c>
      <c r="AU60" s="80">
        <v>0</v>
      </c>
      <c r="AV60" s="80">
        <v>65000</v>
      </c>
      <c r="AX60" s="80" t="s">
        <v>298</v>
      </c>
      <c r="AY60" s="80" t="s">
        <v>286</v>
      </c>
      <c r="BB60" s="80" t="e">
        <f>VLOOKUP(BC60,$AX:$AY,2,FALSE)</f>
        <v>#N/A</v>
      </c>
      <c r="BC60" s="80" t="s">
        <v>300</v>
      </c>
      <c r="BD60" s="80">
        <v>0</v>
      </c>
    </row>
    <row r="61" s="80" customFormat="1" ht="17.25" spans="1:56">
      <c r="A61" s="95"/>
      <c r="B61" s="95"/>
      <c r="C61" s="95"/>
      <c r="D61" s="95">
        <v>0</v>
      </c>
      <c r="E61" s="95"/>
      <c r="F61" s="95"/>
      <c r="G61" s="95"/>
      <c r="H61" s="95"/>
      <c r="I61" s="95"/>
      <c r="J61" s="95"/>
      <c r="K61" s="95"/>
      <c r="L61" s="80">
        <v>0</v>
      </c>
      <c r="Y61" s="98"/>
      <c r="Z61" s="80">
        <f t="shared" si="8"/>
        <v>0</v>
      </c>
      <c r="AA61" s="80">
        <f t="shared" si="0"/>
        <v>0</v>
      </c>
      <c r="AB61" s="81" t="s">
        <v>301</v>
      </c>
      <c r="AC61" s="81">
        <v>0</v>
      </c>
      <c r="AD61" s="81">
        <v>0</v>
      </c>
      <c r="AE61" s="81">
        <v>0</v>
      </c>
      <c r="AF61" s="81">
        <v>0</v>
      </c>
      <c r="AG61" s="80">
        <f>IFERROR(VLOOKUP(AB61,$AI:$AJ,2,FALSE),0)</f>
        <v>0</v>
      </c>
      <c r="AI61" s="89" t="s">
        <v>302</v>
      </c>
      <c r="AJ61" s="89" t="s">
        <v>286</v>
      </c>
      <c r="AL61" s="83" t="s">
        <v>66</v>
      </c>
      <c r="AM61" s="83">
        <v>0</v>
      </c>
      <c r="AN61" s="83">
        <v>0</v>
      </c>
      <c r="AO61" s="83">
        <v>6</v>
      </c>
      <c r="AP61" s="83">
        <v>1089650</v>
      </c>
      <c r="AR61" s="80" t="s">
        <v>66</v>
      </c>
      <c r="AS61" s="80">
        <v>0</v>
      </c>
      <c r="AT61" s="80">
        <v>0</v>
      </c>
      <c r="AU61" s="80">
        <v>6</v>
      </c>
      <c r="AV61" s="80">
        <v>1089650</v>
      </c>
      <c r="AX61" s="80" t="s">
        <v>302</v>
      </c>
      <c r="AY61" s="80" t="s">
        <v>286</v>
      </c>
      <c r="BB61" s="80" t="str">
        <f>VLOOKUP(BC61,$AX:$AY,2,FALSE)</f>
        <v>金杨支行</v>
      </c>
      <c r="BC61" s="80" t="s">
        <v>303</v>
      </c>
      <c r="BD61" s="80">
        <v>0</v>
      </c>
    </row>
    <row r="62" s="80" customFormat="1" ht="17.25" spans="1:56">
      <c r="A62" s="95"/>
      <c r="B62" s="95"/>
      <c r="C62" s="95"/>
      <c r="D62" s="95">
        <v>0</v>
      </c>
      <c r="E62" s="95"/>
      <c r="F62" s="95"/>
      <c r="G62" s="95"/>
      <c r="H62" s="95"/>
      <c r="I62" s="95"/>
      <c r="J62" s="95"/>
      <c r="K62" s="95"/>
      <c r="L62" s="80">
        <v>0</v>
      </c>
      <c r="Y62" s="98"/>
      <c r="Z62" s="80">
        <f t="shared" si="8"/>
        <v>0</v>
      </c>
      <c r="AA62" s="80" t="str">
        <f t="shared" si="0"/>
        <v>王港支行</v>
      </c>
      <c r="AB62" s="81" t="s">
        <v>304</v>
      </c>
      <c r="AC62" s="81">
        <v>0</v>
      </c>
      <c r="AD62" s="81">
        <v>0</v>
      </c>
      <c r="AE62" s="81">
        <v>0</v>
      </c>
      <c r="AF62" s="81">
        <v>0</v>
      </c>
      <c r="AG62" s="80" t="str">
        <f>IFERROR(VLOOKUP(AB62,$AI:$AJ,2,FALSE),0)</f>
        <v>王港支行</v>
      </c>
      <c r="AI62" s="89" t="s">
        <v>305</v>
      </c>
      <c r="AJ62" s="89" t="s">
        <v>286</v>
      </c>
      <c r="AL62" s="83" t="s">
        <v>146</v>
      </c>
      <c r="AM62" s="83"/>
      <c r="AN62" s="83"/>
      <c r="AO62" s="83"/>
      <c r="AP62" s="83"/>
      <c r="AR62" s="80" t="s">
        <v>146</v>
      </c>
      <c r="AX62" s="80" t="s">
        <v>305</v>
      </c>
      <c r="AY62" s="80" t="s">
        <v>286</v>
      </c>
      <c r="BB62" s="80" t="str">
        <f>VLOOKUP(BC62,$AX:$AY,2,FALSE)</f>
        <v>陆家嘴支行</v>
      </c>
      <c r="BC62" s="80" t="s">
        <v>132</v>
      </c>
      <c r="BD62" s="80">
        <v>2</v>
      </c>
    </row>
    <row r="63" s="80" customFormat="1" ht="17.25" spans="1:56">
      <c r="A63" s="95"/>
      <c r="B63" s="95"/>
      <c r="C63" s="95"/>
      <c r="D63" s="95">
        <v>0</v>
      </c>
      <c r="E63" s="95"/>
      <c r="F63" s="95"/>
      <c r="G63" s="95"/>
      <c r="H63" s="95"/>
      <c r="I63" s="95"/>
      <c r="J63" s="95"/>
      <c r="K63" s="95"/>
      <c r="L63" s="80">
        <v>0</v>
      </c>
      <c r="Y63" s="98"/>
      <c r="Z63" s="80">
        <f t="shared" si="8"/>
        <v>0</v>
      </c>
      <c r="AA63" s="80">
        <f t="shared" si="0"/>
        <v>0</v>
      </c>
      <c r="AB63" s="81" t="s">
        <v>306</v>
      </c>
      <c r="AC63" s="81">
        <v>0</v>
      </c>
      <c r="AD63" s="81">
        <v>0</v>
      </c>
      <c r="AE63" s="81">
        <v>0</v>
      </c>
      <c r="AF63" s="81">
        <v>0</v>
      </c>
      <c r="AG63" s="80">
        <f>IFERROR(VLOOKUP(AB63,$AI:$AJ,2,FALSE),0)</f>
        <v>0</v>
      </c>
      <c r="AI63" s="89" t="s">
        <v>307</v>
      </c>
      <c r="AJ63" s="89" t="s">
        <v>286</v>
      </c>
      <c r="AL63" s="83" t="s">
        <v>151</v>
      </c>
      <c r="AM63" s="83">
        <v>80</v>
      </c>
      <c r="AN63" s="83">
        <v>2758000</v>
      </c>
      <c r="AO63" s="83">
        <v>1444</v>
      </c>
      <c r="AP63" s="83">
        <v>118326320</v>
      </c>
      <c r="AR63" s="80" t="s">
        <v>151</v>
      </c>
      <c r="AS63" s="80">
        <v>80</v>
      </c>
      <c r="AT63" s="80">
        <v>2758000</v>
      </c>
      <c r="AU63" s="80">
        <v>1444</v>
      </c>
      <c r="AV63" s="80">
        <v>118326320</v>
      </c>
      <c r="AX63" s="80" t="s">
        <v>307</v>
      </c>
      <c r="AY63" s="80" t="s">
        <v>286</v>
      </c>
      <c r="BB63" s="80" t="e">
        <f>VLOOKUP(BC63,$AX:$AY,2,FALSE)</f>
        <v>#N/A</v>
      </c>
      <c r="BC63" s="80" t="s">
        <v>308</v>
      </c>
      <c r="BD63" s="80">
        <v>0</v>
      </c>
    </row>
    <row r="64" s="80" customFormat="1" ht="17.25" spans="1:56">
      <c r="A64" s="95"/>
      <c r="B64" s="95"/>
      <c r="C64" s="95"/>
      <c r="D64" s="95">
        <v>0</v>
      </c>
      <c r="E64" s="95"/>
      <c r="F64" s="95"/>
      <c r="G64" s="95"/>
      <c r="H64" s="95"/>
      <c r="I64" s="95"/>
      <c r="J64" s="95"/>
      <c r="K64" s="95"/>
      <c r="L64" s="80">
        <v>0</v>
      </c>
      <c r="Y64" s="98"/>
      <c r="Z64" s="80">
        <f t="shared" si="8"/>
        <v>0</v>
      </c>
      <c r="AA64" s="80" t="str">
        <f t="shared" si="0"/>
        <v>芳华分理处</v>
      </c>
      <c r="AB64" s="81" t="s">
        <v>85</v>
      </c>
      <c r="AC64" s="81">
        <v>1</v>
      </c>
      <c r="AD64" s="81">
        <v>0</v>
      </c>
      <c r="AE64" s="81">
        <v>5</v>
      </c>
      <c r="AF64" s="81">
        <v>0</v>
      </c>
      <c r="AG64" s="80" t="str">
        <f>IFERROR(VLOOKUP(AB64,$AI:$AJ,2,FALSE),0)</f>
        <v>芳华分理处</v>
      </c>
      <c r="AI64" s="89" t="s">
        <v>309</v>
      </c>
      <c r="AJ64" s="89" t="s">
        <v>286</v>
      </c>
      <c r="AL64" s="83"/>
      <c r="AM64" s="83"/>
      <c r="AN64" s="83"/>
      <c r="AO64" s="83"/>
      <c r="AP64" s="83"/>
      <c r="AX64" s="80" t="s">
        <v>309</v>
      </c>
      <c r="AY64" s="80" t="s">
        <v>286</v>
      </c>
      <c r="BB64" s="80" t="str">
        <f>VLOOKUP(BC64,$AX:$AY,2,FALSE)</f>
        <v>江镇支行</v>
      </c>
      <c r="BC64" s="80" t="s">
        <v>140</v>
      </c>
      <c r="BD64" s="80">
        <v>0</v>
      </c>
    </row>
    <row r="65" s="80" customFormat="1" ht="17.25" spans="1:56">
      <c r="A65" s="95"/>
      <c r="B65" s="95"/>
      <c r="C65" s="95"/>
      <c r="D65" s="95">
        <v>0</v>
      </c>
      <c r="E65" s="95"/>
      <c r="F65" s="95"/>
      <c r="G65" s="95"/>
      <c r="H65" s="95"/>
      <c r="I65" s="95"/>
      <c r="J65" s="95"/>
      <c r="K65" s="95"/>
      <c r="L65" s="80">
        <v>0</v>
      </c>
      <c r="Y65" s="98"/>
      <c r="Z65" s="80">
        <f t="shared" si="8"/>
        <v>0</v>
      </c>
      <c r="AA65" s="80" t="str">
        <f t="shared" si="0"/>
        <v>运营管理部</v>
      </c>
      <c r="AB65" s="81" t="s">
        <v>310</v>
      </c>
      <c r="AC65" s="81">
        <v>0</v>
      </c>
      <c r="AD65" s="81">
        <v>0</v>
      </c>
      <c r="AE65" s="81">
        <v>0</v>
      </c>
      <c r="AF65" s="81">
        <v>0</v>
      </c>
      <c r="AG65" s="80" t="str">
        <f>IFERROR(VLOOKUP(AB65,$AI:$AJ,2,FALSE),0)</f>
        <v>运营管理部</v>
      </c>
      <c r="AI65" s="89" t="s">
        <v>52</v>
      </c>
      <c r="AJ65" s="89" t="s">
        <v>286</v>
      </c>
      <c r="AL65" s="83"/>
      <c r="AM65" s="83"/>
      <c r="AN65" s="83"/>
      <c r="AO65" s="83"/>
      <c r="AP65" s="83"/>
      <c r="AX65" s="80" t="s">
        <v>52</v>
      </c>
      <c r="AY65" s="80" t="s">
        <v>286</v>
      </c>
      <c r="BB65" s="80" t="str">
        <f>VLOOKUP(BC65,$AX:$AY,2,FALSE)</f>
        <v>金海华城分理处</v>
      </c>
      <c r="BC65" s="80" t="s">
        <v>145</v>
      </c>
      <c r="BD65" s="80">
        <v>0</v>
      </c>
    </row>
    <row r="66" s="80" customFormat="1" ht="17.25" spans="1:56">
      <c r="A66" s="95"/>
      <c r="B66" s="95"/>
      <c r="C66" s="95"/>
      <c r="D66" s="95">
        <v>0</v>
      </c>
      <c r="E66" s="95"/>
      <c r="F66" s="95"/>
      <c r="G66" s="95"/>
      <c r="H66" s="95"/>
      <c r="I66" s="95"/>
      <c r="J66" s="95"/>
      <c r="K66" s="95"/>
      <c r="L66" s="80">
        <v>0</v>
      </c>
      <c r="Y66" s="98"/>
      <c r="Z66" s="80">
        <f t="shared" si="8"/>
        <v>0</v>
      </c>
      <c r="AA66" s="80">
        <f t="shared" ref="AA66:AA129" si="13">AG66</f>
        <v>0</v>
      </c>
      <c r="AB66" s="81" t="s">
        <v>311</v>
      </c>
      <c r="AC66" s="81">
        <v>0</v>
      </c>
      <c r="AD66" s="81">
        <v>0</v>
      </c>
      <c r="AE66" s="81">
        <v>0</v>
      </c>
      <c r="AF66" s="81">
        <v>0</v>
      </c>
      <c r="AG66" s="80">
        <f>IFERROR(VLOOKUP(AB66,$AI:$AJ,2,FALSE),0)</f>
        <v>0</v>
      </c>
      <c r="AI66" s="89" t="s">
        <v>312</v>
      </c>
      <c r="AJ66" s="89" t="s">
        <v>286</v>
      </c>
      <c r="AL66" s="83"/>
      <c r="AM66" s="83"/>
      <c r="AN66" s="83"/>
      <c r="AO66" s="83"/>
      <c r="AP66" s="83"/>
      <c r="AX66" s="80" t="s">
        <v>312</v>
      </c>
      <c r="AY66" s="80" t="s">
        <v>286</v>
      </c>
      <c r="BB66" s="80" t="str">
        <f>VLOOKUP(BC66,$AX:$AY,2,FALSE)</f>
        <v>市场五部</v>
      </c>
      <c r="BC66" s="80" t="s">
        <v>313</v>
      </c>
      <c r="BD66" s="80">
        <v>0</v>
      </c>
    </row>
    <row r="67" s="80" customFormat="1" ht="17.25" spans="1:56">
      <c r="A67" s="95"/>
      <c r="B67" s="95"/>
      <c r="C67" s="95"/>
      <c r="D67" s="95">
        <v>0</v>
      </c>
      <c r="E67" s="95"/>
      <c r="F67" s="95"/>
      <c r="G67" s="95"/>
      <c r="H67" s="95"/>
      <c r="I67" s="95"/>
      <c r="J67" s="95"/>
      <c r="K67" s="95"/>
      <c r="L67" s="80">
        <v>0</v>
      </c>
      <c r="Y67" s="98"/>
      <c r="Z67" s="80">
        <f t="shared" si="8"/>
        <v>0</v>
      </c>
      <c r="AA67" s="80" t="str">
        <f t="shared" si="13"/>
        <v>陆家嘴支行</v>
      </c>
      <c r="AB67" s="81" t="s">
        <v>314</v>
      </c>
      <c r="AC67" s="81">
        <v>0</v>
      </c>
      <c r="AD67" s="81">
        <v>0</v>
      </c>
      <c r="AE67" s="81">
        <v>0</v>
      </c>
      <c r="AF67" s="81">
        <v>0</v>
      </c>
      <c r="AG67" s="80" t="str">
        <f>IFERROR(VLOOKUP(AB67,$AI:$AJ,2,FALSE),0)</f>
        <v>陆家嘴支行</v>
      </c>
      <c r="AI67" s="89" t="s">
        <v>315</v>
      </c>
      <c r="AJ67" s="89" t="s">
        <v>286</v>
      </c>
      <c r="AL67" s="83"/>
      <c r="AM67" s="83"/>
      <c r="AN67" s="83"/>
      <c r="AO67" s="83"/>
      <c r="AP67" s="83"/>
      <c r="AX67" s="80" t="s">
        <v>315</v>
      </c>
      <c r="AY67" s="80" t="s">
        <v>286</v>
      </c>
      <c r="BB67" s="80" t="e">
        <f>VLOOKUP(BC67,$AX:$AY,2,FALSE)</f>
        <v>#N/A</v>
      </c>
      <c r="BC67" s="80" t="s">
        <v>316</v>
      </c>
      <c r="BD67" s="80">
        <v>0</v>
      </c>
    </row>
    <row r="68" s="80" customFormat="1" ht="17.25" spans="1:56">
      <c r="A68" s="95"/>
      <c r="B68" s="95"/>
      <c r="C68" s="95"/>
      <c r="D68" s="95">
        <v>0</v>
      </c>
      <c r="E68" s="95"/>
      <c r="F68" s="95"/>
      <c r="G68" s="95"/>
      <c r="H68" s="95"/>
      <c r="I68" s="95"/>
      <c r="J68" s="95"/>
      <c r="K68" s="95"/>
      <c r="L68" s="80">
        <v>0</v>
      </c>
      <c r="Y68" s="98"/>
      <c r="Z68" s="80">
        <f t="shared" ref="Z68:Z131" si="14">P68-Y68</f>
        <v>0</v>
      </c>
      <c r="AA68" s="80" t="str">
        <f t="shared" si="13"/>
        <v>江镇支行</v>
      </c>
      <c r="AB68" s="81" t="s">
        <v>317</v>
      </c>
      <c r="AC68" s="81">
        <v>0</v>
      </c>
      <c r="AD68" s="81">
        <v>0</v>
      </c>
      <c r="AE68" s="81">
        <v>0</v>
      </c>
      <c r="AF68" s="81">
        <v>5000</v>
      </c>
      <c r="AG68" s="80" t="str">
        <f>IFERROR(VLOOKUP(AB68,$AI:$AJ,2,FALSE),0)</f>
        <v>江镇支行</v>
      </c>
      <c r="AI68" s="89" t="s">
        <v>318</v>
      </c>
      <c r="AJ68" s="89" t="s">
        <v>286</v>
      </c>
      <c r="AL68" s="83"/>
      <c r="AM68" s="83"/>
      <c r="AN68" s="83"/>
      <c r="AO68" s="83"/>
      <c r="AP68" s="83"/>
      <c r="AX68" s="80" t="s">
        <v>318</v>
      </c>
      <c r="AY68" s="80" t="s">
        <v>286</v>
      </c>
      <c r="BB68" s="80" t="str">
        <f>VLOOKUP(BC68,$AX:$AY,2,FALSE)</f>
        <v>零售市场部</v>
      </c>
      <c r="BC68" s="80" t="s">
        <v>150</v>
      </c>
      <c r="BD68" s="80">
        <v>2</v>
      </c>
    </row>
    <row r="69" s="80" customFormat="1" ht="17.25" spans="1:56">
      <c r="A69" s="95"/>
      <c r="B69" s="95"/>
      <c r="C69" s="95"/>
      <c r="D69" s="95">
        <v>0</v>
      </c>
      <c r="E69" s="95"/>
      <c r="F69" s="95"/>
      <c r="G69" s="95"/>
      <c r="H69" s="95"/>
      <c r="I69" s="95"/>
      <c r="J69" s="95"/>
      <c r="K69" s="95"/>
      <c r="L69" s="80">
        <v>0</v>
      </c>
      <c r="Y69" s="98"/>
      <c r="Z69" s="80">
        <f t="shared" si="14"/>
        <v>0</v>
      </c>
      <c r="AA69" s="80" t="str">
        <f t="shared" si="13"/>
        <v>张江支行</v>
      </c>
      <c r="AB69" s="81" t="s">
        <v>126</v>
      </c>
      <c r="AC69" s="81">
        <v>0</v>
      </c>
      <c r="AD69" s="81">
        <v>0</v>
      </c>
      <c r="AE69" s="81">
        <v>1</v>
      </c>
      <c r="AF69" s="81">
        <v>150000</v>
      </c>
      <c r="AG69" s="80" t="str">
        <f>IFERROR(VLOOKUP(AB69,$AI:$AJ,2,FALSE),0)</f>
        <v>张江支行</v>
      </c>
      <c r="AI69" s="89" t="s">
        <v>319</v>
      </c>
      <c r="AJ69" s="89" t="s">
        <v>286</v>
      </c>
      <c r="AL69" s="83"/>
      <c r="AM69" s="83"/>
      <c r="AN69" s="83"/>
      <c r="AO69" s="83"/>
      <c r="AP69" s="83"/>
      <c r="AX69" s="80" t="s">
        <v>319</v>
      </c>
      <c r="AY69" s="80" t="s">
        <v>286</v>
      </c>
      <c r="BB69" s="80" t="str">
        <f>VLOOKUP(BC69,$AX:$AY,2,FALSE)</f>
        <v>零售市场部</v>
      </c>
      <c r="BC69" s="80" t="s">
        <v>173</v>
      </c>
      <c r="BD69" s="80">
        <v>3</v>
      </c>
    </row>
    <row r="70" s="80" customFormat="1" ht="17.25" spans="1:56">
      <c r="A70" s="95"/>
      <c r="B70" s="95"/>
      <c r="C70" s="95"/>
      <c r="D70" s="95">
        <v>0</v>
      </c>
      <c r="E70" s="95"/>
      <c r="F70" s="95"/>
      <c r="G70" s="95"/>
      <c r="H70" s="95"/>
      <c r="I70" s="95"/>
      <c r="J70" s="95"/>
      <c r="K70" s="95"/>
      <c r="L70" s="80">
        <v>0</v>
      </c>
      <c r="Y70" s="98"/>
      <c r="Z70" s="80">
        <f t="shared" si="14"/>
        <v>0</v>
      </c>
      <c r="AA70" s="80" t="str">
        <f t="shared" si="13"/>
        <v>办公室</v>
      </c>
      <c r="AB70" s="81" t="s">
        <v>106</v>
      </c>
      <c r="AC70" s="81">
        <v>0</v>
      </c>
      <c r="AD70" s="81">
        <v>0</v>
      </c>
      <c r="AE70" s="81">
        <v>0</v>
      </c>
      <c r="AF70" s="81">
        <v>0</v>
      </c>
      <c r="AG70" s="80" t="str">
        <f>IFERROR(VLOOKUP(AB70,$AI:$AJ,2,FALSE),0)</f>
        <v>办公室</v>
      </c>
      <c r="AI70" s="89" t="s">
        <v>320</v>
      </c>
      <c r="AJ70" s="89" t="s">
        <v>286</v>
      </c>
      <c r="AL70" s="83"/>
      <c r="AM70" s="83"/>
      <c r="AN70" s="83"/>
      <c r="AO70" s="83"/>
      <c r="AP70" s="83"/>
      <c r="AX70" s="80" t="s">
        <v>320</v>
      </c>
      <c r="AY70" s="80" t="s">
        <v>286</v>
      </c>
      <c r="BB70" s="80" t="str">
        <f>VLOOKUP(BC70,$AX:$AY,2,FALSE)</f>
        <v>黄楼支行</v>
      </c>
      <c r="BC70" s="80" t="s">
        <v>321</v>
      </c>
      <c r="BD70" s="80">
        <v>0</v>
      </c>
    </row>
    <row r="71" s="80" customFormat="1" ht="17.25" spans="1:56">
      <c r="A71" s="95"/>
      <c r="B71" s="95"/>
      <c r="C71" s="95"/>
      <c r="D71" s="95">
        <v>0</v>
      </c>
      <c r="E71" s="95"/>
      <c r="F71" s="95"/>
      <c r="G71" s="95"/>
      <c r="H71" s="95"/>
      <c r="I71" s="95"/>
      <c r="J71" s="95"/>
      <c r="K71" s="95"/>
      <c r="L71" s="80">
        <v>0</v>
      </c>
      <c r="Y71" s="98"/>
      <c r="Z71" s="80">
        <f t="shared" si="14"/>
        <v>0</v>
      </c>
      <c r="AA71" s="80" t="str">
        <f t="shared" si="13"/>
        <v>严桥支行</v>
      </c>
      <c r="AB71" s="81" t="s">
        <v>322</v>
      </c>
      <c r="AC71" s="81">
        <v>0</v>
      </c>
      <c r="AD71" s="81">
        <v>0</v>
      </c>
      <c r="AE71" s="81">
        <v>0</v>
      </c>
      <c r="AF71" s="81">
        <v>6000</v>
      </c>
      <c r="AG71" s="80" t="str">
        <f>IFERROR(VLOOKUP(AB71,$AI:$AJ,2,FALSE),0)</f>
        <v>严桥支行</v>
      </c>
      <c r="AI71" s="89" t="s">
        <v>323</v>
      </c>
      <c r="AJ71" s="89" t="s">
        <v>286</v>
      </c>
      <c r="AL71" s="83"/>
      <c r="AM71" s="83"/>
      <c r="AN71" s="83"/>
      <c r="AO71" s="83"/>
      <c r="AP71" s="83"/>
      <c r="AX71" s="80" t="s">
        <v>323</v>
      </c>
      <c r="AY71" s="80" t="s">
        <v>286</v>
      </c>
      <c r="BB71" s="80" t="str">
        <f>VLOOKUP(BC71,$AX:$AY,2,FALSE)</f>
        <v>花木支行</v>
      </c>
      <c r="BC71" s="80" t="s">
        <v>154</v>
      </c>
      <c r="BD71" s="80">
        <v>0</v>
      </c>
    </row>
    <row r="72" s="80" customFormat="1" ht="17.25" spans="1:56">
      <c r="A72" s="95"/>
      <c r="B72" s="95"/>
      <c r="C72" s="95"/>
      <c r="D72" s="95">
        <v>0</v>
      </c>
      <c r="E72" s="95"/>
      <c r="F72" s="95"/>
      <c r="G72" s="95"/>
      <c r="H72" s="95"/>
      <c r="I72" s="95"/>
      <c r="J72" s="95"/>
      <c r="K72" s="95"/>
      <c r="L72" s="80">
        <v>0</v>
      </c>
      <c r="Y72" s="98"/>
      <c r="Z72" s="80">
        <f t="shared" si="14"/>
        <v>0</v>
      </c>
      <c r="AA72" s="80" t="str">
        <f t="shared" si="13"/>
        <v>王港支行</v>
      </c>
      <c r="AB72" s="81" t="s">
        <v>324</v>
      </c>
      <c r="AC72" s="81">
        <v>0</v>
      </c>
      <c r="AD72" s="81">
        <v>0</v>
      </c>
      <c r="AE72" s="81">
        <v>0</v>
      </c>
      <c r="AF72" s="81">
        <v>0</v>
      </c>
      <c r="AG72" s="80" t="str">
        <f>IFERROR(VLOOKUP(AB72,$AI:$AJ,2,FALSE),0)</f>
        <v>王港支行</v>
      </c>
      <c r="AI72" s="89" t="s">
        <v>325</v>
      </c>
      <c r="AJ72" s="89" t="s">
        <v>286</v>
      </c>
      <c r="AL72" s="83"/>
      <c r="AM72" s="83"/>
      <c r="AN72" s="83"/>
      <c r="AO72" s="83"/>
      <c r="AP72" s="83"/>
      <c r="AX72" s="80" t="s">
        <v>325</v>
      </c>
      <c r="AY72" s="80" t="s">
        <v>286</v>
      </c>
      <c r="BB72" s="80" t="str">
        <f>VLOOKUP(BC72,$AX:$AY,2,FALSE)</f>
        <v>北蔡支行</v>
      </c>
      <c r="BC72" s="80" t="s">
        <v>326</v>
      </c>
      <c r="BD72" s="80">
        <v>0</v>
      </c>
    </row>
    <row r="73" s="80" customFormat="1" ht="17.25" spans="1:56">
      <c r="A73" s="95"/>
      <c r="B73" s="95"/>
      <c r="C73" s="95"/>
      <c r="D73" s="95">
        <v>0</v>
      </c>
      <c r="E73" s="95"/>
      <c r="F73" s="95"/>
      <c r="G73" s="95"/>
      <c r="H73" s="95"/>
      <c r="I73" s="95"/>
      <c r="J73" s="95"/>
      <c r="K73" s="95"/>
      <c r="L73" s="80">
        <v>0</v>
      </c>
      <c r="Y73" s="98"/>
      <c r="Z73" s="80">
        <f t="shared" si="14"/>
        <v>0</v>
      </c>
      <c r="AA73" s="80">
        <f t="shared" si="13"/>
        <v>0</v>
      </c>
      <c r="AB73" s="81" t="s">
        <v>327</v>
      </c>
      <c r="AC73" s="81">
        <v>0</v>
      </c>
      <c r="AD73" s="81">
        <v>0</v>
      </c>
      <c r="AE73" s="81">
        <v>0</v>
      </c>
      <c r="AF73" s="81">
        <v>13900</v>
      </c>
      <c r="AG73" s="80">
        <f>IFERROR(VLOOKUP(AB73,$AI:$AJ,2,FALSE),0)</f>
        <v>0</v>
      </c>
      <c r="AI73" s="89" t="s">
        <v>328</v>
      </c>
      <c r="AJ73" s="89" t="s">
        <v>286</v>
      </c>
      <c r="AL73" s="83"/>
      <c r="AM73" s="83"/>
      <c r="AN73" s="83"/>
      <c r="AO73" s="83"/>
      <c r="AP73" s="83"/>
      <c r="AX73" s="80" t="s">
        <v>328</v>
      </c>
      <c r="AY73" s="80" t="s">
        <v>286</v>
      </c>
      <c r="BB73" s="80" t="str">
        <f>VLOOKUP(BC73,$AX:$AY,2,FALSE)</f>
        <v>北蔡支行</v>
      </c>
      <c r="BC73" s="80" t="s">
        <v>176</v>
      </c>
      <c r="BD73" s="80">
        <v>1</v>
      </c>
    </row>
    <row r="74" s="80" customFormat="1" ht="17.25" spans="1:56">
      <c r="A74" s="95"/>
      <c r="B74" s="95"/>
      <c r="C74" s="95"/>
      <c r="D74" s="95">
        <v>0</v>
      </c>
      <c r="E74" s="95"/>
      <c r="F74" s="95"/>
      <c r="G74" s="95"/>
      <c r="H74" s="95"/>
      <c r="I74" s="95"/>
      <c r="J74" s="95"/>
      <c r="K74" s="95"/>
      <c r="L74" s="80">
        <v>0</v>
      </c>
      <c r="Y74" s="98"/>
      <c r="Z74" s="80">
        <f t="shared" si="14"/>
        <v>0</v>
      </c>
      <c r="AA74" s="80" t="str">
        <f t="shared" si="13"/>
        <v>御桥分理处</v>
      </c>
      <c r="AB74" s="81" t="s">
        <v>329</v>
      </c>
      <c r="AC74" s="81">
        <v>0</v>
      </c>
      <c r="AD74" s="81">
        <v>10000</v>
      </c>
      <c r="AE74" s="81">
        <v>0</v>
      </c>
      <c r="AF74" s="81">
        <v>30000</v>
      </c>
      <c r="AG74" s="80" t="str">
        <f>IFERROR(VLOOKUP(AB74,$AI:$AJ,2,FALSE),0)</f>
        <v>御桥分理处</v>
      </c>
      <c r="AI74" s="89" t="s">
        <v>330</v>
      </c>
      <c r="AJ74" s="89" t="s">
        <v>286</v>
      </c>
      <c r="AL74" s="83"/>
      <c r="AM74" s="83"/>
      <c r="AN74" s="83"/>
      <c r="AO74" s="83"/>
      <c r="AP74" s="83"/>
      <c r="AX74" s="80" t="s">
        <v>330</v>
      </c>
      <c r="AY74" s="80" t="s">
        <v>286</v>
      </c>
      <c r="BB74" s="80" t="str">
        <f>VLOOKUP(BC74,$AX:$AY,2,FALSE)</f>
        <v>市场二部</v>
      </c>
      <c r="BC74" s="80" t="s">
        <v>331</v>
      </c>
      <c r="BD74" s="80">
        <v>0</v>
      </c>
    </row>
    <row r="75" s="80" customFormat="1" ht="17.25" spans="1:56">
      <c r="A75" s="95"/>
      <c r="B75" s="95"/>
      <c r="C75" s="95"/>
      <c r="D75" s="95">
        <v>0</v>
      </c>
      <c r="E75" s="95"/>
      <c r="F75" s="95"/>
      <c r="G75" s="95"/>
      <c r="H75" s="95"/>
      <c r="I75" s="95"/>
      <c r="J75" s="95"/>
      <c r="K75" s="95"/>
      <c r="L75" s="80">
        <v>0</v>
      </c>
      <c r="Y75" s="98"/>
      <c r="Z75" s="80">
        <f t="shared" si="14"/>
        <v>0</v>
      </c>
      <c r="AA75" s="80">
        <f t="shared" si="13"/>
        <v>0</v>
      </c>
      <c r="AB75" s="81" t="s">
        <v>332</v>
      </c>
      <c r="AC75" s="81">
        <v>0</v>
      </c>
      <c r="AD75" s="81">
        <v>0</v>
      </c>
      <c r="AE75" s="81">
        <v>0</v>
      </c>
      <c r="AF75" s="81">
        <v>0</v>
      </c>
      <c r="AG75" s="80">
        <f>IFERROR(VLOOKUP(AB75,$AI:$AJ,2,FALSE),0)</f>
        <v>0</v>
      </c>
      <c r="AI75" s="89" t="s">
        <v>333</v>
      </c>
      <c r="AJ75" s="89" t="s">
        <v>286</v>
      </c>
      <c r="AL75" s="83"/>
      <c r="AM75" s="83"/>
      <c r="AN75" s="83"/>
      <c r="AO75" s="83"/>
      <c r="AP75" s="83"/>
      <c r="AX75" s="80" t="s">
        <v>333</v>
      </c>
      <c r="AY75" s="80" t="s">
        <v>286</v>
      </c>
      <c r="BB75" s="80" t="e">
        <f>VLOOKUP(BC75,$AX:$AY,2,FALSE)</f>
        <v>#N/A</v>
      </c>
      <c r="BC75" s="80" t="s">
        <v>334</v>
      </c>
      <c r="BD75" s="80">
        <v>0</v>
      </c>
    </row>
    <row r="76" s="80" customFormat="1" ht="17.25" spans="1:56">
      <c r="A76" s="95"/>
      <c r="B76" s="95"/>
      <c r="C76" s="95"/>
      <c r="D76" s="95">
        <v>0</v>
      </c>
      <c r="E76" s="95"/>
      <c r="F76" s="95"/>
      <c r="G76" s="95"/>
      <c r="H76" s="95"/>
      <c r="I76" s="95"/>
      <c r="J76" s="95"/>
      <c r="K76" s="95"/>
      <c r="L76" s="80">
        <v>0</v>
      </c>
      <c r="Y76" s="98"/>
      <c r="Z76" s="80">
        <f t="shared" si="14"/>
        <v>0</v>
      </c>
      <c r="AA76" s="80" t="str">
        <f t="shared" si="13"/>
        <v>零售市场部</v>
      </c>
      <c r="AB76" s="81" t="s">
        <v>131</v>
      </c>
      <c r="AC76" s="81">
        <v>0</v>
      </c>
      <c r="AD76" s="81">
        <v>0</v>
      </c>
      <c r="AE76" s="81">
        <v>0</v>
      </c>
      <c r="AF76" s="81">
        <v>805662</v>
      </c>
      <c r="AG76" s="80" t="str">
        <f>IFERROR(VLOOKUP(AB76,$AI:$AJ,2,FALSE),0)</f>
        <v>零售市场部</v>
      </c>
      <c r="AI76" s="89" t="s">
        <v>335</v>
      </c>
      <c r="AJ76" s="89" t="s">
        <v>286</v>
      </c>
      <c r="AL76" s="83"/>
      <c r="AM76" s="83"/>
      <c r="AN76" s="83"/>
      <c r="AO76" s="83"/>
      <c r="AP76" s="83"/>
      <c r="AX76" s="80" t="s">
        <v>335</v>
      </c>
      <c r="AY76" s="80" t="s">
        <v>286</v>
      </c>
      <c r="BB76" s="80" t="str">
        <f>VLOOKUP(BC76,$AX:$AY,2,FALSE)</f>
        <v>零售市场部</v>
      </c>
      <c r="BC76" s="80" t="s">
        <v>158</v>
      </c>
      <c r="BD76" s="80">
        <v>2</v>
      </c>
    </row>
    <row r="77" s="80" customFormat="1" ht="17.25" spans="1:56">
      <c r="A77" s="95"/>
      <c r="B77" s="95"/>
      <c r="C77" s="95"/>
      <c r="D77" s="95">
        <v>0</v>
      </c>
      <c r="E77" s="95"/>
      <c r="F77" s="95"/>
      <c r="G77" s="95"/>
      <c r="H77" s="95"/>
      <c r="I77" s="95"/>
      <c r="J77" s="95"/>
      <c r="K77" s="95"/>
      <c r="L77" s="80">
        <v>0</v>
      </c>
      <c r="Y77" s="98"/>
      <c r="Z77" s="80">
        <f t="shared" si="14"/>
        <v>0</v>
      </c>
      <c r="AA77" s="80" t="str">
        <f t="shared" si="13"/>
        <v>零售金融部</v>
      </c>
      <c r="AB77" s="81" t="s">
        <v>265</v>
      </c>
      <c r="AC77" s="81">
        <v>0</v>
      </c>
      <c r="AD77" s="81">
        <v>0</v>
      </c>
      <c r="AE77" s="81">
        <v>0</v>
      </c>
      <c r="AF77" s="81">
        <v>0</v>
      </c>
      <c r="AG77" s="80" t="str">
        <f>IFERROR(VLOOKUP(AB77,$AI:$AJ,2,FALSE),0)</f>
        <v>零售金融部</v>
      </c>
      <c r="AI77" s="89" t="s">
        <v>310</v>
      </c>
      <c r="AJ77" s="89" t="s">
        <v>286</v>
      </c>
      <c r="AL77" s="83"/>
      <c r="AM77" s="83"/>
      <c r="AN77" s="83"/>
      <c r="AO77" s="83"/>
      <c r="AP77" s="83"/>
      <c r="AX77" s="80" t="s">
        <v>310</v>
      </c>
      <c r="AY77" s="80" t="s">
        <v>286</v>
      </c>
      <c r="BB77" s="80" t="str">
        <f>VLOOKUP(BC77,$AX:$AY,2,FALSE)</f>
        <v>川沙支行</v>
      </c>
      <c r="BC77" s="80" t="s">
        <v>336</v>
      </c>
      <c r="BD77" s="80">
        <v>0</v>
      </c>
    </row>
    <row r="78" s="80" customFormat="1" ht="17.25" spans="1:56">
      <c r="A78" s="95"/>
      <c r="B78" s="95"/>
      <c r="C78" s="95"/>
      <c r="D78" s="95">
        <v>0</v>
      </c>
      <c r="E78" s="95"/>
      <c r="F78" s="95"/>
      <c r="G78" s="95"/>
      <c r="H78" s="95"/>
      <c r="I78" s="95"/>
      <c r="J78" s="95"/>
      <c r="K78" s="95"/>
      <c r="L78" s="80">
        <v>0</v>
      </c>
      <c r="Y78" s="98"/>
      <c r="Z78" s="80">
        <f t="shared" si="14"/>
        <v>0</v>
      </c>
      <c r="AA78" s="80" t="str">
        <f t="shared" si="13"/>
        <v>民耀分理处</v>
      </c>
      <c r="AB78" s="81" t="s">
        <v>139</v>
      </c>
      <c r="AC78" s="81">
        <v>0</v>
      </c>
      <c r="AD78" s="81">
        <v>0</v>
      </c>
      <c r="AE78" s="81">
        <v>3</v>
      </c>
      <c r="AF78" s="81">
        <v>25000</v>
      </c>
      <c r="AG78" s="80" t="str">
        <f>IFERROR(VLOOKUP(AB78,$AI:$AJ,2,FALSE),0)</f>
        <v>民耀分理处</v>
      </c>
      <c r="AI78" s="89" t="s">
        <v>337</v>
      </c>
      <c r="AJ78" s="89" t="s">
        <v>286</v>
      </c>
      <c r="AL78" s="83"/>
      <c r="AM78" s="83"/>
      <c r="AN78" s="83"/>
      <c r="AO78" s="83"/>
      <c r="AP78" s="83"/>
      <c r="AX78" s="80" t="s">
        <v>337</v>
      </c>
      <c r="AY78" s="80" t="s">
        <v>286</v>
      </c>
      <c r="BB78" s="80" t="str">
        <f>VLOOKUP(BC78,$AX:$AY,2,FALSE)</f>
        <v>川沙支行</v>
      </c>
      <c r="BC78" s="80" t="s">
        <v>338</v>
      </c>
      <c r="BD78" s="80">
        <v>0</v>
      </c>
    </row>
    <row r="79" s="80" customFormat="1" ht="17.25" spans="1:56">
      <c r="A79" s="95"/>
      <c r="B79" s="95"/>
      <c r="C79" s="95"/>
      <c r="D79" s="95">
        <v>0</v>
      </c>
      <c r="E79" s="95"/>
      <c r="F79" s="95"/>
      <c r="G79" s="95"/>
      <c r="H79" s="95"/>
      <c r="I79" s="95"/>
      <c r="J79" s="95"/>
      <c r="K79" s="95"/>
      <c r="L79" s="80">
        <v>0</v>
      </c>
      <c r="Y79" s="98"/>
      <c r="Z79" s="80">
        <f t="shared" si="14"/>
        <v>0</v>
      </c>
      <c r="AA79" s="80" t="str">
        <f t="shared" si="13"/>
        <v>花木支行</v>
      </c>
      <c r="AB79" s="81" t="s">
        <v>339</v>
      </c>
      <c r="AC79" s="81">
        <v>0</v>
      </c>
      <c r="AD79" s="81">
        <v>0</v>
      </c>
      <c r="AE79" s="81">
        <v>0</v>
      </c>
      <c r="AF79" s="81">
        <v>0</v>
      </c>
      <c r="AG79" s="80" t="str">
        <f>IFERROR(VLOOKUP(AB79,$AI:$AJ,2,FALSE),0)</f>
        <v>花木支行</v>
      </c>
      <c r="AI79" s="89" t="s">
        <v>337</v>
      </c>
      <c r="AJ79" s="89" t="s">
        <v>286</v>
      </c>
      <c r="AL79" s="83"/>
      <c r="AM79" s="83"/>
      <c r="AN79" s="83"/>
      <c r="AO79" s="83"/>
      <c r="AP79" s="83"/>
      <c r="AX79" s="80" t="s">
        <v>337</v>
      </c>
      <c r="AY79" s="80" t="s">
        <v>286</v>
      </c>
      <c r="BB79" s="80" t="str">
        <f>VLOOKUP(BC79,$AX:$AY,2,FALSE)</f>
        <v>零售市场部</v>
      </c>
      <c r="BC79" s="80" t="s">
        <v>185</v>
      </c>
      <c r="BD79" s="80">
        <v>1</v>
      </c>
    </row>
    <row r="80" s="80" customFormat="1" ht="17.25" spans="1:56">
      <c r="A80" s="95"/>
      <c r="B80" s="95"/>
      <c r="C80" s="95"/>
      <c r="D80" s="95">
        <v>0</v>
      </c>
      <c r="E80" s="95"/>
      <c r="F80" s="95"/>
      <c r="G80" s="95"/>
      <c r="H80" s="95"/>
      <c r="I80" s="95"/>
      <c r="J80" s="95"/>
      <c r="K80" s="95"/>
      <c r="L80" s="80">
        <v>0</v>
      </c>
      <c r="Y80" s="98"/>
      <c r="Z80" s="80">
        <f t="shared" si="14"/>
        <v>0</v>
      </c>
      <c r="AA80" s="80" t="str">
        <f t="shared" si="13"/>
        <v>南新分理处</v>
      </c>
      <c r="AB80" s="81" t="s">
        <v>340</v>
      </c>
      <c r="AC80" s="81">
        <v>0</v>
      </c>
      <c r="AD80" s="81">
        <v>0</v>
      </c>
      <c r="AE80" s="81">
        <v>0</v>
      </c>
      <c r="AF80" s="81">
        <v>0</v>
      </c>
      <c r="AG80" s="80" t="str">
        <f>IFERROR(VLOOKUP(AB80,$AI:$AJ,2,FALSE),0)</f>
        <v>南新分理处</v>
      </c>
      <c r="AI80" s="89" t="s">
        <v>341</v>
      </c>
      <c r="AJ80" s="89" t="s">
        <v>286</v>
      </c>
      <c r="AL80" s="83"/>
      <c r="AM80" s="83"/>
      <c r="AN80" s="83"/>
      <c r="AO80" s="83"/>
      <c r="AP80" s="83"/>
      <c r="AX80" s="80" t="s">
        <v>341</v>
      </c>
      <c r="AY80" s="80" t="s">
        <v>286</v>
      </c>
      <c r="BB80" s="80" t="str">
        <f>VLOOKUP(BC80,$AX:$AY,2,FALSE)</f>
        <v>孙桥支行</v>
      </c>
      <c r="BC80" s="80" t="s">
        <v>342</v>
      </c>
      <c r="BD80" s="80">
        <v>0</v>
      </c>
    </row>
    <row r="81" s="80" customFormat="1" ht="17.25" spans="1:56">
      <c r="A81" s="95"/>
      <c r="B81" s="95"/>
      <c r="C81" s="95"/>
      <c r="D81" s="95">
        <v>0</v>
      </c>
      <c r="E81" s="95"/>
      <c r="F81" s="95"/>
      <c r="G81" s="95"/>
      <c r="H81" s="95"/>
      <c r="I81" s="95"/>
      <c r="J81" s="95"/>
      <c r="K81" s="95"/>
      <c r="L81" s="80">
        <v>0</v>
      </c>
      <c r="Y81" s="98"/>
      <c r="Z81" s="80">
        <f t="shared" si="14"/>
        <v>0</v>
      </c>
      <c r="AA81" s="80" t="str">
        <f t="shared" si="13"/>
        <v>唐镇支行</v>
      </c>
      <c r="AB81" s="81" t="s">
        <v>343</v>
      </c>
      <c r="AC81" s="81">
        <v>0</v>
      </c>
      <c r="AD81" s="81">
        <v>0</v>
      </c>
      <c r="AE81" s="81">
        <v>0</v>
      </c>
      <c r="AF81" s="81">
        <v>80000</v>
      </c>
      <c r="AG81" s="80" t="str">
        <f>IFERROR(VLOOKUP(AB81,$AI:$AJ,2,FALSE),0)</f>
        <v>唐镇支行</v>
      </c>
      <c r="AI81" s="89" t="s">
        <v>344</v>
      </c>
      <c r="AJ81" s="89" t="s">
        <v>286</v>
      </c>
      <c r="AL81" s="83"/>
      <c r="AM81" s="83"/>
      <c r="AN81" s="83"/>
      <c r="AO81" s="83"/>
      <c r="AP81" s="83"/>
      <c r="AX81" s="80" t="s">
        <v>344</v>
      </c>
      <c r="AY81" s="80" t="s">
        <v>286</v>
      </c>
      <c r="BB81" s="80" t="str">
        <f>VLOOKUP(BC81,$AX:$AY,2,FALSE)</f>
        <v>凌兆分理处</v>
      </c>
      <c r="BC81" s="80" t="s">
        <v>345</v>
      </c>
      <c r="BD81" s="80">
        <v>0</v>
      </c>
    </row>
    <row r="82" s="80" customFormat="1" ht="17.25" spans="1:56">
      <c r="A82" s="95"/>
      <c r="B82" s="95"/>
      <c r="C82" s="95"/>
      <c r="D82" s="95">
        <v>0</v>
      </c>
      <c r="E82" s="95"/>
      <c r="F82" s="95"/>
      <c r="G82" s="95"/>
      <c r="H82" s="95"/>
      <c r="I82" s="95"/>
      <c r="J82" s="95"/>
      <c r="K82" s="95"/>
      <c r="L82" s="80">
        <v>0</v>
      </c>
      <c r="Y82" s="98"/>
      <c r="Z82" s="80">
        <f t="shared" si="14"/>
        <v>0</v>
      </c>
      <c r="AA82" s="80" t="str">
        <f t="shared" si="13"/>
        <v>杨思支行</v>
      </c>
      <c r="AB82" s="81" t="s">
        <v>144</v>
      </c>
      <c r="AC82" s="81">
        <v>0</v>
      </c>
      <c r="AD82" s="81">
        <v>0</v>
      </c>
      <c r="AE82" s="81">
        <v>0</v>
      </c>
      <c r="AF82" s="81">
        <v>0</v>
      </c>
      <c r="AG82" s="80" t="str">
        <f>IFERROR(VLOOKUP(AB82,$AI:$AJ,2,FALSE),0)</f>
        <v>杨思支行</v>
      </c>
      <c r="AI82" s="89" t="s">
        <v>346</v>
      </c>
      <c r="AJ82" s="89" t="s">
        <v>286</v>
      </c>
      <c r="AL82" s="83"/>
      <c r="AM82" s="83"/>
      <c r="AN82" s="83"/>
      <c r="AO82" s="83"/>
      <c r="AP82" s="83"/>
      <c r="AX82" s="80" t="s">
        <v>346</v>
      </c>
      <c r="AY82" s="80" t="s">
        <v>286</v>
      </c>
      <c r="BB82" s="80" t="str">
        <f>VLOOKUP(BC82,$AX:$AY,2,FALSE)</f>
        <v>黄楼支行</v>
      </c>
      <c r="BC82" s="80" t="s">
        <v>347</v>
      </c>
      <c r="BD82" s="80">
        <v>0</v>
      </c>
    </row>
    <row r="83" s="80" customFormat="1" ht="17.25" spans="1:56">
      <c r="A83" s="95"/>
      <c r="B83" s="95"/>
      <c r="C83" s="95"/>
      <c r="D83" s="95">
        <v>0</v>
      </c>
      <c r="E83" s="95"/>
      <c r="F83" s="95"/>
      <c r="G83" s="95"/>
      <c r="H83" s="95"/>
      <c r="I83" s="95"/>
      <c r="J83" s="95"/>
      <c r="K83" s="95"/>
      <c r="L83" s="80">
        <v>0</v>
      </c>
      <c r="Y83" s="98"/>
      <c r="Z83" s="80">
        <f t="shared" si="14"/>
        <v>0</v>
      </c>
      <c r="AA83" s="80" t="str">
        <f t="shared" si="13"/>
        <v>零售市场部</v>
      </c>
      <c r="AB83" s="81" t="s">
        <v>56</v>
      </c>
      <c r="AC83" s="81">
        <v>4</v>
      </c>
      <c r="AD83" s="81">
        <v>0</v>
      </c>
      <c r="AE83" s="81">
        <v>47</v>
      </c>
      <c r="AF83" s="81">
        <v>80000</v>
      </c>
      <c r="AG83" s="80" t="str">
        <f>IFERROR(VLOOKUP(AB83,$AI:$AJ,2,FALSE),0)</f>
        <v>零售市场部</v>
      </c>
      <c r="AI83" s="89" t="s">
        <v>348</v>
      </c>
      <c r="AJ83" s="89" t="s">
        <v>286</v>
      </c>
      <c r="AL83" s="83"/>
      <c r="AM83" s="83"/>
      <c r="AN83" s="83"/>
      <c r="AO83" s="83"/>
      <c r="AP83" s="83"/>
      <c r="AX83" s="80" t="s">
        <v>348</v>
      </c>
      <c r="AY83" s="80" t="s">
        <v>286</v>
      </c>
      <c r="BB83" s="80" t="str">
        <f>VLOOKUP(BC83,$AX:$AY,2,FALSE)</f>
        <v>龚路支行</v>
      </c>
      <c r="BC83" s="80" t="s">
        <v>349</v>
      </c>
      <c r="BD83" s="80">
        <v>0</v>
      </c>
    </row>
    <row r="84" s="80" customFormat="1" ht="17.25" spans="1:56">
      <c r="A84" s="95"/>
      <c r="B84" s="95"/>
      <c r="C84" s="95"/>
      <c r="D84" s="95">
        <v>0</v>
      </c>
      <c r="E84" s="95"/>
      <c r="F84" s="95"/>
      <c r="G84" s="95"/>
      <c r="H84" s="95"/>
      <c r="I84" s="95"/>
      <c r="J84" s="95"/>
      <c r="K84" s="95"/>
      <c r="L84" s="80">
        <v>0</v>
      </c>
      <c r="Y84" s="98"/>
      <c r="Z84" s="80">
        <f t="shared" si="14"/>
        <v>0</v>
      </c>
      <c r="AA84" s="80" t="str">
        <f t="shared" si="13"/>
        <v>曹路支行</v>
      </c>
      <c r="AB84" s="81" t="s">
        <v>63</v>
      </c>
      <c r="AC84" s="81">
        <v>0</v>
      </c>
      <c r="AD84" s="81">
        <v>0</v>
      </c>
      <c r="AE84" s="81">
        <v>1</v>
      </c>
      <c r="AF84" s="81">
        <v>0</v>
      </c>
      <c r="AG84" s="80" t="str">
        <f>IFERROR(VLOOKUP(AB84,$AI:$AJ,2,FALSE),0)</f>
        <v>曹路支行</v>
      </c>
      <c r="AI84" s="89" t="s">
        <v>350</v>
      </c>
      <c r="AJ84" s="89" t="s">
        <v>286</v>
      </c>
      <c r="AL84" s="83"/>
      <c r="AM84" s="83"/>
      <c r="AN84" s="83"/>
      <c r="AO84" s="83"/>
      <c r="AP84" s="83"/>
      <c r="AX84" s="80" t="s">
        <v>350</v>
      </c>
      <c r="AY84" s="80" t="s">
        <v>286</v>
      </c>
      <c r="BB84" s="80" t="str">
        <f>VLOOKUP(BC84,$AX:$AY,2,FALSE)</f>
        <v>北蔡支行</v>
      </c>
      <c r="BC84" s="80" t="s">
        <v>190</v>
      </c>
      <c r="BD84" s="80">
        <v>1</v>
      </c>
    </row>
    <row r="85" s="80" customFormat="1" ht="17.25" spans="1:56">
      <c r="A85" s="95"/>
      <c r="B85" s="95"/>
      <c r="C85" s="95"/>
      <c r="D85" s="95">
        <v>0</v>
      </c>
      <c r="E85" s="95"/>
      <c r="F85" s="95"/>
      <c r="G85" s="95"/>
      <c r="H85" s="95"/>
      <c r="I85" s="95"/>
      <c r="J85" s="95"/>
      <c r="K85" s="95"/>
      <c r="L85" s="80">
        <v>0</v>
      </c>
      <c r="Y85" s="98"/>
      <c r="Z85" s="80">
        <f t="shared" si="14"/>
        <v>0</v>
      </c>
      <c r="AA85" s="80" t="str">
        <f t="shared" si="13"/>
        <v>零售金融部</v>
      </c>
      <c r="AB85" s="81" t="s">
        <v>279</v>
      </c>
      <c r="AC85" s="81">
        <v>0</v>
      </c>
      <c r="AD85" s="81">
        <v>0</v>
      </c>
      <c r="AE85" s="81">
        <v>0</v>
      </c>
      <c r="AF85" s="81">
        <v>0</v>
      </c>
      <c r="AG85" s="80" t="str">
        <f>IFERROR(VLOOKUP(AB85,$AI:$AJ,2,FALSE),0)</f>
        <v>零售金融部</v>
      </c>
      <c r="AI85" s="89" t="s">
        <v>351</v>
      </c>
      <c r="AJ85" s="89" t="s">
        <v>286</v>
      </c>
      <c r="AL85" s="83"/>
      <c r="AM85" s="83"/>
      <c r="AN85" s="83"/>
      <c r="AO85" s="83"/>
      <c r="AP85" s="83"/>
      <c r="AX85" s="80" t="s">
        <v>351</v>
      </c>
      <c r="AY85" s="80" t="s">
        <v>286</v>
      </c>
      <c r="BB85" s="80" t="str">
        <f>VLOOKUP(BC85,$AX:$AY,2,FALSE)</f>
        <v>零售市场部</v>
      </c>
      <c r="BC85" s="80" t="s">
        <v>195</v>
      </c>
      <c r="BD85" s="80">
        <v>3</v>
      </c>
    </row>
    <row r="86" s="80" customFormat="1" ht="17.25" spans="1:56">
      <c r="A86" s="95"/>
      <c r="B86" s="95"/>
      <c r="C86" s="95"/>
      <c r="D86" s="95">
        <v>0</v>
      </c>
      <c r="E86" s="95"/>
      <c r="F86" s="95"/>
      <c r="G86" s="95"/>
      <c r="H86" s="95"/>
      <c r="I86" s="95"/>
      <c r="J86" s="95"/>
      <c r="K86" s="95"/>
      <c r="L86" s="80">
        <v>0</v>
      </c>
      <c r="Y86" s="98"/>
      <c r="Z86" s="80">
        <f t="shared" si="14"/>
        <v>0</v>
      </c>
      <c r="AA86" s="80" t="str">
        <f t="shared" si="13"/>
        <v>市场一部</v>
      </c>
      <c r="AB86" s="81" t="s">
        <v>352</v>
      </c>
      <c r="AC86" s="81">
        <v>0</v>
      </c>
      <c r="AD86" s="81">
        <v>0</v>
      </c>
      <c r="AE86" s="81">
        <v>0</v>
      </c>
      <c r="AF86" s="81">
        <v>0</v>
      </c>
      <c r="AG86" s="80" t="str">
        <f>IFERROR(VLOOKUP(AB86,$AI:$AJ,2,FALSE),0)</f>
        <v>市场一部</v>
      </c>
      <c r="AI86" s="89" t="s">
        <v>353</v>
      </c>
      <c r="AJ86" s="89" t="s">
        <v>286</v>
      </c>
      <c r="AL86" s="83"/>
      <c r="AM86" s="83"/>
      <c r="AN86" s="83"/>
      <c r="AO86" s="83"/>
      <c r="AP86" s="83"/>
      <c r="AX86" s="80" t="s">
        <v>353</v>
      </c>
      <c r="AY86" s="80" t="s">
        <v>286</v>
      </c>
      <c r="BB86" s="80" t="str">
        <f>VLOOKUP(BC86,$AX:$AY,2,FALSE)</f>
        <v>东波分理处</v>
      </c>
      <c r="BC86" s="80" t="s">
        <v>354</v>
      </c>
      <c r="BD86" s="80">
        <v>0</v>
      </c>
    </row>
    <row r="87" s="80" customFormat="1" ht="17.25" spans="1:56">
      <c r="A87" s="95"/>
      <c r="B87" s="95"/>
      <c r="C87" s="95"/>
      <c r="D87" s="95">
        <v>0</v>
      </c>
      <c r="E87" s="95"/>
      <c r="F87" s="95"/>
      <c r="G87" s="95"/>
      <c r="H87" s="95"/>
      <c r="I87" s="95"/>
      <c r="J87" s="95"/>
      <c r="K87" s="95"/>
      <c r="L87" s="80">
        <v>0</v>
      </c>
      <c r="Y87" s="98"/>
      <c r="Z87" s="80">
        <f t="shared" si="14"/>
        <v>0</v>
      </c>
      <c r="AA87" s="80" t="str">
        <f t="shared" si="13"/>
        <v>零售市场部</v>
      </c>
      <c r="AB87" s="81" t="s">
        <v>355</v>
      </c>
      <c r="AC87" s="81">
        <v>0</v>
      </c>
      <c r="AD87" s="81">
        <v>0</v>
      </c>
      <c r="AE87" s="81">
        <v>0</v>
      </c>
      <c r="AF87" s="81">
        <v>10000</v>
      </c>
      <c r="AG87" s="80" t="str">
        <f>IFERROR(VLOOKUP(AB87,$AI:$AJ,2,FALSE),0)</f>
        <v>零售市场部</v>
      </c>
      <c r="AI87" s="89" t="s">
        <v>356</v>
      </c>
      <c r="AJ87" s="89" t="s">
        <v>286</v>
      </c>
      <c r="AL87" s="83"/>
      <c r="AM87" s="83"/>
      <c r="AN87" s="83"/>
      <c r="AO87" s="83"/>
      <c r="AP87" s="83"/>
      <c r="AX87" s="80" t="s">
        <v>356</v>
      </c>
      <c r="AY87" s="80" t="s">
        <v>286</v>
      </c>
      <c r="BB87" s="80" t="str">
        <f>VLOOKUP(BC87,$AX:$AY,2,FALSE)</f>
        <v>六团支行</v>
      </c>
      <c r="BC87" s="80" t="s">
        <v>357</v>
      </c>
      <c r="BD87" s="80">
        <v>0</v>
      </c>
    </row>
    <row r="88" s="80" customFormat="1" ht="17.25" spans="1:56">
      <c r="A88" s="95"/>
      <c r="B88" s="95"/>
      <c r="C88" s="95"/>
      <c r="D88" s="95">
        <v>0</v>
      </c>
      <c r="E88" s="95"/>
      <c r="F88" s="95"/>
      <c r="G88" s="95"/>
      <c r="H88" s="95"/>
      <c r="I88" s="95"/>
      <c r="J88" s="95"/>
      <c r="K88" s="95"/>
      <c r="L88" s="80">
        <v>0</v>
      </c>
      <c r="Y88" s="98"/>
      <c r="Z88" s="80">
        <f t="shared" si="14"/>
        <v>0</v>
      </c>
      <c r="AA88" s="80" t="str">
        <f t="shared" si="13"/>
        <v>张江支行</v>
      </c>
      <c r="AB88" s="81" t="s">
        <v>358</v>
      </c>
      <c r="AC88" s="81">
        <v>0</v>
      </c>
      <c r="AD88" s="81">
        <v>0</v>
      </c>
      <c r="AE88" s="81">
        <v>0</v>
      </c>
      <c r="AF88" s="81">
        <v>0</v>
      </c>
      <c r="AG88" s="80" t="str">
        <f>IFERROR(VLOOKUP(AB88,$AI:$AJ,2,FALSE),0)</f>
        <v>张江支行</v>
      </c>
      <c r="AI88" s="89" t="s">
        <v>359</v>
      </c>
      <c r="AJ88" s="89" t="s">
        <v>286</v>
      </c>
      <c r="AL88" s="83"/>
      <c r="AM88" s="83"/>
      <c r="AN88" s="83"/>
      <c r="AO88" s="83"/>
      <c r="AP88" s="83"/>
      <c r="AX88" s="80" t="s">
        <v>359</v>
      </c>
      <c r="AY88" s="80" t="s">
        <v>286</v>
      </c>
      <c r="BB88" s="80" t="str">
        <f>VLOOKUP(BC88,$AX:$AY,2,FALSE)</f>
        <v>高行支行</v>
      </c>
      <c r="BC88" s="80" t="s">
        <v>360</v>
      </c>
      <c r="BD88" s="80">
        <v>0</v>
      </c>
    </row>
    <row r="89" s="80" customFormat="1" ht="17.25" spans="1:56">
      <c r="A89" s="95"/>
      <c r="B89" s="95"/>
      <c r="C89" s="95"/>
      <c r="D89" s="95">
        <v>0</v>
      </c>
      <c r="E89" s="95"/>
      <c r="F89" s="95"/>
      <c r="G89" s="95"/>
      <c r="H89" s="95"/>
      <c r="I89" s="95"/>
      <c r="J89" s="95"/>
      <c r="K89" s="95"/>
      <c r="L89" s="80">
        <v>0</v>
      </c>
      <c r="Y89" s="98"/>
      <c r="Z89" s="80">
        <f t="shared" si="14"/>
        <v>0</v>
      </c>
      <c r="AA89" s="80">
        <f t="shared" si="13"/>
        <v>0</v>
      </c>
      <c r="AB89" s="81" t="s">
        <v>103</v>
      </c>
      <c r="AC89" s="81">
        <v>0</v>
      </c>
      <c r="AD89" s="81">
        <v>0</v>
      </c>
      <c r="AE89" s="81">
        <v>2</v>
      </c>
      <c r="AF89" s="81">
        <v>0</v>
      </c>
      <c r="AG89" s="80">
        <f>IFERROR(VLOOKUP(AB89,$AI:$AJ,2,FALSE),0)</f>
        <v>0</v>
      </c>
      <c r="AI89" s="89" t="s">
        <v>361</v>
      </c>
      <c r="AJ89" s="89" t="s">
        <v>286</v>
      </c>
      <c r="AL89" s="83"/>
      <c r="AM89" s="83"/>
      <c r="AN89" s="83"/>
      <c r="AO89" s="83"/>
      <c r="AP89" s="83"/>
      <c r="AX89" s="80" t="s">
        <v>361</v>
      </c>
      <c r="AY89" s="80" t="s">
        <v>286</v>
      </c>
      <c r="BB89" s="80" t="str">
        <f>VLOOKUP(BC89,$AX:$AY,2,FALSE)</f>
        <v>唐镇支行</v>
      </c>
      <c r="BC89" s="80" t="s">
        <v>362</v>
      </c>
      <c r="BD89" s="80">
        <v>0</v>
      </c>
    </row>
    <row r="90" s="80" customFormat="1" ht="17.25" spans="1:56">
      <c r="A90" s="95"/>
      <c r="B90" s="95"/>
      <c r="C90" s="95"/>
      <c r="D90" s="95">
        <v>0</v>
      </c>
      <c r="E90" s="95"/>
      <c r="F90" s="95"/>
      <c r="G90" s="95"/>
      <c r="H90" s="95"/>
      <c r="I90" s="95"/>
      <c r="J90" s="95"/>
      <c r="K90" s="95"/>
      <c r="L90" s="80">
        <v>0</v>
      </c>
      <c r="Y90" s="98"/>
      <c r="Z90" s="80">
        <f t="shared" si="14"/>
        <v>0</v>
      </c>
      <c r="AA90" s="80" t="str">
        <f t="shared" si="13"/>
        <v>合庆支行</v>
      </c>
      <c r="AB90" s="81" t="s">
        <v>161</v>
      </c>
      <c r="AC90" s="81">
        <v>0</v>
      </c>
      <c r="AD90" s="81">
        <v>100000</v>
      </c>
      <c r="AE90" s="81">
        <v>0</v>
      </c>
      <c r="AF90" s="81">
        <v>302600</v>
      </c>
      <c r="AG90" s="80" t="str">
        <f>IFERROR(VLOOKUP(AB90,$AI:$AJ,2,FALSE),0)</f>
        <v>合庆支行</v>
      </c>
      <c r="AI90" s="89" t="s">
        <v>363</v>
      </c>
      <c r="AJ90" s="89" t="s">
        <v>286</v>
      </c>
      <c r="AL90" s="83"/>
      <c r="AM90" s="83"/>
      <c r="AN90" s="83"/>
      <c r="AO90" s="83"/>
      <c r="AP90" s="83"/>
      <c r="AX90" s="80" t="s">
        <v>363</v>
      </c>
      <c r="AY90" s="80" t="s">
        <v>286</v>
      </c>
      <c r="BB90" s="80" t="str">
        <f>VLOOKUP(BC90,$AX:$AY,2,FALSE)</f>
        <v>花木支行</v>
      </c>
      <c r="BC90" s="80" t="s">
        <v>364</v>
      </c>
      <c r="BD90" s="80">
        <v>0</v>
      </c>
    </row>
    <row r="91" s="80" customFormat="1" ht="17.25" spans="1:56">
      <c r="A91" s="95"/>
      <c r="B91" s="95"/>
      <c r="C91" s="95"/>
      <c r="D91" s="95">
        <v>0</v>
      </c>
      <c r="E91" s="95"/>
      <c r="F91" s="95"/>
      <c r="G91" s="95"/>
      <c r="H91" s="95"/>
      <c r="I91" s="95"/>
      <c r="J91" s="95"/>
      <c r="K91" s="95"/>
      <c r="L91" s="80">
        <v>0</v>
      </c>
      <c r="Y91" s="98"/>
      <c r="Z91" s="80">
        <f t="shared" si="14"/>
        <v>0</v>
      </c>
      <c r="AA91" s="80" t="str">
        <f t="shared" si="13"/>
        <v>凌桥支行</v>
      </c>
      <c r="AB91" s="81" t="s">
        <v>365</v>
      </c>
      <c r="AC91" s="81">
        <v>0</v>
      </c>
      <c r="AD91" s="81">
        <v>0</v>
      </c>
      <c r="AE91" s="81">
        <v>2</v>
      </c>
      <c r="AF91" s="81">
        <v>0</v>
      </c>
      <c r="AG91" s="80" t="str">
        <f>IFERROR(VLOOKUP(AB91,$AI:$AJ,2,FALSE),0)</f>
        <v>凌桥支行</v>
      </c>
      <c r="AI91" s="89" t="s">
        <v>366</v>
      </c>
      <c r="AJ91" s="89" t="s">
        <v>286</v>
      </c>
      <c r="AL91" s="83"/>
      <c r="AM91" s="83"/>
      <c r="AN91" s="83"/>
      <c r="AO91" s="83"/>
      <c r="AP91" s="83"/>
      <c r="AX91" s="80" t="s">
        <v>366</v>
      </c>
      <c r="AY91" s="80" t="s">
        <v>286</v>
      </c>
      <c r="BB91" s="80" t="str">
        <f>VLOOKUP(BC91,$AX:$AY,2,FALSE)</f>
        <v>零售市场部</v>
      </c>
      <c r="BC91" s="80" t="s">
        <v>162</v>
      </c>
      <c r="BD91" s="80">
        <v>2</v>
      </c>
    </row>
    <row r="92" s="80" customFormat="1" ht="17.25" spans="1:56">
      <c r="A92" s="95"/>
      <c r="B92" s="95"/>
      <c r="C92" s="95"/>
      <c r="D92" s="95">
        <v>0</v>
      </c>
      <c r="E92" s="95"/>
      <c r="F92" s="95"/>
      <c r="G92" s="95"/>
      <c r="H92" s="95"/>
      <c r="I92" s="95"/>
      <c r="J92" s="95"/>
      <c r="K92" s="95"/>
      <c r="L92" s="80">
        <v>0</v>
      </c>
      <c r="Y92" s="98"/>
      <c r="Z92" s="80">
        <f t="shared" si="14"/>
        <v>0</v>
      </c>
      <c r="AA92" s="80" t="str">
        <f t="shared" si="13"/>
        <v>洋泾支行</v>
      </c>
      <c r="AB92" s="81" t="s">
        <v>166</v>
      </c>
      <c r="AC92" s="81">
        <v>0</v>
      </c>
      <c r="AD92" s="81">
        <v>0</v>
      </c>
      <c r="AE92" s="81">
        <v>5</v>
      </c>
      <c r="AF92" s="81">
        <v>51000</v>
      </c>
      <c r="AG92" s="80" t="str">
        <f>IFERROR(VLOOKUP(AB92,$AI:$AJ,2,FALSE),0)</f>
        <v>洋泾支行</v>
      </c>
      <c r="AI92" s="89" t="s">
        <v>367</v>
      </c>
      <c r="AJ92" s="89" t="s">
        <v>286</v>
      </c>
      <c r="AL92" s="83"/>
      <c r="AM92" s="83"/>
      <c r="AN92" s="83"/>
      <c r="AO92" s="83"/>
      <c r="AP92" s="83"/>
      <c r="AX92" s="80" t="s">
        <v>367</v>
      </c>
      <c r="AY92" s="80" t="s">
        <v>286</v>
      </c>
      <c r="BB92" s="80" t="str">
        <f>VLOOKUP(BC92,$AX:$AY,2,FALSE)</f>
        <v>南新分理处</v>
      </c>
      <c r="BC92" s="80" t="s">
        <v>368</v>
      </c>
      <c r="BD92" s="80">
        <v>0</v>
      </c>
    </row>
    <row r="93" s="80" customFormat="1" ht="17.25" spans="1:56">
      <c r="A93" s="95"/>
      <c r="B93" s="95"/>
      <c r="C93" s="95"/>
      <c r="D93" s="95">
        <v>0</v>
      </c>
      <c r="E93" s="95"/>
      <c r="F93" s="95"/>
      <c r="G93" s="95"/>
      <c r="H93" s="95"/>
      <c r="I93" s="95"/>
      <c r="J93" s="95"/>
      <c r="K93" s="95"/>
      <c r="L93" s="80">
        <v>0</v>
      </c>
      <c r="Y93" s="98"/>
      <c r="Z93" s="80">
        <f t="shared" si="14"/>
        <v>0</v>
      </c>
      <c r="AA93" s="80" t="str">
        <f t="shared" si="13"/>
        <v>金桥支行</v>
      </c>
      <c r="AB93" s="81" t="s">
        <v>369</v>
      </c>
      <c r="AC93" s="81">
        <v>0</v>
      </c>
      <c r="AD93" s="81">
        <v>0</v>
      </c>
      <c r="AE93" s="81">
        <v>0</v>
      </c>
      <c r="AF93" s="81">
        <v>0</v>
      </c>
      <c r="AG93" s="80" t="str">
        <f>IFERROR(VLOOKUP(AB93,$AI:$AJ,2,FALSE),0)</f>
        <v>金桥支行</v>
      </c>
      <c r="AI93" s="89"/>
      <c r="AJ93" s="89"/>
      <c r="AL93" s="83"/>
      <c r="AM93" s="83"/>
      <c r="AN93" s="83"/>
      <c r="AO93" s="83"/>
      <c r="AP93" s="83"/>
      <c r="BB93" s="80" t="str">
        <f>VLOOKUP(BC93,$AX:$AY,2,FALSE)</f>
        <v>陆家嘴支行</v>
      </c>
      <c r="BC93" s="80" t="s">
        <v>370</v>
      </c>
      <c r="BD93" s="80">
        <v>0</v>
      </c>
    </row>
    <row r="94" s="80" customFormat="1" ht="17.25" spans="1:56">
      <c r="A94" s="95"/>
      <c r="B94" s="95"/>
      <c r="C94" s="95"/>
      <c r="D94" s="95">
        <v>0</v>
      </c>
      <c r="E94" s="95"/>
      <c r="F94" s="95"/>
      <c r="G94" s="95"/>
      <c r="H94" s="95"/>
      <c r="I94" s="95"/>
      <c r="J94" s="95"/>
      <c r="K94" s="95"/>
      <c r="L94" s="80">
        <v>0</v>
      </c>
      <c r="Y94" s="98"/>
      <c r="Z94" s="80">
        <f t="shared" si="14"/>
        <v>0</v>
      </c>
      <c r="AA94" s="80" t="str">
        <f t="shared" si="13"/>
        <v>合规内控部</v>
      </c>
      <c r="AB94" s="81" t="s">
        <v>371</v>
      </c>
      <c r="AC94" s="81">
        <v>0</v>
      </c>
      <c r="AD94" s="81">
        <v>0</v>
      </c>
      <c r="AE94" s="81">
        <v>0</v>
      </c>
      <c r="AF94" s="81">
        <v>0</v>
      </c>
      <c r="AG94" s="80" t="str">
        <f>IFERROR(VLOOKUP(AB94,$AI:$AJ,2,FALSE),0)</f>
        <v>合规内控部</v>
      </c>
      <c r="AI94" s="89" t="s">
        <v>372</v>
      </c>
      <c r="AJ94" s="89" t="s">
        <v>286</v>
      </c>
      <c r="AL94" s="83"/>
      <c r="AM94" s="83"/>
      <c r="AN94" s="83"/>
      <c r="AO94" s="83"/>
      <c r="AP94" s="83"/>
      <c r="AX94" s="80" t="s">
        <v>372</v>
      </c>
      <c r="AY94" s="80" t="s">
        <v>286</v>
      </c>
      <c r="BB94" s="80" t="str">
        <f>VLOOKUP(BC94,$AX:$AY,2,FALSE)</f>
        <v>东沟支行</v>
      </c>
      <c r="BC94" s="80" t="s">
        <v>373</v>
      </c>
      <c r="BD94" s="80">
        <v>0</v>
      </c>
    </row>
    <row r="95" s="80" customFormat="1" ht="17.25" spans="1:56">
      <c r="A95" s="95"/>
      <c r="B95" s="95"/>
      <c r="C95" s="95"/>
      <c r="D95" s="95">
        <v>0</v>
      </c>
      <c r="E95" s="95"/>
      <c r="F95" s="95"/>
      <c r="G95" s="95"/>
      <c r="H95" s="95"/>
      <c r="I95" s="95"/>
      <c r="J95" s="95"/>
      <c r="K95" s="95"/>
      <c r="L95" s="80">
        <v>0</v>
      </c>
      <c r="Y95" s="98"/>
      <c r="Z95" s="80">
        <f t="shared" si="14"/>
        <v>0</v>
      </c>
      <c r="AA95" s="80" t="str">
        <f t="shared" si="13"/>
        <v>御桥分理处</v>
      </c>
      <c r="AB95" s="81" t="s">
        <v>374</v>
      </c>
      <c r="AC95" s="81">
        <v>0</v>
      </c>
      <c r="AD95" s="81">
        <v>0</v>
      </c>
      <c r="AE95" s="81">
        <v>0</v>
      </c>
      <c r="AF95" s="81">
        <v>0</v>
      </c>
      <c r="AG95" s="80" t="str">
        <f>IFERROR(VLOOKUP(AB95,$AI:$AJ,2,FALSE),0)</f>
        <v>御桥分理处</v>
      </c>
      <c r="AI95" s="89" t="s">
        <v>375</v>
      </c>
      <c r="AJ95" s="89" t="s">
        <v>286</v>
      </c>
      <c r="AL95" s="83"/>
      <c r="AM95" s="83"/>
      <c r="AN95" s="83"/>
      <c r="AO95" s="83"/>
      <c r="AP95" s="83"/>
      <c r="AX95" s="80" t="s">
        <v>375</v>
      </c>
      <c r="AY95" s="80" t="s">
        <v>286</v>
      </c>
      <c r="BB95" s="80" t="str">
        <f>VLOOKUP(BC95,$AX:$AY,2,FALSE)</f>
        <v>孙桥支行</v>
      </c>
      <c r="BC95" s="80" t="s">
        <v>203</v>
      </c>
      <c r="BD95" s="80">
        <v>0</v>
      </c>
    </row>
    <row r="96" s="80" customFormat="1" ht="17.25" spans="1:56">
      <c r="A96" s="95"/>
      <c r="B96" s="95"/>
      <c r="C96" s="95"/>
      <c r="D96" s="95">
        <v>0</v>
      </c>
      <c r="E96" s="95"/>
      <c r="F96" s="95"/>
      <c r="G96" s="95"/>
      <c r="H96" s="95"/>
      <c r="I96" s="95"/>
      <c r="J96" s="95"/>
      <c r="K96" s="95"/>
      <c r="L96" s="80">
        <v>0</v>
      </c>
      <c r="Y96" s="98"/>
      <c r="Z96" s="80">
        <f t="shared" si="14"/>
        <v>0</v>
      </c>
      <c r="AA96" s="80" t="str">
        <f t="shared" si="13"/>
        <v>凌兆分理处</v>
      </c>
      <c r="AB96" s="81" t="s">
        <v>376</v>
      </c>
      <c r="AC96" s="81">
        <v>0</v>
      </c>
      <c r="AD96" s="81">
        <v>0</v>
      </c>
      <c r="AE96" s="81">
        <v>0</v>
      </c>
      <c r="AF96" s="81">
        <v>0</v>
      </c>
      <c r="AG96" s="80" t="str">
        <f>IFERROR(VLOOKUP(AB96,$AI:$AJ,2,FALSE),0)</f>
        <v>凌兆分理处</v>
      </c>
      <c r="AI96" s="89" t="s">
        <v>377</v>
      </c>
      <c r="AJ96" s="89" t="s">
        <v>286</v>
      </c>
      <c r="AL96" s="83"/>
      <c r="AM96" s="83"/>
      <c r="AN96" s="83"/>
      <c r="AO96" s="83"/>
      <c r="AP96" s="83"/>
      <c r="AX96" s="80" t="s">
        <v>377</v>
      </c>
      <c r="AY96" s="80" t="s">
        <v>286</v>
      </c>
      <c r="BB96" s="80" t="str">
        <f>VLOOKUP(BC96,$AX:$AY,2,FALSE)</f>
        <v>施湾支行</v>
      </c>
      <c r="BC96" s="80" t="s">
        <v>378</v>
      </c>
      <c r="BD96" s="80">
        <v>0</v>
      </c>
    </row>
    <row r="97" s="80" customFormat="1" ht="17.25" spans="1:56">
      <c r="A97" s="95"/>
      <c r="B97" s="95"/>
      <c r="C97" s="95"/>
      <c r="D97" s="95">
        <v>0</v>
      </c>
      <c r="E97" s="95"/>
      <c r="F97" s="95"/>
      <c r="G97" s="95"/>
      <c r="H97" s="95"/>
      <c r="I97" s="95"/>
      <c r="J97" s="95"/>
      <c r="K97" s="95"/>
      <c r="L97" s="80">
        <v>0</v>
      </c>
      <c r="Y97" s="98"/>
      <c r="Z97" s="80">
        <f t="shared" si="14"/>
        <v>0</v>
      </c>
      <c r="AA97" s="80">
        <f t="shared" si="13"/>
        <v>0</v>
      </c>
      <c r="AB97" s="81" t="s">
        <v>379</v>
      </c>
      <c r="AC97" s="81">
        <v>0</v>
      </c>
      <c r="AD97" s="81">
        <v>0</v>
      </c>
      <c r="AE97" s="81">
        <v>0</v>
      </c>
      <c r="AF97" s="81">
        <v>0</v>
      </c>
      <c r="AG97" s="80">
        <f>IFERROR(VLOOKUP(AB97,$AI:$AJ,2,FALSE),0)</f>
        <v>0</v>
      </c>
      <c r="AI97" s="89" t="s">
        <v>380</v>
      </c>
      <c r="AJ97" s="89" t="s">
        <v>286</v>
      </c>
      <c r="AL97" s="83"/>
      <c r="AM97" s="83"/>
      <c r="AN97" s="83"/>
      <c r="AO97" s="83"/>
      <c r="AP97" s="83"/>
      <c r="AX97" s="80" t="s">
        <v>380</v>
      </c>
      <c r="AY97" s="80" t="s">
        <v>286</v>
      </c>
      <c r="BB97" s="80" t="str">
        <f>VLOOKUP(BC97,$AX:$AY,2,FALSE)</f>
        <v>洋泾支行</v>
      </c>
      <c r="BC97" s="80" t="s">
        <v>381</v>
      </c>
      <c r="BD97" s="80">
        <v>0</v>
      </c>
    </row>
    <row r="98" s="80" customFormat="1" ht="17.25" spans="1:56">
      <c r="A98" s="95"/>
      <c r="B98" s="95"/>
      <c r="C98" s="95"/>
      <c r="D98" s="95">
        <v>0</v>
      </c>
      <c r="E98" s="95"/>
      <c r="F98" s="95"/>
      <c r="G98" s="95"/>
      <c r="H98" s="95"/>
      <c r="I98" s="95"/>
      <c r="J98" s="95"/>
      <c r="K98" s="95"/>
      <c r="L98" s="80">
        <v>0</v>
      </c>
      <c r="Y98" s="98"/>
      <c r="Z98" s="80">
        <f t="shared" si="14"/>
        <v>0</v>
      </c>
      <c r="AA98" s="80">
        <f t="shared" si="13"/>
        <v>0</v>
      </c>
      <c r="AB98" s="81" t="s">
        <v>382</v>
      </c>
      <c r="AC98" s="81">
        <v>0</v>
      </c>
      <c r="AD98" s="81">
        <v>0</v>
      </c>
      <c r="AE98" s="81">
        <v>0</v>
      </c>
      <c r="AF98" s="81">
        <v>24000</v>
      </c>
      <c r="AG98" s="80">
        <f>IFERROR(VLOOKUP(AB98,$AI:$AJ,2,FALSE),0)</f>
        <v>0</v>
      </c>
      <c r="AI98" s="89" t="s">
        <v>383</v>
      </c>
      <c r="AJ98" s="89" t="s">
        <v>286</v>
      </c>
      <c r="AL98" s="83"/>
      <c r="AM98" s="83"/>
      <c r="AN98" s="83"/>
      <c r="AO98" s="83"/>
      <c r="AP98" s="83"/>
      <c r="AX98" s="80" t="s">
        <v>383</v>
      </c>
      <c r="AY98" s="80" t="s">
        <v>286</v>
      </c>
      <c r="BB98" s="80" t="str">
        <f>VLOOKUP(BC98,$AX:$AY,2,FALSE)</f>
        <v>合庆支行</v>
      </c>
      <c r="BC98" s="80" t="s">
        <v>384</v>
      </c>
      <c r="BD98" s="80">
        <v>0</v>
      </c>
    </row>
    <row r="99" s="80" customFormat="1" ht="17.25" spans="1:56">
      <c r="A99" s="95"/>
      <c r="B99" s="95"/>
      <c r="C99" s="95"/>
      <c r="D99" s="95">
        <v>0</v>
      </c>
      <c r="E99" s="95"/>
      <c r="F99" s="95"/>
      <c r="G99" s="95"/>
      <c r="H99" s="95"/>
      <c r="I99" s="95"/>
      <c r="J99" s="95"/>
      <c r="K99" s="95"/>
      <c r="L99" s="80">
        <v>0</v>
      </c>
      <c r="Y99" s="98"/>
      <c r="Z99" s="80">
        <f t="shared" si="14"/>
        <v>0</v>
      </c>
      <c r="AA99" s="80" t="str">
        <f t="shared" si="13"/>
        <v>南新分理处</v>
      </c>
      <c r="AB99" s="81" t="s">
        <v>110</v>
      </c>
      <c r="AC99" s="81">
        <v>0</v>
      </c>
      <c r="AD99" s="81">
        <v>0</v>
      </c>
      <c r="AE99" s="81">
        <v>2</v>
      </c>
      <c r="AF99" s="81">
        <v>511000</v>
      </c>
      <c r="AG99" s="80" t="str">
        <f>IFERROR(VLOOKUP(AB99,$AI:$AJ,2,FALSE),0)</f>
        <v>南新分理处</v>
      </c>
      <c r="AI99" s="89" t="s">
        <v>385</v>
      </c>
      <c r="AJ99" s="89" t="s">
        <v>286</v>
      </c>
      <c r="AL99" s="83"/>
      <c r="AM99" s="83"/>
      <c r="AN99" s="83"/>
      <c r="AO99" s="83"/>
      <c r="AP99" s="83"/>
      <c r="AX99" s="80" t="s">
        <v>385</v>
      </c>
      <c r="AY99" s="80" t="s">
        <v>286</v>
      </c>
      <c r="BB99" s="80" t="str">
        <f>VLOOKUP(BC99,$AX:$AY,2,FALSE)</f>
        <v>零售市场部</v>
      </c>
      <c r="BC99" s="80" t="s">
        <v>206</v>
      </c>
      <c r="BD99" s="80">
        <v>1</v>
      </c>
    </row>
    <row r="100" s="80" customFormat="1" ht="17.25" spans="1:56">
      <c r="A100" s="95"/>
      <c r="B100" s="95"/>
      <c r="C100" s="95"/>
      <c r="D100" s="95">
        <v>0</v>
      </c>
      <c r="E100" s="95"/>
      <c r="F100" s="95"/>
      <c r="G100" s="95"/>
      <c r="H100" s="95"/>
      <c r="I100" s="95"/>
      <c r="J100" s="95"/>
      <c r="K100" s="95"/>
      <c r="L100" s="80">
        <v>0</v>
      </c>
      <c r="Y100" s="98"/>
      <c r="Z100" s="80">
        <f t="shared" si="14"/>
        <v>0</v>
      </c>
      <c r="AA100" s="80">
        <f t="shared" si="13"/>
        <v>0</v>
      </c>
      <c r="AB100" s="81" t="s">
        <v>386</v>
      </c>
      <c r="AC100" s="81">
        <v>0</v>
      </c>
      <c r="AD100" s="81">
        <v>0</v>
      </c>
      <c r="AE100" s="81">
        <v>0</v>
      </c>
      <c r="AF100" s="81">
        <v>0</v>
      </c>
      <c r="AG100" s="80">
        <f>IFERROR(VLOOKUP(AB100,$AI:$AJ,2,FALSE),0)</f>
        <v>0</v>
      </c>
      <c r="AI100" s="89" t="s">
        <v>387</v>
      </c>
      <c r="AJ100" s="89" t="s">
        <v>286</v>
      </c>
      <c r="AL100" s="83"/>
      <c r="AM100" s="83"/>
      <c r="AN100" s="83"/>
      <c r="AO100" s="83"/>
      <c r="AP100" s="83"/>
      <c r="AX100" s="80" t="s">
        <v>387</v>
      </c>
      <c r="AY100" s="80" t="s">
        <v>286</v>
      </c>
      <c r="BB100" s="80" t="str">
        <f>VLOOKUP(BC100,$AX:$AY,2,FALSE)</f>
        <v>严桥支行</v>
      </c>
      <c r="BC100" s="80" t="s">
        <v>211</v>
      </c>
      <c r="BD100" s="80">
        <v>1</v>
      </c>
    </row>
    <row r="101" s="80" customFormat="1" ht="17.25" spans="1:56">
      <c r="A101" s="95"/>
      <c r="B101" s="95"/>
      <c r="C101" s="95"/>
      <c r="D101" s="95">
        <v>0</v>
      </c>
      <c r="E101" s="95"/>
      <c r="F101" s="95"/>
      <c r="G101" s="95"/>
      <c r="H101" s="95"/>
      <c r="I101" s="95"/>
      <c r="J101" s="95"/>
      <c r="K101" s="95"/>
      <c r="L101" s="80">
        <v>0</v>
      </c>
      <c r="Y101" s="98"/>
      <c r="Z101" s="80">
        <f t="shared" si="14"/>
        <v>0</v>
      </c>
      <c r="AA101" s="80">
        <f t="shared" si="13"/>
        <v>0</v>
      </c>
      <c r="AB101" s="81" t="s">
        <v>388</v>
      </c>
      <c r="AC101" s="81">
        <v>0</v>
      </c>
      <c r="AD101" s="81">
        <v>0</v>
      </c>
      <c r="AE101" s="81">
        <v>0</v>
      </c>
      <c r="AF101" s="81">
        <v>0</v>
      </c>
      <c r="AG101" s="80">
        <f>IFERROR(VLOOKUP(AB101,$AI:$AJ,2,FALSE),0)</f>
        <v>0</v>
      </c>
      <c r="AI101" s="89" t="s">
        <v>389</v>
      </c>
      <c r="AJ101" s="89" t="s">
        <v>286</v>
      </c>
      <c r="AL101" s="83"/>
      <c r="AM101" s="83"/>
      <c r="AN101" s="83"/>
      <c r="AO101" s="83"/>
      <c r="AP101" s="83"/>
      <c r="AX101" s="80" t="s">
        <v>389</v>
      </c>
      <c r="AY101" s="80" t="s">
        <v>286</v>
      </c>
      <c r="BB101" s="80" t="str">
        <f>VLOOKUP(BC101,$AX:$AY,2,FALSE)</f>
        <v>三林支行</v>
      </c>
      <c r="BC101" s="80" t="s">
        <v>390</v>
      </c>
      <c r="BD101" s="80">
        <v>0</v>
      </c>
    </row>
    <row r="102" s="80" customFormat="1" ht="17.25" spans="1:56">
      <c r="A102" s="95"/>
      <c r="B102" s="95"/>
      <c r="C102" s="95"/>
      <c r="D102" s="95">
        <v>0</v>
      </c>
      <c r="E102" s="95"/>
      <c r="F102" s="95"/>
      <c r="G102" s="95"/>
      <c r="H102" s="95"/>
      <c r="I102" s="95"/>
      <c r="J102" s="95"/>
      <c r="K102" s="95"/>
      <c r="L102" s="80">
        <v>0</v>
      </c>
      <c r="Y102" s="98"/>
      <c r="Z102" s="80">
        <f t="shared" si="14"/>
        <v>0</v>
      </c>
      <c r="AA102" s="80" t="str">
        <f t="shared" si="13"/>
        <v>龚路支行</v>
      </c>
      <c r="AB102" s="81" t="s">
        <v>391</v>
      </c>
      <c r="AC102" s="81">
        <v>0</v>
      </c>
      <c r="AD102" s="81">
        <v>0</v>
      </c>
      <c r="AE102" s="81">
        <v>0</v>
      </c>
      <c r="AF102" s="81">
        <v>0</v>
      </c>
      <c r="AG102" s="80" t="str">
        <f>IFERROR(VLOOKUP(AB102,$AI:$AJ,2,FALSE),0)</f>
        <v>龚路支行</v>
      </c>
      <c r="AI102" s="89" t="s">
        <v>392</v>
      </c>
      <c r="AJ102" s="89" t="s">
        <v>286</v>
      </c>
      <c r="AL102" s="83"/>
      <c r="AM102" s="83"/>
      <c r="AN102" s="83"/>
      <c r="AO102" s="83"/>
      <c r="AP102" s="83"/>
      <c r="AX102" s="80" t="s">
        <v>392</v>
      </c>
      <c r="AY102" s="80" t="s">
        <v>286</v>
      </c>
      <c r="BB102" s="80" t="str">
        <f>VLOOKUP(BC102,$AX:$AY,2,FALSE)</f>
        <v>凌桥支行</v>
      </c>
      <c r="BC102" s="80" t="s">
        <v>393</v>
      </c>
      <c r="BD102" s="80">
        <v>0</v>
      </c>
    </row>
    <row r="103" s="80" customFormat="1" ht="17.25" spans="1:56">
      <c r="A103" s="95"/>
      <c r="B103" s="95"/>
      <c r="C103" s="95"/>
      <c r="D103" s="95">
        <v>0</v>
      </c>
      <c r="E103" s="95"/>
      <c r="F103" s="95"/>
      <c r="G103" s="95"/>
      <c r="H103" s="95"/>
      <c r="I103" s="95"/>
      <c r="J103" s="95"/>
      <c r="K103" s="95"/>
      <c r="L103" s="80">
        <v>0</v>
      </c>
      <c r="Y103" s="98"/>
      <c r="Z103" s="80">
        <f t="shared" si="14"/>
        <v>0</v>
      </c>
      <c r="AA103" s="80" t="str">
        <f t="shared" si="13"/>
        <v>江镇支行</v>
      </c>
      <c r="AB103" s="81" t="s">
        <v>394</v>
      </c>
      <c r="AC103" s="81">
        <v>0</v>
      </c>
      <c r="AD103" s="81">
        <v>0</v>
      </c>
      <c r="AE103" s="81">
        <v>0</v>
      </c>
      <c r="AF103" s="81">
        <v>25000</v>
      </c>
      <c r="AG103" s="80" t="str">
        <f>IFERROR(VLOOKUP(AB103,$AI:$AJ,2,FALSE),0)</f>
        <v>江镇支行</v>
      </c>
      <c r="AI103" s="89" t="s">
        <v>395</v>
      </c>
      <c r="AJ103" s="89" t="s">
        <v>286</v>
      </c>
      <c r="AL103" s="83"/>
      <c r="AM103" s="83"/>
      <c r="AN103" s="83"/>
      <c r="AO103" s="83"/>
      <c r="AP103" s="83"/>
      <c r="AX103" s="80" t="s">
        <v>395</v>
      </c>
      <c r="AY103" s="80" t="s">
        <v>286</v>
      </c>
      <c r="BB103" s="80" t="str">
        <f>VLOOKUP(BC103,$AX:$AY,2,FALSE)</f>
        <v>三林支行</v>
      </c>
      <c r="BC103" s="80" t="s">
        <v>396</v>
      </c>
      <c r="BD103" s="80">
        <v>0</v>
      </c>
    </row>
    <row r="104" s="80" customFormat="1" ht="17.25" spans="1:56">
      <c r="A104" s="95"/>
      <c r="B104" s="95"/>
      <c r="C104" s="95"/>
      <c r="D104" s="95">
        <v>0</v>
      </c>
      <c r="E104" s="95"/>
      <c r="F104" s="95"/>
      <c r="G104" s="95"/>
      <c r="H104" s="95"/>
      <c r="I104" s="95"/>
      <c r="J104" s="95"/>
      <c r="K104" s="95"/>
      <c r="L104" s="80">
        <v>0</v>
      </c>
      <c r="Y104" s="98"/>
      <c r="Z104" s="80">
        <f t="shared" si="14"/>
        <v>0</v>
      </c>
      <c r="AA104" s="80">
        <f t="shared" si="13"/>
        <v>0</v>
      </c>
      <c r="AB104" s="81" t="s">
        <v>397</v>
      </c>
      <c r="AC104" s="81">
        <v>0</v>
      </c>
      <c r="AD104" s="81">
        <v>0</v>
      </c>
      <c r="AE104" s="81">
        <v>0</v>
      </c>
      <c r="AF104" s="81">
        <v>0</v>
      </c>
      <c r="AG104" s="80">
        <f>IFERROR(VLOOKUP(AB104,$AI:$AJ,2,FALSE),0)</f>
        <v>0</v>
      </c>
      <c r="AI104" s="89" t="s">
        <v>398</v>
      </c>
      <c r="AJ104" s="89" t="s">
        <v>286</v>
      </c>
      <c r="AL104" s="83"/>
      <c r="AM104" s="83"/>
      <c r="AN104" s="83"/>
      <c r="AO104" s="83"/>
      <c r="AP104" s="83"/>
      <c r="AX104" s="80" t="s">
        <v>398</v>
      </c>
      <c r="AY104" s="80" t="s">
        <v>286</v>
      </c>
      <c r="BB104" s="80" t="str">
        <f>VLOOKUP(BC104,$AX:$AY,2,FALSE)</f>
        <v>益江分理处</v>
      </c>
      <c r="BC104" s="80" t="s">
        <v>215</v>
      </c>
      <c r="BD104" s="80">
        <v>1</v>
      </c>
    </row>
    <row r="105" s="80" customFormat="1" ht="17.25" spans="1:56">
      <c r="A105" s="95"/>
      <c r="B105" s="95"/>
      <c r="C105" s="95"/>
      <c r="D105" s="95">
        <v>0</v>
      </c>
      <c r="E105" s="95"/>
      <c r="F105" s="95"/>
      <c r="G105" s="95"/>
      <c r="H105" s="95"/>
      <c r="I105" s="95"/>
      <c r="J105" s="95"/>
      <c r="K105" s="95"/>
      <c r="L105" s="80">
        <v>0</v>
      </c>
      <c r="Y105" s="98"/>
      <c r="Z105" s="80">
        <f t="shared" si="14"/>
        <v>0</v>
      </c>
      <c r="AA105" s="80" t="str">
        <f t="shared" si="13"/>
        <v>益江支行</v>
      </c>
      <c r="AB105" s="81" t="s">
        <v>399</v>
      </c>
      <c r="AC105" s="81">
        <v>0</v>
      </c>
      <c r="AD105" s="81">
        <v>0</v>
      </c>
      <c r="AE105" s="81">
        <v>0</v>
      </c>
      <c r="AF105" s="81">
        <v>0</v>
      </c>
      <c r="AG105" s="80" t="str">
        <f>IFERROR(VLOOKUP(AB105,$AI:$AJ,2,FALSE),0)</f>
        <v>益江支行</v>
      </c>
      <c r="AI105" s="89" t="s">
        <v>400</v>
      </c>
      <c r="AJ105" s="89" t="s">
        <v>286</v>
      </c>
      <c r="AL105" s="83"/>
      <c r="AM105" s="83"/>
      <c r="AN105" s="83"/>
      <c r="AO105" s="83"/>
      <c r="AP105" s="83"/>
      <c r="AX105" s="80" t="s">
        <v>400</v>
      </c>
      <c r="AY105" s="80" t="s">
        <v>286</v>
      </c>
      <c r="BB105" s="80" t="str">
        <f>VLOOKUP(BC105,$AX:$AY,2,FALSE)</f>
        <v>零售市场部</v>
      </c>
      <c r="BC105" s="80" t="s">
        <v>168</v>
      </c>
      <c r="BD105" s="80">
        <v>35</v>
      </c>
    </row>
    <row r="106" s="80" customFormat="1" ht="17.25" spans="1:56">
      <c r="A106" s="95"/>
      <c r="B106" s="95"/>
      <c r="C106" s="95"/>
      <c r="D106" s="95">
        <v>0</v>
      </c>
      <c r="E106" s="95"/>
      <c r="F106" s="95"/>
      <c r="G106" s="95"/>
      <c r="H106" s="95"/>
      <c r="I106" s="95"/>
      <c r="J106" s="95"/>
      <c r="K106" s="95"/>
      <c r="L106" s="80">
        <v>0</v>
      </c>
      <c r="Y106" s="98"/>
      <c r="Z106" s="80">
        <f t="shared" si="14"/>
        <v>0</v>
      </c>
      <c r="AA106" s="80" t="str">
        <f t="shared" si="13"/>
        <v>川沙支行</v>
      </c>
      <c r="AB106" s="81" t="s">
        <v>401</v>
      </c>
      <c r="AC106" s="81">
        <v>0</v>
      </c>
      <c r="AD106" s="81">
        <v>0</v>
      </c>
      <c r="AE106" s="81">
        <v>0</v>
      </c>
      <c r="AF106" s="81">
        <v>0</v>
      </c>
      <c r="AG106" s="80" t="str">
        <f>IFERROR(VLOOKUP(AB106,$AI:$AJ,2,FALSE),0)</f>
        <v>川沙支行</v>
      </c>
      <c r="AI106" s="89" t="s">
        <v>402</v>
      </c>
      <c r="AJ106" s="89" t="s">
        <v>286</v>
      </c>
      <c r="AL106" s="83"/>
      <c r="AM106" s="83"/>
      <c r="AN106" s="83"/>
      <c r="AO106" s="83"/>
      <c r="AP106" s="83"/>
      <c r="AX106" s="80" t="s">
        <v>402</v>
      </c>
      <c r="AY106" s="80" t="s">
        <v>286</v>
      </c>
      <c r="BB106" s="80" t="str">
        <f>VLOOKUP(BC106,$AX:$AY,2,FALSE)</f>
        <v>新园路支行</v>
      </c>
      <c r="BC106" s="80" t="s">
        <v>172</v>
      </c>
      <c r="BD106" s="80">
        <v>1</v>
      </c>
    </row>
    <row r="107" s="80" customFormat="1" ht="17.25" spans="1:56">
      <c r="A107" s="95"/>
      <c r="B107" s="95"/>
      <c r="C107" s="95"/>
      <c r="D107" s="95">
        <v>0</v>
      </c>
      <c r="E107" s="95"/>
      <c r="F107" s="95"/>
      <c r="G107" s="95"/>
      <c r="H107" s="95"/>
      <c r="I107" s="95"/>
      <c r="J107" s="95"/>
      <c r="K107" s="95"/>
      <c r="L107" s="80">
        <v>0</v>
      </c>
      <c r="Y107" s="98"/>
      <c r="Z107" s="80">
        <f t="shared" si="14"/>
        <v>0</v>
      </c>
      <c r="AA107" s="80" t="str">
        <f t="shared" si="13"/>
        <v>零售市场部</v>
      </c>
      <c r="AB107" s="81" t="s">
        <v>403</v>
      </c>
      <c r="AC107" s="81">
        <v>0</v>
      </c>
      <c r="AD107" s="81">
        <v>0</v>
      </c>
      <c r="AE107" s="81">
        <v>0</v>
      </c>
      <c r="AF107" s="81">
        <v>0</v>
      </c>
      <c r="AG107" s="80" t="str">
        <f>IFERROR(VLOOKUP(AB107,$AI:$AJ,2,FALSE),0)</f>
        <v>零售市场部</v>
      </c>
      <c r="AI107" s="89" t="s">
        <v>404</v>
      </c>
      <c r="AJ107" s="89" t="s">
        <v>286</v>
      </c>
      <c r="AL107" s="83"/>
      <c r="AM107" s="83"/>
      <c r="AN107" s="83"/>
      <c r="AO107" s="83"/>
      <c r="AP107" s="83"/>
      <c r="AX107" s="80" t="s">
        <v>404</v>
      </c>
      <c r="AY107" s="80" t="s">
        <v>286</v>
      </c>
      <c r="BB107" s="80" t="str">
        <f>VLOOKUP(BC107,$AX:$AY,2,FALSE)</f>
        <v>江镇支行</v>
      </c>
      <c r="BC107" s="80" t="s">
        <v>405</v>
      </c>
      <c r="BD107" s="80">
        <v>0</v>
      </c>
    </row>
    <row r="108" s="80" customFormat="1" ht="17.25" spans="1:56">
      <c r="A108" s="95"/>
      <c r="B108" s="95"/>
      <c r="C108" s="95"/>
      <c r="D108" s="95">
        <v>0</v>
      </c>
      <c r="E108" s="95"/>
      <c r="F108" s="95"/>
      <c r="G108" s="95"/>
      <c r="H108" s="95"/>
      <c r="I108" s="95"/>
      <c r="J108" s="95"/>
      <c r="K108" s="95"/>
      <c r="L108" s="80">
        <v>0</v>
      </c>
      <c r="Y108" s="98"/>
      <c r="Z108" s="80">
        <f t="shared" si="14"/>
        <v>0</v>
      </c>
      <c r="AA108" s="80" t="str">
        <f t="shared" si="13"/>
        <v>金桥支行</v>
      </c>
      <c r="AB108" s="81" t="s">
        <v>70</v>
      </c>
      <c r="AC108" s="81">
        <v>0</v>
      </c>
      <c r="AD108" s="81">
        <v>0</v>
      </c>
      <c r="AE108" s="81">
        <v>0</v>
      </c>
      <c r="AF108" s="81">
        <v>667325</v>
      </c>
      <c r="AG108" s="80" t="str">
        <f>IFERROR(VLOOKUP(AB108,$AI:$AJ,2,FALSE),0)</f>
        <v>金桥支行</v>
      </c>
      <c r="AI108" s="90" t="s">
        <v>406</v>
      </c>
      <c r="AJ108" s="89" t="s">
        <v>286</v>
      </c>
      <c r="AL108" s="83"/>
      <c r="AM108" s="83"/>
      <c r="AN108" s="83"/>
      <c r="AO108" s="83"/>
      <c r="AP108" s="83"/>
      <c r="AX108" s="80" t="s">
        <v>406</v>
      </c>
      <c r="AY108" s="80" t="s">
        <v>286</v>
      </c>
      <c r="BB108" s="80" t="str">
        <f>VLOOKUP(BC108,$AX:$AY,2,FALSE)</f>
        <v>金桥支行</v>
      </c>
      <c r="BC108" s="80" t="s">
        <v>407</v>
      </c>
      <c r="BD108" s="80">
        <v>0</v>
      </c>
    </row>
    <row r="109" s="80" customFormat="1" ht="17.25" spans="1:56">
      <c r="A109" s="95"/>
      <c r="B109" s="95"/>
      <c r="C109" s="95"/>
      <c r="D109" s="95">
        <v>0</v>
      </c>
      <c r="E109" s="95"/>
      <c r="F109" s="95"/>
      <c r="G109" s="95"/>
      <c r="H109" s="95"/>
      <c r="I109" s="95"/>
      <c r="J109" s="95"/>
      <c r="K109" s="95"/>
      <c r="L109" s="80">
        <v>0</v>
      </c>
      <c r="Y109" s="98"/>
      <c r="Z109" s="80">
        <f t="shared" si="14"/>
        <v>0</v>
      </c>
      <c r="AA109" s="80" t="str">
        <f t="shared" si="13"/>
        <v>零售市场部</v>
      </c>
      <c r="AB109" s="81" t="s">
        <v>408</v>
      </c>
      <c r="AC109" s="81">
        <v>0</v>
      </c>
      <c r="AD109" s="81">
        <v>0</v>
      </c>
      <c r="AE109" s="81">
        <v>0</v>
      </c>
      <c r="AF109" s="81">
        <v>0</v>
      </c>
      <c r="AG109" s="80" t="str">
        <f>IFERROR(VLOOKUP(AB109,$AI:$AJ,2,FALSE),0)</f>
        <v>零售市场部</v>
      </c>
      <c r="AI109" s="89" t="s">
        <v>409</v>
      </c>
      <c r="AJ109" s="89" t="s">
        <v>286</v>
      </c>
      <c r="AL109" s="83"/>
      <c r="AM109" s="83"/>
      <c r="AN109" s="83"/>
      <c r="AO109" s="83"/>
      <c r="AP109" s="83"/>
      <c r="AX109" s="80" t="s">
        <v>409</v>
      </c>
      <c r="AY109" s="80" t="s">
        <v>286</v>
      </c>
      <c r="BB109" s="80" t="str">
        <f>VLOOKUP(BC109,$AX:$AY,2,FALSE)</f>
        <v>市场二部</v>
      </c>
      <c r="BC109" s="80" t="s">
        <v>410</v>
      </c>
      <c r="BD109" s="80">
        <v>0</v>
      </c>
    </row>
    <row r="110" s="80" customFormat="1" ht="17.25" spans="1:56">
      <c r="A110" s="95"/>
      <c r="B110" s="95"/>
      <c r="C110" s="95"/>
      <c r="D110" s="95">
        <v>0</v>
      </c>
      <c r="E110" s="95"/>
      <c r="F110" s="95"/>
      <c r="G110" s="95"/>
      <c r="H110" s="95"/>
      <c r="I110" s="95"/>
      <c r="J110" s="95"/>
      <c r="K110" s="95"/>
      <c r="L110" s="80">
        <v>0</v>
      </c>
      <c r="Y110" s="98"/>
      <c r="Z110" s="80">
        <f t="shared" si="14"/>
        <v>0</v>
      </c>
      <c r="AA110" s="80" t="str">
        <f t="shared" si="13"/>
        <v>龚路支行</v>
      </c>
      <c r="AB110" s="81" t="s">
        <v>411</v>
      </c>
      <c r="AC110" s="81">
        <v>0</v>
      </c>
      <c r="AD110" s="81">
        <v>0</v>
      </c>
      <c r="AE110" s="81">
        <v>0</v>
      </c>
      <c r="AF110" s="81">
        <v>0</v>
      </c>
      <c r="AG110" s="80" t="str">
        <f>IFERROR(VLOOKUP(AB110,$AI:$AJ,2,FALSE),0)</f>
        <v>龚路支行</v>
      </c>
      <c r="AI110" s="89" t="s">
        <v>412</v>
      </c>
      <c r="AJ110" s="89" t="s">
        <v>286</v>
      </c>
      <c r="AL110" s="83"/>
      <c r="AM110" s="83"/>
      <c r="AN110" s="83"/>
      <c r="AO110" s="83"/>
      <c r="AP110" s="83"/>
      <c r="AX110" s="80" t="s">
        <v>412</v>
      </c>
      <c r="AY110" s="80" t="s">
        <v>286</v>
      </c>
      <c r="BB110" s="80" t="str">
        <f>VLOOKUP(BC110,$AX:$AY,2,FALSE)</f>
        <v>北蔡支行</v>
      </c>
      <c r="BC110" s="80" t="s">
        <v>413</v>
      </c>
      <c r="BD110" s="80">
        <v>0</v>
      </c>
    </row>
    <row r="111" s="80" customFormat="1" ht="17.25" spans="1:56">
      <c r="A111" s="95"/>
      <c r="B111" s="95"/>
      <c r="C111" s="95"/>
      <c r="D111" s="95">
        <v>0</v>
      </c>
      <c r="E111" s="95"/>
      <c r="F111" s="95"/>
      <c r="G111" s="95"/>
      <c r="H111" s="95"/>
      <c r="I111" s="95"/>
      <c r="J111" s="95"/>
      <c r="K111" s="95"/>
      <c r="L111" s="80">
        <v>0</v>
      </c>
      <c r="Y111" s="98"/>
      <c r="Z111" s="80">
        <f t="shared" si="14"/>
        <v>0</v>
      </c>
      <c r="AA111" s="80" t="str">
        <f t="shared" si="13"/>
        <v>运营管理部业务保障部</v>
      </c>
      <c r="AB111" s="81" t="s">
        <v>414</v>
      </c>
      <c r="AC111" s="81">
        <v>0</v>
      </c>
      <c r="AD111" s="81">
        <v>0</v>
      </c>
      <c r="AE111" s="81">
        <v>0</v>
      </c>
      <c r="AF111" s="81">
        <v>0</v>
      </c>
      <c r="AG111" s="80" t="str">
        <f>IFERROR(VLOOKUP(AB111,$AI:$AJ,2,FALSE),0)</f>
        <v>运营管理部业务保障部</v>
      </c>
      <c r="AI111" s="89" t="s">
        <v>415</v>
      </c>
      <c r="AJ111" s="89" t="s">
        <v>299</v>
      </c>
      <c r="AL111" s="83"/>
      <c r="AM111" s="83"/>
      <c r="AN111" s="83"/>
      <c r="AO111" s="83"/>
      <c r="AP111" s="83"/>
      <c r="AX111" s="80" t="s">
        <v>415</v>
      </c>
      <c r="AY111" s="80" t="s">
        <v>299</v>
      </c>
      <c r="BB111" s="80" t="str">
        <f>VLOOKUP(BC111,$AX:$AY,2,FALSE)</f>
        <v>潼港分理处</v>
      </c>
      <c r="BC111" s="80" t="s">
        <v>416</v>
      </c>
      <c r="BD111" s="80">
        <v>0</v>
      </c>
    </row>
    <row r="112" s="80" customFormat="1" ht="17.25" spans="1:56">
      <c r="A112" s="95"/>
      <c r="B112" s="95"/>
      <c r="C112" s="95"/>
      <c r="D112" s="95">
        <v>0</v>
      </c>
      <c r="E112" s="95"/>
      <c r="F112" s="95"/>
      <c r="G112" s="95"/>
      <c r="H112" s="95"/>
      <c r="I112" s="95"/>
      <c r="J112" s="95"/>
      <c r="K112" s="95"/>
      <c r="L112" s="80">
        <v>0</v>
      </c>
      <c r="Y112" s="98"/>
      <c r="Z112" s="80">
        <f t="shared" si="14"/>
        <v>0</v>
      </c>
      <c r="AA112" s="80">
        <f t="shared" si="13"/>
        <v>0</v>
      </c>
      <c r="AB112" s="81" t="s">
        <v>417</v>
      </c>
      <c r="AC112" s="81">
        <v>0</v>
      </c>
      <c r="AD112" s="81">
        <v>0</v>
      </c>
      <c r="AE112" s="81">
        <v>0</v>
      </c>
      <c r="AF112" s="81">
        <v>0</v>
      </c>
      <c r="AG112" s="80">
        <f>IFERROR(VLOOKUP(AB112,$AI:$AJ,2,FALSE),0)</f>
        <v>0</v>
      </c>
      <c r="AI112" s="89" t="s">
        <v>418</v>
      </c>
      <c r="AJ112" s="89" t="s">
        <v>299</v>
      </c>
      <c r="AL112" s="83"/>
      <c r="AM112" s="83"/>
      <c r="AN112" s="83"/>
      <c r="AO112" s="83"/>
      <c r="AP112" s="83"/>
      <c r="AX112" s="80" t="s">
        <v>418</v>
      </c>
      <c r="AY112" s="80" t="s">
        <v>299</v>
      </c>
      <c r="BB112" s="80" t="str">
        <f>VLOOKUP(BC112,$AX:$AY,2,FALSE)</f>
        <v>曹路支行</v>
      </c>
      <c r="BC112" s="80" t="s">
        <v>226</v>
      </c>
      <c r="BD112" s="80">
        <v>2</v>
      </c>
    </row>
    <row r="113" s="80" customFormat="1" ht="17.25" spans="1:56">
      <c r="A113" s="95"/>
      <c r="B113" s="95"/>
      <c r="C113" s="95"/>
      <c r="D113" s="95">
        <v>0</v>
      </c>
      <c r="E113" s="95"/>
      <c r="F113" s="95"/>
      <c r="G113" s="95"/>
      <c r="H113" s="95"/>
      <c r="I113" s="95"/>
      <c r="J113" s="95"/>
      <c r="K113" s="95"/>
      <c r="L113" s="80">
        <v>0</v>
      </c>
      <c r="Y113" s="98"/>
      <c r="Z113" s="80">
        <f t="shared" si="14"/>
        <v>0</v>
      </c>
      <c r="AA113" s="80" t="str">
        <f t="shared" si="13"/>
        <v>办公室</v>
      </c>
      <c r="AB113" s="81" t="s">
        <v>137</v>
      </c>
      <c r="AC113" s="81">
        <v>0</v>
      </c>
      <c r="AD113" s="81">
        <v>0</v>
      </c>
      <c r="AE113" s="81">
        <v>0</v>
      </c>
      <c r="AF113" s="81">
        <v>0</v>
      </c>
      <c r="AG113" s="80" t="str">
        <f>IFERROR(VLOOKUP(AB113,$AI:$AJ,2,FALSE),0)</f>
        <v>办公室</v>
      </c>
      <c r="AI113" s="89" t="s">
        <v>419</v>
      </c>
      <c r="AJ113" s="89" t="s">
        <v>299</v>
      </c>
      <c r="AL113" s="83"/>
      <c r="AM113" s="83"/>
      <c r="AN113" s="83"/>
      <c r="AO113" s="83"/>
      <c r="AP113" s="83"/>
      <c r="AX113" s="80" t="s">
        <v>419</v>
      </c>
      <c r="AY113" s="80" t="s">
        <v>299</v>
      </c>
      <c r="BB113" s="80" t="str">
        <f>VLOOKUP(BC113,$AX:$AY,2,FALSE)</f>
        <v>营业部</v>
      </c>
      <c r="BC113" s="80" t="s">
        <v>420</v>
      </c>
      <c r="BD113" s="80">
        <v>0</v>
      </c>
    </row>
    <row r="114" s="80" customFormat="1" ht="17.25" spans="1:56">
      <c r="A114" s="95"/>
      <c r="B114" s="95"/>
      <c r="C114" s="95"/>
      <c r="D114" s="95">
        <v>0</v>
      </c>
      <c r="E114" s="95"/>
      <c r="F114" s="95"/>
      <c r="G114" s="95"/>
      <c r="H114" s="95"/>
      <c r="I114" s="95"/>
      <c r="J114" s="95"/>
      <c r="K114" s="95"/>
      <c r="L114" s="80">
        <v>0</v>
      </c>
      <c r="Y114" s="98"/>
      <c r="Z114" s="80">
        <f t="shared" si="14"/>
        <v>0</v>
      </c>
      <c r="AA114" s="80" t="str">
        <f t="shared" si="13"/>
        <v>民耀分理处</v>
      </c>
      <c r="AB114" s="81" t="s">
        <v>421</v>
      </c>
      <c r="AC114" s="81">
        <v>0</v>
      </c>
      <c r="AD114" s="81">
        <v>0</v>
      </c>
      <c r="AE114" s="81">
        <v>0</v>
      </c>
      <c r="AF114" s="81">
        <v>0</v>
      </c>
      <c r="AG114" s="80" t="str">
        <f>IFERROR(VLOOKUP(AB114,$AI:$AJ,2,FALSE),0)</f>
        <v>民耀分理处</v>
      </c>
      <c r="AI114" s="89" t="s">
        <v>414</v>
      </c>
      <c r="AJ114" s="89" t="s">
        <v>299</v>
      </c>
      <c r="AL114" s="83"/>
      <c r="AM114" s="83"/>
      <c r="AN114" s="83"/>
      <c r="AO114" s="83"/>
      <c r="AP114" s="83"/>
      <c r="AX114" s="80" t="s">
        <v>414</v>
      </c>
      <c r="AY114" s="80" t="s">
        <v>299</v>
      </c>
      <c r="BB114" s="80" t="str">
        <f>VLOOKUP(BC114,$AX:$AY,2,FALSE)</f>
        <v>六团支行</v>
      </c>
      <c r="BC114" s="80" t="s">
        <v>422</v>
      </c>
      <c r="BD114" s="80">
        <v>0</v>
      </c>
    </row>
    <row r="115" s="80" customFormat="1" ht="17.25" spans="1:56">
      <c r="A115" s="95"/>
      <c r="B115" s="95"/>
      <c r="C115" s="95"/>
      <c r="D115" s="95">
        <v>0</v>
      </c>
      <c r="E115" s="95"/>
      <c r="F115" s="95"/>
      <c r="G115" s="95"/>
      <c r="H115" s="95"/>
      <c r="I115" s="95"/>
      <c r="J115" s="95"/>
      <c r="K115" s="95"/>
      <c r="L115" s="80">
        <v>0</v>
      </c>
      <c r="Y115" s="98"/>
      <c r="Z115" s="80">
        <f t="shared" si="14"/>
        <v>0</v>
      </c>
      <c r="AA115" s="80" t="str">
        <f t="shared" si="13"/>
        <v>零售市场部</v>
      </c>
      <c r="AB115" s="81" t="s">
        <v>423</v>
      </c>
      <c r="AC115" s="81">
        <v>0</v>
      </c>
      <c r="AD115" s="81">
        <v>0</v>
      </c>
      <c r="AE115" s="81">
        <v>0</v>
      </c>
      <c r="AF115" s="81">
        <v>333800</v>
      </c>
      <c r="AG115" s="80" t="str">
        <f>IFERROR(VLOOKUP(AB115,$AI:$AJ,2,FALSE),0)</f>
        <v>零售市场部</v>
      </c>
      <c r="AI115" s="89" t="s">
        <v>424</v>
      </c>
      <c r="AJ115" s="89" t="s">
        <v>299</v>
      </c>
      <c r="AL115" s="83"/>
      <c r="AM115" s="83"/>
      <c r="AN115" s="83"/>
      <c r="AO115" s="83"/>
      <c r="AP115" s="83"/>
      <c r="AX115" s="80" t="s">
        <v>424</v>
      </c>
      <c r="AY115" s="80" t="s">
        <v>299</v>
      </c>
      <c r="BB115" s="80" t="str">
        <f>VLOOKUP(BC115,$AX:$AY,2,FALSE)</f>
        <v>香山分理处</v>
      </c>
      <c r="BC115" s="80" t="s">
        <v>425</v>
      </c>
      <c r="BD115" s="80">
        <v>0</v>
      </c>
    </row>
    <row r="116" s="80" customFormat="1" ht="17.25" spans="1:56">
      <c r="A116" s="95"/>
      <c r="B116" s="95"/>
      <c r="C116" s="95"/>
      <c r="D116" s="95">
        <v>0</v>
      </c>
      <c r="E116" s="95"/>
      <c r="F116" s="95"/>
      <c r="G116" s="95"/>
      <c r="H116" s="95"/>
      <c r="I116" s="95"/>
      <c r="J116" s="95"/>
      <c r="K116" s="95"/>
      <c r="L116" s="80">
        <v>0</v>
      </c>
      <c r="Y116" s="98"/>
      <c r="Z116" s="80">
        <f t="shared" si="14"/>
        <v>0</v>
      </c>
      <c r="AA116" s="80" t="str">
        <f t="shared" si="13"/>
        <v>金海华城分理处</v>
      </c>
      <c r="AB116" s="81" t="s">
        <v>426</v>
      </c>
      <c r="AC116" s="81">
        <v>0</v>
      </c>
      <c r="AD116" s="81">
        <v>0</v>
      </c>
      <c r="AE116" s="81">
        <v>0</v>
      </c>
      <c r="AF116" s="81">
        <v>0</v>
      </c>
      <c r="AG116" s="80" t="str">
        <f>IFERROR(VLOOKUP(AB116,$AI:$AJ,2,FALSE),0)</f>
        <v>金海华城分理处</v>
      </c>
      <c r="AI116" s="89" t="s">
        <v>427</v>
      </c>
      <c r="AJ116" s="89" t="s">
        <v>299</v>
      </c>
      <c r="AL116" s="83"/>
      <c r="AM116" s="83"/>
      <c r="AN116" s="83"/>
      <c r="AO116" s="83"/>
      <c r="AP116" s="83"/>
      <c r="AX116" s="80" t="s">
        <v>427</v>
      </c>
      <c r="AY116" s="80" t="s">
        <v>299</v>
      </c>
      <c r="BB116" s="80" t="str">
        <f>VLOOKUP(BC116,$AX:$AY,2,FALSE)</f>
        <v>江镇支行</v>
      </c>
      <c r="BC116" s="80" t="s">
        <v>428</v>
      </c>
      <c r="BD116" s="80">
        <v>0</v>
      </c>
    </row>
    <row r="117" s="80" customFormat="1" ht="17.25" spans="1:56">
      <c r="A117" s="95"/>
      <c r="B117" s="95"/>
      <c r="C117" s="95"/>
      <c r="D117" s="95">
        <v>0</v>
      </c>
      <c r="E117" s="95"/>
      <c r="F117" s="95"/>
      <c r="G117" s="95"/>
      <c r="H117" s="95"/>
      <c r="I117" s="95"/>
      <c r="J117" s="95"/>
      <c r="K117" s="95"/>
      <c r="L117" s="80">
        <v>0</v>
      </c>
      <c r="Y117" s="98"/>
      <c r="Z117" s="80">
        <f t="shared" si="14"/>
        <v>0</v>
      </c>
      <c r="AA117" s="80">
        <f t="shared" si="13"/>
        <v>0</v>
      </c>
      <c r="AB117" s="81" t="s">
        <v>429</v>
      </c>
      <c r="AC117" s="81">
        <v>0</v>
      </c>
      <c r="AD117" s="81">
        <v>0</v>
      </c>
      <c r="AE117" s="81">
        <v>0</v>
      </c>
      <c r="AF117" s="81">
        <v>0</v>
      </c>
      <c r="AG117" s="80">
        <f>IFERROR(VLOOKUP(AB117,$AI:$AJ,2,FALSE),0)</f>
        <v>0</v>
      </c>
      <c r="AI117" s="89" t="s">
        <v>430</v>
      </c>
      <c r="AJ117" s="89" t="s">
        <v>299</v>
      </c>
      <c r="AL117" s="83"/>
      <c r="AM117" s="83"/>
      <c r="AN117" s="83"/>
      <c r="AO117" s="83"/>
      <c r="AP117" s="83"/>
      <c r="AX117" s="80" t="s">
        <v>430</v>
      </c>
      <c r="AY117" s="80" t="s">
        <v>299</v>
      </c>
      <c r="BB117" s="80" t="str">
        <f>VLOOKUP(BC117,$AX:$AY,2,FALSE)</f>
        <v>严桥支行</v>
      </c>
      <c r="BC117" s="80" t="s">
        <v>431</v>
      </c>
      <c r="BD117" s="80">
        <v>0</v>
      </c>
    </row>
    <row r="118" s="80" customFormat="1" ht="17.25" spans="1:56">
      <c r="A118" s="95"/>
      <c r="B118" s="95"/>
      <c r="C118" s="95"/>
      <c r="D118" s="95">
        <v>0</v>
      </c>
      <c r="E118" s="95"/>
      <c r="F118" s="95"/>
      <c r="G118" s="95"/>
      <c r="H118" s="95"/>
      <c r="I118" s="95"/>
      <c r="J118" s="95"/>
      <c r="K118" s="95"/>
      <c r="L118" s="80">
        <v>0</v>
      </c>
      <c r="Y118" s="98"/>
      <c r="Z118" s="80">
        <f t="shared" si="14"/>
        <v>0</v>
      </c>
      <c r="AA118" s="80" t="str">
        <f t="shared" si="13"/>
        <v>龚路支行</v>
      </c>
      <c r="AB118" s="81" t="s">
        <v>432</v>
      </c>
      <c r="AC118" s="81">
        <v>0</v>
      </c>
      <c r="AD118" s="81">
        <v>0</v>
      </c>
      <c r="AE118" s="81">
        <v>0</v>
      </c>
      <c r="AF118" s="81">
        <v>0</v>
      </c>
      <c r="AG118" s="80" t="str">
        <f>IFERROR(VLOOKUP(AB118,$AI:$AJ,2,FALSE),0)</f>
        <v>龚路支行</v>
      </c>
      <c r="AI118" s="89" t="s">
        <v>433</v>
      </c>
      <c r="AJ118" s="89" t="s">
        <v>299</v>
      </c>
      <c r="AL118" s="83"/>
      <c r="AM118" s="83"/>
      <c r="AN118" s="83"/>
      <c r="AO118" s="83"/>
      <c r="AP118" s="83"/>
      <c r="AX118" s="80" t="s">
        <v>433</v>
      </c>
      <c r="AY118" s="80" t="s">
        <v>299</v>
      </c>
      <c r="BB118" s="80" t="str">
        <f>VLOOKUP(BC118,$AX:$AY,2,FALSE)</f>
        <v>蔡路支行</v>
      </c>
      <c r="BC118" s="80" t="s">
        <v>434</v>
      </c>
      <c r="BD118" s="80">
        <v>0</v>
      </c>
    </row>
    <row r="119" s="80" customFormat="1" ht="17.25" spans="1:56">
      <c r="A119" s="95"/>
      <c r="B119" s="95"/>
      <c r="C119" s="95"/>
      <c r="D119" s="95">
        <v>0</v>
      </c>
      <c r="E119" s="95"/>
      <c r="F119" s="95"/>
      <c r="G119" s="95"/>
      <c r="H119" s="95"/>
      <c r="I119" s="95"/>
      <c r="J119" s="95"/>
      <c r="K119" s="95"/>
      <c r="L119" s="80">
        <v>0</v>
      </c>
      <c r="Y119" s="98"/>
      <c r="Z119" s="80">
        <f t="shared" si="14"/>
        <v>0</v>
      </c>
      <c r="AA119" s="80" t="str">
        <f t="shared" si="13"/>
        <v>花木支行</v>
      </c>
      <c r="AB119" s="81" t="s">
        <v>435</v>
      </c>
      <c r="AC119" s="81">
        <v>0</v>
      </c>
      <c r="AD119" s="81">
        <v>0</v>
      </c>
      <c r="AE119" s="81">
        <v>0</v>
      </c>
      <c r="AF119" s="81">
        <v>0</v>
      </c>
      <c r="AG119" s="80" t="str">
        <f>IFERROR(VLOOKUP(AB119,$AI:$AJ,2,FALSE),0)</f>
        <v>花木支行</v>
      </c>
      <c r="AI119" s="89" t="s">
        <v>436</v>
      </c>
      <c r="AJ119" s="89" t="s">
        <v>299</v>
      </c>
      <c r="AL119" s="83"/>
      <c r="AM119" s="83"/>
      <c r="AN119" s="83"/>
      <c r="AO119" s="83"/>
      <c r="AP119" s="83"/>
      <c r="AX119" s="80" t="s">
        <v>436</v>
      </c>
      <c r="AY119" s="80" t="s">
        <v>299</v>
      </c>
      <c r="BB119" s="80" t="str">
        <f>VLOOKUP(BC119,$AX:$AY,2,FALSE)</f>
        <v>唐镇支行</v>
      </c>
      <c r="BC119" s="80" t="s">
        <v>437</v>
      </c>
      <c r="BD119" s="80">
        <v>0</v>
      </c>
    </row>
    <row r="120" s="80" customFormat="1" ht="17.25" spans="1:56">
      <c r="A120" s="95"/>
      <c r="B120" s="95"/>
      <c r="C120" s="95"/>
      <c r="D120" s="95">
        <v>0</v>
      </c>
      <c r="E120" s="95"/>
      <c r="F120" s="95"/>
      <c r="G120" s="95"/>
      <c r="H120" s="95"/>
      <c r="I120" s="95"/>
      <c r="J120" s="95"/>
      <c r="K120" s="95"/>
      <c r="L120" s="80">
        <v>0</v>
      </c>
      <c r="Y120" s="98"/>
      <c r="Z120" s="80">
        <f t="shared" si="14"/>
        <v>0</v>
      </c>
      <c r="AA120" s="80" t="str">
        <f t="shared" si="13"/>
        <v>高桥支行</v>
      </c>
      <c r="AB120" s="81" t="s">
        <v>438</v>
      </c>
      <c r="AC120" s="81">
        <v>0</v>
      </c>
      <c r="AD120" s="81">
        <v>0</v>
      </c>
      <c r="AE120" s="81">
        <v>0</v>
      </c>
      <c r="AF120" s="81">
        <v>0</v>
      </c>
      <c r="AG120" s="80" t="str">
        <f>IFERROR(VLOOKUP(AB120,$AI:$AJ,2,FALSE),0)</f>
        <v>高桥支行</v>
      </c>
      <c r="AI120" s="89" t="s">
        <v>439</v>
      </c>
      <c r="AJ120" s="89" t="s">
        <v>299</v>
      </c>
      <c r="AL120" s="83"/>
      <c r="AM120" s="83"/>
      <c r="AN120" s="83"/>
      <c r="AO120" s="83"/>
      <c r="AP120" s="83"/>
      <c r="AX120" s="80" t="s">
        <v>439</v>
      </c>
      <c r="AY120" s="80" t="s">
        <v>299</v>
      </c>
      <c r="BB120" s="80" t="str">
        <f>VLOOKUP(BC120,$AX:$AY,2,FALSE)</f>
        <v>东波分理处</v>
      </c>
      <c r="BC120" s="80" t="s">
        <v>440</v>
      </c>
      <c r="BD120" s="80">
        <v>0</v>
      </c>
    </row>
    <row r="121" s="80" customFormat="1" ht="17.25" spans="1:56">
      <c r="A121" s="95"/>
      <c r="B121" s="95"/>
      <c r="C121" s="95"/>
      <c r="D121" s="95">
        <v>0</v>
      </c>
      <c r="E121" s="95"/>
      <c r="F121" s="95"/>
      <c r="G121" s="95"/>
      <c r="H121" s="95"/>
      <c r="I121" s="95"/>
      <c r="J121" s="95"/>
      <c r="K121" s="95"/>
      <c r="L121" s="80">
        <v>0</v>
      </c>
      <c r="Y121" s="98"/>
      <c r="Z121" s="80">
        <f t="shared" si="14"/>
        <v>0</v>
      </c>
      <c r="AA121" s="80">
        <f t="shared" si="13"/>
        <v>0</v>
      </c>
      <c r="AB121" s="81" t="s">
        <v>441</v>
      </c>
      <c r="AC121" s="81">
        <v>0</v>
      </c>
      <c r="AD121" s="81">
        <v>0</v>
      </c>
      <c r="AE121" s="81">
        <v>0</v>
      </c>
      <c r="AF121" s="81">
        <v>0</v>
      </c>
      <c r="AG121" s="80">
        <f>IFERROR(VLOOKUP(AB121,$AI:$AJ,2,FALSE),0)</f>
        <v>0</v>
      </c>
      <c r="AI121" s="89" t="s">
        <v>442</v>
      </c>
      <c r="AJ121" s="89" t="s">
        <v>299</v>
      </c>
      <c r="AL121" s="83"/>
      <c r="AM121" s="83"/>
      <c r="AN121" s="83"/>
      <c r="AO121" s="83"/>
      <c r="AP121" s="83"/>
      <c r="AX121" s="80" t="s">
        <v>442</v>
      </c>
      <c r="AY121" s="80" t="s">
        <v>299</v>
      </c>
      <c r="BB121" s="80" t="str">
        <f>VLOOKUP(BC121,$AX:$AY,2,FALSE)</f>
        <v>零售市场部</v>
      </c>
      <c r="BC121" s="80" t="s">
        <v>179</v>
      </c>
      <c r="BD121" s="80">
        <v>9</v>
      </c>
    </row>
    <row r="122" s="80" customFormat="1" ht="17.25" spans="1:56">
      <c r="A122" s="95"/>
      <c r="B122" s="95"/>
      <c r="C122" s="95"/>
      <c r="D122" s="95">
        <v>0</v>
      </c>
      <c r="E122" s="95"/>
      <c r="F122" s="95"/>
      <c r="G122" s="95"/>
      <c r="H122" s="95"/>
      <c r="I122" s="95"/>
      <c r="J122" s="95"/>
      <c r="K122" s="95"/>
      <c r="L122" s="80">
        <v>0</v>
      </c>
      <c r="Y122" s="98"/>
      <c r="Z122" s="80">
        <f t="shared" si="14"/>
        <v>0</v>
      </c>
      <c r="AA122" s="80" t="str">
        <f t="shared" si="13"/>
        <v>潼港分理处</v>
      </c>
      <c r="AB122" s="81" t="s">
        <v>443</v>
      </c>
      <c r="AC122" s="81">
        <v>0</v>
      </c>
      <c r="AD122" s="81">
        <v>0</v>
      </c>
      <c r="AE122" s="81">
        <v>0</v>
      </c>
      <c r="AF122" s="81">
        <v>0</v>
      </c>
      <c r="AG122" s="80" t="str">
        <f>IFERROR(VLOOKUP(AB122,$AI:$AJ,2,FALSE),0)</f>
        <v>潼港分理处</v>
      </c>
      <c r="AI122" s="89" t="s">
        <v>444</v>
      </c>
      <c r="AJ122" s="89" t="s">
        <v>299</v>
      </c>
      <c r="AL122" s="83"/>
      <c r="AM122" s="83"/>
      <c r="AN122" s="83"/>
      <c r="AO122" s="83"/>
      <c r="AP122" s="83"/>
      <c r="AX122" s="80" t="s">
        <v>444</v>
      </c>
      <c r="AY122" s="80" t="s">
        <v>299</v>
      </c>
      <c r="BB122" s="80" t="str">
        <f>VLOOKUP(BC122,$AX:$AY,2,FALSE)</f>
        <v>芳华分理处</v>
      </c>
      <c r="BC122" s="80" t="s">
        <v>232</v>
      </c>
      <c r="BD122" s="80">
        <v>0</v>
      </c>
    </row>
    <row r="123" s="80" customFormat="1" ht="17.25" spans="1:56">
      <c r="A123" s="95"/>
      <c r="B123" s="95"/>
      <c r="C123" s="95"/>
      <c r="D123" s="95">
        <v>0</v>
      </c>
      <c r="E123" s="95"/>
      <c r="F123" s="95"/>
      <c r="G123" s="95"/>
      <c r="H123" s="95"/>
      <c r="I123" s="95"/>
      <c r="J123" s="95"/>
      <c r="K123" s="95"/>
      <c r="L123" s="80">
        <v>0</v>
      </c>
      <c r="Y123" s="98"/>
      <c r="Z123" s="80">
        <f t="shared" si="14"/>
        <v>0</v>
      </c>
      <c r="AA123" s="80" t="str">
        <f t="shared" si="13"/>
        <v>零售市场部</v>
      </c>
      <c r="AB123" s="81" t="s">
        <v>77</v>
      </c>
      <c r="AC123" s="81">
        <v>0</v>
      </c>
      <c r="AD123" s="81">
        <v>0</v>
      </c>
      <c r="AE123" s="81">
        <v>0</v>
      </c>
      <c r="AF123" s="81">
        <v>499935</v>
      </c>
      <c r="AG123" s="80" t="str">
        <f>IFERROR(VLOOKUP(AB123,$AI:$AJ,2,FALSE),0)</f>
        <v>零售市场部</v>
      </c>
      <c r="AI123" s="89" t="s">
        <v>445</v>
      </c>
      <c r="AJ123" s="89" t="s">
        <v>299</v>
      </c>
      <c r="AL123" s="83"/>
      <c r="AM123" s="83"/>
      <c r="AN123" s="83"/>
      <c r="AO123" s="83"/>
      <c r="AP123" s="83"/>
      <c r="AX123" s="80" t="s">
        <v>445</v>
      </c>
      <c r="AY123" s="80" t="s">
        <v>299</v>
      </c>
      <c r="BB123" s="80" t="str">
        <f>VLOOKUP(BC123,$AX:$AY,2,FALSE)</f>
        <v>民耀分理处</v>
      </c>
      <c r="BC123" s="80" t="s">
        <v>446</v>
      </c>
      <c r="BD123" s="80">
        <v>0</v>
      </c>
    </row>
    <row r="124" s="80" customFormat="1" ht="17.25" spans="1:56">
      <c r="A124" s="95"/>
      <c r="B124" s="95"/>
      <c r="C124" s="95"/>
      <c r="D124" s="95">
        <v>0</v>
      </c>
      <c r="E124" s="95"/>
      <c r="F124" s="95"/>
      <c r="G124" s="95"/>
      <c r="H124" s="95"/>
      <c r="I124" s="95"/>
      <c r="J124" s="95"/>
      <c r="K124" s="95"/>
      <c r="L124" s="80">
        <v>0</v>
      </c>
      <c r="Y124" s="98"/>
      <c r="Z124" s="80">
        <f t="shared" si="14"/>
        <v>0</v>
      </c>
      <c r="AA124" s="80">
        <f t="shared" si="13"/>
        <v>0</v>
      </c>
      <c r="AB124" s="81" t="s">
        <v>447</v>
      </c>
      <c r="AC124" s="81">
        <v>0</v>
      </c>
      <c r="AD124" s="81">
        <v>0</v>
      </c>
      <c r="AE124" s="81">
        <v>0</v>
      </c>
      <c r="AF124" s="81">
        <v>0</v>
      </c>
      <c r="AG124" s="80">
        <f>IFERROR(VLOOKUP(AB124,$AI:$AJ,2,FALSE),0)</f>
        <v>0</v>
      </c>
      <c r="AI124" s="89" t="s">
        <v>448</v>
      </c>
      <c r="AJ124" s="89" t="s">
        <v>299</v>
      </c>
      <c r="AL124" s="83"/>
      <c r="AM124" s="83"/>
      <c r="AN124" s="83"/>
      <c r="AO124" s="83"/>
      <c r="AP124" s="83"/>
      <c r="AX124" s="80" t="s">
        <v>448</v>
      </c>
      <c r="AY124" s="80" t="s">
        <v>299</v>
      </c>
      <c r="BB124" s="80" t="str">
        <f>VLOOKUP(BC124,$AX:$AY,2,FALSE)</f>
        <v>金杨支行</v>
      </c>
      <c r="BC124" s="80" t="s">
        <v>449</v>
      </c>
      <c r="BD124" s="80">
        <v>0</v>
      </c>
    </row>
    <row r="125" s="80" customFormat="1" ht="17.25" spans="1:56">
      <c r="A125" s="95"/>
      <c r="B125" s="95"/>
      <c r="C125" s="95"/>
      <c r="D125" s="95">
        <v>0</v>
      </c>
      <c r="E125" s="95"/>
      <c r="F125" s="95"/>
      <c r="G125" s="95"/>
      <c r="H125" s="95"/>
      <c r="I125" s="95"/>
      <c r="J125" s="95"/>
      <c r="K125" s="95"/>
      <c r="L125" s="80">
        <v>0</v>
      </c>
      <c r="Y125" s="98"/>
      <c r="Z125" s="80">
        <f t="shared" si="14"/>
        <v>0</v>
      </c>
      <c r="AA125" s="80" t="str">
        <f t="shared" si="13"/>
        <v>香山分理处</v>
      </c>
      <c r="AB125" s="81" t="s">
        <v>183</v>
      </c>
      <c r="AC125" s="81">
        <v>0</v>
      </c>
      <c r="AD125" s="81">
        <v>0</v>
      </c>
      <c r="AE125" s="81">
        <v>0</v>
      </c>
      <c r="AF125" s="81">
        <v>0</v>
      </c>
      <c r="AG125" s="80" t="str">
        <f>IFERROR(VLOOKUP(AB125,$AI:$AJ,2,FALSE),0)</f>
        <v>香山分理处</v>
      </c>
      <c r="AI125" s="89" t="s">
        <v>450</v>
      </c>
      <c r="AJ125" s="89" t="s">
        <v>299</v>
      </c>
      <c r="AL125" s="83"/>
      <c r="AM125" s="83"/>
      <c r="AN125" s="83"/>
      <c r="AO125" s="83"/>
      <c r="AP125" s="83"/>
      <c r="AX125" s="80" t="s">
        <v>450</v>
      </c>
      <c r="AY125" s="80" t="s">
        <v>299</v>
      </c>
      <c r="BB125" s="80" t="str">
        <f>VLOOKUP(BC125,$AX:$AY,2,FALSE)</f>
        <v>杨思支行</v>
      </c>
      <c r="BC125" s="80" t="s">
        <v>451</v>
      </c>
      <c r="BD125" s="80">
        <v>0</v>
      </c>
    </row>
    <row r="126" s="80" customFormat="1" ht="17.25" spans="1:56">
      <c r="A126" s="95"/>
      <c r="B126" s="95"/>
      <c r="C126" s="95"/>
      <c r="D126" s="95">
        <v>0</v>
      </c>
      <c r="E126" s="95"/>
      <c r="F126" s="95"/>
      <c r="G126" s="95"/>
      <c r="H126" s="95"/>
      <c r="I126" s="95"/>
      <c r="J126" s="95"/>
      <c r="K126" s="95"/>
      <c r="L126" s="80">
        <v>0</v>
      </c>
      <c r="Y126" s="98"/>
      <c r="Z126" s="80">
        <f t="shared" si="14"/>
        <v>0</v>
      </c>
      <c r="AA126" s="80" t="str">
        <f t="shared" si="13"/>
        <v>王港支行</v>
      </c>
      <c r="AB126" s="81" t="s">
        <v>452</v>
      </c>
      <c r="AC126" s="81">
        <v>0</v>
      </c>
      <c r="AD126" s="81">
        <v>0</v>
      </c>
      <c r="AE126" s="81">
        <v>0</v>
      </c>
      <c r="AF126" s="81">
        <v>300000</v>
      </c>
      <c r="AG126" s="80" t="str">
        <f>IFERROR(VLOOKUP(AB126,$AI:$AJ,2,FALSE),0)</f>
        <v>王港支行</v>
      </c>
      <c r="AI126" s="89" t="s">
        <v>453</v>
      </c>
      <c r="AJ126" s="89" t="s">
        <v>299</v>
      </c>
      <c r="AL126" s="83"/>
      <c r="AM126" s="83"/>
      <c r="AN126" s="83"/>
      <c r="AO126" s="83"/>
      <c r="AP126" s="83"/>
      <c r="AX126" s="80" t="s">
        <v>453</v>
      </c>
      <c r="AY126" s="80" t="s">
        <v>299</v>
      </c>
      <c r="BB126" s="80" t="str">
        <f>VLOOKUP(BC126,$AX:$AY,2,FALSE)</f>
        <v>花木支行</v>
      </c>
      <c r="BC126" s="80" t="s">
        <v>237</v>
      </c>
      <c r="BD126" s="80">
        <v>1</v>
      </c>
    </row>
    <row r="127" s="80" customFormat="1" ht="17.25" spans="1:56">
      <c r="A127" s="95"/>
      <c r="B127" s="95"/>
      <c r="C127" s="95"/>
      <c r="D127" s="95">
        <v>0</v>
      </c>
      <c r="E127" s="95"/>
      <c r="F127" s="95"/>
      <c r="G127" s="95"/>
      <c r="H127" s="95"/>
      <c r="I127" s="95"/>
      <c r="J127" s="95"/>
      <c r="K127" s="95"/>
      <c r="L127" s="80">
        <v>0</v>
      </c>
      <c r="Y127" s="98"/>
      <c r="Z127" s="80">
        <f t="shared" si="14"/>
        <v>0</v>
      </c>
      <c r="AA127" s="80">
        <f t="shared" si="13"/>
        <v>0</v>
      </c>
      <c r="AB127" s="81" t="s">
        <v>454</v>
      </c>
      <c r="AC127" s="81">
        <v>0</v>
      </c>
      <c r="AD127" s="81">
        <v>0</v>
      </c>
      <c r="AE127" s="81">
        <v>0</v>
      </c>
      <c r="AF127" s="81">
        <v>0</v>
      </c>
      <c r="AG127" s="80">
        <f>IFERROR(VLOOKUP(AB127,$AI:$AJ,2,FALSE),0)</f>
        <v>0</v>
      </c>
      <c r="AI127" s="89" t="s">
        <v>455</v>
      </c>
      <c r="AJ127" s="89" t="s">
        <v>299</v>
      </c>
      <c r="AL127" s="83"/>
      <c r="AM127" s="83"/>
      <c r="AN127" s="83"/>
      <c r="AO127" s="83"/>
      <c r="AP127" s="83"/>
      <c r="AX127" s="80" t="s">
        <v>455</v>
      </c>
      <c r="AY127" s="80" t="s">
        <v>299</v>
      </c>
      <c r="BB127" s="80" t="str">
        <f>VLOOKUP(BC127,$AX:$AY,2,FALSE)</f>
        <v>零售市场部</v>
      </c>
      <c r="BC127" s="80" t="s">
        <v>240</v>
      </c>
      <c r="BD127" s="80">
        <v>5</v>
      </c>
    </row>
    <row r="128" s="80" customFormat="1" ht="17.25" spans="1:56">
      <c r="A128" s="95"/>
      <c r="B128" s="95"/>
      <c r="C128" s="95"/>
      <c r="D128" s="95">
        <v>0</v>
      </c>
      <c r="E128" s="95"/>
      <c r="F128" s="95"/>
      <c r="G128" s="95"/>
      <c r="H128" s="95"/>
      <c r="I128" s="95"/>
      <c r="J128" s="95"/>
      <c r="K128" s="95"/>
      <c r="L128" s="80">
        <v>0</v>
      </c>
      <c r="Y128" s="98"/>
      <c r="Z128" s="80">
        <f t="shared" si="14"/>
        <v>0</v>
      </c>
      <c r="AA128" s="80" t="str">
        <f t="shared" si="13"/>
        <v>公司金融部</v>
      </c>
      <c r="AB128" s="81" t="s">
        <v>201</v>
      </c>
      <c r="AC128" s="81">
        <v>0</v>
      </c>
      <c r="AD128" s="81">
        <v>0</v>
      </c>
      <c r="AE128" s="81">
        <v>0</v>
      </c>
      <c r="AF128" s="81">
        <v>0</v>
      </c>
      <c r="AG128" s="80" t="str">
        <f>IFERROR(VLOOKUP(AB128,$AI:$AJ,2,FALSE),0)</f>
        <v>公司金融部</v>
      </c>
      <c r="AI128" s="89" t="s">
        <v>456</v>
      </c>
      <c r="AJ128" s="89" t="s">
        <v>299</v>
      </c>
      <c r="AL128" s="83"/>
      <c r="AM128" s="83"/>
      <c r="AN128" s="83"/>
      <c r="AO128" s="83"/>
      <c r="AP128" s="83"/>
      <c r="AX128" s="80" t="s">
        <v>456</v>
      </c>
      <c r="AY128" s="80" t="s">
        <v>299</v>
      </c>
      <c r="BB128" s="80" t="str">
        <f>VLOOKUP(BC128,$AX:$AY,2,FALSE)</f>
        <v>唐镇支行</v>
      </c>
      <c r="BC128" s="80" t="s">
        <v>457</v>
      </c>
      <c r="BD128" s="80">
        <v>0</v>
      </c>
    </row>
    <row r="129" s="80" customFormat="1" ht="17.25" spans="1:56">
      <c r="A129" s="95"/>
      <c r="B129" s="95"/>
      <c r="C129" s="95"/>
      <c r="D129" s="95">
        <v>0</v>
      </c>
      <c r="E129" s="95"/>
      <c r="F129" s="95"/>
      <c r="G129" s="95"/>
      <c r="H129" s="95"/>
      <c r="I129" s="95"/>
      <c r="J129" s="95"/>
      <c r="K129" s="95"/>
      <c r="L129" s="80">
        <v>0</v>
      </c>
      <c r="Y129" s="98"/>
      <c r="Z129" s="80">
        <f t="shared" si="14"/>
        <v>0</v>
      </c>
      <c r="AA129" s="80" t="str">
        <f t="shared" si="13"/>
        <v>办公室</v>
      </c>
      <c r="AB129" s="81" t="s">
        <v>113</v>
      </c>
      <c r="AC129" s="81">
        <v>0</v>
      </c>
      <c r="AD129" s="81">
        <v>0</v>
      </c>
      <c r="AE129" s="81">
        <v>0</v>
      </c>
      <c r="AF129" s="81">
        <v>0</v>
      </c>
      <c r="AG129" s="80" t="str">
        <f>IFERROR(VLOOKUP(AB129,$AI:$AJ,2,FALSE),0)</f>
        <v>办公室</v>
      </c>
      <c r="AI129" s="89" t="s">
        <v>458</v>
      </c>
      <c r="AJ129" s="89" t="s">
        <v>299</v>
      </c>
      <c r="AL129" s="83"/>
      <c r="AM129" s="83"/>
      <c r="AN129" s="83"/>
      <c r="AO129" s="83"/>
      <c r="AP129" s="83"/>
      <c r="AX129" s="80" t="s">
        <v>458</v>
      </c>
      <c r="AY129" s="80" t="s">
        <v>299</v>
      </c>
      <c r="BB129" s="80" t="str">
        <f>VLOOKUP(BC129,$AX:$AY,2,FALSE)</f>
        <v>新园路支行</v>
      </c>
      <c r="BC129" s="80" t="s">
        <v>459</v>
      </c>
      <c r="BD129" s="80">
        <v>0</v>
      </c>
    </row>
    <row r="130" s="80" customFormat="1" ht="17.25" spans="1:56">
      <c r="A130" s="95"/>
      <c r="B130" s="95"/>
      <c r="C130" s="95"/>
      <c r="D130" s="95">
        <v>0</v>
      </c>
      <c r="E130" s="95"/>
      <c r="F130" s="95"/>
      <c r="G130" s="95"/>
      <c r="H130" s="95"/>
      <c r="I130" s="95"/>
      <c r="J130" s="95"/>
      <c r="K130" s="95"/>
      <c r="L130" s="80">
        <v>0</v>
      </c>
      <c r="Y130" s="98"/>
      <c r="Z130" s="80">
        <f t="shared" si="14"/>
        <v>0</v>
      </c>
      <c r="AA130" s="80" t="str">
        <f t="shared" ref="AA130:AA193" si="15">AG130</f>
        <v>王港支行</v>
      </c>
      <c r="AB130" s="81" t="s">
        <v>83</v>
      </c>
      <c r="AC130" s="81">
        <v>0</v>
      </c>
      <c r="AD130" s="81">
        <v>0</v>
      </c>
      <c r="AE130" s="81">
        <v>0</v>
      </c>
      <c r="AF130" s="81">
        <v>0</v>
      </c>
      <c r="AG130" s="80" t="str">
        <f>IFERROR(VLOOKUP(AB130,$AI:$AJ,2,FALSE),0)</f>
        <v>王港支行</v>
      </c>
      <c r="AI130" s="89" t="s">
        <v>460</v>
      </c>
      <c r="AJ130" s="89" t="s">
        <v>299</v>
      </c>
      <c r="AL130" s="83"/>
      <c r="AM130" s="83"/>
      <c r="AN130" s="83"/>
      <c r="AO130" s="83"/>
      <c r="AP130" s="83"/>
      <c r="AX130" s="80" t="s">
        <v>460</v>
      </c>
      <c r="AY130" s="80" t="s">
        <v>299</v>
      </c>
      <c r="BB130" s="80" t="str">
        <f>VLOOKUP(BC130,$AX:$AY,2,FALSE)</f>
        <v>香山分理处</v>
      </c>
      <c r="BC130" s="80" t="s">
        <v>461</v>
      </c>
      <c r="BD130" s="80">
        <v>0</v>
      </c>
    </row>
    <row r="131" s="80" customFormat="1" ht="17.25" spans="1:56">
      <c r="A131" s="95"/>
      <c r="B131" s="95"/>
      <c r="C131" s="95"/>
      <c r="D131" s="95">
        <v>0</v>
      </c>
      <c r="E131" s="95"/>
      <c r="F131" s="95"/>
      <c r="G131" s="95"/>
      <c r="H131" s="95"/>
      <c r="I131" s="95"/>
      <c r="J131" s="95"/>
      <c r="K131" s="95"/>
      <c r="L131" s="80">
        <v>0</v>
      </c>
      <c r="Y131" s="98"/>
      <c r="Z131" s="80">
        <f t="shared" si="14"/>
        <v>0</v>
      </c>
      <c r="AA131" s="80">
        <f t="shared" si="15"/>
        <v>0</v>
      </c>
      <c r="AB131" s="81" t="s">
        <v>462</v>
      </c>
      <c r="AC131" s="81">
        <v>0</v>
      </c>
      <c r="AD131" s="81">
        <v>0</v>
      </c>
      <c r="AE131" s="81">
        <v>0</v>
      </c>
      <c r="AF131" s="81">
        <v>0</v>
      </c>
      <c r="AG131" s="80">
        <f>IFERROR(VLOOKUP(AB131,$AI:$AJ,2,FALSE),0)</f>
        <v>0</v>
      </c>
      <c r="AI131" s="88" t="s">
        <v>463</v>
      </c>
      <c r="AJ131" s="89" t="s">
        <v>299</v>
      </c>
      <c r="AL131" s="83"/>
      <c r="AM131" s="83"/>
      <c r="AN131" s="83"/>
      <c r="AO131" s="83"/>
      <c r="AP131" s="83"/>
      <c r="AX131" s="80" t="s">
        <v>463</v>
      </c>
      <c r="AY131" s="80" t="s">
        <v>299</v>
      </c>
      <c r="BB131" s="80" t="str">
        <f>VLOOKUP(BC131,$AX:$AY,2,FALSE)</f>
        <v>严桥支行</v>
      </c>
      <c r="BC131" s="80" t="s">
        <v>464</v>
      </c>
      <c r="BD131" s="80">
        <v>0</v>
      </c>
    </row>
    <row r="132" s="80" customFormat="1" ht="17.25" spans="1:56">
      <c r="A132" s="95"/>
      <c r="B132" s="95"/>
      <c r="C132" s="95"/>
      <c r="D132" s="95">
        <v>0</v>
      </c>
      <c r="E132" s="95"/>
      <c r="F132" s="95"/>
      <c r="G132" s="95"/>
      <c r="H132" s="95"/>
      <c r="I132" s="95"/>
      <c r="J132" s="95"/>
      <c r="K132" s="95"/>
      <c r="L132" s="80">
        <v>0</v>
      </c>
      <c r="Y132" s="98"/>
      <c r="Z132" s="80">
        <f t="shared" ref="Z132:Z195" si="16">P132-Y132</f>
        <v>0</v>
      </c>
      <c r="AA132" s="80" t="str">
        <f t="shared" si="15"/>
        <v>公司金融部</v>
      </c>
      <c r="AB132" s="81" t="s">
        <v>197</v>
      </c>
      <c r="AC132" s="81">
        <v>0</v>
      </c>
      <c r="AD132" s="81">
        <v>0</v>
      </c>
      <c r="AE132" s="81">
        <v>0</v>
      </c>
      <c r="AF132" s="81">
        <v>0</v>
      </c>
      <c r="AG132" s="80" t="str">
        <f>IFERROR(VLOOKUP(AB132,$AI:$AJ,2,FALSE),0)</f>
        <v>公司金融部</v>
      </c>
      <c r="AI132" s="90" t="s">
        <v>465</v>
      </c>
      <c r="AJ132" s="89" t="s">
        <v>299</v>
      </c>
      <c r="AL132" s="83"/>
      <c r="AM132" s="83"/>
      <c r="AN132" s="83"/>
      <c r="AO132" s="83"/>
      <c r="AP132" s="83"/>
      <c r="AX132" s="80" t="s">
        <v>465</v>
      </c>
      <c r="AY132" s="80" t="s">
        <v>299</v>
      </c>
      <c r="BB132" s="80" t="str">
        <f>VLOOKUP(BC132,$AX:$AY,2,FALSE)</f>
        <v>金杨支行</v>
      </c>
      <c r="BC132" s="80" t="s">
        <v>184</v>
      </c>
      <c r="BD132" s="80">
        <v>0</v>
      </c>
    </row>
    <row r="133" s="80" customFormat="1" ht="17.25" spans="1:56">
      <c r="A133" s="95"/>
      <c r="B133" s="95"/>
      <c r="C133" s="95"/>
      <c r="D133" s="95">
        <v>0</v>
      </c>
      <c r="E133" s="95"/>
      <c r="F133" s="95"/>
      <c r="G133" s="95"/>
      <c r="H133" s="95"/>
      <c r="I133" s="95"/>
      <c r="J133" s="95"/>
      <c r="K133" s="95"/>
      <c r="L133" s="80">
        <v>0</v>
      </c>
      <c r="Y133" s="98"/>
      <c r="Z133" s="80">
        <f t="shared" si="16"/>
        <v>0</v>
      </c>
      <c r="AA133" s="80">
        <f t="shared" si="15"/>
        <v>0</v>
      </c>
      <c r="AB133" s="81" t="s">
        <v>193</v>
      </c>
      <c r="AC133" s="81">
        <v>0</v>
      </c>
      <c r="AD133" s="81">
        <v>0</v>
      </c>
      <c r="AE133" s="81">
        <v>0</v>
      </c>
      <c r="AF133" s="81">
        <v>0</v>
      </c>
      <c r="AG133" s="80">
        <f>IFERROR(VLOOKUP(AB133,$AI:$AJ,2,FALSE),0)</f>
        <v>0</v>
      </c>
      <c r="AI133" s="89" t="s">
        <v>466</v>
      </c>
      <c r="AJ133" s="89" t="s">
        <v>138</v>
      </c>
      <c r="AL133" s="83"/>
      <c r="AM133" s="83"/>
      <c r="AN133" s="83"/>
      <c r="AO133" s="83"/>
      <c r="AP133" s="83"/>
      <c r="AX133" s="80" t="s">
        <v>466</v>
      </c>
      <c r="AY133" s="80" t="s">
        <v>138</v>
      </c>
      <c r="BB133" s="80" t="str">
        <f>VLOOKUP(BC133,$AX:$AY,2,FALSE)</f>
        <v>黄楼支行</v>
      </c>
      <c r="BC133" s="80" t="s">
        <v>467</v>
      </c>
      <c r="BD133" s="80">
        <v>0</v>
      </c>
    </row>
    <row r="134" s="80" customFormat="1" ht="17.25" spans="1:56">
      <c r="A134" s="95"/>
      <c r="B134" s="95"/>
      <c r="C134" s="95"/>
      <c r="D134" s="95">
        <v>0</v>
      </c>
      <c r="E134" s="95"/>
      <c r="F134" s="95"/>
      <c r="G134" s="95"/>
      <c r="H134" s="95"/>
      <c r="I134" s="95"/>
      <c r="J134" s="95"/>
      <c r="K134" s="95"/>
      <c r="L134" s="80">
        <v>0</v>
      </c>
      <c r="Y134" s="98"/>
      <c r="Z134" s="80">
        <f t="shared" si="16"/>
        <v>0</v>
      </c>
      <c r="AA134" s="80" t="str">
        <f t="shared" si="15"/>
        <v>公司金融部</v>
      </c>
      <c r="AB134" s="81" t="s">
        <v>208</v>
      </c>
      <c r="AC134" s="81">
        <v>0</v>
      </c>
      <c r="AD134" s="81">
        <v>0</v>
      </c>
      <c r="AE134" s="81">
        <v>0</v>
      </c>
      <c r="AF134" s="81">
        <v>0</v>
      </c>
      <c r="AG134" s="80" t="str">
        <f>IFERROR(VLOOKUP(AB134,$AI:$AJ,2,FALSE),0)</f>
        <v>公司金融部</v>
      </c>
      <c r="AI134" s="89" t="s">
        <v>371</v>
      </c>
      <c r="AJ134" s="89" t="s">
        <v>138</v>
      </c>
      <c r="AL134" s="83"/>
      <c r="AM134" s="83"/>
      <c r="AN134" s="83"/>
      <c r="AO134" s="83"/>
      <c r="AP134" s="83"/>
      <c r="AX134" s="80" t="s">
        <v>371</v>
      </c>
      <c r="AY134" s="80" t="s">
        <v>138</v>
      </c>
      <c r="BB134" s="80" t="str">
        <f>VLOOKUP(BC134,$AX:$AY,2,FALSE)</f>
        <v>孙桥支行</v>
      </c>
      <c r="BC134" s="80" t="s">
        <v>468</v>
      </c>
      <c r="BD134" s="80">
        <v>0</v>
      </c>
    </row>
    <row r="135" s="80" customFormat="1" ht="17.25" spans="1:56">
      <c r="A135" s="95"/>
      <c r="B135" s="95"/>
      <c r="C135" s="95"/>
      <c r="D135" s="95">
        <v>0</v>
      </c>
      <c r="E135" s="95"/>
      <c r="F135" s="95"/>
      <c r="G135" s="95"/>
      <c r="H135" s="95"/>
      <c r="I135" s="95"/>
      <c r="J135" s="95"/>
      <c r="K135" s="95"/>
      <c r="L135" s="80">
        <v>0</v>
      </c>
      <c r="Y135" s="98"/>
      <c r="Z135" s="80">
        <f t="shared" si="16"/>
        <v>0</v>
      </c>
      <c r="AA135" s="80" t="str">
        <f t="shared" si="15"/>
        <v>运营管理部</v>
      </c>
      <c r="AB135" s="81" t="s">
        <v>409</v>
      </c>
      <c r="AC135" s="81">
        <v>0</v>
      </c>
      <c r="AD135" s="81">
        <v>0</v>
      </c>
      <c r="AE135" s="81">
        <v>0</v>
      </c>
      <c r="AF135" s="81">
        <v>0</v>
      </c>
      <c r="AG135" s="80" t="str">
        <f>IFERROR(VLOOKUP(AB135,$AI:$AJ,2,FALSE),0)</f>
        <v>运营管理部</v>
      </c>
      <c r="AI135" s="89" t="s">
        <v>469</v>
      </c>
      <c r="AJ135" s="89" t="s">
        <v>138</v>
      </c>
      <c r="AL135" s="83"/>
      <c r="AM135" s="83"/>
      <c r="AN135" s="83"/>
      <c r="AO135" s="83"/>
      <c r="AP135" s="83"/>
      <c r="AX135" s="80" t="s">
        <v>469</v>
      </c>
      <c r="AY135" s="80" t="s">
        <v>138</v>
      </c>
      <c r="BB135" s="80" t="str">
        <f>VLOOKUP(BC135,$AX:$AY,2,FALSE)</f>
        <v>零售市场部</v>
      </c>
      <c r="BC135" s="80" t="s">
        <v>189</v>
      </c>
      <c r="BD135" s="80">
        <v>73</v>
      </c>
    </row>
    <row r="136" s="80" customFormat="1" ht="17.25" spans="1:56">
      <c r="A136" s="95"/>
      <c r="B136" s="95"/>
      <c r="C136" s="95"/>
      <c r="D136" s="95">
        <v>0</v>
      </c>
      <c r="E136" s="95"/>
      <c r="F136" s="95"/>
      <c r="G136" s="95"/>
      <c r="H136" s="95"/>
      <c r="I136" s="95"/>
      <c r="J136" s="95"/>
      <c r="K136" s="95"/>
      <c r="L136" s="80">
        <v>0</v>
      </c>
      <c r="Y136" s="98"/>
      <c r="Z136" s="80">
        <f t="shared" si="16"/>
        <v>0</v>
      </c>
      <c r="AA136" s="80" t="str">
        <f t="shared" si="15"/>
        <v>运营管理部</v>
      </c>
      <c r="AB136" s="81" t="s">
        <v>302</v>
      </c>
      <c r="AC136" s="81">
        <v>0</v>
      </c>
      <c r="AD136" s="81">
        <v>0</v>
      </c>
      <c r="AE136" s="81">
        <v>0</v>
      </c>
      <c r="AF136" s="81">
        <v>0</v>
      </c>
      <c r="AG136" s="80" t="str">
        <f>IFERROR(VLOOKUP(AB136,$AI:$AJ,2,FALSE),0)</f>
        <v>运营管理部</v>
      </c>
      <c r="AI136" s="89" t="s">
        <v>470</v>
      </c>
      <c r="AJ136" s="89" t="s">
        <v>138</v>
      </c>
      <c r="AL136" s="83"/>
      <c r="AM136" s="83"/>
      <c r="AN136" s="83"/>
      <c r="AO136" s="83"/>
      <c r="AP136" s="83"/>
      <c r="AX136" s="80" t="s">
        <v>470</v>
      </c>
      <c r="AY136" s="80" t="s">
        <v>138</v>
      </c>
      <c r="BB136" s="80" t="str">
        <f>VLOOKUP(BC136,$AX:$AY,2,FALSE)</f>
        <v>合庆支行</v>
      </c>
      <c r="BC136" s="80" t="s">
        <v>471</v>
      </c>
      <c r="BD136" s="80">
        <v>0</v>
      </c>
    </row>
    <row r="137" s="80" customFormat="1" ht="17.25" spans="1:56">
      <c r="A137" s="95"/>
      <c r="B137" s="95"/>
      <c r="C137" s="95"/>
      <c r="D137" s="95">
        <v>0</v>
      </c>
      <c r="E137" s="95"/>
      <c r="F137" s="95"/>
      <c r="G137" s="95"/>
      <c r="H137" s="95"/>
      <c r="I137" s="95"/>
      <c r="J137" s="95"/>
      <c r="K137" s="95"/>
      <c r="L137" s="80">
        <v>0</v>
      </c>
      <c r="Y137" s="98"/>
      <c r="Z137" s="80">
        <f t="shared" si="16"/>
        <v>0</v>
      </c>
      <c r="AA137" s="80" t="str">
        <f t="shared" si="15"/>
        <v>川沙支行</v>
      </c>
      <c r="AB137" s="81" t="s">
        <v>89</v>
      </c>
      <c r="AC137" s="81">
        <v>0</v>
      </c>
      <c r="AD137" s="81">
        <v>0</v>
      </c>
      <c r="AE137" s="81">
        <v>0</v>
      </c>
      <c r="AF137" s="81">
        <v>25000</v>
      </c>
      <c r="AG137" s="80" t="str">
        <f>IFERROR(VLOOKUP(AB137,$AI:$AJ,2,FALSE),0)</f>
        <v>川沙支行</v>
      </c>
      <c r="AI137" s="89" t="s">
        <v>472</v>
      </c>
      <c r="AJ137" s="89" t="s">
        <v>138</v>
      </c>
      <c r="AL137" s="83"/>
      <c r="AM137" s="83"/>
      <c r="AN137" s="83"/>
      <c r="AO137" s="83"/>
      <c r="AP137" s="83"/>
      <c r="AX137" s="80" t="s">
        <v>472</v>
      </c>
      <c r="AY137" s="80" t="s">
        <v>138</v>
      </c>
      <c r="BB137" s="80" t="str">
        <f>VLOOKUP(BC137,$AX:$AY,2,FALSE)</f>
        <v>严桥支行</v>
      </c>
      <c r="BC137" s="80" t="s">
        <v>473</v>
      </c>
      <c r="BD137" s="80">
        <v>0</v>
      </c>
    </row>
    <row r="138" s="80" customFormat="1" ht="17.25" spans="1:56">
      <c r="A138" s="95"/>
      <c r="B138" s="95"/>
      <c r="C138" s="95"/>
      <c r="D138" s="95">
        <v>0</v>
      </c>
      <c r="E138" s="95"/>
      <c r="F138" s="95"/>
      <c r="G138" s="95"/>
      <c r="H138" s="95"/>
      <c r="I138" s="95"/>
      <c r="J138" s="95"/>
      <c r="K138" s="95"/>
      <c r="L138" s="80">
        <v>0</v>
      </c>
      <c r="Y138" s="98"/>
      <c r="Z138" s="80">
        <f t="shared" si="16"/>
        <v>0</v>
      </c>
      <c r="AA138" s="80" t="str">
        <f t="shared" si="15"/>
        <v>零售市场部</v>
      </c>
      <c r="AB138" s="81" t="s">
        <v>202</v>
      </c>
      <c r="AC138" s="81">
        <v>0</v>
      </c>
      <c r="AD138" s="81">
        <v>0</v>
      </c>
      <c r="AE138" s="81">
        <v>0</v>
      </c>
      <c r="AF138" s="81">
        <v>0</v>
      </c>
      <c r="AG138" s="80" t="str">
        <f>IFERROR(VLOOKUP(AB138,$AI:$AJ,2,FALSE),0)</f>
        <v>零售市场部</v>
      </c>
      <c r="AI138" s="89" t="s">
        <v>474</v>
      </c>
      <c r="AJ138" s="89" t="s">
        <v>138</v>
      </c>
      <c r="AL138" s="83"/>
      <c r="AM138" s="83"/>
      <c r="AN138" s="83"/>
      <c r="AO138" s="83"/>
      <c r="AP138" s="83"/>
      <c r="AX138" s="80" t="s">
        <v>474</v>
      </c>
      <c r="AY138" s="80" t="s">
        <v>138</v>
      </c>
      <c r="BB138" s="80" t="str">
        <f>VLOOKUP(BC138,$AX:$AY,2,FALSE)</f>
        <v>张江支行</v>
      </c>
      <c r="BC138" s="80" t="s">
        <v>475</v>
      </c>
      <c r="BD138" s="80">
        <v>0</v>
      </c>
    </row>
    <row r="139" s="80" customFormat="1" ht="17.25" spans="1:56">
      <c r="A139" s="95"/>
      <c r="B139" s="95"/>
      <c r="C139" s="95"/>
      <c r="D139" s="95">
        <v>0</v>
      </c>
      <c r="E139" s="95"/>
      <c r="F139" s="95"/>
      <c r="G139" s="95"/>
      <c r="H139" s="95"/>
      <c r="I139" s="95"/>
      <c r="J139" s="95"/>
      <c r="K139" s="95"/>
      <c r="L139" s="80">
        <v>0</v>
      </c>
      <c r="Y139" s="98"/>
      <c r="Z139" s="80">
        <f t="shared" si="16"/>
        <v>0</v>
      </c>
      <c r="AA139" s="80" t="str">
        <f t="shared" si="15"/>
        <v>人力资源部</v>
      </c>
      <c r="AB139" s="81" t="s">
        <v>187</v>
      </c>
      <c r="AC139" s="81">
        <v>0</v>
      </c>
      <c r="AD139" s="81">
        <v>0</v>
      </c>
      <c r="AE139" s="81">
        <v>0</v>
      </c>
      <c r="AF139" s="81">
        <v>0</v>
      </c>
      <c r="AG139" s="80" t="str">
        <f>IFERROR(VLOOKUP(AB139,$AI:$AJ,2,FALSE),0)</f>
        <v>人力资源部</v>
      </c>
      <c r="AI139" s="89" t="s">
        <v>476</v>
      </c>
      <c r="AJ139" s="89" t="s">
        <v>138</v>
      </c>
      <c r="AL139" s="83"/>
      <c r="AM139" s="83"/>
      <c r="AN139" s="83"/>
      <c r="AO139" s="83"/>
      <c r="AP139" s="83"/>
      <c r="AX139" s="80" t="s">
        <v>476</v>
      </c>
      <c r="AY139" s="80" t="s">
        <v>138</v>
      </c>
      <c r="BB139" s="80" t="str">
        <f>VLOOKUP(BC139,$AX:$AY,2,FALSE)</f>
        <v>东沟支行</v>
      </c>
      <c r="BC139" s="80" t="s">
        <v>477</v>
      </c>
      <c r="BD139" s="80">
        <v>0</v>
      </c>
    </row>
    <row r="140" s="80" customFormat="1" ht="17.25" spans="1:56">
      <c r="A140" s="95"/>
      <c r="B140" s="95"/>
      <c r="C140" s="95"/>
      <c r="D140" s="95">
        <v>0</v>
      </c>
      <c r="E140" s="95"/>
      <c r="F140" s="95"/>
      <c r="G140" s="95"/>
      <c r="H140" s="95"/>
      <c r="I140" s="95"/>
      <c r="J140" s="95"/>
      <c r="K140" s="95"/>
      <c r="L140" s="80">
        <v>0</v>
      </c>
      <c r="Y140" s="98"/>
      <c r="Z140" s="80">
        <f t="shared" si="16"/>
        <v>0</v>
      </c>
      <c r="AA140" s="80" t="str">
        <f t="shared" si="15"/>
        <v>洋泾支行</v>
      </c>
      <c r="AB140" s="81" t="s">
        <v>478</v>
      </c>
      <c r="AC140" s="81">
        <v>0</v>
      </c>
      <c r="AD140" s="81">
        <v>0</v>
      </c>
      <c r="AE140" s="81">
        <v>4</v>
      </c>
      <c r="AF140" s="81">
        <v>0</v>
      </c>
      <c r="AG140" s="80" t="str">
        <f>IFERROR(VLOOKUP(AB140,$AI:$AJ,2,FALSE),0)</f>
        <v>洋泾支行</v>
      </c>
      <c r="AI140" s="89" t="s">
        <v>479</v>
      </c>
      <c r="AJ140" s="89" t="s">
        <v>138</v>
      </c>
      <c r="AL140" s="83"/>
      <c r="AM140" s="83"/>
      <c r="AN140" s="83"/>
      <c r="AO140" s="83"/>
      <c r="AP140" s="83"/>
      <c r="AX140" s="80" t="s">
        <v>479</v>
      </c>
      <c r="AY140" s="80" t="s">
        <v>138</v>
      </c>
      <c r="BB140" s="80" t="str">
        <f>VLOOKUP(BC140,$AX:$AY,2,FALSE)</f>
        <v>金桥支行</v>
      </c>
      <c r="BC140" s="80" t="s">
        <v>249</v>
      </c>
      <c r="BD140" s="80">
        <v>1</v>
      </c>
    </row>
    <row r="141" s="80" customFormat="1" ht="17.25" spans="1:56">
      <c r="A141" s="95"/>
      <c r="B141" s="95"/>
      <c r="C141" s="95"/>
      <c r="D141" s="95">
        <v>0</v>
      </c>
      <c r="E141" s="95"/>
      <c r="F141" s="95"/>
      <c r="G141" s="95"/>
      <c r="H141" s="95"/>
      <c r="I141" s="95"/>
      <c r="J141" s="95"/>
      <c r="K141" s="95"/>
      <c r="L141" s="80">
        <v>0</v>
      </c>
      <c r="Y141" s="98"/>
      <c r="Z141" s="80">
        <f t="shared" si="16"/>
        <v>0</v>
      </c>
      <c r="AA141" s="80" t="str">
        <f t="shared" si="15"/>
        <v>高东支行</v>
      </c>
      <c r="AB141" s="81" t="s">
        <v>480</v>
      </c>
      <c r="AC141" s="81">
        <v>0</v>
      </c>
      <c r="AD141" s="81">
        <v>0</v>
      </c>
      <c r="AE141" s="81">
        <v>0</v>
      </c>
      <c r="AF141" s="81">
        <v>0</v>
      </c>
      <c r="AG141" s="80" t="str">
        <f>IFERROR(VLOOKUP(AB141,$AI:$AJ,2,FALSE),0)</f>
        <v>高东支行</v>
      </c>
      <c r="AI141" s="90" t="s">
        <v>80</v>
      </c>
      <c r="AJ141" s="89" t="s">
        <v>99</v>
      </c>
      <c r="AL141" s="83"/>
      <c r="AM141" s="83"/>
      <c r="AN141" s="83"/>
      <c r="AO141" s="83"/>
      <c r="AP141" s="83"/>
      <c r="AX141" s="80" t="s">
        <v>80</v>
      </c>
      <c r="AY141" s="80" t="s">
        <v>99</v>
      </c>
      <c r="BB141" s="80" t="str">
        <f>VLOOKUP(BC141,$AX:$AY,2,FALSE)</f>
        <v>高桥支行</v>
      </c>
      <c r="BC141" s="80" t="s">
        <v>481</v>
      </c>
      <c r="BD141" s="80">
        <v>0</v>
      </c>
    </row>
    <row r="142" s="80" customFormat="1" ht="17.25" spans="1:56">
      <c r="A142" s="95"/>
      <c r="B142" s="95"/>
      <c r="C142" s="95"/>
      <c r="D142" s="95">
        <v>0</v>
      </c>
      <c r="E142" s="95"/>
      <c r="F142" s="95"/>
      <c r="G142" s="95"/>
      <c r="H142" s="95"/>
      <c r="I142" s="95"/>
      <c r="J142" s="95"/>
      <c r="K142" s="95"/>
      <c r="L142" s="80">
        <v>0</v>
      </c>
      <c r="Y142" s="98"/>
      <c r="Z142" s="80">
        <f t="shared" si="16"/>
        <v>0</v>
      </c>
      <c r="AA142" s="80">
        <f t="shared" si="15"/>
        <v>0</v>
      </c>
      <c r="AB142" s="81" t="s">
        <v>482</v>
      </c>
      <c r="AC142" s="81">
        <v>0</v>
      </c>
      <c r="AD142" s="81">
        <v>0</v>
      </c>
      <c r="AE142" s="81">
        <v>0</v>
      </c>
      <c r="AF142" s="81">
        <v>200000</v>
      </c>
      <c r="AG142" s="80">
        <f>IFERROR(VLOOKUP(AB142,$AI:$AJ,2,FALSE),0)</f>
        <v>0</v>
      </c>
      <c r="AI142" s="89" t="s">
        <v>483</v>
      </c>
      <c r="AJ142" s="89" t="s">
        <v>99</v>
      </c>
      <c r="AL142" s="83"/>
      <c r="AM142" s="83"/>
      <c r="AN142" s="83"/>
      <c r="AO142" s="83"/>
      <c r="AP142" s="83"/>
      <c r="AX142" s="80" t="s">
        <v>483</v>
      </c>
      <c r="AY142" s="80" t="s">
        <v>99</v>
      </c>
      <c r="BB142" s="80" t="str">
        <f>VLOOKUP(BC142,$AX:$AY,2,FALSE)</f>
        <v>香山分理处</v>
      </c>
      <c r="BC142" s="80" t="s">
        <v>484</v>
      </c>
      <c r="BD142" s="80">
        <v>0</v>
      </c>
    </row>
    <row r="143" s="80" customFormat="1" ht="17.25" spans="1:56">
      <c r="A143" s="95"/>
      <c r="B143" s="95"/>
      <c r="C143" s="95"/>
      <c r="D143" s="95">
        <v>0</v>
      </c>
      <c r="E143" s="95"/>
      <c r="F143" s="95"/>
      <c r="G143" s="95"/>
      <c r="H143" s="95"/>
      <c r="I143" s="95"/>
      <c r="J143" s="95"/>
      <c r="K143" s="95"/>
      <c r="L143" s="80">
        <v>0</v>
      </c>
      <c r="Y143" s="98"/>
      <c r="Z143" s="80">
        <f t="shared" si="16"/>
        <v>0</v>
      </c>
      <c r="AA143" s="80" t="str">
        <f t="shared" si="15"/>
        <v>高行支行</v>
      </c>
      <c r="AB143" s="81" t="s">
        <v>122</v>
      </c>
      <c r="AC143" s="81">
        <v>0</v>
      </c>
      <c r="AD143" s="81">
        <v>0</v>
      </c>
      <c r="AE143" s="81">
        <v>0</v>
      </c>
      <c r="AF143" s="81">
        <v>30000</v>
      </c>
      <c r="AG143" s="80" t="str">
        <f>IFERROR(VLOOKUP(AB143,$AI:$AJ,2,FALSE),0)</f>
        <v>高行支行</v>
      </c>
      <c r="AI143" s="89" t="s">
        <v>485</v>
      </c>
      <c r="AJ143" s="89" t="s">
        <v>99</v>
      </c>
      <c r="AL143" s="83"/>
      <c r="AM143" s="83"/>
      <c r="AN143" s="83"/>
      <c r="AO143" s="83"/>
      <c r="AP143" s="83"/>
      <c r="AX143" s="80" t="s">
        <v>485</v>
      </c>
      <c r="AY143" s="80" t="s">
        <v>99</v>
      </c>
      <c r="BB143" s="80" t="str">
        <f>VLOOKUP(BC143,$AX:$AY,2,FALSE)</f>
        <v>御桥分理处</v>
      </c>
      <c r="BC143" s="80" t="s">
        <v>486</v>
      </c>
      <c r="BD143" s="80">
        <v>0</v>
      </c>
    </row>
    <row r="144" s="80" customFormat="1" ht="17.25" spans="1:56">
      <c r="A144" s="95"/>
      <c r="B144" s="95"/>
      <c r="C144" s="95"/>
      <c r="D144" s="95">
        <v>0</v>
      </c>
      <c r="E144" s="95"/>
      <c r="F144" s="95"/>
      <c r="G144" s="95"/>
      <c r="H144" s="95"/>
      <c r="I144" s="95"/>
      <c r="J144" s="95"/>
      <c r="K144" s="95"/>
      <c r="L144" s="80">
        <v>0</v>
      </c>
      <c r="Y144" s="98"/>
      <c r="Z144" s="80">
        <f t="shared" si="16"/>
        <v>0</v>
      </c>
      <c r="AA144" s="80" t="str">
        <f t="shared" si="15"/>
        <v>杨思支行</v>
      </c>
      <c r="AB144" s="81" t="s">
        <v>487</v>
      </c>
      <c r="AC144" s="81">
        <v>0</v>
      </c>
      <c r="AD144" s="81">
        <v>0</v>
      </c>
      <c r="AE144" s="81">
        <v>0</v>
      </c>
      <c r="AF144" s="81">
        <v>0</v>
      </c>
      <c r="AG144" s="80" t="str">
        <f>IFERROR(VLOOKUP(AB144,$AI:$AJ,2,FALSE),0)</f>
        <v>杨思支行</v>
      </c>
      <c r="AI144" s="89" t="s">
        <v>488</v>
      </c>
      <c r="AJ144" s="89" t="s">
        <v>99</v>
      </c>
      <c r="AL144" s="83"/>
      <c r="AM144" s="83"/>
      <c r="AN144" s="83"/>
      <c r="AO144" s="83"/>
      <c r="AP144" s="83"/>
      <c r="AX144" s="80" t="s">
        <v>488</v>
      </c>
      <c r="AY144" s="80" t="s">
        <v>99</v>
      </c>
      <c r="BB144" s="80" t="str">
        <f>VLOOKUP(BC144,$AX:$AY,2,FALSE)</f>
        <v>洋泾支行</v>
      </c>
      <c r="BC144" s="80" t="s">
        <v>194</v>
      </c>
      <c r="BD144" s="80">
        <v>0</v>
      </c>
    </row>
    <row r="145" s="80" customFormat="1" ht="17.25" spans="1:56">
      <c r="A145" s="95"/>
      <c r="B145" s="95"/>
      <c r="C145" s="95"/>
      <c r="D145" s="95">
        <v>0</v>
      </c>
      <c r="E145" s="95"/>
      <c r="F145" s="95"/>
      <c r="G145" s="95"/>
      <c r="H145" s="95"/>
      <c r="I145" s="95"/>
      <c r="J145" s="95"/>
      <c r="K145" s="95"/>
      <c r="L145" s="80">
        <v>0</v>
      </c>
      <c r="Y145" s="98"/>
      <c r="Z145" s="80">
        <f t="shared" si="16"/>
        <v>0</v>
      </c>
      <c r="AA145" s="80" t="str">
        <f t="shared" si="15"/>
        <v>高东支行</v>
      </c>
      <c r="AB145" s="81" t="s">
        <v>489</v>
      </c>
      <c r="AC145" s="81">
        <v>0</v>
      </c>
      <c r="AD145" s="81">
        <v>0</v>
      </c>
      <c r="AE145" s="81">
        <v>0</v>
      </c>
      <c r="AF145" s="81">
        <v>0</v>
      </c>
      <c r="AG145" s="80" t="str">
        <f>IFERROR(VLOOKUP(AB145,$AI:$AJ,2,FALSE),0)</f>
        <v>高东支行</v>
      </c>
      <c r="AI145" s="89" t="s">
        <v>490</v>
      </c>
      <c r="AJ145" s="89" t="s">
        <v>99</v>
      </c>
      <c r="AL145" s="83"/>
      <c r="AM145" s="83"/>
      <c r="AN145" s="83"/>
      <c r="AO145" s="83"/>
      <c r="AP145" s="83"/>
      <c r="AX145" s="80" t="s">
        <v>490</v>
      </c>
      <c r="AY145" s="80" t="s">
        <v>99</v>
      </c>
      <c r="BB145" s="80" t="str">
        <f>VLOOKUP(BC145,$AX:$AY,2,FALSE)</f>
        <v>合庆支行</v>
      </c>
      <c r="BC145" s="80" t="s">
        <v>491</v>
      </c>
      <c r="BD145" s="80">
        <v>0</v>
      </c>
    </row>
    <row r="146" s="80" customFormat="1" ht="17.25" spans="1:56">
      <c r="A146" s="95"/>
      <c r="B146" s="95"/>
      <c r="C146" s="95"/>
      <c r="D146" s="95">
        <v>0</v>
      </c>
      <c r="E146" s="95"/>
      <c r="F146" s="95"/>
      <c r="G146" s="95"/>
      <c r="H146" s="95"/>
      <c r="I146" s="95"/>
      <c r="J146" s="95"/>
      <c r="K146" s="95"/>
      <c r="L146" s="80">
        <v>0</v>
      </c>
      <c r="Y146" s="98"/>
      <c r="Z146" s="80">
        <f t="shared" si="16"/>
        <v>0</v>
      </c>
      <c r="AA146" s="80" t="str">
        <f t="shared" si="15"/>
        <v>妙境支行</v>
      </c>
      <c r="AB146" s="81" t="s">
        <v>209</v>
      </c>
      <c r="AC146" s="81">
        <v>0</v>
      </c>
      <c r="AD146" s="81">
        <v>0</v>
      </c>
      <c r="AE146" s="81">
        <v>0</v>
      </c>
      <c r="AF146" s="81">
        <v>0</v>
      </c>
      <c r="AG146" s="80" t="str">
        <f>IFERROR(VLOOKUP(AB146,$AI:$AJ,2,FALSE),0)</f>
        <v>妙境支行</v>
      </c>
      <c r="AI146" s="89" t="s">
        <v>492</v>
      </c>
      <c r="AJ146" s="89" t="s">
        <v>99</v>
      </c>
      <c r="AL146" s="83"/>
      <c r="AM146" s="83"/>
      <c r="AN146" s="83"/>
      <c r="AO146" s="83"/>
      <c r="AP146" s="83"/>
      <c r="AX146" s="80" t="s">
        <v>492</v>
      </c>
      <c r="AY146" s="80" t="s">
        <v>99</v>
      </c>
      <c r="BB146" s="80" t="str">
        <f>VLOOKUP(BC146,$AX:$AY,2,FALSE)</f>
        <v>张江支行</v>
      </c>
      <c r="BC146" s="80" t="s">
        <v>493</v>
      </c>
      <c r="BD146" s="80">
        <v>0</v>
      </c>
    </row>
    <row r="147" s="80" customFormat="1" ht="17.25" spans="1:56">
      <c r="A147" s="95"/>
      <c r="B147" s="95"/>
      <c r="C147" s="95"/>
      <c r="D147" s="95">
        <v>0</v>
      </c>
      <c r="E147" s="95"/>
      <c r="F147" s="95"/>
      <c r="G147" s="95"/>
      <c r="H147" s="95"/>
      <c r="I147" s="95"/>
      <c r="J147" s="95"/>
      <c r="K147" s="95"/>
      <c r="L147" s="80">
        <v>0</v>
      </c>
      <c r="Y147" s="98"/>
      <c r="Z147" s="80">
        <f t="shared" si="16"/>
        <v>0</v>
      </c>
      <c r="AA147" s="80">
        <f t="shared" si="15"/>
        <v>0</v>
      </c>
      <c r="AB147" s="81" t="s">
        <v>494</v>
      </c>
      <c r="AC147" s="81">
        <v>0</v>
      </c>
      <c r="AD147" s="81">
        <v>0</v>
      </c>
      <c r="AE147" s="81">
        <v>0</v>
      </c>
      <c r="AF147" s="81">
        <v>30000</v>
      </c>
      <c r="AG147" s="80">
        <f>IFERROR(VLOOKUP(AB147,$AI:$AJ,2,FALSE),0)</f>
        <v>0</v>
      </c>
      <c r="AI147" s="89" t="s">
        <v>495</v>
      </c>
      <c r="AJ147" s="89" t="s">
        <v>99</v>
      </c>
      <c r="AL147" s="83"/>
      <c r="AM147" s="83"/>
      <c r="AN147" s="83"/>
      <c r="AO147" s="83"/>
      <c r="AP147" s="83"/>
      <c r="AX147" s="80" t="s">
        <v>495</v>
      </c>
      <c r="AY147" s="80" t="s">
        <v>99</v>
      </c>
      <c r="BB147" s="80" t="str">
        <f>VLOOKUP(BC147,$AX:$AY,2,FALSE)</f>
        <v>曹路支行</v>
      </c>
      <c r="BC147" s="80" t="s">
        <v>496</v>
      </c>
      <c r="BD147" s="80">
        <v>0</v>
      </c>
    </row>
    <row r="148" s="80" customFormat="1" ht="17.25" spans="1:56">
      <c r="A148" s="95"/>
      <c r="B148" s="95"/>
      <c r="C148" s="95"/>
      <c r="D148" s="95">
        <v>0</v>
      </c>
      <c r="E148" s="95"/>
      <c r="F148" s="95"/>
      <c r="G148" s="95"/>
      <c r="H148" s="95"/>
      <c r="I148" s="95"/>
      <c r="J148" s="95"/>
      <c r="K148" s="95"/>
      <c r="L148" s="80">
        <v>0</v>
      </c>
      <c r="Y148" s="98"/>
      <c r="Z148" s="80">
        <f t="shared" si="16"/>
        <v>0</v>
      </c>
      <c r="AA148" s="80">
        <f t="shared" si="15"/>
        <v>0</v>
      </c>
      <c r="AB148" s="81" t="s">
        <v>497</v>
      </c>
      <c r="AC148" s="81">
        <v>0</v>
      </c>
      <c r="AD148" s="81">
        <v>0</v>
      </c>
      <c r="AE148" s="81">
        <v>0</v>
      </c>
      <c r="AF148" s="81">
        <v>0</v>
      </c>
      <c r="AG148" s="80">
        <f>IFERROR(VLOOKUP(AB148,$AI:$AJ,2,FALSE),0)</f>
        <v>0</v>
      </c>
      <c r="AI148" s="89" t="s">
        <v>498</v>
      </c>
      <c r="AJ148" s="89" t="s">
        <v>99</v>
      </c>
      <c r="AL148" s="83"/>
      <c r="AM148" s="83"/>
      <c r="AN148" s="83"/>
      <c r="AO148" s="83"/>
      <c r="AP148" s="83"/>
      <c r="AX148" s="80" t="s">
        <v>498</v>
      </c>
      <c r="AY148" s="80" t="s">
        <v>99</v>
      </c>
      <c r="BB148" s="80" t="str">
        <f>VLOOKUP(BC148,$AX:$AY,2,FALSE)</f>
        <v>蔡路支行</v>
      </c>
      <c r="BC148" s="80" t="s">
        <v>499</v>
      </c>
      <c r="BD148" s="80">
        <v>0</v>
      </c>
    </row>
    <row r="149" s="80" customFormat="1" ht="17.25" spans="1:56">
      <c r="A149" s="95"/>
      <c r="B149" s="95"/>
      <c r="C149" s="95"/>
      <c r="D149" s="95">
        <v>0</v>
      </c>
      <c r="E149" s="95"/>
      <c r="F149" s="95"/>
      <c r="G149" s="95"/>
      <c r="H149" s="95"/>
      <c r="I149" s="95"/>
      <c r="J149" s="95"/>
      <c r="K149" s="95"/>
      <c r="L149" s="80">
        <v>0</v>
      </c>
      <c r="Y149" s="98"/>
      <c r="Z149" s="80">
        <f t="shared" si="16"/>
        <v>0</v>
      </c>
      <c r="AA149" s="80" t="str">
        <f t="shared" si="15"/>
        <v>曹路支行</v>
      </c>
      <c r="AB149" s="81" t="s">
        <v>500</v>
      </c>
      <c r="AC149" s="81">
        <v>0</v>
      </c>
      <c r="AD149" s="81">
        <v>0</v>
      </c>
      <c r="AE149" s="81">
        <v>0</v>
      </c>
      <c r="AF149" s="81">
        <v>0</v>
      </c>
      <c r="AG149" s="80" t="str">
        <f>IFERROR(VLOOKUP(AB149,$AI:$AJ,2,FALSE),0)</f>
        <v>曹路支行</v>
      </c>
      <c r="AI149" s="89" t="s">
        <v>501</v>
      </c>
      <c r="AJ149" s="89" t="s">
        <v>99</v>
      </c>
      <c r="AL149" s="83"/>
      <c r="AM149" s="83"/>
      <c r="AN149" s="83"/>
      <c r="AO149" s="83"/>
      <c r="AP149" s="83"/>
      <c r="AX149" s="80" t="s">
        <v>501</v>
      </c>
      <c r="AY149" s="80" t="s">
        <v>99</v>
      </c>
      <c r="BB149" s="80" t="str">
        <f>VLOOKUP(BC149,$AX:$AY,2,FALSE)</f>
        <v>施湾支行</v>
      </c>
      <c r="BC149" s="80" t="s">
        <v>502</v>
      </c>
      <c r="BD149" s="80">
        <v>0</v>
      </c>
    </row>
    <row r="150" s="80" customFormat="1" ht="17.25" spans="1:56">
      <c r="A150" s="95"/>
      <c r="B150" s="95"/>
      <c r="C150" s="95"/>
      <c r="D150" s="95">
        <v>0</v>
      </c>
      <c r="E150" s="95"/>
      <c r="F150" s="95"/>
      <c r="G150" s="95"/>
      <c r="H150" s="95"/>
      <c r="I150" s="95"/>
      <c r="J150" s="95"/>
      <c r="K150" s="95"/>
      <c r="L150" s="80">
        <v>0</v>
      </c>
      <c r="Y150" s="98"/>
      <c r="Z150" s="80">
        <f t="shared" si="16"/>
        <v>0</v>
      </c>
      <c r="AA150" s="80">
        <f t="shared" si="15"/>
        <v>0</v>
      </c>
      <c r="AB150" s="81" t="s">
        <v>503</v>
      </c>
      <c r="AC150" s="81">
        <v>0</v>
      </c>
      <c r="AD150" s="81">
        <v>0</v>
      </c>
      <c r="AE150" s="81">
        <v>0</v>
      </c>
      <c r="AF150" s="81">
        <v>80000</v>
      </c>
      <c r="AG150" s="80">
        <f>IFERROR(VLOOKUP(AB150,$AI:$AJ,2,FALSE),0)</f>
        <v>0</v>
      </c>
      <c r="AI150" s="89" t="s">
        <v>504</v>
      </c>
      <c r="AJ150" s="89" t="s">
        <v>99</v>
      </c>
      <c r="AL150" s="83"/>
      <c r="AM150" s="83"/>
      <c r="AN150" s="83"/>
      <c r="AO150" s="83"/>
      <c r="AP150" s="83"/>
      <c r="AX150" s="80" t="s">
        <v>504</v>
      </c>
      <c r="AY150" s="80" t="s">
        <v>99</v>
      </c>
      <c r="BB150" s="80" t="str">
        <f>VLOOKUP(BC150,$AX:$AY,2,FALSE)</f>
        <v>花木支行</v>
      </c>
      <c r="BC150" s="80" t="s">
        <v>505</v>
      </c>
      <c r="BD150" s="80">
        <v>0</v>
      </c>
    </row>
    <row r="151" s="80" customFormat="1" ht="17.25" spans="1:56">
      <c r="A151" s="95"/>
      <c r="B151" s="95"/>
      <c r="C151" s="95"/>
      <c r="D151" s="95">
        <v>0</v>
      </c>
      <c r="E151" s="95"/>
      <c r="F151" s="95"/>
      <c r="G151" s="95"/>
      <c r="H151" s="95"/>
      <c r="I151" s="95"/>
      <c r="J151" s="95"/>
      <c r="K151" s="95"/>
      <c r="L151" s="80">
        <v>0</v>
      </c>
      <c r="Y151" s="98"/>
      <c r="Z151" s="80">
        <f t="shared" si="16"/>
        <v>0</v>
      </c>
      <c r="AA151" s="80">
        <f t="shared" si="15"/>
        <v>0</v>
      </c>
      <c r="AB151" s="81" t="s">
        <v>506</v>
      </c>
      <c r="AC151" s="81">
        <v>0</v>
      </c>
      <c r="AD151" s="81">
        <v>0</v>
      </c>
      <c r="AE151" s="81">
        <v>0</v>
      </c>
      <c r="AF151" s="81">
        <v>0</v>
      </c>
      <c r="AG151" s="80">
        <f>IFERROR(VLOOKUP(AB151,$AI:$AJ,2,FALSE),0)</f>
        <v>0</v>
      </c>
      <c r="AI151" s="89" t="s">
        <v>507</v>
      </c>
      <c r="AJ151" s="89" t="s">
        <v>99</v>
      </c>
      <c r="AL151" s="83"/>
      <c r="AM151" s="83"/>
      <c r="AN151" s="83"/>
      <c r="AO151" s="83"/>
      <c r="AP151" s="83"/>
      <c r="AX151" s="80" t="s">
        <v>507</v>
      </c>
      <c r="AY151" s="80" t="s">
        <v>99</v>
      </c>
      <c r="BB151" s="80" t="str">
        <f>VLOOKUP(BC151,$AX:$AY,2,FALSE)</f>
        <v>高桥支行</v>
      </c>
      <c r="BC151" s="80" t="s">
        <v>508</v>
      </c>
      <c r="BD151" s="80">
        <v>0</v>
      </c>
    </row>
    <row r="152" s="80" customFormat="1" ht="17.25" spans="1:56">
      <c r="A152" s="95"/>
      <c r="B152" s="95"/>
      <c r="C152" s="95"/>
      <c r="D152" s="95">
        <v>0</v>
      </c>
      <c r="E152" s="95"/>
      <c r="F152" s="95"/>
      <c r="G152" s="95"/>
      <c r="H152" s="95"/>
      <c r="I152" s="95"/>
      <c r="J152" s="95"/>
      <c r="K152" s="95"/>
      <c r="L152" s="80">
        <v>0</v>
      </c>
      <c r="Y152" s="98"/>
      <c r="Z152" s="80">
        <f t="shared" si="16"/>
        <v>0</v>
      </c>
      <c r="AA152" s="80" t="str">
        <f t="shared" si="15"/>
        <v>运营管理部</v>
      </c>
      <c r="AB152" s="81" t="s">
        <v>330</v>
      </c>
      <c r="AC152" s="81">
        <v>0</v>
      </c>
      <c r="AD152" s="81">
        <v>0</v>
      </c>
      <c r="AE152" s="81">
        <v>0</v>
      </c>
      <c r="AF152" s="81">
        <v>0</v>
      </c>
      <c r="AG152" s="80" t="str">
        <f>IFERROR(VLOOKUP(AB152,$AI:$AJ,2,FALSE),0)</f>
        <v>运营管理部</v>
      </c>
      <c r="AI152" s="89" t="s">
        <v>509</v>
      </c>
      <c r="AJ152" s="89" t="s">
        <v>99</v>
      </c>
      <c r="AL152" s="83"/>
      <c r="AM152" s="83"/>
      <c r="AN152" s="83"/>
      <c r="AO152" s="83"/>
      <c r="AP152" s="83"/>
      <c r="AX152" s="80" t="s">
        <v>509</v>
      </c>
      <c r="AY152" s="80" t="s">
        <v>99</v>
      </c>
      <c r="BB152" s="80" t="str">
        <f>VLOOKUP(BC152,$AX:$AY,2,FALSE)</f>
        <v>杨园支行</v>
      </c>
      <c r="BC152" s="80" t="s">
        <v>510</v>
      </c>
      <c r="BD152" s="80">
        <v>0</v>
      </c>
    </row>
    <row r="153" s="80" customFormat="1" ht="17.25" spans="1:56">
      <c r="A153" s="95"/>
      <c r="B153" s="95"/>
      <c r="C153" s="95"/>
      <c r="D153" s="95">
        <v>0</v>
      </c>
      <c r="E153" s="95"/>
      <c r="F153" s="95"/>
      <c r="G153" s="95"/>
      <c r="H153" s="95"/>
      <c r="I153" s="95"/>
      <c r="J153" s="95"/>
      <c r="K153" s="95"/>
      <c r="L153" s="80">
        <v>0</v>
      </c>
      <c r="Y153" s="98"/>
      <c r="Z153" s="80">
        <f t="shared" si="16"/>
        <v>0</v>
      </c>
      <c r="AA153" s="80" t="str">
        <f t="shared" si="15"/>
        <v>香山分理处</v>
      </c>
      <c r="AB153" s="81" t="s">
        <v>214</v>
      </c>
      <c r="AC153" s="81">
        <v>0</v>
      </c>
      <c r="AD153" s="81">
        <v>0</v>
      </c>
      <c r="AE153" s="81">
        <v>0</v>
      </c>
      <c r="AF153" s="81">
        <v>0</v>
      </c>
      <c r="AG153" s="80" t="str">
        <f>IFERROR(VLOOKUP(AB153,$AI:$AJ,2,FALSE),0)</f>
        <v>香山分理处</v>
      </c>
      <c r="AI153" s="89" t="s">
        <v>511</v>
      </c>
      <c r="AJ153" s="89" t="s">
        <v>99</v>
      </c>
      <c r="AL153" s="83"/>
      <c r="AM153" s="83"/>
      <c r="AN153" s="83"/>
      <c r="AO153" s="83"/>
      <c r="AP153" s="83"/>
      <c r="AX153" s="80" t="s">
        <v>511</v>
      </c>
      <c r="AY153" s="80" t="s">
        <v>99</v>
      </c>
      <c r="BB153" s="80" t="str">
        <f>VLOOKUP(BC153,$AX:$AY,2,FALSE)</f>
        <v>北蔡支行</v>
      </c>
      <c r="BC153" s="80" t="s">
        <v>512</v>
      </c>
      <c r="BD153" s="80">
        <v>0</v>
      </c>
    </row>
    <row r="154" s="80" customFormat="1" ht="17.25" spans="1:56">
      <c r="A154" s="95"/>
      <c r="B154" s="95"/>
      <c r="C154" s="95"/>
      <c r="D154" s="95">
        <v>0</v>
      </c>
      <c r="E154" s="95"/>
      <c r="F154" s="95"/>
      <c r="G154" s="95"/>
      <c r="H154" s="95"/>
      <c r="I154" s="95"/>
      <c r="J154" s="95"/>
      <c r="K154" s="95"/>
      <c r="L154" s="80">
        <v>0</v>
      </c>
      <c r="Y154" s="98"/>
      <c r="Z154" s="80">
        <f t="shared" si="16"/>
        <v>0</v>
      </c>
      <c r="AA154" s="80" t="str">
        <f t="shared" si="15"/>
        <v>高行支行</v>
      </c>
      <c r="AB154" s="81" t="s">
        <v>218</v>
      </c>
      <c r="AC154" s="81">
        <v>0</v>
      </c>
      <c r="AD154" s="81">
        <v>0</v>
      </c>
      <c r="AE154" s="81">
        <v>0</v>
      </c>
      <c r="AF154" s="81">
        <v>10000</v>
      </c>
      <c r="AG154" s="80" t="str">
        <f>IFERROR(VLOOKUP(AB154,$AI:$AJ,2,FALSE),0)</f>
        <v>高行支行</v>
      </c>
      <c r="AI154" s="89" t="s">
        <v>513</v>
      </c>
      <c r="AJ154" s="89" t="s">
        <v>99</v>
      </c>
      <c r="AL154" s="83"/>
      <c r="AM154" s="83"/>
      <c r="AN154" s="83"/>
      <c r="AO154" s="83"/>
      <c r="AP154" s="83"/>
      <c r="AX154" s="80" t="s">
        <v>513</v>
      </c>
      <c r="AY154" s="80" t="s">
        <v>99</v>
      </c>
      <c r="BB154" s="80" t="str">
        <f>VLOOKUP(BC154,$AX:$AY,2,FALSE)</f>
        <v>东波分理处</v>
      </c>
      <c r="BC154" s="80" t="s">
        <v>514</v>
      </c>
      <c r="BD154" s="80">
        <v>0</v>
      </c>
    </row>
    <row r="155" s="80" customFormat="1" ht="17.25" spans="1:56">
      <c r="A155" s="95"/>
      <c r="B155" s="95"/>
      <c r="C155" s="95"/>
      <c r="D155" s="95">
        <v>0</v>
      </c>
      <c r="E155" s="95"/>
      <c r="F155" s="95"/>
      <c r="G155" s="95"/>
      <c r="H155" s="95"/>
      <c r="I155" s="95"/>
      <c r="J155" s="95"/>
      <c r="K155" s="95"/>
      <c r="L155" s="80">
        <v>0</v>
      </c>
      <c r="Y155" s="98"/>
      <c r="Z155" s="80">
        <f t="shared" si="16"/>
        <v>0</v>
      </c>
      <c r="AA155" s="80" t="str">
        <f t="shared" si="15"/>
        <v>运营管理部</v>
      </c>
      <c r="AB155" s="81" t="s">
        <v>328</v>
      </c>
      <c r="AC155" s="81">
        <v>0</v>
      </c>
      <c r="AD155" s="81">
        <v>0</v>
      </c>
      <c r="AE155" s="81">
        <v>0</v>
      </c>
      <c r="AF155" s="81">
        <v>0</v>
      </c>
      <c r="AG155" s="80" t="str">
        <f>IFERROR(VLOOKUP(AB155,$AI:$AJ,2,FALSE),0)</f>
        <v>运营管理部</v>
      </c>
      <c r="AI155" s="89" t="s">
        <v>515</v>
      </c>
      <c r="AJ155" s="89" t="s">
        <v>99</v>
      </c>
      <c r="AL155" s="83"/>
      <c r="AM155" s="83"/>
      <c r="AN155" s="83"/>
      <c r="AO155" s="83"/>
      <c r="AP155" s="83"/>
      <c r="AX155" s="80" t="s">
        <v>515</v>
      </c>
      <c r="AY155" s="80" t="s">
        <v>99</v>
      </c>
      <c r="BB155" s="80" t="str">
        <f>VLOOKUP(BC155,$AX:$AY,2,FALSE)</f>
        <v>五星路支行</v>
      </c>
      <c r="BC155" s="80" t="s">
        <v>516</v>
      </c>
      <c r="BD155" s="80">
        <v>0</v>
      </c>
    </row>
    <row r="156" s="80" customFormat="1" ht="17.25" spans="1:56">
      <c r="A156" s="95"/>
      <c r="B156" s="95"/>
      <c r="C156" s="95"/>
      <c r="D156" s="95">
        <v>0</v>
      </c>
      <c r="E156" s="95"/>
      <c r="F156" s="95"/>
      <c r="G156" s="95"/>
      <c r="H156" s="95"/>
      <c r="I156" s="95"/>
      <c r="J156" s="95"/>
      <c r="K156" s="95"/>
      <c r="L156" s="80">
        <v>0</v>
      </c>
      <c r="Y156" s="98"/>
      <c r="Z156" s="80">
        <f t="shared" si="16"/>
        <v>0</v>
      </c>
      <c r="AA156" s="80">
        <f t="shared" si="15"/>
        <v>0</v>
      </c>
      <c r="AB156" s="81" t="s">
        <v>517</v>
      </c>
      <c r="AC156" s="81">
        <v>0</v>
      </c>
      <c r="AD156" s="81">
        <v>0</v>
      </c>
      <c r="AE156" s="81">
        <v>0</v>
      </c>
      <c r="AF156" s="81">
        <v>0</v>
      </c>
      <c r="AG156" s="80">
        <f>IFERROR(VLOOKUP(AB156,$AI:$AJ,2,FALSE),0)</f>
        <v>0</v>
      </c>
      <c r="AI156" s="89" t="s">
        <v>518</v>
      </c>
      <c r="AJ156" s="89" t="s">
        <v>99</v>
      </c>
      <c r="AL156" s="83"/>
      <c r="AM156" s="83"/>
      <c r="AN156" s="83"/>
      <c r="AO156" s="83"/>
      <c r="AP156" s="83"/>
      <c r="AX156" s="80" t="s">
        <v>518</v>
      </c>
      <c r="AY156" s="80" t="s">
        <v>99</v>
      </c>
      <c r="BB156" s="80" t="str">
        <f>VLOOKUP(BC156,$AX:$AY,2,FALSE)</f>
        <v>营业部</v>
      </c>
      <c r="BC156" s="80" t="s">
        <v>519</v>
      </c>
      <c r="BD156" s="80">
        <v>0</v>
      </c>
    </row>
    <row r="157" s="80" customFormat="1" ht="17.25" spans="1:56">
      <c r="A157" s="95"/>
      <c r="B157" s="95"/>
      <c r="C157" s="95"/>
      <c r="D157" s="95">
        <v>0</v>
      </c>
      <c r="E157" s="95"/>
      <c r="F157" s="95"/>
      <c r="G157" s="95"/>
      <c r="H157" s="95"/>
      <c r="I157" s="95"/>
      <c r="J157" s="95"/>
      <c r="K157" s="95"/>
      <c r="L157" s="80">
        <v>0</v>
      </c>
      <c r="Y157" s="98"/>
      <c r="Z157" s="80">
        <f t="shared" si="16"/>
        <v>0</v>
      </c>
      <c r="AA157" s="80" t="str">
        <f t="shared" si="15"/>
        <v>三林支行</v>
      </c>
      <c r="AB157" s="81" t="s">
        <v>520</v>
      </c>
      <c r="AC157" s="81">
        <v>0</v>
      </c>
      <c r="AD157" s="81">
        <v>0</v>
      </c>
      <c r="AE157" s="81">
        <v>0</v>
      </c>
      <c r="AF157" s="81">
        <v>38000</v>
      </c>
      <c r="AG157" s="80" t="str">
        <f>IFERROR(VLOOKUP(AB157,$AI:$AJ,2,FALSE),0)</f>
        <v>三林支行</v>
      </c>
      <c r="AI157" s="89" t="s">
        <v>521</v>
      </c>
      <c r="AJ157" s="89" t="s">
        <v>99</v>
      </c>
      <c r="AL157" s="83"/>
      <c r="AM157" s="83"/>
      <c r="AN157" s="83"/>
      <c r="AO157" s="83"/>
      <c r="AP157" s="83"/>
      <c r="AX157" s="80" t="s">
        <v>521</v>
      </c>
      <c r="AY157" s="80" t="s">
        <v>99</v>
      </c>
      <c r="BB157" s="80" t="str">
        <f>VLOOKUP(BC157,$AX:$AY,2,FALSE)</f>
        <v>益江分理处</v>
      </c>
      <c r="BC157" s="80" t="s">
        <v>522</v>
      </c>
      <c r="BD157" s="80">
        <v>0</v>
      </c>
    </row>
    <row r="158" s="80" customFormat="1" ht="17.25" spans="1:56">
      <c r="A158" s="95"/>
      <c r="B158" s="95"/>
      <c r="C158" s="95"/>
      <c r="D158" s="95">
        <v>0</v>
      </c>
      <c r="E158" s="95"/>
      <c r="F158" s="95"/>
      <c r="G158" s="95"/>
      <c r="H158" s="95"/>
      <c r="I158" s="95"/>
      <c r="J158" s="95"/>
      <c r="K158" s="95"/>
      <c r="L158" s="80">
        <v>0</v>
      </c>
      <c r="Y158" s="98"/>
      <c r="Z158" s="80">
        <f t="shared" si="16"/>
        <v>0</v>
      </c>
      <c r="AA158" s="80">
        <f t="shared" si="15"/>
        <v>0</v>
      </c>
      <c r="AB158" s="81" t="s">
        <v>523</v>
      </c>
      <c r="AC158" s="81">
        <v>0</v>
      </c>
      <c r="AD158" s="81">
        <v>0</v>
      </c>
      <c r="AE158" s="81">
        <v>0</v>
      </c>
      <c r="AF158" s="81">
        <v>0</v>
      </c>
      <c r="AG158" s="80">
        <f>IFERROR(VLOOKUP(AB158,$AI:$AJ,2,FALSE),0)</f>
        <v>0</v>
      </c>
      <c r="AI158" s="89" t="s">
        <v>524</v>
      </c>
      <c r="AJ158" s="89" t="s">
        <v>99</v>
      </c>
      <c r="AL158" s="83"/>
      <c r="AM158" s="83"/>
      <c r="AN158" s="83"/>
      <c r="AO158" s="83"/>
      <c r="AP158" s="83"/>
      <c r="AX158" s="80" t="s">
        <v>524</v>
      </c>
      <c r="AY158" s="80" t="s">
        <v>99</v>
      </c>
      <c r="BB158" s="80" t="e">
        <f>VLOOKUP(BC158,$AX:$AY,2,FALSE)</f>
        <v>#N/A</v>
      </c>
      <c r="BC158" s="80" t="s">
        <v>525</v>
      </c>
      <c r="BD158" s="80">
        <v>0</v>
      </c>
    </row>
    <row r="159" s="80" customFormat="1" ht="17.25" spans="1:56">
      <c r="A159" s="95"/>
      <c r="B159" s="95"/>
      <c r="C159" s="95"/>
      <c r="D159" s="95">
        <v>0</v>
      </c>
      <c r="E159" s="95"/>
      <c r="F159" s="95"/>
      <c r="G159" s="95"/>
      <c r="H159" s="95"/>
      <c r="I159" s="95"/>
      <c r="J159" s="95"/>
      <c r="K159" s="95"/>
      <c r="L159" s="80">
        <v>0</v>
      </c>
      <c r="Y159" s="98"/>
      <c r="Z159" s="80">
        <f t="shared" si="16"/>
        <v>0</v>
      </c>
      <c r="AA159" s="80" t="str">
        <f t="shared" si="15"/>
        <v>施湾支行</v>
      </c>
      <c r="AB159" s="81" t="s">
        <v>526</v>
      </c>
      <c r="AC159" s="81">
        <v>0</v>
      </c>
      <c r="AD159" s="81">
        <v>0</v>
      </c>
      <c r="AE159" s="81">
        <v>0</v>
      </c>
      <c r="AF159" s="81">
        <v>0</v>
      </c>
      <c r="AG159" s="80" t="str">
        <f>IFERROR(VLOOKUP(AB159,$AI:$AJ,2,FALSE),0)</f>
        <v>施湾支行</v>
      </c>
      <c r="AI159" s="89" t="s">
        <v>527</v>
      </c>
      <c r="AJ159" s="89" t="s">
        <v>99</v>
      </c>
      <c r="AL159" s="83"/>
      <c r="AM159" s="83"/>
      <c r="AN159" s="83"/>
      <c r="AO159" s="83"/>
      <c r="AP159" s="83"/>
      <c r="AX159" s="80" t="s">
        <v>527</v>
      </c>
      <c r="AY159" s="80" t="s">
        <v>99</v>
      </c>
      <c r="BB159" s="80" t="str">
        <f>VLOOKUP(BC159,$AX:$AY,2,FALSE)</f>
        <v>黄楼支行</v>
      </c>
      <c r="BC159" s="80" t="s">
        <v>528</v>
      </c>
      <c r="BD159" s="80">
        <v>0</v>
      </c>
    </row>
    <row r="160" s="80" customFormat="1" ht="17.25" spans="1:56">
      <c r="A160" s="95"/>
      <c r="B160" s="95"/>
      <c r="C160" s="95"/>
      <c r="D160" s="95">
        <v>0</v>
      </c>
      <c r="E160" s="95"/>
      <c r="F160" s="95"/>
      <c r="G160" s="95"/>
      <c r="H160" s="95"/>
      <c r="I160" s="95"/>
      <c r="J160" s="95"/>
      <c r="K160" s="95"/>
      <c r="L160" s="80">
        <v>0</v>
      </c>
      <c r="Y160" s="98"/>
      <c r="Z160" s="80">
        <f t="shared" si="16"/>
        <v>0</v>
      </c>
      <c r="AA160" s="80" t="str">
        <f t="shared" si="15"/>
        <v>花木支行</v>
      </c>
      <c r="AB160" s="81" t="s">
        <v>529</v>
      </c>
      <c r="AC160" s="81">
        <v>0</v>
      </c>
      <c r="AD160" s="81">
        <v>0</v>
      </c>
      <c r="AE160" s="81">
        <v>0</v>
      </c>
      <c r="AF160" s="81">
        <v>0</v>
      </c>
      <c r="AG160" s="80" t="str">
        <f>IFERROR(VLOOKUP(AB160,$AI:$AJ,2,FALSE),0)</f>
        <v>花木支行</v>
      </c>
      <c r="AI160" s="89" t="s">
        <v>530</v>
      </c>
      <c r="AJ160" s="89" t="s">
        <v>99</v>
      </c>
      <c r="AL160" s="83"/>
      <c r="AM160" s="83"/>
      <c r="AN160" s="83"/>
      <c r="AO160" s="83"/>
      <c r="AP160" s="83"/>
      <c r="AX160" s="80" t="s">
        <v>530</v>
      </c>
      <c r="AY160" s="80" t="s">
        <v>99</v>
      </c>
      <c r="BB160" s="80" t="str">
        <f>VLOOKUP(BC160,$AX:$AY,2,FALSE)</f>
        <v>杨园支行</v>
      </c>
      <c r="BC160" s="80" t="s">
        <v>531</v>
      </c>
      <c r="BD160" s="80">
        <v>0</v>
      </c>
    </row>
    <row r="161" s="80" customFormat="1" ht="17.25" spans="1:56">
      <c r="A161" s="95"/>
      <c r="B161" s="95"/>
      <c r="C161" s="95"/>
      <c r="D161" s="95">
        <v>0</v>
      </c>
      <c r="E161" s="95"/>
      <c r="F161" s="95"/>
      <c r="G161" s="95"/>
      <c r="H161" s="95"/>
      <c r="I161" s="95"/>
      <c r="J161" s="95"/>
      <c r="K161" s="95"/>
      <c r="L161" s="80">
        <v>0</v>
      </c>
      <c r="Y161" s="98"/>
      <c r="Z161" s="80">
        <f t="shared" si="16"/>
        <v>0</v>
      </c>
      <c r="AA161" s="80">
        <f t="shared" si="15"/>
        <v>0</v>
      </c>
      <c r="AB161" s="81" t="s">
        <v>532</v>
      </c>
      <c r="AC161" s="81">
        <v>0</v>
      </c>
      <c r="AD161" s="81">
        <v>0</v>
      </c>
      <c r="AE161" s="81">
        <v>0</v>
      </c>
      <c r="AF161" s="81">
        <v>0</v>
      </c>
      <c r="AG161" s="80">
        <f>IFERROR(VLOOKUP(AB161,$AI:$AJ,2,FALSE),0)</f>
        <v>0</v>
      </c>
      <c r="AI161" s="89" t="s">
        <v>533</v>
      </c>
      <c r="AJ161" s="89" t="s">
        <v>99</v>
      </c>
      <c r="AL161" s="83"/>
      <c r="AM161" s="83"/>
      <c r="AN161" s="83"/>
      <c r="AO161" s="83"/>
      <c r="AP161" s="83"/>
      <c r="AX161" s="80" t="s">
        <v>533</v>
      </c>
      <c r="AY161" s="80" t="s">
        <v>99</v>
      </c>
      <c r="BB161" s="80" t="str">
        <f>VLOOKUP(BC161,$AX:$AY,2,FALSE)</f>
        <v>三林支行</v>
      </c>
      <c r="BC161" s="80" t="s">
        <v>252</v>
      </c>
      <c r="BD161" s="80">
        <v>3</v>
      </c>
    </row>
    <row r="162" s="80" customFormat="1" ht="17.25" spans="1:56">
      <c r="A162" s="95"/>
      <c r="B162" s="95"/>
      <c r="C162" s="95"/>
      <c r="D162" s="95">
        <v>0</v>
      </c>
      <c r="E162" s="95"/>
      <c r="F162" s="95"/>
      <c r="G162" s="95"/>
      <c r="H162" s="95"/>
      <c r="I162" s="95"/>
      <c r="J162" s="95"/>
      <c r="K162" s="95"/>
      <c r="L162" s="80">
        <v>0</v>
      </c>
      <c r="Y162" s="98"/>
      <c r="Z162" s="80">
        <f t="shared" si="16"/>
        <v>0</v>
      </c>
      <c r="AA162" s="80" t="str">
        <f t="shared" si="15"/>
        <v>高东支行</v>
      </c>
      <c r="AB162" s="81" t="s">
        <v>222</v>
      </c>
      <c r="AC162" s="81">
        <v>0</v>
      </c>
      <c r="AD162" s="81">
        <v>0</v>
      </c>
      <c r="AE162" s="81">
        <v>0</v>
      </c>
      <c r="AF162" s="81">
        <v>0</v>
      </c>
      <c r="AG162" s="80" t="str">
        <f>IFERROR(VLOOKUP(AB162,$AI:$AJ,2,FALSE),0)</f>
        <v>高东支行</v>
      </c>
      <c r="AI162" s="88" t="s">
        <v>534</v>
      </c>
      <c r="AJ162" s="89" t="s">
        <v>244</v>
      </c>
      <c r="AL162" s="83"/>
      <c r="AM162" s="83"/>
      <c r="AN162" s="83"/>
      <c r="AO162" s="83"/>
      <c r="AP162" s="83"/>
      <c r="AX162" s="80" t="s">
        <v>534</v>
      </c>
      <c r="AY162" s="80" t="s">
        <v>244</v>
      </c>
      <c r="BB162" s="80" t="str">
        <f>VLOOKUP(BC162,$AX:$AY,2,FALSE)</f>
        <v>洋泾支行</v>
      </c>
      <c r="BC162" s="80" t="s">
        <v>256</v>
      </c>
      <c r="BD162" s="80">
        <v>2</v>
      </c>
    </row>
    <row r="163" s="80" customFormat="1" ht="17.25" spans="1:56">
      <c r="A163" s="95"/>
      <c r="B163" s="95"/>
      <c r="C163" s="95"/>
      <c r="D163" s="95">
        <v>0</v>
      </c>
      <c r="E163" s="95"/>
      <c r="F163" s="95"/>
      <c r="G163" s="95"/>
      <c r="H163" s="95"/>
      <c r="I163" s="95"/>
      <c r="J163" s="95"/>
      <c r="K163" s="95"/>
      <c r="L163" s="80">
        <v>0</v>
      </c>
      <c r="Y163" s="98"/>
      <c r="Z163" s="80">
        <f t="shared" si="16"/>
        <v>0</v>
      </c>
      <c r="AA163" s="80">
        <f t="shared" si="15"/>
        <v>0</v>
      </c>
      <c r="AB163" s="81" t="s">
        <v>535</v>
      </c>
      <c r="AC163" s="81">
        <v>0</v>
      </c>
      <c r="AD163" s="81">
        <v>0</v>
      </c>
      <c r="AE163" s="81">
        <v>0</v>
      </c>
      <c r="AF163" s="81">
        <v>0</v>
      </c>
      <c r="AG163" s="80">
        <f>IFERROR(VLOOKUP(AB163,$AI:$AJ,2,FALSE),0)</f>
        <v>0</v>
      </c>
      <c r="AI163" s="90" t="s">
        <v>152</v>
      </c>
      <c r="AJ163" s="89" t="s">
        <v>244</v>
      </c>
      <c r="AL163" s="83"/>
      <c r="AM163" s="83"/>
      <c r="AN163" s="83"/>
      <c r="AO163" s="83"/>
      <c r="AP163" s="83"/>
      <c r="AX163" s="80" t="s">
        <v>152</v>
      </c>
      <c r="AY163" s="80" t="s">
        <v>244</v>
      </c>
      <c r="BB163" s="80" t="str">
        <f>VLOOKUP(BC163,$AX:$AY,2,FALSE)</f>
        <v>孙桥支行</v>
      </c>
      <c r="BC163" s="80" t="s">
        <v>536</v>
      </c>
      <c r="BD163" s="80">
        <v>0</v>
      </c>
    </row>
    <row r="164" s="80" customFormat="1" ht="17.25" spans="1:56">
      <c r="A164" s="95"/>
      <c r="B164" s="95"/>
      <c r="C164" s="95"/>
      <c r="D164" s="95">
        <v>0</v>
      </c>
      <c r="E164" s="95"/>
      <c r="F164" s="95"/>
      <c r="G164" s="95"/>
      <c r="H164" s="95"/>
      <c r="I164" s="95"/>
      <c r="J164" s="95"/>
      <c r="K164" s="95"/>
      <c r="L164" s="80">
        <v>0</v>
      </c>
      <c r="Y164" s="98"/>
      <c r="Z164" s="80">
        <f t="shared" si="16"/>
        <v>0</v>
      </c>
      <c r="AA164" s="80" t="str">
        <f t="shared" si="15"/>
        <v>市场三部</v>
      </c>
      <c r="AB164" s="81" t="s">
        <v>537</v>
      </c>
      <c r="AC164" s="81">
        <v>0</v>
      </c>
      <c r="AD164" s="81">
        <v>0</v>
      </c>
      <c r="AE164" s="81">
        <v>0</v>
      </c>
      <c r="AF164" s="81">
        <v>0</v>
      </c>
      <c r="AG164" s="80" t="str">
        <f>IFERROR(VLOOKUP(AB164,$AI:$AJ,2,FALSE),0)</f>
        <v>市场三部</v>
      </c>
      <c r="AI164" s="90" t="s">
        <v>538</v>
      </c>
      <c r="AJ164" s="89" t="s">
        <v>244</v>
      </c>
      <c r="AL164" s="83"/>
      <c r="AM164" s="83"/>
      <c r="AN164" s="83"/>
      <c r="AO164" s="83"/>
      <c r="AP164" s="83"/>
      <c r="AX164" s="80" t="s">
        <v>538</v>
      </c>
      <c r="AY164" s="80" t="s">
        <v>244</v>
      </c>
      <c r="BB164" s="80" t="str">
        <f>VLOOKUP(BC164,$AX:$AY,2,FALSE)</f>
        <v>金桥支行</v>
      </c>
      <c r="BC164" s="80" t="s">
        <v>539</v>
      </c>
      <c r="BD164" s="80">
        <v>0</v>
      </c>
    </row>
    <row r="165" s="80" customFormat="1" ht="17.25" spans="1:56">
      <c r="A165" s="95"/>
      <c r="B165" s="95"/>
      <c r="C165" s="95"/>
      <c r="D165" s="95">
        <v>0</v>
      </c>
      <c r="E165" s="95"/>
      <c r="F165" s="95"/>
      <c r="G165" s="95"/>
      <c r="H165" s="95"/>
      <c r="I165" s="95"/>
      <c r="J165" s="95"/>
      <c r="K165" s="95"/>
      <c r="L165" s="80">
        <v>0</v>
      </c>
      <c r="Y165" s="98"/>
      <c r="Z165" s="80">
        <f t="shared" si="16"/>
        <v>0</v>
      </c>
      <c r="AA165" s="80">
        <f t="shared" si="15"/>
        <v>0</v>
      </c>
      <c r="AB165" s="81" t="s">
        <v>540</v>
      </c>
      <c r="AC165" s="81">
        <v>0</v>
      </c>
      <c r="AD165" s="81">
        <v>0</v>
      </c>
      <c r="AE165" s="81">
        <v>0</v>
      </c>
      <c r="AF165" s="81">
        <v>0</v>
      </c>
      <c r="AG165" s="80">
        <f>IFERROR(VLOOKUP(AB165,$AI:$AJ,2,FALSE),0)</f>
        <v>0</v>
      </c>
      <c r="AI165" s="89" t="s">
        <v>541</v>
      </c>
      <c r="AJ165" s="89" t="s">
        <v>244</v>
      </c>
      <c r="AL165" s="83"/>
      <c r="AM165" s="83"/>
      <c r="AN165" s="83"/>
      <c r="AO165" s="83"/>
      <c r="AP165" s="83"/>
      <c r="AX165" s="80" t="s">
        <v>541</v>
      </c>
      <c r="AY165" s="80" t="s">
        <v>244</v>
      </c>
      <c r="BB165" s="80" t="str">
        <f>VLOOKUP(BC165,$AX:$AY,2,FALSE)</f>
        <v>合庆支行</v>
      </c>
      <c r="BC165" s="80" t="s">
        <v>542</v>
      </c>
      <c r="BD165" s="80">
        <v>0</v>
      </c>
    </row>
    <row r="166" s="80" customFormat="1" ht="17.25" spans="1:56">
      <c r="A166" s="95"/>
      <c r="B166" s="95"/>
      <c r="C166" s="95"/>
      <c r="D166" s="95">
        <v>0</v>
      </c>
      <c r="E166" s="95"/>
      <c r="F166" s="95"/>
      <c r="G166" s="95"/>
      <c r="H166" s="95"/>
      <c r="I166" s="95"/>
      <c r="J166" s="95"/>
      <c r="K166" s="95"/>
      <c r="L166" s="80">
        <v>0</v>
      </c>
      <c r="Y166" s="98"/>
      <c r="Z166" s="80">
        <f t="shared" si="16"/>
        <v>0</v>
      </c>
      <c r="AA166" s="80" t="str">
        <f t="shared" si="15"/>
        <v>陆家嘴支行</v>
      </c>
      <c r="AB166" s="81" t="s">
        <v>224</v>
      </c>
      <c r="AC166" s="81">
        <v>0</v>
      </c>
      <c r="AD166" s="81">
        <v>0</v>
      </c>
      <c r="AE166" s="81">
        <v>0</v>
      </c>
      <c r="AF166" s="81">
        <v>97200</v>
      </c>
      <c r="AG166" s="80" t="str">
        <f>IFERROR(VLOOKUP(AB166,$AI:$AJ,2,FALSE),0)</f>
        <v>陆家嘴支行</v>
      </c>
      <c r="AI166" s="89" t="s">
        <v>543</v>
      </c>
      <c r="AJ166" s="89" t="s">
        <v>244</v>
      </c>
      <c r="AL166" s="83"/>
      <c r="AM166" s="83"/>
      <c r="AN166" s="83"/>
      <c r="AO166" s="83"/>
      <c r="AP166" s="83"/>
      <c r="AX166" s="80" t="s">
        <v>543</v>
      </c>
      <c r="AY166" s="80" t="s">
        <v>244</v>
      </c>
      <c r="BB166" s="80" t="str">
        <f>VLOOKUP(BC166,$AX:$AY,2,FALSE)</f>
        <v>唐镇支行</v>
      </c>
      <c r="BC166" s="80" t="s">
        <v>544</v>
      </c>
      <c r="BD166" s="80">
        <v>0</v>
      </c>
    </row>
    <row r="167" s="80" customFormat="1" ht="17.25" spans="1:56">
      <c r="A167" s="95"/>
      <c r="B167" s="95"/>
      <c r="C167" s="95"/>
      <c r="D167" s="95">
        <v>0</v>
      </c>
      <c r="E167" s="95"/>
      <c r="F167" s="95"/>
      <c r="G167" s="95"/>
      <c r="H167" s="95"/>
      <c r="I167" s="95"/>
      <c r="J167" s="95"/>
      <c r="K167" s="95"/>
      <c r="L167" s="80">
        <v>0</v>
      </c>
      <c r="Y167" s="98"/>
      <c r="Z167" s="80">
        <f t="shared" si="16"/>
        <v>0</v>
      </c>
      <c r="AA167" s="80">
        <f t="shared" si="15"/>
        <v>0</v>
      </c>
      <c r="AB167" s="81" t="s">
        <v>545</v>
      </c>
      <c r="AC167" s="81">
        <v>0</v>
      </c>
      <c r="AD167" s="81">
        <v>0</v>
      </c>
      <c r="AE167" s="81">
        <v>0</v>
      </c>
      <c r="AF167" s="81">
        <v>0</v>
      </c>
      <c r="AG167" s="80">
        <f>IFERROR(VLOOKUP(AB167,$AI:$AJ,2,FALSE),0)</f>
        <v>0</v>
      </c>
      <c r="AI167" s="89" t="s">
        <v>546</v>
      </c>
      <c r="AJ167" s="89" t="s">
        <v>244</v>
      </c>
      <c r="AL167" s="83"/>
      <c r="AM167" s="83"/>
      <c r="AN167" s="83"/>
      <c r="AO167" s="83"/>
      <c r="AP167" s="83"/>
      <c r="AX167" s="80" t="s">
        <v>546</v>
      </c>
      <c r="AY167" s="80" t="s">
        <v>244</v>
      </c>
      <c r="BC167" s="80" t="s">
        <v>547</v>
      </c>
      <c r="BD167" s="80">
        <v>0</v>
      </c>
    </row>
    <row r="168" s="80" customFormat="1" ht="17.25" spans="1:56">
      <c r="A168" s="95"/>
      <c r="B168" s="95"/>
      <c r="C168" s="95"/>
      <c r="D168" s="95">
        <v>0</v>
      </c>
      <c r="E168" s="95"/>
      <c r="F168" s="95"/>
      <c r="G168" s="95"/>
      <c r="H168" s="95"/>
      <c r="I168" s="95"/>
      <c r="J168" s="95"/>
      <c r="K168" s="95"/>
      <c r="L168" s="80">
        <v>0</v>
      </c>
      <c r="Y168" s="98"/>
      <c r="Z168" s="80">
        <f t="shared" si="16"/>
        <v>0</v>
      </c>
      <c r="AA168" s="80" t="str">
        <f t="shared" si="15"/>
        <v>洋泾支行</v>
      </c>
      <c r="AB168" s="81" t="s">
        <v>95</v>
      </c>
      <c r="AC168" s="81">
        <v>0</v>
      </c>
      <c r="AD168" s="81">
        <v>0</v>
      </c>
      <c r="AE168" s="81">
        <v>0</v>
      </c>
      <c r="AF168" s="81">
        <v>92000</v>
      </c>
      <c r="AG168" s="80" t="str">
        <f>IFERROR(VLOOKUP(AB168,$AI:$AJ,2,FALSE),0)</f>
        <v>洋泾支行</v>
      </c>
      <c r="AI168" s="89" t="s">
        <v>548</v>
      </c>
      <c r="AJ168" s="89" t="s">
        <v>244</v>
      </c>
      <c r="AL168" s="83"/>
      <c r="AM168" s="83"/>
      <c r="AN168" s="83"/>
      <c r="AO168" s="83"/>
      <c r="AP168" s="83"/>
      <c r="AX168" s="80" t="s">
        <v>548</v>
      </c>
      <c r="AY168" s="80" t="s">
        <v>244</v>
      </c>
      <c r="BC168" s="80" t="s">
        <v>549</v>
      </c>
      <c r="BD168" s="80">
        <v>0</v>
      </c>
    </row>
    <row r="169" s="80" customFormat="1" ht="17.25" spans="1:56">
      <c r="A169" s="95"/>
      <c r="B169" s="95"/>
      <c r="C169" s="95"/>
      <c r="D169" s="95">
        <v>0</v>
      </c>
      <c r="E169" s="95"/>
      <c r="F169" s="95"/>
      <c r="G169" s="95"/>
      <c r="H169" s="95"/>
      <c r="I169" s="95"/>
      <c r="J169" s="95"/>
      <c r="K169" s="95"/>
      <c r="L169" s="80">
        <v>0</v>
      </c>
      <c r="Y169" s="98"/>
      <c r="Z169" s="80">
        <f t="shared" si="16"/>
        <v>0</v>
      </c>
      <c r="AA169" s="80">
        <f t="shared" si="15"/>
        <v>0</v>
      </c>
      <c r="AB169" s="81" t="s">
        <v>550</v>
      </c>
      <c r="AC169" s="81">
        <v>0</v>
      </c>
      <c r="AD169" s="81">
        <v>0</v>
      </c>
      <c r="AE169" s="81">
        <v>0</v>
      </c>
      <c r="AF169" s="81">
        <v>0</v>
      </c>
      <c r="AG169" s="80">
        <f>IFERROR(VLOOKUP(AB169,$AI:$AJ,2,FALSE),0)</f>
        <v>0</v>
      </c>
      <c r="AI169" s="89" t="s">
        <v>551</v>
      </c>
      <c r="AJ169" s="89" t="s">
        <v>244</v>
      </c>
      <c r="AL169" s="83"/>
      <c r="AM169" s="83"/>
      <c r="AN169" s="83"/>
      <c r="AO169" s="83"/>
      <c r="AP169" s="83"/>
      <c r="AX169" s="80" t="s">
        <v>551</v>
      </c>
      <c r="AY169" s="80" t="s">
        <v>244</v>
      </c>
      <c r="BC169" s="80" t="s">
        <v>552</v>
      </c>
      <c r="BD169" s="80">
        <v>0</v>
      </c>
    </row>
    <row r="170" s="80" customFormat="1" ht="17.25" spans="1:56">
      <c r="A170" s="95"/>
      <c r="B170" s="95"/>
      <c r="C170" s="95"/>
      <c r="D170" s="95">
        <v>0</v>
      </c>
      <c r="E170" s="95"/>
      <c r="F170" s="95"/>
      <c r="G170" s="95"/>
      <c r="H170" s="95"/>
      <c r="I170" s="95"/>
      <c r="J170" s="95"/>
      <c r="K170" s="95"/>
      <c r="L170" s="80">
        <v>0</v>
      </c>
      <c r="Y170" s="98"/>
      <c r="Z170" s="80">
        <f t="shared" si="16"/>
        <v>0</v>
      </c>
      <c r="AA170" s="80" t="str">
        <f t="shared" si="15"/>
        <v>新园路支行</v>
      </c>
      <c r="AB170" s="81" t="s">
        <v>553</v>
      </c>
      <c r="AC170" s="81">
        <v>0</v>
      </c>
      <c r="AD170" s="81">
        <v>0</v>
      </c>
      <c r="AE170" s="81">
        <v>0</v>
      </c>
      <c r="AF170" s="81">
        <v>0</v>
      </c>
      <c r="AG170" s="80" t="str">
        <f>IFERROR(VLOOKUP(AB170,$AI:$AJ,2,FALSE),0)</f>
        <v>新园路支行</v>
      </c>
      <c r="AI170" s="89" t="s">
        <v>554</v>
      </c>
      <c r="AJ170" s="89" t="s">
        <v>244</v>
      </c>
      <c r="AL170" s="83"/>
      <c r="AM170" s="83"/>
      <c r="AN170" s="83"/>
      <c r="AO170" s="83"/>
      <c r="AP170" s="83"/>
      <c r="AX170" s="80" t="s">
        <v>554</v>
      </c>
      <c r="AY170" s="80" t="s">
        <v>244</v>
      </c>
      <c r="BC170" s="80" t="s">
        <v>555</v>
      </c>
      <c r="BD170" s="80">
        <v>0</v>
      </c>
    </row>
    <row r="171" s="80" customFormat="1" ht="17.25" spans="1:56">
      <c r="A171" s="95"/>
      <c r="B171" s="95"/>
      <c r="C171" s="95"/>
      <c r="D171" s="95">
        <v>0</v>
      </c>
      <c r="E171" s="95"/>
      <c r="F171" s="95"/>
      <c r="G171" s="95"/>
      <c r="H171" s="95"/>
      <c r="I171" s="95"/>
      <c r="J171" s="95"/>
      <c r="K171" s="95"/>
      <c r="L171" s="80">
        <v>0</v>
      </c>
      <c r="Y171" s="98"/>
      <c r="Z171" s="80">
        <f t="shared" si="16"/>
        <v>0</v>
      </c>
      <c r="AA171" s="80" t="str">
        <f t="shared" si="15"/>
        <v>六里支行</v>
      </c>
      <c r="AB171" s="81" t="s">
        <v>556</v>
      </c>
      <c r="AC171" s="81">
        <v>0</v>
      </c>
      <c r="AD171" s="81">
        <v>0</v>
      </c>
      <c r="AE171" s="81">
        <v>0</v>
      </c>
      <c r="AF171" s="81">
        <v>14000</v>
      </c>
      <c r="AG171" s="80" t="str">
        <f>IFERROR(VLOOKUP(AB171,$AI:$AJ,2,FALSE),0)</f>
        <v>六里支行</v>
      </c>
      <c r="AI171" s="89" t="s">
        <v>557</v>
      </c>
      <c r="AJ171" s="89" t="s">
        <v>244</v>
      </c>
      <c r="AL171" s="83"/>
      <c r="AM171" s="83"/>
      <c r="AN171" s="83"/>
      <c r="AO171" s="83"/>
      <c r="AP171" s="83"/>
      <c r="AX171" s="80" t="s">
        <v>557</v>
      </c>
      <c r="AY171" s="80" t="s">
        <v>244</v>
      </c>
      <c r="BC171" s="80" t="s">
        <v>558</v>
      </c>
      <c r="BD171" s="80">
        <v>0</v>
      </c>
    </row>
    <row r="172" s="80" customFormat="1" ht="17.25" spans="1:56">
      <c r="A172" s="95"/>
      <c r="B172" s="95"/>
      <c r="C172" s="95"/>
      <c r="D172" s="95">
        <v>0</v>
      </c>
      <c r="E172" s="95"/>
      <c r="F172" s="95"/>
      <c r="G172" s="95"/>
      <c r="H172" s="95"/>
      <c r="I172" s="95"/>
      <c r="J172" s="95"/>
      <c r="K172" s="95"/>
      <c r="L172" s="80">
        <v>0</v>
      </c>
      <c r="Y172" s="98"/>
      <c r="Z172" s="80">
        <f t="shared" si="16"/>
        <v>0</v>
      </c>
      <c r="AA172" s="80" t="str">
        <f t="shared" si="15"/>
        <v>运营管理部</v>
      </c>
      <c r="AB172" s="81" t="s">
        <v>341</v>
      </c>
      <c r="AC172" s="81">
        <v>0</v>
      </c>
      <c r="AD172" s="81">
        <v>0</v>
      </c>
      <c r="AE172" s="81">
        <v>0</v>
      </c>
      <c r="AF172" s="81">
        <v>0</v>
      </c>
      <c r="AG172" s="80" t="str">
        <f>IFERROR(VLOOKUP(AB172,$AI:$AJ,2,FALSE),0)</f>
        <v>运营管理部</v>
      </c>
      <c r="AI172" s="89" t="s">
        <v>559</v>
      </c>
      <c r="AJ172" s="89" t="s">
        <v>244</v>
      </c>
      <c r="AL172" s="83"/>
      <c r="AM172" s="83"/>
      <c r="AN172" s="83"/>
      <c r="AO172" s="83"/>
      <c r="AP172" s="83"/>
      <c r="AX172" s="80" t="s">
        <v>559</v>
      </c>
      <c r="AY172" s="80" t="s">
        <v>244</v>
      </c>
      <c r="BC172" s="80" t="s">
        <v>151</v>
      </c>
      <c r="BD172" s="80">
        <v>323</v>
      </c>
    </row>
    <row r="173" s="80" customFormat="1" ht="17.25" spans="1:51">
      <c r="A173" s="95"/>
      <c r="B173" s="95"/>
      <c r="C173" s="95"/>
      <c r="D173" s="95">
        <v>0</v>
      </c>
      <c r="E173" s="95"/>
      <c r="F173" s="95"/>
      <c r="G173" s="95"/>
      <c r="H173" s="95"/>
      <c r="I173" s="95"/>
      <c r="J173" s="95"/>
      <c r="K173" s="95"/>
      <c r="L173" s="80">
        <v>0</v>
      </c>
      <c r="Y173" s="98"/>
      <c r="Z173" s="80">
        <f t="shared" si="16"/>
        <v>0</v>
      </c>
      <c r="AA173" s="80">
        <f t="shared" si="15"/>
        <v>0</v>
      </c>
      <c r="AB173" s="81" t="s">
        <v>560</v>
      </c>
      <c r="AC173" s="81">
        <v>0</v>
      </c>
      <c r="AD173" s="81">
        <v>0</v>
      </c>
      <c r="AE173" s="81">
        <v>0</v>
      </c>
      <c r="AF173" s="81">
        <v>0</v>
      </c>
      <c r="AG173" s="80">
        <f>IFERROR(VLOOKUP(AB173,$AI:$AJ,2,FALSE),0)</f>
        <v>0</v>
      </c>
      <c r="AI173" s="88" t="s">
        <v>561</v>
      </c>
      <c r="AJ173" s="89" t="s">
        <v>244</v>
      </c>
      <c r="AL173" s="83"/>
      <c r="AM173" s="83"/>
      <c r="AN173" s="83"/>
      <c r="AO173" s="83"/>
      <c r="AP173" s="83"/>
      <c r="AX173" s="80" t="s">
        <v>561</v>
      </c>
      <c r="AY173" s="80" t="s">
        <v>244</v>
      </c>
    </row>
    <row r="174" s="80" customFormat="1" ht="17.25" spans="1:51">
      <c r="A174" s="95"/>
      <c r="B174" s="95"/>
      <c r="C174" s="95"/>
      <c r="D174" s="95">
        <v>0</v>
      </c>
      <c r="E174" s="95"/>
      <c r="F174" s="95"/>
      <c r="G174" s="95"/>
      <c r="H174" s="95"/>
      <c r="I174" s="95"/>
      <c r="J174" s="95"/>
      <c r="K174" s="95"/>
      <c r="L174" s="80">
        <v>0</v>
      </c>
      <c r="Y174" s="98"/>
      <c r="Z174" s="80">
        <f t="shared" si="16"/>
        <v>0</v>
      </c>
      <c r="AA174" s="80">
        <f t="shared" si="15"/>
        <v>0</v>
      </c>
      <c r="AB174" s="81" t="s">
        <v>101</v>
      </c>
      <c r="AC174" s="81">
        <v>4</v>
      </c>
      <c r="AD174" s="81">
        <v>0</v>
      </c>
      <c r="AE174" s="81">
        <v>50</v>
      </c>
      <c r="AF174" s="81">
        <v>608000</v>
      </c>
      <c r="AG174" s="80">
        <f>IFERROR(VLOOKUP(AB174,$AI:$AJ,2,FALSE),0)</f>
        <v>0</v>
      </c>
      <c r="AI174" s="90" t="s">
        <v>562</v>
      </c>
      <c r="AJ174" s="89" t="s">
        <v>244</v>
      </c>
      <c r="AL174" s="83"/>
      <c r="AM174" s="83"/>
      <c r="AN174" s="83"/>
      <c r="AO174" s="83"/>
      <c r="AP174" s="83"/>
      <c r="AX174" s="80" t="s">
        <v>562</v>
      </c>
      <c r="AY174" s="80" t="s">
        <v>244</v>
      </c>
    </row>
    <row r="175" s="80" customFormat="1" ht="17.25" spans="1:51">
      <c r="A175" s="95"/>
      <c r="B175" s="95"/>
      <c r="C175" s="95"/>
      <c r="D175" s="95">
        <v>0</v>
      </c>
      <c r="E175" s="95"/>
      <c r="F175" s="95"/>
      <c r="G175" s="95"/>
      <c r="H175" s="95"/>
      <c r="I175" s="95"/>
      <c r="J175" s="95"/>
      <c r="K175" s="95"/>
      <c r="L175" s="80">
        <v>0</v>
      </c>
      <c r="Y175" s="98"/>
      <c r="Z175" s="80">
        <f t="shared" si="16"/>
        <v>0</v>
      </c>
      <c r="AA175" s="80">
        <f t="shared" si="15"/>
        <v>0</v>
      </c>
      <c r="AB175" s="81" t="s">
        <v>563</v>
      </c>
      <c r="AC175" s="81">
        <v>0</v>
      </c>
      <c r="AD175" s="81">
        <v>0</v>
      </c>
      <c r="AE175" s="81">
        <v>0</v>
      </c>
      <c r="AF175" s="81">
        <v>0</v>
      </c>
      <c r="AG175" s="80">
        <f>IFERROR(VLOOKUP(AB175,$AI:$AJ,2,FALSE),0)</f>
        <v>0</v>
      </c>
      <c r="AI175" s="90" t="s">
        <v>564</v>
      </c>
      <c r="AJ175" s="89" t="s">
        <v>244</v>
      </c>
      <c r="AL175" s="83"/>
      <c r="AM175" s="83"/>
      <c r="AN175" s="83"/>
      <c r="AO175" s="83"/>
      <c r="AP175" s="83"/>
      <c r="AX175" s="80" t="s">
        <v>564</v>
      </c>
      <c r="AY175" s="80" t="s">
        <v>244</v>
      </c>
    </row>
    <row r="176" s="80" customFormat="1" ht="17.25" spans="1:51">
      <c r="A176" s="95"/>
      <c r="B176" s="95"/>
      <c r="C176" s="95"/>
      <c r="D176" s="95">
        <v>0</v>
      </c>
      <c r="E176" s="95"/>
      <c r="F176" s="95"/>
      <c r="G176" s="95"/>
      <c r="H176" s="95"/>
      <c r="I176" s="95"/>
      <c r="J176" s="95"/>
      <c r="K176" s="95"/>
      <c r="L176" s="80">
        <v>0</v>
      </c>
      <c r="Y176" s="98"/>
      <c r="Z176" s="80">
        <f t="shared" si="16"/>
        <v>0</v>
      </c>
      <c r="AA176" s="80">
        <f t="shared" si="15"/>
        <v>0</v>
      </c>
      <c r="AB176" s="81" t="s">
        <v>565</v>
      </c>
      <c r="AC176" s="81">
        <v>0</v>
      </c>
      <c r="AD176" s="81">
        <v>0</v>
      </c>
      <c r="AE176" s="81">
        <v>0</v>
      </c>
      <c r="AF176" s="81">
        <v>6280</v>
      </c>
      <c r="AG176" s="80">
        <f>IFERROR(VLOOKUP(AB176,$AI:$AJ,2,FALSE),0)</f>
        <v>0</v>
      </c>
      <c r="AI176" s="89" t="s">
        <v>566</v>
      </c>
      <c r="AJ176" s="89" t="s">
        <v>259</v>
      </c>
      <c r="AL176" s="83"/>
      <c r="AM176" s="83"/>
      <c r="AN176" s="83"/>
      <c r="AO176" s="83"/>
      <c r="AP176" s="83"/>
      <c r="AX176" s="80" t="s">
        <v>566</v>
      </c>
      <c r="AY176" s="80" t="s">
        <v>259</v>
      </c>
    </row>
    <row r="177" s="80" customFormat="1" ht="17.25" spans="1:51">
      <c r="A177" s="95"/>
      <c r="B177" s="95"/>
      <c r="C177" s="95"/>
      <c r="D177" s="95">
        <v>0</v>
      </c>
      <c r="E177" s="95"/>
      <c r="F177" s="95"/>
      <c r="G177" s="95"/>
      <c r="H177" s="95"/>
      <c r="I177" s="95"/>
      <c r="J177" s="95"/>
      <c r="K177" s="95"/>
      <c r="L177" s="80">
        <v>0</v>
      </c>
      <c r="Y177" s="98"/>
      <c r="Z177" s="80">
        <f t="shared" si="16"/>
        <v>0</v>
      </c>
      <c r="AA177" s="80" t="str">
        <f t="shared" si="15"/>
        <v>张江支行</v>
      </c>
      <c r="AB177" s="81" t="s">
        <v>567</v>
      </c>
      <c r="AC177" s="81">
        <v>0</v>
      </c>
      <c r="AD177" s="81">
        <v>0</v>
      </c>
      <c r="AE177" s="81">
        <v>0</v>
      </c>
      <c r="AF177" s="81">
        <v>222150</v>
      </c>
      <c r="AG177" s="80" t="str">
        <f>IFERROR(VLOOKUP(AB177,$AI:$AJ,2,FALSE),0)</f>
        <v>张江支行</v>
      </c>
      <c r="AI177" s="89" t="s">
        <v>568</v>
      </c>
      <c r="AJ177" s="89" t="s">
        <v>259</v>
      </c>
      <c r="AL177" s="83"/>
      <c r="AM177" s="83"/>
      <c r="AN177" s="83"/>
      <c r="AO177" s="83"/>
      <c r="AP177" s="83"/>
      <c r="AX177" s="80" t="s">
        <v>568</v>
      </c>
      <c r="AY177" s="80" t="s">
        <v>259</v>
      </c>
    </row>
    <row r="178" s="80" customFormat="1" ht="17.25" spans="1:51">
      <c r="A178" s="95"/>
      <c r="B178" s="95"/>
      <c r="C178" s="95"/>
      <c r="D178" s="95">
        <v>0</v>
      </c>
      <c r="E178" s="95"/>
      <c r="F178" s="95"/>
      <c r="G178" s="95"/>
      <c r="H178" s="95"/>
      <c r="I178" s="95"/>
      <c r="J178" s="95"/>
      <c r="K178" s="95"/>
      <c r="L178" s="80">
        <v>0</v>
      </c>
      <c r="Y178" s="98"/>
      <c r="Z178" s="80">
        <f t="shared" si="16"/>
        <v>0</v>
      </c>
      <c r="AA178" s="80" t="str">
        <f t="shared" si="15"/>
        <v>曹路支行</v>
      </c>
      <c r="AB178" s="81" t="s">
        <v>569</v>
      </c>
      <c r="AC178" s="81">
        <v>0</v>
      </c>
      <c r="AD178" s="81">
        <v>0</v>
      </c>
      <c r="AE178" s="81">
        <v>0</v>
      </c>
      <c r="AF178" s="81">
        <v>0</v>
      </c>
      <c r="AG178" s="80" t="str">
        <f>IFERROR(VLOOKUP(AB178,$AI:$AJ,2,FALSE),0)</f>
        <v>曹路支行</v>
      </c>
      <c r="AI178" s="89" t="s">
        <v>570</v>
      </c>
      <c r="AJ178" s="89" t="s">
        <v>259</v>
      </c>
      <c r="AL178" s="83"/>
      <c r="AM178" s="83"/>
      <c r="AN178" s="83"/>
      <c r="AO178" s="83"/>
      <c r="AP178" s="83"/>
      <c r="AX178" s="80" t="s">
        <v>570</v>
      </c>
      <c r="AY178" s="80" t="s">
        <v>259</v>
      </c>
    </row>
    <row r="179" s="80" customFormat="1" ht="17.25" spans="1:51">
      <c r="A179" s="95"/>
      <c r="B179" s="95"/>
      <c r="C179" s="95"/>
      <c r="D179" s="95">
        <v>0</v>
      </c>
      <c r="E179" s="95"/>
      <c r="F179" s="95"/>
      <c r="G179" s="95"/>
      <c r="H179" s="95"/>
      <c r="I179" s="95"/>
      <c r="J179" s="95"/>
      <c r="K179" s="95"/>
      <c r="L179" s="80">
        <v>0</v>
      </c>
      <c r="Y179" s="98"/>
      <c r="Z179" s="80">
        <f t="shared" si="16"/>
        <v>0</v>
      </c>
      <c r="AA179" s="80">
        <f t="shared" si="15"/>
        <v>0</v>
      </c>
      <c r="AB179" s="81" t="s">
        <v>571</v>
      </c>
      <c r="AC179" s="81">
        <v>0</v>
      </c>
      <c r="AD179" s="81">
        <v>0</v>
      </c>
      <c r="AE179" s="81">
        <v>0</v>
      </c>
      <c r="AF179" s="81">
        <v>66000</v>
      </c>
      <c r="AG179" s="80">
        <f>IFERROR(VLOOKUP(AB179,$AI:$AJ,2,FALSE),0)</f>
        <v>0</v>
      </c>
      <c r="AI179" s="89" t="s">
        <v>572</v>
      </c>
      <c r="AJ179" s="89" t="s">
        <v>259</v>
      </c>
      <c r="AL179" s="83"/>
      <c r="AM179" s="83"/>
      <c r="AN179" s="83"/>
      <c r="AO179" s="83"/>
      <c r="AP179" s="83"/>
      <c r="AX179" s="80" t="s">
        <v>572</v>
      </c>
      <c r="AY179" s="80" t="s">
        <v>259</v>
      </c>
    </row>
    <row r="180" s="80" customFormat="1" ht="17.25" spans="1:51">
      <c r="A180" s="95"/>
      <c r="B180" s="95"/>
      <c r="C180" s="95"/>
      <c r="D180" s="95">
        <v>0</v>
      </c>
      <c r="E180" s="95"/>
      <c r="F180" s="95"/>
      <c r="G180" s="95"/>
      <c r="H180" s="95"/>
      <c r="I180" s="95"/>
      <c r="J180" s="95"/>
      <c r="K180" s="95"/>
      <c r="L180" s="80">
        <v>0</v>
      </c>
      <c r="Y180" s="98"/>
      <c r="Z180" s="80">
        <f t="shared" si="16"/>
        <v>0</v>
      </c>
      <c r="AA180" s="80" t="str">
        <f t="shared" si="15"/>
        <v>芳华分理处</v>
      </c>
      <c r="AB180" s="81" t="s">
        <v>573</v>
      </c>
      <c r="AC180" s="81">
        <v>0</v>
      </c>
      <c r="AD180" s="81">
        <v>0</v>
      </c>
      <c r="AE180" s="81">
        <v>0</v>
      </c>
      <c r="AF180" s="81">
        <v>0</v>
      </c>
      <c r="AG180" s="80" t="str">
        <f>IFERROR(VLOOKUP(AB180,$AI:$AJ,2,FALSE),0)</f>
        <v>芳华分理处</v>
      </c>
      <c r="AI180" s="91" t="s">
        <v>574</v>
      </c>
      <c r="AJ180" s="89" t="s">
        <v>259</v>
      </c>
      <c r="AL180" s="83"/>
      <c r="AM180" s="83"/>
      <c r="AN180" s="83"/>
      <c r="AO180" s="83"/>
      <c r="AP180" s="83"/>
      <c r="AX180" s="80" t="s">
        <v>574</v>
      </c>
      <c r="AY180" s="80" t="s">
        <v>259</v>
      </c>
    </row>
    <row r="181" s="80" customFormat="1" ht="17.25" spans="1:51">
      <c r="A181" s="95"/>
      <c r="B181" s="95"/>
      <c r="C181" s="95"/>
      <c r="D181" s="95">
        <v>0</v>
      </c>
      <c r="E181" s="95"/>
      <c r="F181" s="95"/>
      <c r="G181" s="95"/>
      <c r="H181" s="95"/>
      <c r="I181" s="95"/>
      <c r="J181" s="95"/>
      <c r="K181" s="95"/>
      <c r="L181" s="80">
        <v>0</v>
      </c>
      <c r="Y181" s="98"/>
      <c r="Z181" s="80">
        <f t="shared" si="16"/>
        <v>0</v>
      </c>
      <c r="AA181" s="80" t="str">
        <f t="shared" si="15"/>
        <v>高桥支行</v>
      </c>
      <c r="AB181" s="81" t="s">
        <v>575</v>
      </c>
      <c r="AC181" s="81">
        <v>0</v>
      </c>
      <c r="AD181" s="81">
        <v>0</v>
      </c>
      <c r="AE181" s="81">
        <v>0</v>
      </c>
      <c r="AF181" s="81">
        <v>0</v>
      </c>
      <c r="AG181" s="80" t="str">
        <f>IFERROR(VLOOKUP(AB181,$AI:$AJ,2,FALSE),0)</f>
        <v>高桥支行</v>
      </c>
      <c r="AI181" s="92" t="s">
        <v>576</v>
      </c>
      <c r="AJ181" s="89" t="s">
        <v>259</v>
      </c>
      <c r="AL181" s="83"/>
      <c r="AM181" s="83"/>
      <c r="AN181" s="83"/>
      <c r="AO181" s="83"/>
      <c r="AP181" s="83"/>
      <c r="AX181" s="80" t="s">
        <v>576</v>
      </c>
      <c r="AY181" s="80" t="s">
        <v>259</v>
      </c>
    </row>
    <row r="182" s="80" customFormat="1" ht="17.25" spans="1:51">
      <c r="A182" s="95"/>
      <c r="B182" s="95"/>
      <c r="C182" s="95"/>
      <c r="D182" s="95">
        <v>0</v>
      </c>
      <c r="E182" s="95"/>
      <c r="F182" s="95"/>
      <c r="G182" s="95"/>
      <c r="H182" s="95"/>
      <c r="I182" s="95"/>
      <c r="J182" s="95"/>
      <c r="K182" s="95"/>
      <c r="L182" s="80">
        <v>0</v>
      </c>
      <c r="Y182" s="98"/>
      <c r="Z182" s="80">
        <f t="shared" si="16"/>
        <v>0</v>
      </c>
      <c r="AA182" s="80" t="str">
        <f t="shared" si="15"/>
        <v>高东支行</v>
      </c>
      <c r="AB182" s="81" t="s">
        <v>577</v>
      </c>
      <c r="AC182" s="81">
        <v>0</v>
      </c>
      <c r="AD182" s="81">
        <v>0</v>
      </c>
      <c r="AE182" s="81">
        <v>0</v>
      </c>
      <c r="AF182" s="81">
        <v>0</v>
      </c>
      <c r="AG182" s="80" t="str">
        <f>IFERROR(VLOOKUP(AB182,$AI:$AJ,2,FALSE),0)</f>
        <v>高东支行</v>
      </c>
      <c r="AI182" s="89" t="s">
        <v>578</v>
      </c>
      <c r="AJ182" s="89" t="s">
        <v>259</v>
      </c>
      <c r="AL182" s="83"/>
      <c r="AM182" s="83"/>
      <c r="AN182" s="83"/>
      <c r="AO182" s="83"/>
      <c r="AP182" s="83"/>
      <c r="AX182" s="80" t="s">
        <v>578</v>
      </c>
      <c r="AY182" s="80" t="s">
        <v>259</v>
      </c>
    </row>
    <row r="183" s="80" customFormat="1" ht="17.25" spans="1:51">
      <c r="A183" s="95"/>
      <c r="B183" s="95"/>
      <c r="C183" s="95"/>
      <c r="D183" s="95">
        <v>0</v>
      </c>
      <c r="E183" s="95"/>
      <c r="F183" s="95"/>
      <c r="G183" s="95"/>
      <c r="H183" s="95"/>
      <c r="I183" s="95"/>
      <c r="J183" s="95"/>
      <c r="K183" s="95"/>
      <c r="L183" s="80">
        <v>0</v>
      </c>
      <c r="Y183" s="98"/>
      <c r="Z183" s="80">
        <f t="shared" si="16"/>
        <v>0</v>
      </c>
      <c r="AA183" s="80">
        <f t="shared" si="15"/>
        <v>0</v>
      </c>
      <c r="AB183" s="81" t="s">
        <v>579</v>
      </c>
      <c r="AC183" s="81">
        <v>0</v>
      </c>
      <c r="AD183" s="81">
        <v>0</v>
      </c>
      <c r="AE183" s="81">
        <v>0</v>
      </c>
      <c r="AF183" s="81">
        <v>10000</v>
      </c>
      <c r="AG183" s="80">
        <f>IFERROR(VLOOKUP(AB183,$AI:$AJ,2,FALSE),0)</f>
        <v>0</v>
      </c>
      <c r="AI183" s="89" t="s">
        <v>580</v>
      </c>
      <c r="AJ183" s="89" t="s">
        <v>239</v>
      </c>
      <c r="AL183" s="83"/>
      <c r="AM183" s="83"/>
      <c r="AN183" s="83"/>
      <c r="AO183" s="83"/>
      <c r="AP183" s="83"/>
      <c r="AX183" s="80" t="s">
        <v>580</v>
      </c>
      <c r="AY183" s="80" t="s">
        <v>239</v>
      </c>
    </row>
    <row r="184" s="80" customFormat="1" ht="17.25" spans="1:51">
      <c r="A184" s="95"/>
      <c r="B184" s="95"/>
      <c r="C184" s="95"/>
      <c r="D184" s="95">
        <v>0</v>
      </c>
      <c r="E184" s="95"/>
      <c r="F184" s="95"/>
      <c r="G184" s="95"/>
      <c r="H184" s="95"/>
      <c r="I184" s="95"/>
      <c r="J184" s="95"/>
      <c r="K184" s="95"/>
      <c r="L184" s="80">
        <v>0</v>
      </c>
      <c r="Y184" s="98"/>
      <c r="Z184" s="80">
        <f t="shared" si="16"/>
        <v>0</v>
      </c>
      <c r="AA184" s="80">
        <f t="shared" si="15"/>
        <v>0</v>
      </c>
      <c r="AB184" s="81" t="s">
        <v>581</v>
      </c>
      <c r="AC184" s="81">
        <v>0</v>
      </c>
      <c r="AD184" s="81">
        <v>0</v>
      </c>
      <c r="AE184" s="81">
        <v>0</v>
      </c>
      <c r="AF184" s="81">
        <v>0</v>
      </c>
      <c r="AG184" s="80">
        <f>IFERROR(VLOOKUP(AB184,$AI:$AJ,2,FALSE),0)</f>
        <v>0</v>
      </c>
      <c r="AI184" s="89" t="s">
        <v>582</v>
      </c>
      <c r="AJ184" s="89" t="s">
        <v>239</v>
      </c>
      <c r="AL184" s="83"/>
      <c r="AM184" s="83"/>
      <c r="AN184" s="83"/>
      <c r="AO184" s="83"/>
      <c r="AP184" s="83"/>
      <c r="AX184" s="80" t="s">
        <v>582</v>
      </c>
      <c r="AY184" s="80" t="s">
        <v>239</v>
      </c>
    </row>
    <row r="185" s="80" customFormat="1" ht="17.25" spans="1:51">
      <c r="A185" s="95"/>
      <c r="B185" s="95"/>
      <c r="C185" s="95"/>
      <c r="D185" s="95">
        <v>0</v>
      </c>
      <c r="E185" s="95"/>
      <c r="F185" s="95"/>
      <c r="G185" s="95"/>
      <c r="H185" s="95"/>
      <c r="I185" s="95"/>
      <c r="J185" s="95"/>
      <c r="K185" s="95"/>
      <c r="L185" s="80">
        <v>0</v>
      </c>
      <c r="Y185" s="98"/>
      <c r="Z185" s="80">
        <f t="shared" si="16"/>
        <v>0</v>
      </c>
      <c r="AA185" s="80">
        <f t="shared" si="15"/>
        <v>0</v>
      </c>
      <c r="AB185" s="81" t="s">
        <v>583</v>
      </c>
      <c r="AC185" s="81">
        <v>0</v>
      </c>
      <c r="AD185" s="81">
        <v>0</v>
      </c>
      <c r="AE185" s="81">
        <v>0</v>
      </c>
      <c r="AF185" s="81">
        <v>200000</v>
      </c>
      <c r="AG185" s="80">
        <f>IFERROR(VLOOKUP(AB185,$AI:$AJ,2,FALSE),0)</f>
        <v>0</v>
      </c>
      <c r="AI185" s="89" t="s">
        <v>584</v>
      </c>
      <c r="AJ185" s="89" t="s">
        <v>239</v>
      </c>
      <c r="AL185" s="83"/>
      <c r="AM185" s="83"/>
      <c r="AN185" s="83"/>
      <c r="AO185" s="83"/>
      <c r="AP185" s="83"/>
      <c r="AX185" s="80" t="s">
        <v>584</v>
      </c>
      <c r="AY185" s="80" t="s">
        <v>239</v>
      </c>
    </row>
    <row r="186" s="80" customFormat="1" ht="17.25" spans="1:51">
      <c r="A186" s="95"/>
      <c r="B186" s="95"/>
      <c r="C186" s="95"/>
      <c r="D186" s="95">
        <v>0</v>
      </c>
      <c r="E186" s="95"/>
      <c r="F186" s="95"/>
      <c r="G186" s="95"/>
      <c r="H186" s="95"/>
      <c r="I186" s="95"/>
      <c r="J186" s="95"/>
      <c r="K186" s="95"/>
      <c r="L186" s="80">
        <v>0</v>
      </c>
      <c r="Y186" s="98"/>
      <c r="Z186" s="80">
        <f t="shared" si="16"/>
        <v>0</v>
      </c>
      <c r="AA186" s="80" t="str">
        <f t="shared" si="15"/>
        <v>曹路支行</v>
      </c>
      <c r="AB186" s="81" t="s">
        <v>585</v>
      </c>
      <c r="AC186" s="81">
        <v>0</v>
      </c>
      <c r="AD186" s="81">
        <v>0</v>
      </c>
      <c r="AE186" s="81">
        <v>0</v>
      </c>
      <c r="AF186" s="81">
        <v>0</v>
      </c>
      <c r="AG186" s="80" t="str">
        <f>IFERROR(VLOOKUP(AB186,$AI:$AJ,2,FALSE),0)</f>
        <v>曹路支行</v>
      </c>
      <c r="AI186" s="89" t="s">
        <v>586</v>
      </c>
      <c r="AJ186" s="89" t="s">
        <v>239</v>
      </c>
      <c r="AL186" s="83"/>
      <c r="AM186" s="83"/>
      <c r="AN186" s="83"/>
      <c r="AO186" s="83"/>
      <c r="AP186" s="83"/>
      <c r="AX186" s="80" t="s">
        <v>586</v>
      </c>
      <c r="AY186" s="80" t="s">
        <v>239</v>
      </c>
    </row>
    <row r="187" s="80" customFormat="1" ht="17.25" spans="1:51">
      <c r="A187" s="95"/>
      <c r="B187" s="95"/>
      <c r="C187" s="95"/>
      <c r="D187" s="95">
        <v>0</v>
      </c>
      <c r="E187" s="95"/>
      <c r="F187" s="95"/>
      <c r="G187" s="95"/>
      <c r="H187" s="95"/>
      <c r="I187" s="95"/>
      <c r="J187" s="95"/>
      <c r="K187" s="95"/>
      <c r="L187" s="80">
        <v>0</v>
      </c>
      <c r="Y187" s="98"/>
      <c r="Z187" s="80">
        <f t="shared" si="16"/>
        <v>0</v>
      </c>
      <c r="AA187" s="80" t="str">
        <f t="shared" si="15"/>
        <v>三林支行</v>
      </c>
      <c r="AB187" s="81" t="s">
        <v>587</v>
      </c>
      <c r="AC187" s="81">
        <v>0</v>
      </c>
      <c r="AD187" s="81">
        <v>0</v>
      </c>
      <c r="AE187" s="81">
        <v>0</v>
      </c>
      <c r="AF187" s="81">
        <v>0</v>
      </c>
      <c r="AG187" s="80" t="str">
        <f>IFERROR(VLOOKUP(AB187,$AI:$AJ,2,FALSE),0)</f>
        <v>三林支行</v>
      </c>
      <c r="AI187" s="89" t="s">
        <v>588</v>
      </c>
      <c r="AJ187" s="89" t="s">
        <v>239</v>
      </c>
      <c r="AL187" s="83"/>
      <c r="AM187" s="83"/>
      <c r="AN187" s="83"/>
      <c r="AO187" s="83"/>
      <c r="AP187" s="83"/>
      <c r="AX187" s="80" t="s">
        <v>588</v>
      </c>
      <c r="AY187" s="80" t="s">
        <v>239</v>
      </c>
    </row>
    <row r="188" s="80" customFormat="1" ht="17.25" spans="1:51">
      <c r="A188" s="95"/>
      <c r="B188" s="95"/>
      <c r="C188" s="95"/>
      <c r="D188" s="95">
        <v>0</v>
      </c>
      <c r="E188" s="95"/>
      <c r="F188" s="95"/>
      <c r="G188" s="95"/>
      <c r="H188" s="95"/>
      <c r="I188" s="95"/>
      <c r="J188" s="95"/>
      <c r="K188" s="95"/>
      <c r="L188" s="80">
        <v>0</v>
      </c>
      <c r="Y188" s="98"/>
      <c r="Z188" s="80">
        <f t="shared" si="16"/>
        <v>0</v>
      </c>
      <c r="AA188" s="80" t="str">
        <f t="shared" si="15"/>
        <v>运营管理部业务保障部</v>
      </c>
      <c r="AB188" s="81" t="s">
        <v>415</v>
      </c>
      <c r="AC188" s="81">
        <v>0</v>
      </c>
      <c r="AD188" s="81">
        <v>0</v>
      </c>
      <c r="AE188" s="81">
        <v>0</v>
      </c>
      <c r="AF188" s="81">
        <v>0</v>
      </c>
      <c r="AG188" s="80" t="str">
        <f>IFERROR(VLOOKUP(AB188,$AI:$AJ,2,FALSE),0)</f>
        <v>运营管理部业务保障部</v>
      </c>
      <c r="AI188" s="89" t="s">
        <v>589</v>
      </c>
      <c r="AJ188" s="89" t="s">
        <v>239</v>
      </c>
      <c r="AL188" s="83"/>
      <c r="AM188" s="83"/>
      <c r="AN188" s="83"/>
      <c r="AO188" s="83"/>
      <c r="AP188" s="83"/>
      <c r="AX188" s="80" t="s">
        <v>589</v>
      </c>
      <c r="AY188" s="80" t="s">
        <v>239</v>
      </c>
    </row>
    <row r="189" s="80" customFormat="1" ht="17.25" spans="1:51">
      <c r="A189" s="95"/>
      <c r="B189" s="95"/>
      <c r="C189" s="95"/>
      <c r="D189" s="95">
        <v>0</v>
      </c>
      <c r="E189" s="95"/>
      <c r="F189" s="95"/>
      <c r="G189" s="95"/>
      <c r="H189" s="95"/>
      <c r="I189" s="95"/>
      <c r="J189" s="95"/>
      <c r="K189" s="95"/>
      <c r="L189" s="80">
        <v>0</v>
      </c>
      <c r="Y189" s="98"/>
      <c r="Z189" s="80">
        <f t="shared" si="16"/>
        <v>0</v>
      </c>
      <c r="AA189" s="80" t="str">
        <f t="shared" si="15"/>
        <v>凌兆分理处</v>
      </c>
      <c r="AB189" s="81" t="s">
        <v>236</v>
      </c>
      <c r="AC189" s="81">
        <v>0</v>
      </c>
      <c r="AD189" s="81">
        <v>0</v>
      </c>
      <c r="AE189" s="81">
        <v>0</v>
      </c>
      <c r="AF189" s="81">
        <v>13000</v>
      </c>
      <c r="AG189" s="80" t="str">
        <f>IFERROR(VLOOKUP(AB189,$AI:$AJ,2,FALSE),0)</f>
        <v>凌兆分理处</v>
      </c>
      <c r="AI189" s="89" t="s">
        <v>590</v>
      </c>
      <c r="AJ189" s="89" t="s">
        <v>239</v>
      </c>
      <c r="AL189" s="83"/>
      <c r="AM189" s="83"/>
      <c r="AN189" s="83"/>
      <c r="AO189" s="83"/>
      <c r="AP189" s="83"/>
      <c r="AX189" s="80" t="s">
        <v>590</v>
      </c>
      <c r="AY189" s="80" t="s">
        <v>239</v>
      </c>
    </row>
    <row r="190" s="80" customFormat="1" ht="17.25" spans="1:51">
      <c r="A190" s="95"/>
      <c r="B190" s="95"/>
      <c r="C190" s="95"/>
      <c r="D190" s="95">
        <v>0</v>
      </c>
      <c r="E190" s="95"/>
      <c r="F190" s="95"/>
      <c r="G190" s="95"/>
      <c r="H190" s="95"/>
      <c r="I190" s="95"/>
      <c r="J190" s="95"/>
      <c r="K190" s="95"/>
      <c r="L190" s="80">
        <v>0</v>
      </c>
      <c r="Y190" s="98"/>
      <c r="Z190" s="80">
        <f t="shared" si="16"/>
        <v>0</v>
      </c>
      <c r="AA190" s="80" t="str">
        <f t="shared" si="15"/>
        <v>东沟支行</v>
      </c>
      <c r="AB190" s="81" t="s">
        <v>134</v>
      </c>
      <c r="AC190" s="81">
        <v>0</v>
      </c>
      <c r="AD190" s="81">
        <v>0</v>
      </c>
      <c r="AE190" s="81">
        <v>0</v>
      </c>
      <c r="AF190" s="81">
        <v>0</v>
      </c>
      <c r="AG190" s="80" t="str">
        <f>IFERROR(VLOOKUP(AB190,$AI:$AJ,2,FALSE),0)</f>
        <v>东沟支行</v>
      </c>
      <c r="AI190" s="92" t="s">
        <v>591</v>
      </c>
      <c r="AJ190" s="89" t="s">
        <v>239</v>
      </c>
      <c r="AL190" s="83"/>
      <c r="AM190" s="83"/>
      <c r="AN190" s="83"/>
      <c r="AO190" s="83"/>
      <c r="AP190" s="83"/>
      <c r="AX190" s="80" t="s">
        <v>591</v>
      </c>
      <c r="AY190" s="80" t="s">
        <v>239</v>
      </c>
    </row>
    <row r="191" s="80" customFormat="1" ht="17.25" spans="1:51">
      <c r="A191" s="95"/>
      <c r="B191" s="95"/>
      <c r="C191" s="95"/>
      <c r="D191" s="95">
        <v>0</v>
      </c>
      <c r="E191" s="95"/>
      <c r="F191" s="95"/>
      <c r="G191" s="95"/>
      <c r="H191" s="95"/>
      <c r="I191" s="95"/>
      <c r="J191" s="95"/>
      <c r="K191" s="95"/>
      <c r="L191" s="80">
        <v>0</v>
      </c>
      <c r="Y191" s="98"/>
      <c r="Z191" s="80">
        <f t="shared" si="16"/>
        <v>0</v>
      </c>
      <c r="AA191" s="80" t="str">
        <f t="shared" si="15"/>
        <v>潼港分理处</v>
      </c>
      <c r="AB191" s="81" t="s">
        <v>245</v>
      </c>
      <c r="AC191" s="81">
        <v>0</v>
      </c>
      <c r="AD191" s="81">
        <v>0</v>
      </c>
      <c r="AE191" s="81">
        <v>0</v>
      </c>
      <c r="AF191" s="81">
        <v>0</v>
      </c>
      <c r="AG191" s="80" t="str">
        <f>IFERROR(VLOOKUP(AB191,$AI:$AJ,2,FALSE),0)</f>
        <v>潼港分理处</v>
      </c>
      <c r="AI191" s="89" t="s">
        <v>352</v>
      </c>
      <c r="AJ191" s="89" t="s">
        <v>239</v>
      </c>
      <c r="AL191" s="83"/>
      <c r="AM191" s="83"/>
      <c r="AN191" s="83"/>
      <c r="AO191" s="83"/>
      <c r="AP191" s="83"/>
      <c r="AX191" s="80" t="s">
        <v>352</v>
      </c>
      <c r="AY191" s="80" t="s">
        <v>239</v>
      </c>
    </row>
    <row r="192" s="80" customFormat="1" ht="17.25" spans="1:51">
      <c r="A192" s="95"/>
      <c r="B192" s="95"/>
      <c r="C192" s="95"/>
      <c r="D192" s="95">
        <v>0</v>
      </c>
      <c r="E192" s="95"/>
      <c r="F192" s="95"/>
      <c r="G192" s="95"/>
      <c r="H192" s="95"/>
      <c r="I192" s="95"/>
      <c r="J192" s="95"/>
      <c r="K192" s="95"/>
      <c r="L192" s="80">
        <v>0</v>
      </c>
      <c r="Y192" s="98"/>
      <c r="Z192" s="80">
        <f t="shared" si="16"/>
        <v>0</v>
      </c>
      <c r="AA192" s="80" t="str">
        <f t="shared" si="15"/>
        <v>曹路支行</v>
      </c>
      <c r="AB192" s="81" t="s">
        <v>592</v>
      </c>
      <c r="AC192" s="81">
        <v>0</v>
      </c>
      <c r="AD192" s="81">
        <v>0</v>
      </c>
      <c r="AE192" s="81">
        <v>0</v>
      </c>
      <c r="AF192" s="81">
        <v>0</v>
      </c>
      <c r="AG192" s="80" t="str">
        <f>IFERROR(VLOOKUP(AB192,$AI:$AJ,2,FALSE),0)</f>
        <v>曹路支行</v>
      </c>
      <c r="AI192" s="89" t="s">
        <v>593</v>
      </c>
      <c r="AJ192" s="89" t="s">
        <v>73</v>
      </c>
      <c r="AL192" s="83"/>
      <c r="AM192" s="83"/>
      <c r="AN192" s="83"/>
      <c r="AO192" s="83"/>
      <c r="AP192" s="83"/>
      <c r="AX192" s="80" t="s">
        <v>593</v>
      </c>
      <c r="AY192" s="80" t="s">
        <v>263</v>
      </c>
    </row>
    <row r="193" s="80" customFormat="1" ht="17.25" spans="1:51">
      <c r="A193" s="95"/>
      <c r="B193" s="95"/>
      <c r="C193" s="95"/>
      <c r="D193" s="95">
        <v>0</v>
      </c>
      <c r="E193" s="95"/>
      <c r="F193" s="95"/>
      <c r="G193" s="95"/>
      <c r="H193" s="95"/>
      <c r="I193" s="95"/>
      <c r="J193" s="95"/>
      <c r="K193" s="95"/>
      <c r="L193" s="80">
        <v>0</v>
      </c>
      <c r="Y193" s="98"/>
      <c r="Z193" s="80">
        <f t="shared" si="16"/>
        <v>0</v>
      </c>
      <c r="AA193" s="80">
        <f t="shared" si="15"/>
        <v>0</v>
      </c>
      <c r="AB193" s="81" t="s">
        <v>594</v>
      </c>
      <c r="AC193" s="81">
        <v>0</v>
      </c>
      <c r="AD193" s="81">
        <v>0</v>
      </c>
      <c r="AE193" s="81">
        <v>0</v>
      </c>
      <c r="AF193" s="81">
        <v>0</v>
      </c>
      <c r="AG193" s="80">
        <f>IFERROR(VLOOKUP(AB193,$AI:$AJ,2,FALSE),0)</f>
        <v>0</v>
      </c>
      <c r="AI193" s="89" t="s">
        <v>595</v>
      </c>
      <c r="AJ193" s="89" t="s">
        <v>73</v>
      </c>
      <c r="AL193" s="83"/>
      <c r="AM193" s="83"/>
      <c r="AN193" s="83"/>
      <c r="AO193" s="83"/>
      <c r="AP193" s="83"/>
      <c r="AX193" s="80" t="s">
        <v>595</v>
      </c>
      <c r="AY193" s="80" t="s">
        <v>263</v>
      </c>
    </row>
    <row r="194" s="80" customFormat="1" ht="17.25" spans="1:51">
      <c r="A194" s="95"/>
      <c r="B194" s="95"/>
      <c r="C194" s="95"/>
      <c r="D194" s="95">
        <v>0</v>
      </c>
      <c r="E194" s="95"/>
      <c r="F194" s="95"/>
      <c r="G194" s="95"/>
      <c r="H194" s="95"/>
      <c r="I194" s="95"/>
      <c r="J194" s="95"/>
      <c r="K194" s="95"/>
      <c r="L194" s="80">
        <v>0</v>
      </c>
      <c r="Y194" s="98"/>
      <c r="Z194" s="80">
        <f t="shared" si="16"/>
        <v>0</v>
      </c>
      <c r="AA194" s="80" t="str">
        <f t="shared" ref="AA194:AA257" si="17">AG194</f>
        <v>民耀分理处</v>
      </c>
      <c r="AB194" s="81" t="s">
        <v>248</v>
      </c>
      <c r="AC194" s="81">
        <v>0</v>
      </c>
      <c r="AD194" s="81">
        <v>0</v>
      </c>
      <c r="AE194" s="81">
        <v>0</v>
      </c>
      <c r="AF194" s="81">
        <v>0</v>
      </c>
      <c r="AG194" s="80" t="str">
        <f>IFERROR(VLOOKUP(AB194,$AI:$AJ,2,FALSE),0)</f>
        <v>民耀分理处</v>
      </c>
      <c r="AI194" s="89" t="s">
        <v>331</v>
      </c>
      <c r="AJ194" s="89" t="s">
        <v>73</v>
      </c>
      <c r="AK194" s="80" t="s">
        <v>263</v>
      </c>
      <c r="AL194" s="83"/>
      <c r="AM194" s="83"/>
      <c r="AN194" s="83"/>
      <c r="AO194" s="83"/>
      <c r="AP194" s="83"/>
      <c r="AX194" s="80" t="s">
        <v>331</v>
      </c>
      <c r="AY194" s="80" t="s">
        <v>263</v>
      </c>
    </row>
    <row r="195" s="80" customFormat="1" ht="17.25" spans="1:51">
      <c r="A195" s="95"/>
      <c r="B195" s="95"/>
      <c r="C195" s="95"/>
      <c r="D195" s="95">
        <v>0</v>
      </c>
      <c r="E195" s="95"/>
      <c r="F195" s="95"/>
      <c r="G195" s="95"/>
      <c r="H195" s="95"/>
      <c r="I195" s="95"/>
      <c r="J195" s="95"/>
      <c r="K195" s="95"/>
      <c r="L195" s="80">
        <v>0</v>
      </c>
      <c r="Y195" s="98"/>
      <c r="Z195" s="80">
        <f t="shared" si="16"/>
        <v>0</v>
      </c>
      <c r="AA195" s="80" t="str">
        <f t="shared" si="17"/>
        <v>张江支行</v>
      </c>
      <c r="AB195" s="81" t="s">
        <v>596</v>
      </c>
      <c r="AC195" s="81">
        <v>0</v>
      </c>
      <c r="AD195" s="81">
        <v>0</v>
      </c>
      <c r="AE195" s="81">
        <v>0</v>
      </c>
      <c r="AF195" s="81">
        <v>0</v>
      </c>
      <c r="AG195" s="80" t="str">
        <f>IFERROR(VLOOKUP(AB195,$AI:$AJ,2,FALSE),0)</f>
        <v>张江支行</v>
      </c>
      <c r="AI195" s="89" t="s">
        <v>597</v>
      </c>
      <c r="AJ195" s="89" t="s">
        <v>73</v>
      </c>
      <c r="AK195" s="80" t="s">
        <v>263</v>
      </c>
      <c r="AL195" s="83"/>
      <c r="AM195" s="83"/>
      <c r="AN195" s="83"/>
      <c r="AO195" s="83"/>
      <c r="AP195" s="83"/>
      <c r="AX195" s="80" t="s">
        <v>597</v>
      </c>
      <c r="AY195" s="80" t="s">
        <v>263</v>
      </c>
    </row>
    <row r="196" s="80" customFormat="1" ht="17.25" spans="1:51">
      <c r="A196" s="95"/>
      <c r="B196" s="95"/>
      <c r="C196" s="95"/>
      <c r="D196" s="95">
        <v>0</v>
      </c>
      <c r="E196" s="95"/>
      <c r="F196" s="95"/>
      <c r="G196" s="95"/>
      <c r="H196" s="95"/>
      <c r="I196" s="95"/>
      <c r="J196" s="95"/>
      <c r="K196" s="95"/>
      <c r="L196" s="80">
        <v>0</v>
      </c>
      <c r="Y196" s="98"/>
      <c r="Z196" s="80">
        <f t="shared" ref="Z196:Z259" si="18">P196-Y196</f>
        <v>0</v>
      </c>
      <c r="AA196" s="80" t="str">
        <f t="shared" si="17"/>
        <v>六里支行</v>
      </c>
      <c r="AB196" s="81" t="s">
        <v>108</v>
      </c>
      <c r="AC196" s="81">
        <v>0</v>
      </c>
      <c r="AD196" s="81">
        <v>0</v>
      </c>
      <c r="AE196" s="81">
        <v>0</v>
      </c>
      <c r="AF196" s="81">
        <v>0</v>
      </c>
      <c r="AG196" s="80" t="str">
        <f>IFERROR(VLOOKUP(AB196,$AI:$AJ,2,FALSE),0)</f>
        <v>六里支行</v>
      </c>
      <c r="AI196" s="89" t="s">
        <v>410</v>
      </c>
      <c r="AJ196" s="89" t="s">
        <v>73</v>
      </c>
      <c r="AK196" s="80" t="s">
        <v>263</v>
      </c>
      <c r="AL196" s="83"/>
      <c r="AM196" s="83"/>
      <c r="AN196" s="83"/>
      <c r="AO196" s="83"/>
      <c r="AP196" s="83"/>
      <c r="AX196" s="80" t="s">
        <v>410</v>
      </c>
      <c r="AY196" s="80" t="s">
        <v>263</v>
      </c>
    </row>
    <row r="197" s="80" customFormat="1" ht="17.25" spans="1:51">
      <c r="A197" s="95"/>
      <c r="B197" s="95"/>
      <c r="C197" s="95"/>
      <c r="D197" s="95">
        <v>0</v>
      </c>
      <c r="E197" s="95"/>
      <c r="F197" s="95"/>
      <c r="G197" s="95"/>
      <c r="H197" s="95"/>
      <c r="I197" s="95"/>
      <c r="J197" s="95"/>
      <c r="K197" s="95"/>
      <c r="L197" s="80">
        <v>0</v>
      </c>
      <c r="Y197" s="98"/>
      <c r="Z197" s="80">
        <f t="shared" si="18"/>
        <v>0</v>
      </c>
      <c r="AA197" s="80" t="str">
        <f t="shared" si="17"/>
        <v>零售金融部</v>
      </c>
      <c r="AB197" s="81" t="s">
        <v>282</v>
      </c>
      <c r="AC197" s="81">
        <v>0</v>
      </c>
      <c r="AD197" s="81">
        <v>0</v>
      </c>
      <c r="AE197" s="81">
        <v>0</v>
      </c>
      <c r="AF197" s="81">
        <v>0</v>
      </c>
      <c r="AG197" s="80" t="str">
        <f>IFERROR(VLOOKUP(AB197,$AI:$AJ,2,FALSE),0)</f>
        <v>零售金融部</v>
      </c>
      <c r="AI197" s="92" t="s">
        <v>598</v>
      </c>
      <c r="AJ197" s="89" t="s">
        <v>73</v>
      </c>
      <c r="AK197" s="80" t="s">
        <v>263</v>
      </c>
      <c r="AL197" s="83"/>
      <c r="AM197" s="83"/>
      <c r="AN197" s="83"/>
      <c r="AO197" s="83"/>
      <c r="AP197" s="83"/>
      <c r="AX197" s="80" t="s">
        <v>598</v>
      </c>
      <c r="AY197" s="80" t="s">
        <v>263</v>
      </c>
    </row>
    <row r="198" s="80" customFormat="1" ht="17.25" spans="1:51">
      <c r="A198" s="95"/>
      <c r="B198" s="95"/>
      <c r="C198" s="95"/>
      <c r="D198" s="95">
        <v>0</v>
      </c>
      <c r="E198" s="95"/>
      <c r="F198" s="95"/>
      <c r="G198" s="95"/>
      <c r="H198" s="95"/>
      <c r="I198" s="95"/>
      <c r="J198" s="95"/>
      <c r="K198" s="95"/>
      <c r="L198" s="80">
        <v>0</v>
      </c>
      <c r="Y198" s="98"/>
      <c r="Z198" s="80">
        <f t="shared" si="18"/>
        <v>0</v>
      </c>
      <c r="AA198" s="80" t="str">
        <f t="shared" si="17"/>
        <v>御桥分理处</v>
      </c>
      <c r="AB198" s="81" t="s">
        <v>599</v>
      </c>
      <c r="AC198" s="81">
        <v>0</v>
      </c>
      <c r="AD198" s="81">
        <v>0</v>
      </c>
      <c r="AE198" s="81">
        <v>0</v>
      </c>
      <c r="AF198" s="81">
        <v>0</v>
      </c>
      <c r="AG198" s="80" t="str">
        <f>IFERROR(VLOOKUP(AB198,$AI:$AJ,2,FALSE),0)</f>
        <v>御桥分理处</v>
      </c>
      <c r="AI198" s="89" t="s">
        <v>600</v>
      </c>
      <c r="AJ198" s="89" t="s">
        <v>73</v>
      </c>
      <c r="AK198" s="80" t="s">
        <v>263</v>
      </c>
      <c r="AL198" s="83"/>
      <c r="AM198" s="83"/>
      <c r="AN198" s="83"/>
      <c r="AO198" s="83"/>
      <c r="AP198" s="83"/>
      <c r="AX198" s="80" t="s">
        <v>600</v>
      </c>
      <c r="AY198" s="80" t="s">
        <v>263</v>
      </c>
    </row>
    <row r="199" s="80" customFormat="1" ht="17.25" spans="1:51">
      <c r="A199" s="95"/>
      <c r="B199" s="95"/>
      <c r="C199" s="95"/>
      <c r="D199" s="95">
        <v>0</v>
      </c>
      <c r="E199" s="95"/>
      <c r="F199" s="95"/>
      <c r="G199" s="95"/>
      <c r="H199" s="95"/>
      <c r="I199" s="95"/>
      <c r="J199" s="95"/>
      <c r="K199" s="95"/>
      <c r="L199" s="80">
        <v>0</v>
      </c>
      <c r="Y199" s="98"/>
      <c r="Z199" s="80">
        <f t="shared" si="18"/>
        <v>0</v>
      </c>
      <c r="AA199" s="80" t="str">
        <f t="shared" si="17"/>
        <v>三林支行</v>
      </c>
      <c r="AB199" s="81" t="s">
        <v>601</v>
      </c>
      <c r="AC199" s="81">
        <v>0</v>
      </c>
      <c r="AD199" s="81">
        <v>0</v>
      </c>
      <c r="AE199" s="81">
        <v>3</v>
      </c>
      <c r="AF199" s="81">
        <v>0</v>
      </c>
      <c r="AG199" s="80" t="str">
        <f>IFERROR(VLOOKUP(AB199,$AI:$AJ,2,FALSE),0)</f>
        <v>三林支行</v>
      </c>
      <c r="AI199" s="89" t="s">
        <v>602</v>
      </c>
      <c r="AJ199" s="89" t="s">
        <v>73</v>
      </c>
      <c r="AK199" s="80" t="s">
        <v>263</v>
      </c>
      <c r="AL199" s="83"/>
      <c r="AM199" s="83"/>
      <c r="AN199" s="83"/>
      <c r="AO199" s="83"/>
      <c r="AP199" s="83"/>
      <c r="AX199" s="80" t="s">
        <v>602</v>
      </c>
      <c r="AY199" s="80" t="s">
        <v>263</v>
      </c>
    </row>
    <row r="200" s="80" customFormat="1" ht="17.25" spans="1:51">
      <c r="A200" s="95"/>
      <c r="B200" s="95"/>
      <c r="C200" s="95"/>
      <c r="D200" s="95">
        <v>0</v>
      </c>
      <c r="E200" s="95"/>
      <c r="F200" s="95"/>
      <c r="G200" s="95"/>
      <c r="H200" s="95"/>
      <c r="I200" s="95"/>
      <c r="J200" s="95"/>
      <c r="K200" s="95"/>
      <c r="L200" s="80">
        <v>0</v>
      </c>
      <c r="Y200" s="98"/>
      <c r="Z200" s="80">
        <f t="shared" si="18"/>
        <v>0</v>
      </c>
      <c r="AA200" s="80">
        <f t="shared" si="17"/>
        <v>0</v>
      </c>
      <c r="AB200" s="81" t="s">
        <v>603</v>
      </c>
      <c r="AC200" s="81">
        <v>0</v>
      </c>
      <c r="AD200" s="81">
        <v>0</v>
      </c>
      <c r="AE200" s="81">
        <v>0</v>
      </c>
      <c r="AF200" s="81">
        <v>0</v>
      </c>
      <c r="AG200" s="80">
        <f>IFERROR(VLOOKUP(AB200,$AI:$AJ,2,FALSE),0)</f>
        <v>0</v>
      </c>
      <c r="AI200" s="89" t="s">
        <v>604</v>
      </c>
      <c r="AJ200" s="89" t="s">
        <v>73</v>
      </c>
      <c r="AK200" s="80" t="s">
        <v>263</v>
      </c>
      <c r="AL200" s="83"/>
      <c r="AM200" s="83"/>
      <c r="AN200" s="83"/>
      <c r="AO200" s="83"/>
      <c r="AP200" s="83"/>
      <c r="AX200" s="80" t="s">
        <v>604</v>
      </c>
      <c r="AY200" s="80" t="s">
        <v>263</v>
      </c>
    </row>
    <row r="201" s="80" customFormat="1" ht="17.25" spans="1:51">
      <c r="A201" s="95"/>
      <c r="B201" s="95"/>
      <c r="C201" s="95"/>
      <c r="D201" s="95">
        <v>0</v>
      </c>
      <c r="E201" s="95"/>
      <c r="F201" s="95"/>
      <c r="G201" s="95"/>
      <c r="H201" s="95"/>
      <c r="I201" s="95"/>
      <c r="J201" s="95"/>
      <c r="K201" s="95"/>
      <c r="L201" s="80">
        <v>0</v>
      </c>
      <c r="Y201" s="98"/>
      <c r="Z201" s="80">
        <f t="shared" si="18"/>
        <v>0</v>
      </c>
      <c r="AA201" s="80" t="str">
        <f t="shared" si="17"/>
        <v>零售市场部</v>
      </c>
      <c r="AB201" s="81" t="s">
        <v>255</v>
      </c>
      <c r="AC201" s="81">
        <v>0</v>
      </c>
      <c r="AD201" s="81">
        <v>0</v>
      </c>
      <c r="AE201" s="81">
        <v>0</v>
      </c>
      <c r="AF201" s="81">
        <v>379500</v>
      </c>
      <c r="AG201" s="80" t="str">
        <f>IFERROR(VLOOKUP(AB201,$AI:$AJ,2,FALSE),0)</f>
        <v>零售市场部</v>
      </c>
      <c r="AI201" s="92" t="s">
        <v>262</v>
      </c>
      <c r="AJ201" s="89" t="s">
        <v>73</v>
      </c>
      <c r="AK201" s="80" t="s">
        <v>263</v>
      </c>
      <c r="AL201" s="83"/>
      <c r="AM201" s="83"/>
      <c r="AN201" s="83"/>
      <c r="AO201" s="83"/>
      <c r="AP201" s="83"/>
      <c r="AX201" s="80" t="s">
        <v>262</v>
      </c>
      <c r="AY201" s="80" t="s">
        <v>263</v>
      </c>
    </row>
    <row r="202" s="80" customFormat="1" ht="17.25" spans="1:51">
      <c r="A202" s="95"/>
      <c r="B202" s="95"/>
      <c r="C202" s="95"/>
      <c r="D202" s="95">
        <v>0</v>
      </c>
      <c r="E202" s="95"/>
      <c r="F202" s="95"/>
      <c r="G202" s="95"/>
      <c r="H202" s="95"/>
      <c r="I202" s="95"/>
      <c r="J202" s="95"/>
      <c r="K202" s="95"/>
      <c r="L202" s="80">
        <v>0</v>
      </c>
      <c r="Y202" s="98"/>
      <c r="Z202" s="80">
        <f t="shared" si="18"/>
        <v>0</v>
      </c>
      <c r="AA202" s="80" t="str">
        <f t="shared" si="17"/>
        <v>北蔡支行</v>
      </c>
      <c r="AB202" s="81" t="s">
        <v>260</v>
      </c>
      <c r="AC202" s="81">
        <v>0</v>
      </c>
      <c r="AD202" s="81">
        <v>0</v>
      </c>
      <c r="AE202" s="81">
        <v>0</v>
      </c>
      <c r="AF202" s="81">
        <v>40000</v>
      </c>
      <c r="AG202" s="80" t="str">
        <f>IFERROR(VLOOKUP(AB202,$AI:$AJ,2,FALSE),0)</f>
        <v>北蔡支行</v>
      </c>
      <c r="AI202" s="89" t="s">
        <v>605</v>
      </c>
      <c r="AJ202" s="89" t="s">
        <v>235</v>
      </c>
      <c r="AL202" s="83"/>
      <c r="AM202" s="83"/>
      <c r="AN202" s="83"/>
      <c r="AO202" s="83"/>
      <c r="AP202" s="83"/>
      <c r="AX202" s="80" t="s">
        <v>605</v>
      </c>
      <c r="AY202" s="80" t="s">
        <v>235</v>
      </c>
    </row>
    <row r="203" s="80" customFormat="1" ht="17.25" spans="1:51">
      <c r="A203" s="95"/>
      <c r="B203" s="95"/>
      <c r="C203" s="95"/>
      <c r="D203" s="95">
        <v>0</v>
      </c>
      <c r="E203" s="95"/>
      <c r="F203" s="95"/>
      <c r="G203" s="95"/>
      <c r="H203" s="95"/>
      <c r="I203" s="95"/>
      <c r="J203" s="95"/>
      <c r="K203" s="95"/>
      <c r="L203" s="80">
        <v>0</v>
      </c>
      <c r="Y203" s="98"/>
      <c r="Z203" s="80">
        <f t="shared" si="18"/>
        <v>0</v>
      </c>
      <c r="AA203" s="80" t="str">
        <f t="shared" si="17"/>
        <v>金海华城分理处</v>
      </c>
      <c r="AB203" s="81" t="s">
        <v>606</v>
      </c>
      <c r="AC203" s="81">
        <v>0</v>
      </c>
      <c r="AD203" s="81">
        <v>0</v>
      </c>
      <c r="AE203" s="81">
        <v>0</v>
      </c>
      <c r="AF203" s="81">
        <v>6800</v>
      </c>
      <c r="AG203" s="80" t="str">
        <f>IFERROR(VLOOKUP(AB203,$AI:$AJ,2,FALSE),0)</f>
        <v>金海华城分理处</v>
      </c>
      <c r="AI203" s="89" t="s">
        <v>607</v>
      </c>
      <c r="AJ203" s="89" t="s">
        <v>235</v>
      </c>
      <c r="AL203" s="83"/>
      <c r="AM203" s="83"/>
      <c r="AN203" s="83"/>
      <c r="AO203" s="83"/>
      <c r="AP203" s="83"/>
      <c r="AX203" s="80" t="s">
        <v>607</v>
      </c>
      <c r="AY203" s="80" t="s">
        <v>235</v>
      </c>
    </row>
    <row r="204" s="80" customFormat="1" ht="17.25" spans="1:51">
      <c r="A204" s="95"/>
      <c r="B204" s="95"/>
      <c r="C204" s="95"/>
      <c r="D204" s="95">
        <v>0</v>
      </c>
      <c r="E204" s="95"/>
      <c r="F204" s="95"/>
      <c r="G204" s="95"/>
      <c r="H204" s="95"/>
      <c r="I204" s="95"/>
      <c r="J204" s="95"/>
      <c r="K204" s="95"/>
      <c r="L204" s="80">
        <v>0</v>
      </c>
      <c r="Y204" s="98"/>
      <c r="Z204" s="80">
        <f t="shared" si="18"/>
        <v>0</v>
      </c>
      <c r="AA204" s="80" t="str">
        <f t="shared" si="17"/>
        <v>运营管理部</v>
      </c>
      <c r="AB204" s="81" t="s">
        <v>333</v>
      </c>
      <c r="AC204" s="81">
        <v>0</v>
      </c>
      <c r="AD204" s="81">
        <v>0</v>
      </c>
      <c r="AE204" s="81">
        <v>0</v>
      </c>
      <c r="AF204" s="81">
        <v>0</v>
      </c>
      <c r="AG204" s="80" t="str">
        <f>IFERROR(VLOOKUP(AB204,$AI:$AJ,2,FALSE),0)</f>
        <v>运营管理部</v>
      </c>
      <c r="AI204" s="89" t="s">
        <v>537</v>
      </c>
      <c r="AJ204" s="89" t="s">
        <v>235</v>
      </c>
      <c r="AL204" s="83"/>
      <c r="AM204" s="83"/>
      <c r="AN204" s="83"/>
      <c r="AO204" s="83"/>
      <c r="AP204" s="83"/>
      <c r="AX204" s="80" t="s">
        <v>537</v>
      </c>
      <c r="AY204" s="80" t="s">
        <v>235</v>
      </c>
    </row>
    <row r="205" s="80" customFormat="1" ht="17.25" spans="1:51">
      <c r="A205" s="95"/>
      <c r="B205" s="95"/>
      <c r="C205" s="95"/>
      <c r="D205" s="95">
        <v>0</v>
      </c>
      <c r="E205" s="95"/>
      <c r="F205" s="95"/>
      <c r="G205" s="95"/>
      <c r="H205" s="95"/>
      <c r="I205" s="95"/>
      <c r="J205" s="95"/>
      <c r="K205" s="95"/>
      <c r="L205" s="80">
        <v>0</v>
      </c>
      <c r="Y205" s="98"/>
      <c r="Z205" s="80">
        <f t="shared" si="18"/>
        <v>0</v>
      </c>
      <c r="AA205" s="80" t="str">
        <f t="shared" si="17"/>
        <v>合规内控部</v>
      </c>
      <c r="AB205" s="81" t="s">
        <v>470</v>
      </c>
      <c r="AC205" s="81">
        <v>0</v>
      </c>
      <c r="AD205" s="81">
        <v>0</v>
      </c>
      <c r="AE205" s="81">
        <v>0</v>
      </c>
      <c r="AF205" s="81">
        <v>0</v>
      </c>
      <c r="AG205" s="80" t="str">
        <f>IFERROR(VLOOKUP(AB205,$AI:$AJ,2,FALSE),0)</f>
        <v>合规内控部</v>
      </c>
      <c r="AI205" s="89" t="s">
        <v>608</v>
      </c>
      <c r="AJ205" s="89" t="s">
        <v>235</v>
      </c>
      <c r="AL205" s="83"/>
      <c r="AM205" s="83"/>
      <c r="AN205" s="83"/>
      <c r="AO205" s="83"/>
      <c r="AP205" s="83"/>
      <c r="AX205" s="80" t="s">
        <v>608</v>
      </c>
      <c r="AY205" s="80" t="s">
        <v>235</v>
      </c>
    </row>
    <row r="206" s="80" customFormat="1" ht="17.25" spans="1:51">
      <c r="A206" s="95"/>
      <c r="B206" s="95"/>
      <c r="C206" s="95"/>
      <c r="D206" s="95">
        <v>0</v>
      </c>
      <c r="E206" s="95"/>
      <c r="F206" s="95"/>
      <c r="G206" s="95"/>
      <c r="H206" s="95"/>
      <c r="I206" s="95"/>
      <c r="J206" s="95"/>
      <c r="K206" s="95"/>
      <c r="L206" s="80">
        <v>0</v>
      </c>
      <c r="Y206" s="98"/>
      <c r="Z206" s="80">
        <f t="shared" si="18"/>
        <v>0</v>
      </c>
      <c r="AA206" s="80" t="str">
        <f t="shared" si="17"/>
        <v>高行支行</v>
      </c>
      <c r="AB206" s="81" t="s">
        <v>609</v>
      </c>
      <c r="AC206" s="81">
        <v>0</v>
      </c>
      <c r="AD206" s="81">
        <v>0</v>
      </c>
      <c r="AE206" s="81">
        <v>0</v>
      </c>
      <c r="AF206" s="81">
        <v>0</v>
      </c>
      <c r="AG206" s="80" t="str">
        <f>IFERROR(VLOOKUP(AB206,$AI:$AJ,2,FALSE),0)</f>
        <v>高行支行</v>
      </c>
      <c r="AI206" s="88" t="s">
        <v>610</v>
      </c>
      <c r="AJ206" s="89" t="s">
        <v>66</v>
      </c>
      <c r="AK206" s="80" t="s">
        <v>267</v>
      </c>
      <c r="AL206" s="83"/>
      <c r="AM206" s="83"/>
      <c r="AN206" s="83"/>
      <c r="AO206" s="83"/>
      <c r="AP206" s="83"/>
      <c r="AX206" s="80" t="s">
        <v>610</v>
      </c>
      <c r="AY206" s="80" t="s">
        <v>267</v>
      </c>
    </row>
    <row r="207" s="80" customFormat="1" ht="17.25" spans="1:51">
      <c r="A207" s="95"/>
      <c r="B207" s="95"/>
      <c r="C207" s="95"/>
      <c r="D207" s="95">
        <v>0</v>
      </c>
      <c r="E207" s="95"/>
      <c r="F207" s="95"/>
      <c r="G207" s="95"/>
      <c r="H207" s="95"/>
      <c r="I207" s="95"/>
      <c r="J207" s="95"/>
      <c r="K207" s="95"/>
      <c r="L207" s="80">
        <v>0</v>
      </c>
      <c r="Y207" s="98"/>
      <c r="Z207" s="80">
        <f t="shared" si="18"/>
        <v>0</v>
      </c>
      <c r="AA207" s="80" t="str">
        <f t="shared" si="17"/>
        <v>风险管理部</v>
      </c>
      <c r="AB207" s="81" t="s">
        <v>513</v>
      </c>
      <c r="AC207" s="81">
        <v>0</v>
      </c>
      <c r="AD207" s="81">
        <v>0</v>
      </c>
      <c r="AE207" s="81">
        <v>0</v>
      </c>
      <c r="AF207" s="81">
        <v>0</v>
      </c>
      <c r="AG207" s="80" t="str">
        <f>IFERROR(VLOOKUP(AB207,$AI:$AJ,2,FALSE),0)</f>
        <v>风险管理部</v>
      </c>
      <c r="AI207" s="90" t="s">
        <v>275</v>
      </c>
      <c r="AJ207" s="89" t="s">
        <v>66</v>
      </c>
      <c r="AK207" s="80" t="s">
        <v>267</v>
      </c>
      <c r="AL207" s="83"/>
      <c r="AM207" s="83"/>
      <c r="AN207" s="83"/>
      <c r="AO207" s="83"/>
      <c r="AP207" s="83"/>
      <c r="AX207" s="80" t="s">
        <v>275</v>
      </c>
      <c r="AY207" s="80" t="s">
        <v>267</v>
      </c>
    </row>
    <row r="208" s="80" customFormat="1" ht="17.25" spans="1:51">
      <c r="A208" s="95"/>
      <c r="B208" s="95"/>
      <c r="C208" s="95"/>
      <c r="D208" s="95">
        <v>0</v>
      </c>
      <c r="E208" s="95"/>
      <c r="F208" s="95"/>
      <c r="G208" s="95"/>
      <c r="H208" s="95"/>
      <c r="I208" s="95"/>
      <c r="J208" s="95"/>
      <c r="K208" s="95"/>
      <c r="L208" s="80">
        <v>0</v>
      </c>
      <c r="Y208" s="98"/>
      <c r="Z208" s="80">
        <f t="shared" si="18"/>
        <v>0</v>
      </c>
      <c r="AA208" s="80" t="str">
        <f t="shared" si="17"/>
        <v>营业部</v>
      </c>
      <c r="AB208" s="81" t="s">
        <v>262</v>
      </c>
      <c r="AC208" s="81">
        <v>0</v>
      </c>
      <c r="AD208" s="81">
        <v>0</v>
      </c>
      <c r="AE208" s="81">
        <v>0</v>
      </c>
      <c r="AF208" s="81">
        <v>0</v>
      </c>
      <c r="AG208" s="80" t="str">
        <f>IFERROR(VLOOKUP(AB208,$AI:$AJ,2,FALSE),0)</f>
        <v>营业部</v>
      </c>
      <c r="AI208" s="89" t="s">
        <v>277</v>
      </c>
      <c r="AJ208" s="89" t="s">
        <v>66</v>
      </c>
      <c r="AK208" s="80" t="s">
        <v>267</v>
      </c>
      <c r="AL208" s="83"/>
      <c r="AM208" s="83"/>
      <c r="AN208" s="83"/>
      <c r="AO208" s="83"/>
      <c r="AP208" s="83"/>
      <c r="AX208" s="80" t="s">
        <v>277</v>
      </c>
      <c r="AY208" s="80" t="s">
        <v>267</v>
      </c>
    </row>
    <row r="209" s="80" customFormat="1" ht="17.25" spans="1:51">
      <c r="A209" s="95"/>
      <c r="B209" s="95"/>
      <c r="C209" s="95"/>
      <c r="D209" s="95">
        <v>0</v>
      </c>
      <c r="E209" s="95"/>
      <c r="F209" s="95"/>
      <c r="G209" s="95"/>
      <c r="H209" s="95"/>
      <c r="I209" s="95"/>
      <c r="J209" s="95"/>
      <c r="K209" s="95"/>
      <c r="L209" s="80">
        <v>0</v>
      </c>
      <c r="Y209" s="98"/>
      <c r="Z209" s="80">
        <f t="shared" si="18"/>
        <v>0</v>
      </c>
      <c r="AA209" s="80" t="str">
        <f t="shared" si="17"/>
        <v>运营管理部</v>
      </c>
      <c r="AB209" s="81" t="s">
        <v>344</v>
      </c>
      <c r="AC209" s="81">
        <v>0</v>
      </c>
      <c r="AD209" s="81">
        <v>0</v>
      </c>
      <c r="AE209" s="81">
        <v>0</v>
      </c>
      <c r="AF209" s="81">
        <v>0</v>
      </c>
      <c r="AG209" s="80" t="str">
        <f>IFERROR(VLOOKUP(AB209,$AI:$AJ,2,FALSE),0)</f>
        <v>运营管理部</v>
      </c>
      <c r="AI209" s="89" t="s">
        <v>313</v>
      </c>
      <c r="AJ209" s="89" t="s">
        <v>66</v>
      </c>
      <c r="AK209" s="80" t="s">
        <v>267</v>
      </c>
      <c r="AL209" s="83"/>
      <c r="AM209" s="83"/>
      <c r="AN209" s="83"/>
      <c r="AO209" s="83"/>
      <c r="AP209" s="83"/>
      <c r="AX209" s="80" t="s">
        <v>313</v>
      </c>
      <c r="AY209" s="80" t="s">
        <v>267</v>
      </c>
    </row>
    <row r="210" s="80" customFormat="1" ht="17.25" spans="1:51">
      <c r="A210" s="95"/>
      <c r="B210" s="95"/>
      <c r="C210" s="95"/>
      <c r="D210" s="95">
        <v>0</v>
      </c>
      <c r="E210" s="95"/>
      <c r="F210" s="95"/>
      <c r="G210" s="95"/>
      <c r="H210" s="95"/>
      <c r="I210" s="95"/>
      <c r="J210" s="95"/>
      <c r="K210" s="95"/>
      <c r="L210" s="80">
        <v>0</v>
      </c>
      <c r="Y210" s="98"/>
      <c r="Z210" s="80">
        <f t="shared" si="18"/>
        <v>0</v>
      </c>
      <c r="AA210" s="80" t="str">
        <f t="shared" si="17"/>
        <v>营业部</v>
      </c>
      <c r="AB210" s="81" t="s">
        <v>611</v>
      </c>
      <c r="AC210" s="81">
        <v>0</v>
      </c>
      <c r="AD210" s="81">
        <v>0</v>
      </c>
      <c r="AE210" s="81">
        <v>0</v>
      </c>
      <c r="AF210" s="81">
        <v>0</v>
      </c>
      <c r="AG210" s="80" t="str">
        <f>IFERROR(VLOOKUP(AB210,$AI:$AJ,2,FALSE),0)</f>
        <v>营业部</v>
      </c>
      <c r="AI210" s="89" t="s">
        <v>612</v>
      </c>
      <c r="AJ210" s="89" t="s">
        <v>66</v>
      </c>
      <c r="AK210" s="80" t="s">
        <v>267</v>
      </c>
      <c r="AL210" s="83"/>
      <c r="AM210" s="83"/>
      <c r="AN210" s="83"/>
      <c r="AO210" s="83"/>
      <c r="AP210" s="83"/>
      <c r="AX210" s="80" t="s">
        <v>612</v>
      </c>
      <c r="AY210" s="80" t="s">
        <v>267</v>
      </c>
    </row>
    <row r="211" s="80" customFormat="1" ht="17.25" spans="1:51">
      <c r="A211" s="95"/>
      <c r="B211" s="95"/>
      <c r="C211" s="95"/>
      <c r="D211" s="95">
        <v>0</v>
      </c>
      <c r="E211" s="95"/>
      <c r="F211" s="95"/>
      <c r="G211" s="95"/>
      <c r="H211" s="95"/>
      <c r="I211" s="95"/>
      <c r="J211" s="95"/>
      <c r="K211" s="95"/>
      <c r="L211" s="80">
        <v>0</v>
      </c>
      <c r="Y211" s="98"/>
      <c r="Z211" s="80">
        <f t="shared" si="18"/>
        <v>0</v>
      </c>
      <c r="AA211" s="80" t="str">
        <f t="shared" si="17"/>
        <v>香山分理处</v>
      </c>
      <c r="AB211" s="81" t="s">
        <v>613</v>
      </c>
      <c r="AC211" s="81">
        <v>1</v>
      </c>
      <c r="AD211" s="81">
        <v>0</v>
      </c>
      <c r="AE211" s="81">
        <v>3</v>
      </c>
      <c r="AF211" s="81">
        <v>0</v>
      </c>
      <c r="AG211" s="80" t="str">
        <f>IFERROR(VLOOKUP(AB211,$AI:$AJ,2,FALSE),0)</f>
        <v>香山分理处</v>
      </c>
      <c r="AI211" s="89" t="s">
        <v>614</v>
      </c>
      <c r="AJ211" s="89" t="s">
        <v>66</v>
      </c>
      <c r="AL211" s="83"/>
      <c r="AM211" s="83"/>
      <c r="AN211" s="83"/>
      <c r="AO211" s="83"/>
      <c r="AP211" s="83"/>
      <c r="AX211" s="80" t="s">
        <v>614</v>
      </c>
      <c r="AY211" s="80" t="s">
        <v>267</v>
      </c>
    </row>
    <row r="212" s="80" customFormat="1" ht="17.25" spans="1:51">
      <c r="A212" s="95"/>
      <c r="B212" s="95"/>
      <c r="C212" s="95"/>
      <c r="D212" s="95">
        <v>0</v>
      </c>
      <c r="E212" s="95"/>
      <c r="F212" s="95"/>
      <c r="G212" s="95"/>
      <c r="H212" s="95"/>
      <c r="I212" s="95"/>
      <c r="J212" s="95"/>
      <c r="K212" s="95"/>
      <c r="L212" s="80">
        <v>0</v>
      </c>
      <c r="Y212" s="98"/>
      <c r="Z212" s="80">
        <f t="shared" si="18"/>
        <v>0</v>
      </c>
      <c r="AA212" s="80" t="str">
        <f t="shared" si="17"/>
        <v>办公室</v>
      </c>
      <c r="AB212" s="81" t="s">
        <v>87</v>
      </c>
      <c r="AC212" s="81">
        <v>0</v>
      </c>
      <c r="AD212" s="81">
        <v>0</v>
      </c>
      <c r="AE212" s="81">
        <v>0</v>
      </c>
      <c r="AF212" s="81">
        <v>0</v>
      </c>
      <c r="AG212" s="80" t="str">
        <f>IFERROR(VLOOKUP(AB212,$AI:$AJ,2,FALSE),0)</f>
        <v>办公室</v>
      </c>
      <c r="AI212" s="89" t="s">
        <v>355</v>
      </c>
      <c r="AJ212" s="89" t="s">
        <v>100</v>
      </c>
      <c r="AL212" s="83"/>
      <c r="AM212" s="83"/>
      <c r="AN212" s="83"/>
      <c r="AO212" s="83"/>
      <c r="AP212" s="83"/>
      <c r="AX212" s="80" t="s">
        <v>355</v>
      </c>
      <c r="AY212" s="80" t="s">
        <v>100</v>
      </c>
    </row>
    <row r="213" s="80" customFormat="1" ht="17.25" spans="1:51">
      <c r="A213" s="95"/>
      <c r="B213" s="95"/>
      <c r="C213" s="95"/>
      <c r="D213" s="95">
        <v>0</v>
      </c>
      <c r="E213" s="95"/>
      <c r="F213" s="95"/>
      <c r="G213" s="95"/>
      <c r="H213" s="95"/>
      <c r="I213" s="95"/>
      <c r="J213" s="95"/>
      <c r="K213" s="95"/>
      <c r="L213" s="80">
        <v>0</v>
      </c>
      <c r="Y213" s="98"/>
      <c r="Z213" s="80">
        <f t="shared" si="18"/>
        <v>0</v>
      </c>
      <c r="AA213" s="80" t="str">
        <f t="shared" si="17"/>
        <v>和炯路支行</v>
      </c>
      <c r="AB213" s="81" t="s">
        <v>266</v>
      </c>
      <c r="AC213" s="81">
        <v>0</v>
      </c>
      <c r="AD213" s="81">
        <v>0</v>
      </c>
      <c r="AE213" s="81">
        <v>0</v>
      </c>
      <c r="AF213" s="81">
        <v>0</v>
      </c>
      <c r="AG213" s="80" t="str">
        <f>IFERROR(VLOOKUP(AB213,$AI:$AJ,2,FALSE),0)</f>
        <v>和炯路支行</v>
      </c>
      <c r="AI213" s="89" t="s">
        <v>423</v>
      </c>
      <c r="AJ213" s="89" t="s">
        <v>100</v>
      </c>
      <c r="AL213" s="83"/>
      <c r="AM213" s="83"/>
      <c r="AN213" s="83"/>
      <c r="AO213" s="83"/>
      <c r="AP213" s="83"/>
      <c r="AX213" s="80" t="s">
        <v>423</v>
      </c>
      <c r="AY213" s="80" t="s">
        <v>100</v>
      </c>
    </row>
    <row r="214" s="80" customFormat="1" ht="17.25" spans="1:51">
      <c r="A214" s="95"/>
      <c r="B214" s="95"/>
      <c r="C214" s="95"/>
      <c r="D214" s="95">
        <v>0</v>
      </c>
      <c r="E214" s="95"/>
      <c r="F214" s="95"/>
      <c r="G214" s="95"/>
      <c r="H214" s="95"/>
      <c r="I214" s="95"/>
      <c r="J214" s="95"/>
      <c r="K214" s="95"/>
      <c r="L214" s="80">
        <v>0</v>
      </c>
      <c r="Y214" s="98"/>
      <c r="Z214" s="80">
        <f t="shared" si="18"/>
        <v>0</v>
      </c>
      <c r="AA214" s="80" t="str">
        <f t="shared" si="17"/>
        <v>花木支行</v>
      </c>
      <c r="AB214" s="81" t="s">
        <v>270</v>
      </c>
      <c r="AC214" s="81">
        <v>0</v>
      </c>
      <c r="AD214" s="81">
        <v>0</v>
      </c>
      <c r="AE214" s="81">
        <v>0</v>
      </c>
      <c r="AF214" s="81">
        <v>25700</v>
      </c>
      <c r="AG214" s="80" t="str">
        <f>IFERROR(VLOOKUP(AB214,$AI:$AJ,2,FALSE),0)</f>
        <v>花木支行</v>
      </c>
      <c r="AI214" s="89" t="s">
        <v>202</v>
      </c>
      <c r="AJ214" s="89" t="s">
        <v>100</v>
      </c>
      <c r="AL214" s="83"/>
      <c r="AM214" s="83"/>
      <c r="AN214" s="83"/>
      <c r="AO214" s="83"/>
      <c r="AP214" s="83"/>
      <c r="AX214" s="80" t="s">
        <v>202</v>
      </c>
      <c r="AY214" s="80" t="s">
        <v>100</v>
      </c>
    </row>
    <row r="215" s="80" customFormat="1" ht="17.25" spans="1:51">
      <c r="A215" s="95"/>
      <c r="B215" s="95"/>
      <c r="C215" s="95"/>
      <c r="D215" s="95">
        <v>0</v>
      </c>
      <c r="E215" s="95"/>
      <c r="F215" s="95"/>
      <c r="G215" s="95"/>
      <c r="H215" s="95"/>
      <c r="I215" s="95"/>
      <c r="J215" s="95"/>
      <c r="K215" s="95"/>
      <c r="L215" s="80">
        <v>0</v>
      </c>
      <c r="Y215" s="98"/>
      <c r="Z215" s="80">
        <f t="shared" si="18"/>
        <v>0</v>
      </c>
      <c r="AA215" s="80" t="str">
        <f t="shared" si="17"/>
        <v>运营管理部</v>
      </c>
      <c r="AB215" s="81" t="s">
        <v>309</v>
      </c>
      <c r="AC215" s="81">
        <v>0</v>
      </c>
      <c r="AD215" s="81">
        <v>0</v>
      </c>
      <c r="AE215" s="81">
        <v>0</v>
      </c>
      <c r="AF215" s="81">
        <v>0</v>
      </c>
      <c r="AG215" s="80" t="str">
        <f>IFERROR(VLOOKUP(AB215,$AI:$AJ,2,FALSE),0)</f>
        <v>运营管理部</v>
      </c>
      <c r="AI215" s="89" t="s">
        <v>403</v>
      </c>
      <c r="AJ215" s="89" t="s">
        <v>100</v>
      </c>
      <c r="AL215" s="83"/>
      <c r="AM215" s="83"/>
      <c r="AN215" s="83"/>
      <c r="AO215" s="83"/>
      <c r="AP215" s="83"/>
      <c r="AX215" s="80" t="s">
        <v>403</v>
      </c>
      <c r="AY215" s="80" t="s">
        <v>100</v>
      </c>
    </row>
    <row r="216" s="80" customFormat="1" ht="17.25" spans="1:51">
      <c r="A216" s="95"/>
      <c r="B216" s="95"/>
      <c r="C216" s="95"/>
      <c r="D216" s="95">
        <v>0</v>
      </c>
      <c r="E216" s="95"/>
      <c r="F216" s="95"/>
      <c r="G216" s="95"/>
      <c r="H216" s="95"/>
      <c r="I216" s="95"/>
      <c r="J216" s="95"/>
      <c r="K216" s="95"/>
      <c r="L216" s="80">
        <v>0</v>
      </c>
      <c r="Y216" s="98"/>
      <c r="Z216" s="80">
        <f t="shared" si="18"/>
        <v>0</v>
      </c>
      <c r="AA216" s="80" t="str">
        <f t="shared" si="17"/>
        <v>市场一部</v>
      </c>
      <c r="AB216" s="81" t="s">
        <v>589</v>
      </c>
      <c r="AC216" s="81">
        <v>0</v>
      </c>
      <c r="AD216" s="81">
        <v>0</v>
      </c>
      <c r="AE216" s="81">
        <v>0</v>
      </c>
      <c r="AF216" s="81">
        <v>0</v>
      </c>
      <c r="AG216" s="80" t="str">
        <f>IFERROR(VLOOKUP(AB216,$AI:$AJ,2,FALSE),0)</f>
        <v>市场一部</v>
      </c>
      <c r="AI216" s="89" t="s">
        <v>615</v>
      </c>
      <c r="AJ216" s="89" t="s">
        <v>100</v>
      </c>
      <c r="AK216" s="80" t="s">
        <v>263</v>
      </c>
      <c r="AL216" s="83"/>
      <c r="AM216" s="83"/>
      <c r="AN216" s="83"/>
      <c r="AO216" s="83"/>
      <c r="AP216" s="83"/>
      <c r="AX216" s="80" t="s">
        <v>615</v>
      </c>
      <c r="AY216" s="80" t="s">
        <v>100</v>
      </c>
    </row>
    <row r="217" s="80" customFormat="1" ht="17.25" spans="1:51">
      <c r="A217" s="95"/>
      <c r="B217" s="95"/>
      <c r="C217" s="95"/>
      <c r="D217" s="95">
        <v>0</v>
      </c>
      <c r="E217" s="95"/>
      <c r="F217" s="95"/>
      <c r="G217" s="95"/>
      <c r="H217" s="95"/>
      <c r="I217" s="95"/>
      <c r="J217" s="95"/>
      <c r="K217" s="95"/>
      <c r="L217" s="80">
        <v>0</v>
      </c>
      <c r="Y217" s="98"/>
      <c r="Z217" s="80">
        <f t="shared" si="18"/>
        <v>0</v>
      </c>
      <c r="AA217" s="80" t="str">
        <f t="shared" si="17"/>
        <v>民耀分理处</v>
      </c>
      <c r="AB217" s="81" t="s">
        <v>616</v>
      </c>
      <c r="AC217" s="81">
        <v>0</v>
      </c>
      <c r="AD217" s="81">
        <v>0</v>
      </c>
      <c r="AE217" s="81">
        <v>0</v>
      </c>
      <c r="AF217" s="81">
        <v>0</v>
      </c>
      <c r="AG217" s="80" t="str">
        <f>IFERROR(VLOOKUP(AB217,$AI:$AJ,2,FALSE),0)</f>
        <v>民耀分理处</v>
      </c>
      <c r="AI217" s="89" t="s">
        <v>617</v>
      </c>
      <c r="AJ217" s="89" t="s">
        <v>100</v>
      </c>
      <c r="AL217" s="83"/>
      <c r="AM217" s="83"/>
      <c r="AN217" s="83"/>
      <c r="AO217" s="83"/>
      <c r="AP217" s="83"/>
      <c r="AX217" s="80" t="s">
        <v>617</v>
      </c>
      <c r="AY217" s="80" t="s">
        <v>100</v>
      </c>
    </row>
    <row r="218" s="80" customFormat="1" ht="17.25" spans="1:51">
      <c r="A218" s="95"/>
      <c r="B218" s="95"/>
      <c r="C218" s="95"/>
      <c r="D218" s="95">
        <v>0</v>
      </c>
      <c r="E218" s="95"/>
      <c r="F218" s="95"/>
      <c r="G218" s="95"/>
      <c r="H218" s="95"/>
      <c r="I218" s="95"/>
      <c r="J218" s="95"/>
      <c r="K218" s="95"/>
      <c r="L218" s="80">
        <v>0</v>
      </c>
      <c r="Y218" s="98"/>
      <c r="Z218" s="80">
        <f t="shared" si="18"/>
        <v>0</v>
      </c>
      <c r="AA218" s="80">
        <f t="shared" si="17"/>
        <v>0</v>
      </c>
      <c r="AB218" s="81" t="s">
        <v>141</v>
      </c>
      <c r="AC218" s="81">
        <v>0</v>
      </c>
      <c r="AD218" s="81">
        <v>0</v>
      </c>
      <c r="AE218" s="81">
        <v>0</v>
      </c>
      <c r="AF218" s="81">
        <v>0</v>
      </c>
      <c r="AG218" s="80">
        <f>IFERROR(VLOOKUP(AB218,$AI:$AJ,2,FALSE),0)</f>
        <v>0</v>
      </c>
      <c r="AI218" s="89" t="s">
        <v>280</v>
      </c>
      <c r="AJ218" s="89" t="s">
        <v>100</v>
      </c>
      <c r="AL218" s="83"/>
      <c r="AM218" s="83"/>
      <c r="AN218" s="83"/>
      <c r="AO218" s="83"/>
      <c r="AP218" s="83"/>
      <c r="AX218" s="80" t="s">
        <v>280</v>
      </c>
      <c r="AY218" s="80" t="s">
        <v>100</v>
      </c>
    </row>
    <row r="219" s="80" customFormat="1" ht="17.25" spans="1:51">
      <c r="A219" s="95"/>
      <c r="B219" s="95"/>
      <c r="C219" s="95"/>
      <c r="D219" s="95">
        <v>0</v>
      </c>
      <c r="E219" s="95"/>
      <c r="F219" s="95"/>
      <c r="G219" s="95"/>
      <c r="H219" s="95"/>
      <c r="I219" s="95"/>
      <c r="J219" s="95"/>
      <c r="K219" s="95"/>
      <c r="L219" s="80">
        <v>0</v>
      </c>
      <c r="Y219" s="98"/>
      <c r="Z219" s="80">
        <f t="shared" si="18"/>
        <v>0</v>
      </c>
      <c r="AA219" s="80" t="str">
        <f t="shared" si="17"/>
        <v>张江支行</v>
      </c>
      <c r="AB219" s="81" t="s">
        <v>275</v>
      </c>
      <c r="AC219" s="81">
        <v>0</v>
      </c>
      <c r="AD219" s="81">
        <v>0</v>
      </c>
      <c r="AE219" s="81">
        <v>0</v>
      </c>
      <c r="AF219" s="81">
        <v>0</v>
      </c>
      <c r="AG219" s="80" t="str">
        <f>IFERROR(VLOOKUP(AB219,$AI:$AJ,2,FALSE),0)</f>
        <v>张江支行</v>
      </c>
      <c r="AI219" s="89" t="s">
        <v>618</v>
      </c>
      <c r="AJ219" s="89" t="s">
        <v>100</v>
      </c>
      <c r="AL219" s="83"/>
      <c r="AM219" s="83"/>
      <c r="AN219" s="83"/>
      <c r="AO219" s="83"/>
      <c r="AP219" s="83"/>
      <c r="AX219" s="80" t="s">
        <v>618</v>
      </c>
      <c r="AY219" s="80" t="s">
        <v>100</v>
      </c>
    </row>
    <row r="220" s="80" customFormat="1" ht="17.25" spans="1:51">
      <c r="A220" s="95"/>
      <c r="B220" s="95"/>
      <c r="C220" s="95"/>
      <c r="D220" s="95">
        <v>0</v>
      </c>
      <c r="E220" s="95"/>
      <c r="F220" s="95"/>
      <c r="G220" s="95"/>
      <c r="H220" s="95"/>
      <c r="I220" s="95"/>
      <c r="J220" s="95"/>
      <c r="K220" s="95"/>
      <c r="L220" s="80">
        <v>0</v>
      </c>
      <c r="Y220" s="98"/>
      <c r="Z220" s="80">
        <f t="shared" si="18"/>
        <v>0</v>
      </c>
      <c r="AA220" s="80" t="str">
        <f t="shared" si="17"/>
        <v>营业部</v>
      </c>
      <c r="AB220" s="81" t="s">
        <v>619</v>
      </c>
      <c r="AC220" s="81">
        <v>0</v>
      </c>
      <c r="AD220" s="81">
        <v>0</v>
      </c>
      <c r="AE220" s="81">
        <v>0</v>
      </c>
      <c r="AF220" s="81">
        <v>0</v>
      </c>
      <c r="AG220" s="80" t="str">
        <f>IFERROR(VLOOKUP(AB220,$AI:$AJ,2,FALSE),0)</f>
        <v>营业部</v>
      </c>
      <c r="AI220" s="89" t="s">
        <v>620</v>
      </c>
      <c r="AJ220" s="89" t="s">
        <v>100</v>
      </c>
      <c r="AL220" s="83"/>
      <c r="AM220" s="83"/>
      <c r="AN220" s="83"/>
      <c r="AO220" s="83"/>
      <c r="AP220" s="83"/>
      <c r="AX220" s="80" t="s">
        <v>620</v>
      </c>
      <c r="AY220" s="80" t="s">
        <v>100</v>
      </c>
    </row>
    <row r="221" s="80" customFormat="1" ht="17.25" spans="1:51">
      <c r="A221" s="95"/>
      <c r="B221" s="95"/>
      <c r="C221" s="95"/>
      <c r="D221" s="95">
        <v>0</v>
      </c>
      <c r="E221" s="95"/>
      <c r="F221" s="95"/>
      <c r="G221" s="95"/>
      <c r="H221" s="95"/>
      <c r="I221" s="95"/>
      <c r="J221" s="95"/>
      <c r="K221" s="95"/>
      <c r="L221" s="80">
        <v>0</v>
      </c>
      <c r="Y221" s="98"/>
      <c r="Z221" s="80">
        <f t="shared" si="18"/>
        <v>0</v>
      </c>
      <c r="AA221" s="80">
        <f t="shared" si="17"/>
        <v>0</v>
      </c>
      <c r="AB221" s="81" t="s">
        <v>621</v>
      </c>
      <c r="AC221" s="81">
        <v>0</v>
      </c>
      <c r="AD221" s="81">
        <v>0</v>
      </c>
      <c r="AE221" s="81">
        <v>0</v>
      </c>
      <c r="AF221" s="81">
        <v>0</v>
      </c>
      <c r="AG221" s="80">
        <f>IFERROR(VLOOKUP(AB221,$AI:$AJ,2,FALSE),0)</f>
        <v>0</v>
      </c>
      <c r="AI221" s="89" t="s">
        <v>408</v>
      </c>
      <c r="AJ221" s="89" t="s">
        <v>100</v>
      </c>
      <c r="AL221" s="83"/>
      <c r="AM221" s="83"/>
      <c r="AN221" s="83"/>
      <c r="AO221" s="83"/>
      <c r="AP221" s="83"/>
      <c r="AX221" s="80" t="s">
        <v>408</v>
      </c>
      <c r="AY221" s="80" t="s">
        <v>100</v>
      </c>
    </row>
    <row r="222" s="80" customFormat="1" ht="17.25" spans="1:51">
      <c r="A222" s="95"/>
      <c r="B222" s="95"/>
      <c r="C222" s="95"/>
      <c r="D222" s="95">
        <v>0</v>
      </c>
      <c r="E222" s="95"/>
      <c r="F222" s="95"/>
      <c r="G222" s="95"/>
      <c r="H222" s="95"/>
      <c r="I222" s="95"/>
      <c r="J222" s="95"/>
      <c r="K222" s="95"/>
      <c r="L222" s="80">
        <v>0</v>
      </c>
      <c r="Y222" s="98"/>
      <c r="Z222" s="80">
        <f t="shared" si="18"/>
        <v>0</v>
      </c>
      <c r="AA222" s="80" t="str">
        <f t="shared" si="17"/>
        <v>风险管理部</v>
      </c>
      <c r="AB222" s="81" t="s">
        <v>515</v>
      </c>
      <c r="AC222" s="81">
        <v>0</v>
      </c>
      <c r="AD222" s="81">
        <v>0</v>
      </c>
      <c r="AE222" s="81">
        <v>0</v>
      </c>
      <c r="AF222" s="81">
        <v>0</v>
      </c>
      <c r="AG222" s="80" t="str">
        <f>IFERROR(VLOOKUP(AB222,$AI:$AJ,2,FALSE),0)</f>
        <v>风险管理部</v>
      </c>
      <c r="AI222" s="89" t="s">
        <v>162</v>
      </c>
      <c r="AJ222" s="89" t="s">
        <v>100</v>
      </c>
      <c r="AL222" s="83"/>
      <c r="AM222" s="83"/>
      <c r="AN222" s="83"/>
      <c r="AO222" s="83"/>
      <c r="AP222" s="83"/>
      <c r="AX222" s="80" t="s">
        <v>162</v>
      </c>
      <c r="AY222" s="80" t="s">
        <v>100</v>
      </c>
    </row>
    <row r="223" s="80" customFormat="1" ht="17.25" spans="1:51">
      <c r="A223" s="95"/>
      <c r="B223" s="95"/>
      <c r="C223" s="95"/>
      <c r="D223" s="95">
        <v>0</v>
      </c>
      <c r="E223" s="95"/>
      <c r="F223" s="95"/>
      <c r="G223" s="95"/>
      <c r="H223" s="95"/>
      <c r="I223" s="95"/>
      <c r="J223" s="95"/>
      <c r="K223" s="95"/>
      <c r="L223" s="80">
        <v>0</v>
      </c>
      <c r="Y223" s="98"/>
      <c r="Z223" s="80">
        <f t="shared" si="18"/>
        <v>0</v>
      </c>
      <c r="AA223" s="80">
        <f t="shared" si="17"/>
        <v>0</v>
      </c>
      <c r="AB223" s="81" t="s">
        <v>622</v>
      </c>
      <c r="AC223" s="81">
        <v>0</v>
      </c>
      <c r="AD223" s="81">
        <v>0</v>
      </c>
      <c r="AE223" s="81">
        <v>0</v>
      </c>
      <c r="AF223" s="81">
        <v>0</v>
      </c>
      <c r="AG223" s="80">
        <f>IFERROR(VLOOKUP(AB223,$AI:$AJ,2,FALSE),0)</f>
        <v>0</v>
      </c>
      <c r="AI223" s="89" t="s">
        <v>173</v>
      </c>
      <c r="AJ223" s="89" t="s">
        <v>100</v>
      </c>
      <c r="AL223" s="83"/>
      <c r="AM223" s="83"/>
      <c r="AN223" s="83"/>
      <c r="AO223" s="83"/>
      <c r="AP223" s="83"/>
      <c r="AX223" s="80" t="s">
        <v>173</v>
      </c>
      <c r="AY223" s="80" t="s">
        <v>100</v>
      </c>
    </row>
    <row r="224" s="80" customFormat="1" ht="17.25" spans="1:51">
      <c r="A224" s="95"/>
      <c r="B224" s="95"/>
      <c r="C224" s="95"/>
      <c r="D224" s="95">
        <v>0</v>
      </c>
      <c r="E224" s="95"/>
      <c r="F224" s="95"/>
      <c r="G224" s="95"/>
      <c r="H224" s="95"/>
      <c r="I224" s="95"/>
      <c r="J224" s="95"/>
      <c r="K224" s="95"/>
      <c r="L224" s="80">
        <v>0</v>
      </c>
      <c r="Y224" s="98"/>
      <c r="Z224" s="80">
        <f t="shared" si="18"/>
        <v>0</v>
      </c>
      <c r="AA224" s="80" t="str">
        <f t="shared" si="17"/>
        <v>公司金融部</v>
      </c>
      <c r="AB224" s="81" t="s">
        <v>223</v>
      </c>
      <c r="AC224" s="81">
        <v>0</v>
      </c>
      <c r="AD224" s="81">
        <v>0</v>
      </c>
      <c r="AE224" s="81">
        <v>0</v>
      </c>
      <c r="AF224" s="81">
        <v>0</v>
      </c>
      <c r="AG224" s="80" t="str">
        <f>IFERROR(VLOOKUP(AB224,$AI:$AJ,2,FALSE),0)</f>
        <v>公司金融部</v>
      </c>
      <c r="AI224" s="89" t="s">
        <v>195</v>
      </c>
      <c r="AJ224" s="89" t="s">
        <v>100</v>
      </c>
      <c r="AL224" s="83"/>
      <c r="AM224" s="83"/>
      <c r="AN224" s="83"/>
      <c r="AO224" s="83"/>
      <c r="AP224" s="83"/>
      <c r="AX224" s="80" t="s">
        <v>195</v>
      </c>
      <c r="AY224" s="80" t="s">
        <v>100</v>
      </c>
    </row>
    <row r="225" s="80" customFormat="1" ht="17.25" spans="1:51">
      <c r="A225" s="95"/>
      <c r="B225" s="95"/>
      <c r="C225" s="95"/>
      <c r="D225" s="95">
        <v>0</v>
      </c>
      <c r="E225" s="95"/>
      <c r="F225" s="95"/>
      <c r="G225" s="95"/>
      <c r="H225" s="95"/>
      <c r="I225" s="95"/>
      <c r="J225" s="95"/>
      <c r="K225" s="95"/>
      <c r="L225" s="80">
        <v>0</v>
      </c>
      <c r="Y225" s="98"/>
      <c r="Z225" s="80">
        <f t="shared" si="18"/>
        <v>0</v>
      </c>
      <c r="AA225" s="80" t="str">
        <f t="shared" si="17"/>
        <v>张江支行</v>
      </c>
      <c r="AB225" s="81" t="s">
        <v>277</v>
      </c>
      <c r="AC225" s="81">
        <v>0</v>
      </c>
      <c r="AD225" s="81">
        <v>0</v>
      </c>
      <c r="AE225" s="81">
        <v>0</v>
      </c>
      <c r="AF225" s="81">
        <v>100000</v>
      </c>
      <c r="AG225" s="80" t="str">
        <f>IFERROR(VLOOKUP(AB225,$AI:$AJ,2,FALSE),0)</f>
        <v>张江支行</v>
      </c>
      <c r="AI225" s="93" t="s">
        <v>65</v>
      </c>
      <c r="AJ225" s="89" t="s">
        <v>100</v>
      </c>
      <c r="AL225" s="83"/>
      <c r="AM225" s="83"/>
      <c r="AN225" s="83"/>
      <c r="AO225" s="83"/>
      <c r="AP225" s="83"/>
      <c r="AX225" s="80" t="s">
        <v>65</v>
      </c>
      <c r="AY225" s="80" t="s">
        <v>100</v>
      </c>
    </row>
    <row r="226" s="80" customFormat="1" ht="17.25" spans="1:51">
      <c r="A226" s="95"/>
      <c r="B226" s="95"/>
      <c r="C226" s="95"/>
      <c r="D226" s="95">
        <v>0</v>
      </c>
      <c r="E226" s="95"/>
      <c r="F226" s="95"/>
      <c r="G226" s="95"/>
      <c r="H226" s="95"/>
      <c r="I226" s="95"/>
      <c r="J226" s="95"/>
      <c r="K226" s="95"/>
      <c r="L226" s="80">
        <v>0</v>
      </c>
      <c r="Y226" s="98"/>
      <c r="Z226" s="80">
        <f t="shared" si="18"/>
        <v>0</v>
      </c>
      <c r="AA226" s="80" t="str">
        <f t="shared" si="17"/>
        <v>运营管理部</v>
      </c>
      <c r="AB226" s="81" t="s">
        <v>412</v>
      </c>
      <c r="AC226" s="81">
        <v>0</v>
      </c>
      <c r="AD226" s="81">
        <v>0</v>
      </c>
      <c r="AE226" s="81">
        <v>0</v>
      </c>
      <c r="AF226" s="81">
        <v>0</v>
      </c>
      <c r="AG226" s="80" t="str">
        <f>IFERROR(VLOOKUP(AB226,$AI:$AJ,2,FALSE),0)</f>
        <v>运营管理部</v>
      </c>
      <c r="AI226" s="91" t="s">
        <v>77</v>
      </c>
      <c r="AJ226" s="89" t="s">
        <v>100</v>
      </c>
      <c r="AL226" s="83"/>
      <c r="AM226" s="83"/>
      <c r="AN226" s="83"/>
      <c r="AO226" s="83"/>
      <c r="AP226" s="83"/>
      <c r="AX226" s="80" t="s">
        <v>77</v>
      </c>
      <c r="AY226" s="80" t="s">
        <v>100</v>
      </c>
    </row>
    <row r="227" s="80" customFormat="1" ht="17.25" spans="1:51">
      <c r="A227" s="95"/>
      <c r="B227" s="95"/>
      <c r="C227" s="95"/>
      <c r="D227" s="95">
        <v>0</v>
      </c>
      <c r="E227" s="95"/>
      <c r="F227" s="95"/>
      <c r="G227" s="95"/>
      <c r="H227" s="95"/>
      <c r="I227" s="95"/>
      <c r="J227" s="95"/>
      <c r="K227" s="95"/>
      <c r="L227" s="80">
        <v>0</v>
      </c>
      <c r="Y227" s="98"/>
      <c r="Z227" s="80">
        <f t="shared" si="18"/>
        <v>0</v>
      </c>
      <c r="AA227" s="80" t="str">
        <f t="shared" si="17"/>
        <v>三林支行</v>
      </c>
      <c r="AB227" s="81" t="s">
        <v>623</v>
      </c>
      <c r="AC227" s="81">
        <v>0</v>
      </c>
      <c r="AD227" s="81">
        <v>0</v>
      </c>
      <c r="AE227" s="81">
        <v>0</v>
      </c>
      <c r="AF227" s="81">
        <v>100000</v>
      </c>
      <c r="AG227" s="80" t="str">
        <f>IFERROR(VLOOKUP(AB227,$AI:$AJ,2,FALSE),0)</f>
        <v>三林支行</v>
      </c>
      <c r="AI227" s="89" t="s">
        <v>206</v>
      </c>
      <c r="AJ227" s="89" t="s">
        <v>100</v>
      </c>
      <c r="AL227" s="83"/>
      <c r="AM227" s="83"/>
      <c r="AN227" s="83"/>
      <c r="AO227" s="83"/>
      <c r="AP227" s="83"/>
      <c r="AX227" s="80" t="s">
        <v>206</v>
      </c>
      <c r="AY227" s="80" t="s">
        <v>100</v>
      </c>
    </row>
    <row r="228" s="80" customFormat="1" ht="17.25" spans="1:51">
      <c r="A228" s="95"/>
      <c r="B228" s="95"/>
      <c r="C228" s="95"/>
      <c r="D228" s="95">
        <v>0</v>
      </c>
      <c r="E228" s="95"/>
      <c r="F228" s="95"/>
      <c r="G228" s="95"/>
      <c r="H228" s="95"/>
      <c r="I228" s="95"/>
      <c r="J228" s="95"/>
      <c r="K228" s="95"/>
      <c r="L228" s="80">
        <v>0</v>
      </c>
      <c r="Y228" s="98"/>
      <c r="Z228" s="80">
        <f t="shared" si="18"/>
        <v>0</v>
      </c>
      <c r="AA228" s="80">
        <f t="shared" si="17"/>
        <v>0</v>
      </c>
      <c r="AB228" s="81" t="s">
        <v>624</v>
      </c>
      <c r="AC228" s="81">
        <v>0</v>
      </c>
      <c r="AD228" s="81">
        <v>0</v>
      </c>
      <c r="AE228" s="81">
        <v>0</v>
      </c>
      <c r="AF228" s="81">
        <v>0</v>
      </c>
      <c r="AG228" s="80">
        <f>IFERROR(VLOOKUP(AB228,$AI:$AJ,2,FALSE),0)</f>
        <v>0</v>
      </c>
      <c r="AI228" s="94" t="s">
        <v>33</v>
      </c>
      <c r="AJ228" s="89" t="s">
        <v>100</v>
      </c>
      <c r="AL228" s="83"/>
      <c r="AM228" s="83"/>
      <c r="AN228" s="83"/>
      <c r="AO228" s="83"/>
      <c r="AP228" s="83"/>
      <c r="AX228" s="80" t="s">
        <v>33</v>
      </c>
      <c r="AY228" s="80" t="s">
        <v>100</v>
      </c>
    </row>
    <row r="229" s="80" customFormat="1" ht="17.25" spans="1:51">
      <c r="A229" s="95"/>
      <c r="B229" s="95"/>
      <c r="C229" s="95"/>
      <c r="D229" s="95">
        <v>0</v>
      </c>
      <c r="E229" s="95"/>
      <c r="F229" s="95"/>
      <c r="G229" s="95"/>
      <c r="H229" s="95"/>
      <c r="I229" s="95"/>
      <c r="J229" s="95"/>
      <c r="K229" s="95"/>
      <c r="L229" s="80">
        <v>0</v>
      </c>
      <c r="Y229" s="98"/>
      <c r="Z229" s="80">
        <f t="shared" si="18"/>
        <v>0</v>
      </c>
      <c r="AA229" s="80" t="str">
        <f t="shared" si="17"/>
        <v>零售市场部</v>
      </c>
      <c r="AB229" s="81" t="s">
        <v>280</v>
      </c>
      <c r="AC229" s="81">
        <v>0</v>
      </c>
      <c r="AD229" s="81">
        <v>0</v>
      </c>
      <c r="AE229" s="81">
        <v>0</v>
      </c>
      <c r="AF229" s="81">
        <v>17888</v>
      </c>
      <c r="AG229" s="80" t="str">
        <f>IFERROR(VLOOKUP(AB229,$AI:$AJ,2,FALSE),0)</f>
        <v>零售市场部</v>
      </c>
      <c r="AI229" s="94" t="s">
        <v>255</v>
      </c>
      <c r="AJ229" s="89" t="s">
        <v>100</v>
      </c>
      <c r="AL229" s="83"/>
      <c r="AM229" s="83"/>
      <c r="AN229" s="83"/>
      <c r="AO229" s="83"/>
      <c r="AP229" s="83"/>
      <c r="AX229" s="80" t="s">
        <v>255</v>
      </c>
      <c r="AY229" s="80" t="s">
        <v>100</v>
      </c>
    </row>
    <row r="230" s="80" customFormat="1" ht="17.25" spans="1:51">
      <c r="A230" s="95"/>
      <c r="B230" s="95"/>
      <c r="C230" s="95"/>
      <c r="D230" s="95">
        <v>0</v>
      </c>
      <c r="E230" s="95"/>
      <c r="F230" s="95"/>
      <c r="G230" s="95"/>
      <c r="H230" s="95"/>
      <c r="I230" s="95"/>
      <c r="J230" s="95"/>
      <c r="K230" s="95"/>
      <c r="L230" s="80">
        <v>0</v>
      </c>
      <c r="Y230" s="98"/>
      <c r="Z230" s="80">
        <f t="shared" si="18"/>
        <v>0</v>
      </c>
      <c r="AA230" s="80" t="str">
        <f t="shared" si="17"/>
        <v>唐镇支行</v>
      </c>
      <c r="AB230" s="81" t="s">
        <v>625</v>
      </c>
      <c r="AC230" s="81">
        <v>0</v>
      </c>
      <c r="AD230" s="81">
        <v>0</v>
      </c>
      <c r="AE230" s="81">
        <v>0</v>
      </c>
      <c r="AF230" s="81">
        <v>0</v>
      </c>
      <c r="AG230" s="80" t="str">
        <f>IFERROR(VLOOKUP(AB230,$AI:$AJ,2,FALSE),0)</f>
        <v>唐镇支行</v>
      </c>
      <c r="AI230" s="89" t="s">
        <v>116</v>
      </c>
      <c r="AJ230" s="89" t="s">
        <v>100</v>
      </c>
      <c r="AL230" s="83"/>
      <c r="AM230" s="83"/>
      <c r="AN230" s="83"/>
      <c r="AO230" s="83"/>
      <c r="AP230" s="83"/>
      <c r="AX230" s="80" t="s">
        <v>116</v>
      </c>
      <c r="AY230" s="80" t="s">
        <v>100</v>
      </c>
    </row>
    <row r="231" s="80" customFormat="1" ht="17.25" spans="1:51">
      <c r="A231" s="95"/>
      <c r="B231" s="95"/>
      <c r="C231" s="95"/>
      <c r="D231" s="95">
        <v>0</v>
      </c>
      <c r="E231" s="95"/>
      <c r="F231" s="95"/>
      <c r="G231" s="95"/>
      <c r="H231" s="95"/>
      <c r="I231" s="95"/>
      <c r="J231" s="95"/>
      <c r="K231" s="95"/>
      <c r="L231" s="80">
        <v>0</v>
      </c>
      <c r="Y231" s="98"/>
      <c r="Z231" s="80">
        <f t="shared" si="18"/>
        <v>0</v>
      </c>
      <c r="AA231" s="80" t="str">
        <f t="shared" si="17"/>
        <v>川沙支行</v>
      </c>
      <c r="AB231" s="81" t="s">
        <v>283</v>
      </c>
      <c r="AC231" s="81">
        <v>1</v>
      </c>
      <c r="AD231" s="81">
        <v>0</v>
      </c>
      <c r="AE231" s="81">
        <v>3</v>
      </c>
      <c r="AF231" s="81">
        <v>80000</v>
      </c>
      <c r="AG231" s="80" t="str">
        <f>IFERROR(VLOOKUP(AB231,$AI:$AJ,2,FALSE),0)</f>
        <v>川沙支行</v>
      </c>
      <c r="AI231" s="89" t="s">
        <v>158</v>
      </c>
      <c r="AJ231" s="89" t="s">
        <v>100</v>
      </c>
      <c r="AL231" s="83"/>
      <c r="AM231" s="83"/>
      <c r="AN231" s="83"/>
      <c r="AO231" s="83"/>
      <c r="AP231" s="83"/>
      <c r="AX231" s="80" t="s">
        <v>158</v>
      </c>
      <c r="AY231" s="80" t="s">
        <v>100</v>
      </c>
    </row>
    <row r="232" s="80" customFormat="1" ht="17.25" spans="1:51">
      <c r="A232" s="95"/>
      <c r="B232" s="95"/>
      <c r="C232" s="95"/>
      <c r="D232" s="95">
        <v>0</v>
      </c>
      <c r="E232" s="95"/>
      <c r="F232" s="95"/>
      <c r="G232" s="95"/>
      <c r="H232" s="95"/>
      <c r="I232" s="95"/>
      <c r="J232" s="95"/>
      <c r="K232" s="95"/>
      <c r="L232" s="80">
        <v>0</v>
      </c>
      <c r="Y232" s="98"/>
      <c r="Z232" s="80">
        <f t="shared" si="18"/>
        <v>0</v>
      </c>
      <c r="AA232" s="80" t="str">
        <f t="shared" si="17"/>
        <v>高东支行</v>
      </c>
      <c r="AB232" s="81" t="s">
        <v>287</v>
      </c>
      <c r="AC232" s="81">
        <v>5</v>
      </c>
      <c r="AD232" s="81">
        <v>0</v>
      </c>
      <c r="AE232" s="81">
        <v>24</v>
      </c>
      <c r="AF232" s="81">
        <v>181000</v>
      </c>
      <c r="AG232" s="80" t="str">
        <f>IFERROR(VLOOKUP(AB232,$AI:$AJ,2,FALSE),0)</f>
        <v>高东支行</v>
      </c>
      <c r="AI232" s="89" t="s">
        <v>185</v>
      </c>
      <c r="AJ232" s="89" t="s">
        <v>100</v>
      </c>
      <c r="AL232" s="83"/>
      <c r="AM232" s="83"/>
      <c r="AN232" s="83"/>
      <c r="AO232" s="83"/>
      <c r="AP232" s="83"/>
      <c r="AX232" s="80" t="s">
        <v>185</v>
      </c>
      <c r="AY232" s="80" t="s">
        <v>100</v>
      </c>
    </row>
    <row r="233" s="80" customFormat="1" ht="17.25" spans="1:51">
      <c r="A233" s="95"/>
      <c r="B233" s="95"/>
      <c r="C233" s="95"/>
      <c r="D233" s="95">
        <v>0</v>
      </c>
      <c r="E233" s="95"/>
      <c r="F233" s="95"/>
      <c r="G233" s="95"/>
      <c r="H233" s="95"/>
      <c r="I233" s="95"/>
      <c r="J233" s="95"/>
      <c r="K233" s="95"/>
      <c r="L233" s="80">
        <v>0</v>
      </c>
      <c r="Y233" s="98"/>
      <c r="Z233" s="80">
        <f t="shared" si="18"/>
        <v>0</v>
      </c>
      <c r="AA233" s="80" t="str">
        <f t="shared" si="17"/>
        <v>陆家嘴支行</v>
      </c>
      <c r="AB233" s="81" t="s">
        <v>291</v>
      </c>
      <c r="AC233" s="81">
        <v>0</v>
      </c>
      <c r="AD233" s="81">
        <v>17000</v>
      </c>
      <c r="AE233" s="81">
        <v>1</v>
      </c>
      <c r="AF233" s="81">
        <v>36550</v>
      </c>
      <c r="AG233" s="80" t="str">
        <f>IFERROR(VLOOKUP(AB233,$AI:$AJ,2,FALSE),0)</f>
        <v>陆家嘴支行</v>
      </c>
      <c r="AI233" s="89" t="s">
        <v>56</v>
      </c>
      <c r="AJ233" s="89" t="s">
        <v>100</v>
      </c>
      <c r="AL233" s="83"/>
      <c r="AM233" s="83"/>
      <c r="AN233" s="83"/>
      <c r="AO233" s="83"/>
      <c r="AP233" s="83"/>
      <c r="AX233" s="80" t="s">
        <v>56</v>
      </c>
      <c r="AY233" s="80" t="s">
        <v>100</v>
      </c>
    </row>
    <row r="234" s="80" customFormat="1" ht="17.25" spans="1:51">
      <c r="A234" s="95"/>
      <c r="B234" s="95"/>
      <c r="C234" s="95"/>
      <c r="D234" s="95">
        <v>0</v>
      </c>
      <c r="E234" s="95"/>
      <c r="F234" s="95"/>
      <c r="G234" s="95"/>
      <c r="H234" s="95"/>
      <c r="I234" s="95"/>
      <c r="J234" s="95"/>
      <c r="K234" s="95"/>
      <c r="L234" s="80">
        <v>0</v>
      </c>
      <c r="Y234" s="98"/>
      <c r="Z234" s="80">
        <f t="shared" si="18"/>
        <v>0</v>
      </c>
      <c r="AA234" s="80" t="str">
        <f t="shared" si="17"/>
        <v>高行支行</v>
      </c>
      <c r="AB234" s="81" t="s">
        <v>626</v>
      </c>
      <c r="AC234" s="81">
        <v>0</v>
      </c>
      <c r="AD234" s="81">
        <v>0</v>
      </c>
      <c r="AE234" s="81">
        <v>0</v>
      </c>
      <c r="AF234" s="81">
        <v>0</v>
      </c>
      <c r="AG234" s="80" t="str">
        <f>IFERROR(VLOOKUP(AB234,$AI:$AJ,2,FALSE),0)</f>
        <v>高行支行</v>
      </c>
      <c r="AI234" s="89" t="s">
        <v>189</v>
      </c>
      <c r="AJ234" s="89" t="s">
        <v>100</v>
      </c>
      <c r="AL234" s="83"/>
      <c r="AM234" s="83"/>
      <c r="AN234" s="83"/>
      <c r="AO234" s="83"/>
      <c r="AP234" s="83"/>
      <c r="AX234" s="80" t="s">
        <v>189</v>
      </c>
      <c r="AY234" s="80" t="s">
        <v>100</v>
      </c>
    </row>
    <row r="235" s="80" customFormat="1" ht="17.25" spans="1:51">
      <c r="A235" s="95"/>
      <c r="B235" s="95"/>
      <c r="C235" s="95"/>
      <c r="D235" s="95">
        <v>0</v>
      </c>
      <c r="E235" s="95"/>
      <c r="F235" s="95"/>
      <c r="G235" s="95"/>
      <c r="H235" s="95"/>
      <c r="I235" s="95"/>
      <c r="J235" s="95"/>
      <c r="K235" s="95"/>
      <c r="L235" s="80">
        <v>0</v>
      </c>
      <c r="Y235" s="98"/>
      <c r="Z235" s="80">
        <f t="shared" si="18"/>
        <v>0</v>
      </c>
      <c r="AA235" s="80" t="str">
        <f t="shared" si="17"/>
        <v>三林支行</v>
      </c>
      <c r="AB235" s="81" t="s">
        <v>627</v>
      </c>
      <c r="AC235" s="81">
        <v>0</v>
      </c>
      <c r="AD235" s="81">
        <v>0</v>
      </c>
      <c r="AE235" s="81">
        <v>0</v>
      </c>
      <c r="AF235" s="81">
        <v>200000</v>
      </c>
      <c r="AG235" s="80" t="str">
        <f>IFERROR(VLOOKUP(AB235,$AI:$AJ,2,FALSE),0)</f>
        <v>三林支行</v>
      </c>
      <c r="AI235" s="89" t="s">
        <v>240</v>
      </c>
      <c r="AJ235" s="89" t="s">
        <v>100</v>
      </c>
      <c r="AL235" s="83"/>
      <c r="AM235" s="83"/>
      <c r="AN235" s="83"/>
      <c r="AO235" s="83"/>
      <c r="AP235" s="83"/>
      <c r="AX235" s="80" t="s">
        <v>240</v>
      </c>
      <c r="AY235" s="80" t="s">
        <v>100</v>
      </c>
    </row>
    <row r="236" s="80" customFormat="1" ht="17.25" spans="1:51">
      <c r="A236" s="95"/>
      <c r="B236" s="95"/>
      <c r="C236" s="95"/>
      <c r="D236" s="95">
        <v>0</v>
      </c>
      <c r="E236" s="95"/>
      <c r="F236" s="95"/>
      <c r="G236" s="95"/>
      <c r="H236" s="95"/>
      <c r="I236" s="95"/>
      <c r="J236" s="95"/>
      <c r="K236" s="95"/>
      <c r="L236" s="80">
        <v>0</v>
      </c>
      <c r="Y236" s="98"/>
      <c r="Z236" s="80">
        <f t="shared" si="18"/>
        <v>0</v>
      </c>
      <c r="AA236" s="80" t="str">
        <f t="shared" si="17"/>
        <v>高桥支行</v>
      </c>
      <c r="AB236" s="81" t="s">
        <v>628</v>
      </c>
      <c r="AC236" s="81">
        <v>0</v>
      </c>
      <c r="AD236" s="81">
        <v>0</v>
      </c>
      <c r="AE236" s="81">
        <v>0</v>
      </c>
      <c r="AF236" s="81">
        <v>0</v>
      </c>
      <c r="AG236" s="80" t="str">
        <f>IFERROR(VLOOKUP(AB236,$AI:$AJ,2,FALSE),0)</f>
        <v>高桥支行</v>
      </c>
      <c r="AI236" s="89" t="s">
        <v>150</v>
      </c>
      <c r="AJ236" s="89" t="s">
        <v>100</v>
      </c>
      <c r="AL236" s="83"/>
      <c r="AM236" s="83"/>
      <c r="AN236" s="83"/>
      <c r="AO236" s="83"/>
      <c r="AP236" s="83"/>
      <c r="AX236" s="80" t="s">
        <v>150</v>
      </c>
      <c r="AY236" s="80" t="s">
        <v>100</v>
      </c>
    </row>
    <row r="237" s="80" customFormat="1" ht="17.25" spans="1:51">
      <c r="A237" s="95"/>
      <c r="B237" s="95"/>
      <c r="C237" s="95"/>
      <c r="D237" s="95">
        <v>0</v>
      </c>
      <c r="E237" s="95"/>
      <c r="F237" s="95"/>
      <c r="G237" s="95"/>
      <c r="H237" s="95"/>
      <c r="I237" s="95"/>
      <c r="J237" s="95"/>
      <c r="K237" s="95"/>
      <c r="L237" s="80">
        <v>0</v>
      </c>
      <c r="Y237" s="98"/>
      <c r="Z237" s="80">
        <f t="shared" si="18"/>
        <v>0</v>
      </c>
      <c r="AA237" s="80">
        <f t="shared" si="17"/>
        <v>0</v>
      </c>
      <c r="AB237" s="81" t="s">
        <v>629</v>
      </c>
      <c r="AC237" s="81">
        <v>0</v>
      </c>
      <c r="AD237" s="81">
        <v>0</v>
      </c>
      <c r="AE237" s="81">
        <v>0</v>
      </c>
      <c r="AF237" s="81">
        <v>0</v>
      </c>
      <c r="AG237" s="80">
        <f>IFERROR(VLOOKUP(AB237,$AI:$AJ,2,FALSE),0)</f>
        <v>0</v>
      </c>
      <c r="AI237" s="89" t="s">
        <v>131</v>
      </c>
      <c r="AJ237" s="89" t="s">
        <v>100</v>
      </c>
      <c r="AL237" s="83"/>
      <c r="AM237" s="83"/>
      <c r="AN237" s="83"/>
      <c r="AO237" s="83"/>
      <c r="AP237" s="83"/>
      <c r="AX237" s="80" t="s">
        <v>131</v>
      </c>
      <c r="AY237" s="80" t="s">
        <v>100</v>
      </c>
    </row>
    <row r="238" s="80" customFormat="1" ht="17.25" spans="1:51">
      <c r="A238" s="95"/>
      <c r="B238" s="95"/>
      <c r="C238" s="95"/>
      <c r="D238" s="95">
        <v>0</v>
      </c>
      <c r="E238" s="95"/>
      <c r="F238" s="95"/>
      <c r="G238" s="95"/>
      <c r="H238" s="95"/>
      <c r="I238" s="95"/>
      <c r="J238" s="95"/>
      <c r="K238" s="95"/>
      <c r="L238" s="80">
        <v>0</v>
      </c>
      <c r="Y238" s="98"/>
      <c r="Z238" s="80">
        <f t="shared" si="18"/>
        <v>0</v>
      </c>
      <c r="AA238" s="80" t="str">
        <f t="shared" si="17"/>
        <v>零售市场部</v>
      </c>
      <c r="AB238" s="81" t="s">
        <v>116</v>
      </c>
      <c r="AC238" s="81">
        <v>0</v>
      </c>
      <c r="AD238" s="81">
        <v>0</v>
      </c>
      <c r="AE238" s="81">
        <v>48</v>
      </c>
      <c r="AF238" s="81">
        <v>1005000</v>
      </c>
      <c r="AG238" s="80" t="str">
        <f>IFERROR(VLOOKUP(AB238,$AI:$AJ,2,FALSE),0)</f>
        <v>零售市场部</v>
      </c>
      <c r="AI238" s="89" t="s">
        <v>179</v>
      </c>
      <c r="AJ238" s="89" t="s">
        <v>100</v>
      </c>
      <c r="AL238" s="83"/>
      <c r="AM238" s="83"/>
      <c r="AN238" s="83"/>
      <c r="AO238" s="83"/>
      <c r="AP238" s="83"/>
      <c r="AX238" s="80" t="s">
        <v>179</v>
      </c>
      <c r="AY238" s="80" t="s">
        <v>100</v>
      </c>
    </row>
    <row r="239" s="80" customFormat="1" ht="17.25" spans="1:51">
      <c r="A239" s="95"/>
      <c r="B239" s="95"/>
      <c r="C239" s="95"/>
      <c r="D239" s="95">
        <v>0</v>
      </c>
      <c r="E239" s="95"/>
      <c r="F239" s="95"/>
      <c r="G239" s="95"/>
      <c r="H239" s="95"/>
      <c r="I239" s="95"/>
      <c r="J239" s="95"/>
      <c r="K239" s="95"/>
      <c r="L239" s="80">
        <v>0</v>
      </c>
      <c r="Y239" s="98"/>
      <c r="Z239" s="80">
        <f t="shared" si="18"/>
        <v>0</v>
      </c>
      <c r="AA239" s="80">
        <f t="shared" si="17"/>
        <v>0</v>
      </c>
      <c r="AB239" s="81" t="s">
        <v>630</v>
      </c>
      <c r="AC239" s="81">
        <v>0</v>
      </c>
      <c r="AD239" s="81">
        <v>0</v>
      </c>
      <c r="AE239" s="81">
        <v>0</v>
      </c>
      <c r="AF239" s="81">
        <v>0</v>
      </c>
      <c r="AG239" s="80">
        <f>IFERROR(VLOOKUP(AB239,$AI:$AJ,2,FALSE),0)</f>
        <v>0</v>
      </c>
      <c r="AI239" s="89" t="s">
        <v>168</v>
      </c>
      <c r="AJ239" s="89" t="s">
        <v>100</v>
      </c>
      <c r="AL239" s="83"/>
      <c r="AM239" s="83"/>
      <c r="AN239" s="83"/>
      <c r="AO239" s="83"/>
      <c r="AP239" s="83"/>
      <c r="AX239" s="80" t="s">
        <v>168</v>
      </c>
      <c r="AY239" s="80" t="s">
        <v>100</v>
      </c>
    </row>
    <row r="240" s="80" customFormat="1" ht="17.25" spans="1:51">
      <c r="A240" s="95"/>
      <c r="B240" s="95"/>
      <c r="C240" s="95"/>
      <c r="D240" s="95">
        <v>0</v>
      </c>
      <c r="E240" s="95"/>
      <c r="F240" s="95"/>
      <c r="G240" s="95"/>
      <c r="H240" s="95"/>
      <c r="I240" s="95"/>
      <c r="J240" s="95"/>
      <c r="K240" s="95"/>
      <c r="L240" s="80">
        <v>0</v>
      </c>
      <c r="Y240" s="98"/>
      <c r="Z240" s="80">
        <f t="shared" si="18"/>
        <v>0</v>
      </c>
      <c r="AA240" s="80">
        <f t="shared" si="17"/>
        <v>0</v>
      </c>
      <c r="AB240" s="81" t="s">
        <v>631</v>
      </c>
      <c r="AC240" s="81">
        <v>0</v>
      </c>
      <c r="AD240" s="81">
        <v>0</v>
      </c>
      <c r="AE240" s="81">
        <v>0</v>
      </c>
      <c r="AF240" s="81">
        <v>0</v>
      </c>
      <c r="AG240" s="80">
        <f>IFERROR(VLOOKUP(AB240,$AI:$AJ,2,FALSE),0)</f>
        <v>0</v>
      </c>
      <c r="AI240" s="91" t="s">
        <v>632</v>
      </c>
      <c r="AJ240" s="89" t="s">
        <v>73</v>
      </c>
      <c r="AL240" s="83"/>
      <c r="AM240" s="83"/>
      <c r="AN240" s="83"/>
      <c r="AO240" s="83"/>
      <c r="AP240" s="83"/>
      <c r="AX240" s="80" t="s">
        <v>632</v>
      </c>
      <c r="AY240" s="80" t="s">
        <v>73</v>
      </c>
    </row>
    <row r="241" s="80" customFormat="1" ht="17.25" spans="1:51">
      <c r="A241" s="95"/>
      <c r="B241" s="95"/>
      <c r="C241" s="95"/>
      <c r="D241" s="95">
        <v>0</v>
      </c>
      <c r="E241" s="95"/>
      <c r="F241" s="95"/>
      <c r="G241" s="95"/>
      <c r="H241" s="95"/>
      <c r="I241" s="95"/>
      <c r="J241" s="95"/>
      <c r="K241" s="95"/>
      <c r="L241" s="80">
        <v>0</v>
      </c>
      <c r="Y241" s="98"/>
      <c r="Z241" s="80">
        <f t="shared" si="18"/>
        <v>0</v>
      </c>
      <c r="AA241" s="80" t="str">
        <f t="shared" si="17"/>
        <v>妙境支行</v>
      </c>
      <c r="AB241" s="81" t="s">
        <v>120</v>
      </c>
      <c r="AC241" s="81">
        <v>0</v>
      </c>
      <c r="AD241" s="81">
        <v>0</v>
      </c>
      <c r="AE241" s="81">
        <v>1</v>
      </c>
      <c r="AF241" s="81">
        <v>0</v>
      </c>
      <c r="AG241" s="80" t="str">
        <f>IFERROR(VLOOKUP(AB241,$AI:$AJ,2,FALSE),0)</f>
        <v>妙境支行</v>
      </c>
      <c r="AI241" s="92" t="s">
        <v>633</v>
      </c>
      <c r="AJ241" s="89" t="s">
        <v>73</v>
      </c>
      <c r="AL241" s="83"/>
      <c r="AM241" s="83"/>
      <c r="AN241" s="83"/>
      <c r="AO241" s="83"/>
      <c r="AP241" s="83"/>
      <c r="AX241" s="80" t="s">
        <v>633</v>
      </c>
      <c r="AY241" s="80" t="s">
        <v>73</v>
      </c>
    </row>
    <row r="242" s="80" customFormat="1" ht="17.25" spans="1:51">
      <c r="A242" s="95"/>
      <c r="B242" s="95"/>
      <c r="C242" s="95"/>
      <c r="D242" s="95">
        <v>0</v>
      </c>
      <c r="E242" s="95"/>
      <c r="F242" s="95"/>
      <c r="G242" s="95"/>
      <c r="H242" s="95"/>
      <c r="I242" s="95"/>
      <c r="J242" s="95"/>
      <c r="K242" s="95"/>
      <c r="L242" s="80">
        <v>0</v>
      </c>
      <c r="Y242" s="98"/>
      <c r="Z242" s="80">
        <f t="shared" si="18"/>
        <v>0</v>
      </c>
      <c r="AA242" s="80" t="str">
        <f t="shared" si="17"/>
        <v>高桥支行</v>
      </c>
      <c r="AB242" s="81" t="s">
        <v>634</v>
      </c>
      <c r="AC242" s="81">
        <v>0</v>
      </c>
      <c r="AD242" s="81">
        <v>0</v>
      </c>
      <c r="AE242" s="81">
        <v>0</v>
      </c>
      <c r="AF242" s="81">
        <v>0</v>
      </c>
      <c r="AG242" s="80" t="str">
        <f>IFERROR(VLOOKUP(AB242,$AI:$AJ,2,FALSE),0)</f>
        <v>高桥支行</v>
      </c>
      <c r="AI242" s="93" t="s">
        <v>297</v>
      </c>
      <c r="AJ242" s="89" t="s">
        <v>73</v>
      </c>
      <c r="AL242" s="83"/>
      <c r="AM242" s="83"/>
      <c r="AN242" s="83"/>
      <c r="AO242" s="83"/>
      <c r="AP242" s="83"/>
      <c r="AX242" s="80" t="s">
        <v>297</v>
      </c>
      <c r="AY242" s="80" t="s">
        <v>73</v>
      </c>
    </row>
    <row r="243" s="80" customFormat="1" ht="17.25" spans="1:51">
      <c r="A243" s="95"/>
      <c r="B243" s="95"/>
      <c r="C243" s="95"/>
      <c r="D243" s="95">
        <v>0</v>
      </c>
      <c r="E243" s="95"/>
      <c r="F243" s="95"/>
      <c r="G243" s="95"/>
      <c r="H243" s="95"/>
      <c r="I243" s="95"/>
      <c r="J243" s="95"/>
      <c r="K243" s="95"/>
      <c r="L243" s="80">
        <v>0</v>
      </c>
      <c r="Y243" s="98"/>
      <c r="Z243" s="80">
        <f t="shared" si="18"/>
        <v>0</v>
      </c>
      <c r="AA243" s="80" t="str">
        <f t="shared" si="17"/>
        <v>六里支行</v>
      </c>
      <c r="AB243" s="81" t="s">
        <v>635</v>
      </c>
      <c r="AC243" s="81">
        <v>0</v>
      </c>
      <c r="AD243" s="81">
        <v>0</v>
      </c>
      <c r="AE243" s="81">
        <v>0</v>
      </c>
      <c r="AF243" s="81">
        <v>0</v>
      </c>
      <c r="AG243" s="80" t="str">
        <f>IFERROR(VLOOKUP(AB243,$AI:$AJ,2,FALSE),0)</f>
        <v>六里支行</v>
      </c>
      <c r="AI243" s="94" t="s">
        <v>519</v>
      </c>
      <c r="AJ243" s="89" t="s">
        <v>73</v>
      </c>
      <c r="AL243" s="83"/>
      <c r="AM243" s="83"/>
      <c r="AN243" s="83"/>
      <c r="AO243" s="83"/>
      <c r="AP243" s="83"/>
      <c r="AX243" s="80" t="s">
        <v>519</v>
      </c>
      <c r="AY243" s="80" t="s">
        <v>73</v>
      </c>
    </row>
    <row r="244" s="80" customFormat="1" ht="17.25" spans="1:51">
      <c r="A244" s="95"/>
      <c r="B244" s="95"/>
      <c r="C244" s="95"/>
      <c r="D244" s="95">
        <v>0</v>
      </c>
      <c r="E244" s="95"/>
      <c r="F244" s="95"/>
      <c r="G244" s="95"/>
      <c r="H244" s="95"/>
      <c r="I244" s="95"/>
      <c r="J244" s="95"/>
      <c r="K244" s="95"/>
      <c r="L244" s="80">
        <v>0</v>
      </c>
      <c r="Y244" s="98"/>
      <c r="Z244" s="80">
        <f t="shared" si="18"/>
        <v>0</v>
      </c>
      <c r="AA244" s="80" t="str">
        <f t="shared" si="17"/>
        <v>花木支行</v>
      </c>
      <c r="AB244" s="81" t="s">
        <v>636</v>
      </c>
      <c r="AC244" s="81">
        <v>0</v>
      </c>
      <c r="AD244" s="81">
        <v>0</v>
      </c>
      <c r="AE244" s="81">
        <v>0</v>
      </c>
      <c r="AF244" s="81">
        <v>0</v>
      </c>
      <c r="AG244" s="80" t="str">
        <f>IFERROR(VLOOKUP(AB244,$AI:$AJ,2,FALSE),0)</f>
        <v>花木支行</v>
      </c>
      <c r="AI244" s="89" t="s">
        <v>237</v>
      </c>
      <c r="AJ244" s="89" t="s">
        <v>57</v>
      </c>
      <c r="AL244" s="83"/>
      <c r="AM244" s="83"/>
      <c r="AN244" s="83"/>
      <c r="AO244" s="83"/>
      <c r="AP244" s="83"/>
      <c r="AX244" s="80" t="s">
        <v>237</v>
      </c>
      <c r="AY244" s="80" t="s">
        <v>57</v>
      </c>
    </row>
    <row r="245" s="80" customFormat="1" ht="17.25" spans="1:51">
      <c r="A245" s="95"/>
      <c r="B245" s="95"/>
      <c r="C245" s="95"/>
      <c r="D245" s="95">
        <v>0</v>
      </c>
      <c r="E245" s="95"/>
      <c r="F245" s="95"/>
      <c r="G245" s="95"/>
      <c r="H245" s="95"/>
      <c r="I245" s="95"/>
      <c r="J245" s="95"/>
      <c r="K245" s="95"/>
      <c r="L245" s="80">
        <v>0</v>
      </c>
      <c r="Y245" s="98"/>
      <c r="Z245" s="80">
        <f t="shared" si="18"/>
        <v>0</v>
      </c>
      <c r="AA245" s="80" t="str">
        <f t="shared" si="17"/>
        <v>零售金融部</v>
      </c>
      <c r="AB245" s="81" t="s">
        <v>274</v>
      </c>
      <c r="AC245" s="81">
        <v>0</v>
      </c>
      <c r="AD245" s="81">
        <v>0</v>
      </c>
      <c r="AE245" s="81">
        <v>0</v>
      </c>
      <c r="AF245" s="81">
        <v>0</v>
      </c>
      <c r="AG245" s="80" t="str">
        <f>IFERROR(VLOOKUP(AB245,$AI:$AJ,2,FALSE),0)</f>
        <v>零售金融部</v>
      </c>
      <c r="AI245" s="92" t="s">
        <v>249</v>
      </c>
      <c r="AJ245" s="89" t="s">
        <v>64</v>
      </c>
      <c r="AL245" s="83"/>
      <c r="AM245" s="83"/>
      <c r="AN245" s="83"/>
      <c r="AO245" s="83"/>
      <c r="AP245" s="83"/>
      <c r="AX245" s="80" t="s">
        <v>249</v>
      </c>
      <c r="AY245" s="80" t="s">
        <v>64</v>
      </c>
    </row>
    <row r="246" s="80" customFormat="1" ht="17.25" spans="1:51">
      <c r="A246" s="95"/>
      <c r="B246" s="95"/>
      <c r="C246" s="95"/>
      <c r="D246" s="95">
        <v>0</v>
      </c>
      <c r="E246" s="95"/>
      <c r="F246" s="95"/>
      <c r="G246" s="95"/>
      <c r="H246" s="95"/>
      <c r="I246" s="95"/>
      <c r="J246" s="95"/>
      <c r="K246" s="95"/>
      <c r="L246" s="80">
        <v>0</v>
      </c>
      <c r="Y246" s="98"/>
      <c r="Z246" s="80">
        <f t="shared" si="18"/>
        <v>0</v>
      </c>
      <c r="AA246" s="80" t="str">
        <f t="shared" si="17"/>
        <v>公司金融部</v>
      </c>
      <c r="AB246" s="81" t="s">
        <v>243</v>
      </c>
      <c r="AC246" s="81">
        <v>0</v>
      </c>
      <c r="AD246" s="81">
        <v>0</v>
      </c>
      <c r="AE246" s="81">
        <v>0</v>
      </c>
      <c r="AF246" s="81">
        <v>0</v>
      </c>
      <c r="AG246" s="80" t="str">
        <f>IFERROR(VLOOKUP(AB246,$AI:$AJ,2,FALSE),0)</f>
        <v>公司金融部</v>
      </c>
      <c r="AI246" s="89" t="s">
        <v>637</v>
      </c>
      <c r="AJ246" s="89" t="s">
        <v>73</v>
      </c>
      <c r="AL246" s="83"/>
      <c r="AM246" s="83"/>
      <c r="AN246" s="83"/>
      <c r="AO246" s="83"/>
      <c r="AP246" s="83"/>
      <c r="AX246" s="80" t="s">
        <v>637</v>
      </c>
      <c r="AY246" s="80" t="s">
        <v>73</v>
      </c>
    </row>
    <row r="247" s="80" customFormat="1" ht="17.25" spans="1:51">
      <c r="A247" s="95"/>
      <c r="B247" s="95"/>
      <c r="C247" s="95"/>
      <c r="D247" s="95">
        <v>0</v>
      </c>
      <c r="E247" s="95"/>
      <c r="F247" s="95"/>
      <c r="G247" s="95"/>
      <c r="H247" s="95"/>
      <c r="I247" s="95"/>
      <c r="J247" s="95"/>
      <c r="K247" s="95"/>
      <c r="L247" s="80">
        <v>0</v>
      </c>
      <c r="Y247" s="98"/>
      <c r="Z247" s="80">
        <f t="shared" si="18"/>
        <v>0</v>
      </c>
      <c r="AA247" s="80" t="str">
        <f t="shared" si="17"/>
        <v>运营管理部</v>
      </c>
      <c r="AB247" s="81" t="s">
        <v>315</v>
      </c>
      <c r="AC247" s="81">
        <v>0</v>
      </c>
      <c r="AD247" s="81">
        <v>0</v>
      </c>
      <c r="AE247" s="81">
        <v>0</v>
      </c>
      <c r="AF247" s="81">
        <v>0</v>
      </c>
      <c r="AG247" s="80" t="str">
        <f>IFERROR(VLOOKUP(AB247,$AI:$AJ,2,FALSE),0)</f>
        <v>运营管理部</v>
      </c>
      <c r="AI247" s="89" t="s">
        <v>619</v>
      </c>
      <c r="AJ247" s="89" t="s">
        <v>73</v>
      </c>
      <c r="AL247" s="83"/>
      <c r="AM247" s="83"/>
      <c r="AN247" s="83"/>
      <c r="AO247" s="83"/>
      <c r="AP247" s="83"/>
      <c r="AX247" s="80" t="s">
        <v>619</v>
      </c>
      <c r="AY247" s="80" t="s">
        <v>73</v>
      </c>
    </row>
    <row r="248" s="80" customFormat="1" ht="17.25" spans="1:51">
      <c r="A248" s="95"/>
      <c r="B248" s="95"/>
      <c r="C248" s="95"/>
      <c r="D248" s="95">
        <v>0</v>
      </c>
      <c r="E248" s="95"/>
      <c r="F248" s="95"/>
      <c r="G248" s="95"/>
      <c r="H248" s="95"/>
      <c r="I248" s="95"/>
      <c r="J248" s="95"/>
      <c r="K248" s="95"/>
      <c r="L248" s="80">
        <v>0</v>
      </c>
      <c r="Y248" s="98"/>
      <c r="Z248" s="80">
        <f t="shared" si="18"/>
        <v>0</v>
      </c>
      <c r="AA248" s="80" t="str">
        <f t="shared" si="17"/>
        <v>三林支行</v>
      </c>
      <c r="AB248" s="81" t="s">
        <v>638</v>
      </c>
      <c r="AC248" s="81">
        <v>0</v>
      </c>
      <c r="AD248" s="81">
        <v>0</v>
      </c>
      <c r="AE248" s="81">
        <v>0</v>
      </c>
      <c r="AF248" s="81">
        <v>132571</v>
      </c>
      <c r="AG248" s="80" t="str">
        <f>IFERROR(VLOOKUP(AB248,$AI:$AJ,2,FALSE),0)</f>
        <v>三林支行</v>
      </c>
      <c r="AI248" s="89" t="s">
        <v>639</v>
      </c>
      <c r="AJ248" s="89" t="s">
        <v>73</v>
      </c>
      <c r="AL248" s="83"/>
      <c r="AM248" s="83"/>
      <c r="AN248" s="83"/>
      <c r="AO248" s="83"/>
      <c r="AP248" s="83"/>
      <c r="AX248" s="80" t="s">
        <v>639</v>
      </c>
      <c r="AY248" s="80" t="s">
        <v>73</v>
      </c>
    </row>
    <row r="249" s="80" customFormat="1" ht="17.25" spans="1:51">
      <c r="A249" s="95"/>
      <c r="B249" s="95"/>
      <c r="C249" s="95"/>
      <c r="D249" s="95">
        <v>0</v>
      </c>
      <c r="E249" s="95"/>
      <c r="F249" s="95"/>
      <c r="G249" s="95"/>
      <c r="H249" s="95"/>
      <c r="I249" s="95"/>
      <c r="J249" s="95"/>
      <c r="K249" s="95"/>
      <c r="L249" s="80">
        <v>0</v>
      </c>
      <c r="Y249" s="98"/>
      <c r="Z249" s="80">
        <f t="shared" si="18"/>
        <v>0</v>
      </c>
      <c r="AA249" s="80" t="str">
        <f t="shared" si="17"/>
        <v>运营管理部</v>
      </c>
      <c r="AB249" s="81" t="s">
        <v>312</v>
      </c>
      <c r="AC249" s="81">
        <v>0</v>
      </c>
      <c r="AD249" s="81">
        <v>0</v>
      </c>
      <c r="AE249" s="81">
        <v>0</v>
      </c>
      <c r="AF249" s="81">
        <v>0</v>
      </c>
      <c r="AG249" s="80" t="str">
        <f>IFERROR(VLOOKUP(AB249,$AI:$AJ,2,FALSE),0)</f>
        <v>运营管理部</v>
      </c>
      <c r="AI249" s="89" t="s">
        <v>640</v>
      </c>
      <c r="AJ249" s="89" t="s">
        <v>73</v>
      </c>
      <c r="AL249" s="83"/>
      <c r="AM249" s="83"/>
      <c r="AN249" s="83"/>
      <c r="AO249" s="83"/>
      <c r="AP249" s="83"/>
      <c r="AX249" s="80" t="s">
        <v>640</v>
      </c>
      <c r="AY249" s="80" t="s">
        <v>73</v>
      </c>
    </row>
    <row r="250" s="80" customFormat="1" ht="17.25" spans="1:51">
      <c r="A250" s="95"/>
      <c r="B250" s="95"/>
      <c r="C250" s="95"/>
      <c r="D250" s="95">
        <v>0</v>
      </c>
      <c r="E250" s="95"/>
      <c r="F250" s="95"/>
      <c r="G250" s="95"/>
      <c r="H250" s="95"/>
      <c r="I250" s="95"/>
      <c r="J250" s="95"/>
      <c r="K250" s="95"/>
      <c r="L250" s="80">
        <v>0</v>
      </c>
      <c r="Y250" s="98"/>
      <c r="Z250" s="80">
        <f t="shared" si="18"/>
        <v>0</v>
      </c>
      <c r="AA250" s="80" t="str">
        <f t="shared" si="17"/>
        <v>合庆支行</v>
      </c>
      <c r="AB250" s="81" t="s">
        <v>641</v>
      </c>
      <c r="AC250" s="81">
        <v>0</v>
      </c>
      <c r="AD250" s="81">
        <v>0</v>
      </c>
      <c r="AE250" s="81">
        <v>0</v>
      </c>
      <c r="AF250" s="81">
        <v>0</v>
      </c>
      <c r="AG250" s="80" t="str">
        <f>IFERROR(VLOOKUP(AB250,$AI:$AJ,2,FALSE),0)</f>
        <v>合庆支行</v>
      </c>
      <c r="AI250" s="89" t="s">
        <v>611</v>
      </c>
      <c r="AJ250" s="89" t="s">
        <v>73</v>
      </c>
      <c r="AL250" s="83"/>
      <c r="AM250" s="83"/>
      <c r="AN250" s="83"/>
      <c r="AO250" s="83"/>
      <c r="AP250" s="83"/>
      <c r="AX250" s="80" t="s">
        <v>611</v>
      </c>
      <c r="AY250" s="80" t="s">
        <v>73</v>
      </c>
    </row>
    <row r="251" s="80" customFormat="1" ht="17.25" spans="1:51">
      <c r="A251" s="95"/>
      <c r="B251" s="95"/>
      <c r="C251" s="95"/>
      <c r="D251" s="95">
        <v>0</v>
      </c>
      <c r="E251" s="95"/>
      <c r="F251" s="95"/>
      <c r="G251" s="95"/>
      <c r="H251" s="95"/>
      <c r="I251" s="95"/>
      <c r="J251" s="95"/>
      <c r="K251" s="95"/>
      <c r="L251" s="80">
        <v>0</v>
      </c>
      <c r="Y251" s="98"/>
      <c r="Z251" s="80">
        <f t="shared" si="18"/>
        <v>0</v>
      </c>
      <c r="AA251" s="80">
        <f t="shared" si="17"/>
        <v>0</v>
      </c>
      <c r="AB251" s="81" t="s">
        <v>642</v>
      </c>
      <c r="AC251" s="81">
        <v>0</v>
      </c>
      <c r="AD251" s="81">
        <v>0</v>
      </c>
      <c r="AE251" s="81">
        <v>0</v>
      </c>
      <c r="AF251" s="81">
        <v>10000</v>
      </c>
      <c r="AG251" s="80">
        <f>IFERROR(VLOOKUP(AB251,$AI:$AJ,2,FALSE),0)</f>
        <v>0</v>
      </c>
      <c r="AI251" s="89" t="s">
        <v>643</v>
      </c>
      <c r="AJ251" s="89" t="s">
        <v>73</v>
      </c>
      <c r="AL251" s="83"/>
      <c r="AM251" s="83"/>
      <c r="AN251" s="83"/>
      <c r="AO251" s="83"/>
      <c r="AP251" s="83"/>
      <c r="AX251" s="80" t="s">
        <v>643</v>
      </c>
      <c r="AY251" s="80" t="s">
        <v>73</v>
      </c>
    </row>
    <row r="252" s="80" customFormat="1" ht="17.25" spans="1:51">
      <c r="A252" s="95"/>
      <c r="B252" s="95"/>
      <c r="C252" s="95"/>
      <c r="D252" s="95">
        <v>0</v>
      </c>
      <c r="E252" s="95"/>
      <c r="F252" s="95"/>
      <c r="G252" s="95"/>
      <c r="H252" s="95"/>
      <c r="I252" s="95"/>
      <c r="J252" s="95"/>
      <c r="K252" s="95"/>
      <c r="L252" s="80">
        <v>0</v>
      </c>
      <c r="Y252" s="98"/>
      <c r="Z252" s="80">
        <f t="shared" si="18"/>
        <v>0</v>
      </c>
      <c r="AA252" s="80" t="str">
        <f t="shared" si="17"/>
        <v>曹路支行</v>
      </c>
      <c r="AB252" s="81" t="s">
        <v>644</v>
      </c>
      <c r="AC252" s="81">
        <v>0</v>
      </c>
      <c r="AD252" s="81">
        <v>0</v>
      </c>
      <c r="AE252" s="81">
        <v>0</v>
      </c>
      <c r="AF252" s="81">
        <v>0</v>
      </c>
      <c r="AG252" s="80" t="str">
        <f>IFERROR(VLOOKUP(AB252,$AI:$AJ,2,FALSE),0)</f>
        <v>曹路支行</v>
      </c>
      <c r="AI252" s="89" t="s">
        <v>645</v>
      </c>
      <c r="AJ252" s="89" t="s">
        <v>73</v>
      </c>
      <c r="AL252" s="83"/>
      <c r="AM252" s="83"/>
      <c r="AN252" s="83"/>
      <c r="AO252" s="83"/>
      <c r="AP252" s="83"/>
      <c r="AX252" s="80" t="s">
        <v>645</v>
      </c>
      <c r="AY252" s="80" t="s">
        <v>73</v>
      </c>
    </row>
    <row r="253" s="80" customFormat="1" ht="17.25" spans="1:51">
      <c r="A253" s="95"/>
      <c r="B253" s="95"/>
      <c r="C253" s="95"/>
      <c r="D253" s="95">
        <v>0</v>
      </c>
      <c r="E253" s="95"/>
      <c r="F253" s="95"/>
      <c r="G253" s="95"/>
      <c r="H253" s="95"/>
      <c r="I253" s="95"/>
      <c r="J253" s="95"/>
      <c r="K253" s="95"/>
      <c r="L253" s="80">
        <v>0</v>
      </c>
      <c r="Y253" s="98"/>
      <c r="Z253" s="80">
        <f t="shared" si="18"/>
        <v>0</v>
      </c>
      <c r="AA253" s="80" t="str">
        <f t="shared" si="17"/>
        <v>新园路支行</v>
      </c>
      <c r="AB253" s="81" t="s">
        <v>646</v>
      </c>
      <c r="AC253" s="81">
        <v>0</v>
      </c>
      <c r="AD253" s="81">
        <v>0</v>
      </c>
      <c r="AE253" s="81">
        <v>0</v>
      </c>
      <c r="AF253" s="81">
        <v>0</v>
      </c>
      <c r="AG253" s="80" t="str">
        <f>IFERROR(VLOOKUP(AB253,$AI:$AJ,2,FALSE),0)</f>
        <v>新园路支行</v>
      </c>
      <c r="AI253" s="89" t="s">
        <v>647</v>
      </c>
      <c r="AJ253" s="89" t="s">
        <v>73</v>
      </c>
      <c r="AL253" s="83"/>
      <c r="AM253" s="83"/>
      <c r="AN253" s="83"/>
      <c r="AO253" s="83"/>
      <c r="AP253" s="83"/>
      <c r="AX253" s="80" t="s">
        <v>647</v>
      </c>
      <c r="AY253" s="80" t="s">
        <v>73</v>
      </c>
    </row>
    <row r="254" s="80" customFormat="1" ht="17.25" spans="1:51">
      <c r="A254" s="95"/>
      <c r="B254" s="95"/>
      <c r="C254" s="95"/>
      <c r="D254" s="95">
        <v>0</v>
      </c>
      <c r="E254" s="95"/>
      <c r="F254" s="95"/>
      <c r="G254" s="95"/>
      <c r="H254" s="95"/>
      <c r="I254" s="95"/>
      <c r="J254" s="95"/>
      <c r="K254" s="95"/>
      <c r="L254" s="80">
        <v>0</v>
      </c>
      <c r="Y254" s="98"/>
      <c r="Z254" s="80">
        <f t="shared" si="18"/>
        <v>0</v>
      </c>
      <c r="AA254" s="80" t="str">
        <f t="shared" si="17"/>
        <v>高行支行</v>
      </c>
      <c r="AB254" s="81" t="s">
        <v>127</v>
      </c>
      <c r="AC254" s="81">
        <v>0</v>
      </c>
      <c r="AD254" s="81">
        <v>0</v>
      </c>
      <c r="AE254" s="81">
        <v>1</v>
      </c>
      <c r="AF254" s="81">
        <v>762000</v>
      </c>
      <c r="AG254" s="80" t="str">
        <f>IFERROR(VLOOKUP(AB254,$AI:$AJ,2,FALSE),0)</f>
        <v>高行支行</v>
      </c>
      <c r="AI254" s="89" t="s">
        <v>648</v>
      </c>
      <c r="AJ254" s="89" t="s">
        <v>73</v>
      </c>
      <c r="AL254" s="83"/>
      <c r="AM254" s="83"/>
      <c r="AN254" s="83"/>
      <c r="AO254" s="83"/>
      <c r="AP254" s="83"/>
      <c r="AX254" s="80" t="s">
        <v>648</v>
      </c>
      <c r="AY254" s="80" t="s">
        <v>73</v>
      </c>
    </row>
    <row r="255" s="80" customFormat="1" ht="17.25" spans="1:51">
      <c r="A255" s="95"/>
      <c r="B255" s="95"/>
      <c r="C255" s="95"/>
      <c r="D255" s="95">
        <v>0</v>
      </c>
      <c r="E255" s="95"/>
      <c r="F255" s="95"/>
      <c r="G255" s="95"/>
      <c r="H255" s="95"/>
      <c r="I255" s="95"/>
      <c r="J255" s="95"/>
      <c r="K255" s="95"/>
      <c r="L255" s="80">
        <v>0</v>
      </c>
      <c r="Y255" s="98"/>
      <c r="Z255" s="80">
        <f t="shared" si="18"/>
        <v>0</v>
      </c>
      <c r="AA255" s="80">
        <f t="shared" si="17"/>
        <v>0</v>
      </c>
      <c r="AB255" s="81" t="s">
        <v>300</v>
      </c>
      <c r="AC255" s="81">
        <v>0</v>
      </c>
      <c r="AD255" s="81">
        <v>0</v>
      </c>
      <c r="AE255" s="81">
        <v>0</v>
      </c>
      <c r="AF255" s="81">
        <v>0</v>
      </c>
      <c r="AG255" s="80">
        <f>IFERROR(VLOOKUP(AB255,$AI:$AJ,2,FALSE),0)</f>
        <v>0</v>
      </c>
      <c r="AI255" s="89" t="s">
        <v>420</v>
      </c>
      <c r="AJ255" s="89" t="s">
        <v>73</v>
      </c>
      <c r="AL255" s="83"/>
      <c r="AM255" s="83"/>
      <c r="AN255" s="83"/>
      <c r="AO255" s="83"/>
      <c r="AP255" s="83"/>
      <c r="AX255" s="80" t="s">
        <v>420</v>
      </c>
      <c r="AY255" s="80" t="s">
        <v>73</v>
      </c>
    </row>
    <row r="256" s="80" customFormat="1" ht="17.25" spans="1:51">
      <c r="A256" s="95"/>
      <c r="B256" s="95"/>
      <c r="C256" s="95"/>
      <c r="D256" s="95">
        <v>0</v>
      </c>
      <c r="E256" s="95"/>
      <c r="F256" s="95"/>
      <c r="G256" s="95"/>
      <c r="H256" s="95"/>
      <c r="I256" s="95"/>
      <c r="J256" s="95"/>
      <c r="K256" s="95"/>
      <c r="L256" s="80">
        <v>0</v>
      </c>
      <c r="Y256" s="98"/>
      <c r="Z256" s="80">
        <f t="shared" si="18"/>
        <v>0</v>
      </c>
      <c r="AA256" s="80" t="str">
        <f t="shared" si="17"/>
        <v>运营管理部</v>
      </c>
      <c r="AB256" s="81" t="s">
        <v>293</v>
      </c>
      <c r="AC256" s="81">
        <v>0</v>
      </c>
      <c r="AD256" s="81">
        <v>0</v>
      </c>
      <c r="AE256" s="81">
        <v>0</v>
      </c>
      <c r="AF256" s="81">
        <v>0</v>
      </c>
      <c r="AG256" s="80" t="str">
        <f>IFERROR(VLOOKUP(AB256,$AI:$AJ,2,FALSE),0)</f>
        <v>运营管理部</v>
      </c>
      <c r="AI256" s="89" t="s">
        <v>649</v>
      </c>
      <c r="AJ256" s="89" t="s">
        <v>49</v>
      </c>
      <c r="AL256" s="83"/>
      <c r="AM256" s="83"/>
      <c r="AN256" s="83"/>
      <c r="AO256" s="83"/>
      <c r="AP256" s="83"/>
      <c r="AX256" s="80" t="s">
        <v>649</v>
      </c>
      <c r="AY256" s="80" t="s">
        <v>49</v>
      </c>
    </row>
    <row r="257" s="80" customFormat="1" ht="17.25" spans="1:51">
      <c r="A257" s="95"/>
      <c r="B257" s="95"/>
      <c r="C257" s="95"/>
      <c r="D257" s="95">
        <v>0</v>
      </c>
      <c r="E257" s="95"/>
      <c r="F257" s="95"/>
      <c r="G257" s="95"/>
      <c r="H257" s="95"/>
      <c r="I257" s="95"/>
      <c r="J257" s="95"/>
      <c r="K257" s="95"/>
      <c r="L257" s="80">
        <v>0</v>
      </c>
      <c r="Y257" s="98"/>
      <c r="Z257" s="80">
        <f t="shared" si="18"/>
        <v>0</v>
      </c>
      <c r="AA257" s="80">
        <f t="shared" si="17"/>
        <v>0</v>
      </c>
      <c r="AB257" s="81" t="s">
        <v>650</v>
      </c>
      <c r="AC257" s="81">
        <v>0</v>
      </c>
      <c r="AD257" s="81">
        <v>0</v>
      </c>
      <c r="AE257" s="81">
        <v>0</v>
      </c>
      <c r="AF257" s="81">
        <v>0</v>
      </c>
      <c r="AG257" s="80">
        <f>IFERROR(VLOOKUP(AB257,$AI:$AJ,2,FALSE),0)</f>
        <v>0</v>
      </c>
      <c r="AI257" s="89" t="s">
        <v>224</v>
      </c>
      <c r="AJ257" s="89" t="s">
        <v>49</v>
      </c>
      <c r="AL257" s="83"/>
      <c r="AM257" s="83"/>
      <c r="AN257" s="83"/>
      <c r="AO257" s="83"/>
      <c r="AP257" s="83"/>
      <c r="AX257" s="80" t="s">
        <v>224</v>
      </c>
      <c r="AY257" s="80" t="s">
        <v>49</v>
      </c>
    </row>
    <row r="258" s="80" customFormat="1" ht="17.25" spans="1:51">
      <c r="A258" s="95"/>
      <c r="B258" s="95"/>
      <c r="C258" s="95"/>
      <c r="D258" s="95">
        <v>0</v>
      </c>
      <c r="E258" s="95"/>
      <c r="F258" s="95"/>
      <c r="G258" s="95"/>
      <c r="H258" s="95"/>
      <c r="I258" s="95"/>
      <c r="J258" s="95"/>
      <c r="K258" s="95"/>
      <c r="L258" s="80">
        <v>0</v>
      </c>
      <c r="Y258" s="98"/>
      <c r="Z258" s="80">
        <f t="shared" si="18"/>
        <v>0</v>
      </c>
      <c r="AA258" s="80" t="str">
        <f t="shared" ref="AA258:AA321" si="19">AG258</f>
        <v>金杨支行</v>
      </c>
      <c r="AB258" s="81" t="s">
        <v>303</v>
      </c>
      <c r="AC258" s="81">
        <v>0</v>
      </c>
      <c r="AD258" s="81">
        <v>0</v>
      </c>
      <c r="AE258" s="81">
        <v>0</v>
      </c>
      <c r="AF258" s="81">
        <v>0</v>
      </c>
      <c r="AG258" s="80" t="str">
        <f>IFERROR(VLOOKUP(AB258,$AI:$AJ,2,FALSE),0)</f>
        <v>金杨支行</v>
      </c>
      <c r="AI258" s="89" t="s">
        <v>314</v>
      </c>
      <c r="AJ258" s="89" t="s">
        <v>49</v>
      </c>
      <c r="AL258" s="83"/>
      <c r="AM258" s="83"/>
      <c r="AN258" s="83"/>
      <c r="AO258" s="83"/>
      <c r="AP258" s="83"/>
      <c r="AX258" s="80" t="s">
        <v>314</v>
      </c>
      <c r="AY258" s="80" t="s">
        <v>49</v>
      </c>
    </row>
    <row r="259" s="80" customFormat="1" ht="17.25" spans="1:51">
      <c r="A259" s="95"/>
      <c r="B259" s="95"/>
      <c r="C259" s="95"/>
      <c r="D259" s="95">
        <v>0</v>
      </c>
      <c r="E259" s="95"/>
      <c r="F259" s="95"/>
      <c r="G259" s="95"/>
      <c r="H259" s="95"/>
      <c r="I259" s="95"/>
      <c r="J259" s="95"/>
      <c r="K259" s="95"/>
      <c r="L259" s="80">
        <v>0</v>
      </c>
      <c r="Y259" s="98"/>
      <c r="Z259" s="80">
        <f t="shared" si="18"/>
        <v>0</v>
      </c>
      <c r="AA259" s="80" t="str">
        <f t="shared" si="19"/>
        <v>运营管理部</v>
      </c>
      <c r="AB259" s="81" t="s">
        <v>346</v>
      </c>
      <c r="AC259" s="81">
        <v>0</v>
      </c>
      <c r="AD259" s="81">
        <v>0</v>
      </c>
      <c r="AE259" s="81">
        <v>0</v>
      </c>
      <c r="AF259" s="81">
        <v>0</v>
      </c>
      <c r="AG259" s="80" t="str">
        <f>IFERROR(VLOOKUP(AB259,$AI:$AJ,2,FALSE),0)</f>
        <v>运营管理部</v>
      </c>
      <c r="AI259" s="93" t="s">
        <v>651</v>
      </c>
      <c r="AJ259" s="89" t="s">
        <v>49</v>
      </c>
      <c r="AL259" s="83"/>
      <c r="AM259" s="83"/>
      <c r="AN259" s="83"/>
      <c r="AO259" s="83"/>
      <c r="AP259" s="83"/>
      <c r="AX259" s="80" t="s">
        <v>651</v>
      </c>
      <c r="AY259" s="80" t="s">
        <v>49</v>
      </c>
    </row>
    <row r="260" s="80" customFormat="1" ht="17.25" spans="1:51">
      <c r="A260" s="95"/>
      <c r="B260" s="95"/>
      <c r="C260" s="95"/>
      <c r="D260" s="95">
        <v>0</v>
      </c>
      <c r="E260" s="95"/>
      <c r="F260" s="95"/>
      <c r="G260" s="95"/>
      <c r="H260" s="95"/>
      <c r="I260" s="95"/>
      <c r="J260" s="95"/>
      <c r="K260" s="95"/>
      <c r="L260" s="80">
        <v>0</v>
      </c>
      <c r="Y260" s="98"/>
      <c r="Z260" s="80">
        <f t="shared" ref="Z260:Z323" si="20">P260-Y260</f>
        <v>0</v>
      </c>
      <c r="AA260" s="80" t="str">
        <f t="shared" si="19"/>
        <v>唐镇支行</v>
      </c>
      <c r="AB260" s="81" t="s">
        <v>652</v>
      </c>
      <c r="AC260" s="81">
        <v>0</v>
      </c>
      <c r="AD260" s="81">
        <v>0</v>
      </c>
      <c r="AE260" s="81">
        <v>0</v>
      </c>
      <c r="AF260" s="81">
        <v>6000</v>
      </c>
      <c r="AG260" s="80" t="str">
        <f>IFERROR(VLOOKUP(AB260,$AI:$AJ,2,FALSE),0)</f>
        <v>唐镇支行</v>
      </c>
      <c r="AI260" s="94" t="s">
        <v>653</v>
      </c>
      <c r="AJ260" s="89" t="s">
        <v>49</v>
      </c>
      <c r="AL260" s="83"/>
      <c r="AM260" s="83"/>
      <c r="AN260" s="83"/>
      <c r="AO260" s="83"/>
      <c r="AP260" s="83"/>
      <c r="AX260" s="80" t="s">
        <v>653</v>
      </c>
      <c r="AY260" s="80" t="s">
        <v>49</v>
      </c>
    </row>
    <row r="261" s="80" customFormat="1" ht="17.25" spans="1:51">
      <c r="A261" s="95"/>
      <c r="B261" s="95"/>
      <c r="C261" s="95"/>
      <c r="D261" s="95">
        <v>0</v>
      </c>
      <c r="E261" s="95"/>
      <c r="F261" s="95"/>
      <c r="G261" s="95"/>
      <c r="H261" s="95"/>
      <c r="I261" s="95"/>
      <c r="J261" s="95"/>
      <c r="K261" s="95"/>
      <c r="L261" s="80">
        <v>0</v>
      </c>
      <c r="Y261" s="98"/>
      <c r="Z261" s="80">
        <f t="shared" si="20"/>
        <v>0</v>
      </c>
      <c r="AA261" s="80" t="str">
        <f t="shared" si="19"/>
        <v>东沟支行</v>
      </c>
      <c r="AB261" s="81" t="s">
        <v>654</v>
      </c>
      <c r="AC261" s="81">
        <v>0</v>
      </c>
      <c r="AD261" s="81">
        <v>0</v>
      </c>
      <c r="AE261" s="81">
        <v>0</v>
      </c>
      <c r="AF261" s="81">
        <v>0</v>
      </c>
      <c r="AG261" s="80" t="str">
        <f>IFERROR(VLOOKUP(AB261,$AI:$AJ,2,FALSE),0)</f>
        <v>东沟支行</v>
      </c>
      <c r="AI261" s="89" t="s">
        <v>655</v>
      </c>
      <c r="AJ261" s="89" t="s">
        <v>49</v>
      </c>
      <c r="AL261" s="83"/>
      <c r="AM261" s="83"/>
      <c r="AN261" s="83"/>
      <c r="AO261" s="83"/>
      <c r="AP261" s="83"/>
      <c r="AX261" s="80" t="s">
        <v>655</v>
      </c>
      <c r="AY261" s="80" t="s">
        <v>49</v>
      </c>
    </row>
    <row r="262" s="80" customFormat="1" ht="17.25" spans="1:51">
      <c r="A262" s="95"/>
      <c r="B262" s="95"/>
      <c r="C262" s="95"/>
      <c r="D262" s="95">
        <v>0</v>
      </c>
      <c r="E262" s="95"/>
      <c r="F262" s="95"/>
      <c r="G262" s="95"/>
      <c r="H262" s="95"/>
      <c r="I262" s="95"/>
      <c r="J262" s="95"/>
      <c r="K262" s="95"/>
      <c r="L262" s="80">
        <v>0</v>
      </c>
      <c r="Y262" s="98"/>
      <c r="Z262" s="80">
        <f t="shared" si="20"/>
        <v>0</v>
      </c>
      <c r="AA262" s="80" t="str">
        <f t="shared" si="19"/>
        <v>川沙支行</v>
      </c>
      <c r="AB262" s="81" t="s">
        <v>656</v>
      </c>
      <c r="AC262" s="81">
        <v>0</v>
      </c>
      <c r="AD262" s="81">
        <v>0</v>
      </c>
      <c r="AE262" s="81">
        <v>0</v>
      </c>
      <c r="AF262" s="81">
        <v>0</v>
      </c>
      <c r="AG262" s="80" t="str">
        <f>IFERROR(VLOOKUP(AB262,$AI:$AJ,2,FALSE),0)</f>
        <v>川沙支行</v>
      </c>
      <c r="AI262" s="89" t="s">
        <v>657</v>
      </c>
      <c r="AJ262" s="89" t="s">
        <v>49</v>
      </c>
      <c r="AL262" s="83"/>
      <c r="AM262" s="83"/>
      <c r="AN262" s="83"/>
      <c r="AO262" s="83"/>
      <c r="AP262" s="83"/>
      <c r="AX262" s="80" t="s">
        <v>657</v>
      </c>
      <c r="AY262" s="80" t="s">
        <v>49</v>
      </c>
    </row>
    <row r="263" s="80" customFormat="1" ht="17.25" spans="1:51">
      <c r="A263" s="95"/>
      <c r="B263" s="95"/>
      <c r="C263" s="95"/>
      <c r="D263" s="95">
        <v>0</v>
      </c>
      <c r="E263" s="95"/>
      <c r="F263" s="95"/>
      <c r="G263" s="95"/>
      <c r="H263" s="95"/>
      <c r="I263" s="95"/>
      <c r="J263" s="95"/>
      <c r="K263" s="95"/>
      <c r="L263" s="80">
        <v>0</v>
      </c>
      <c r="Y263" s="98"/>
      <c r="Z263" s="80">
        <f t="shared" si="20"/>
        <v>0</v>
      </c>
      <c r="AA263" s="80" t="str">
        <f t="shared" si="19"/>
        <v>妙境支行</v>
      </c>
      <c r="AB263" s="81" t="s">
        <v>658</v>
      </c>
      <c r="AC263" s="81">
        <v>0</v>
      </c>
      <c r="AD263" s="81">
        <v>0</v>
      </c>
      <c r="AE263" s="81">
        <v>0</v>
      </c>
      <c r="AF263" s="81">
        <v>0</v>
      </c>
      <c r="AG263" s="80" t="str">
        <f>IFERROR(VLOOKUP(AB263,$AI:$AJ,2,FALSE),0)</f>
        <v>妙境支行</v>
      </c>
      <c r="AI263" s="89" t="s">
        <v>659</v>
      </c>
      <c r="AJ263" s="89" t="s">
        <v>49</v>
      </c>
      <c r="AL263" s="83"/>
      <c r="AM263" s="83"/>
      <c r="AN263" s="83"/>
      <c r="AO263" s="83"/>
      <c r="AP263" s="83"/>
      <c r="AX263" s="80" t="s">
        <v>659</v>
      </c>
      <c r="AY263" s="80" t="s">
        <v>49</v>
      </c>
    </row>
    <row r="264" s="80" customFormat="1" ht="17.25" spans="1:51">
      <c r="A264" s="95"/>
      <c r="B264" s="95"/>
      <c r="C264" s="95"/>
      <c r="D264" s="95">
        <v>0</v>
      </c>
      <c r="E264" s="95"/>
      <c r="F264" s="95"/>
      <c r="G264" s="95"/>
      <c r="H264" s="95"/>
      <c r="I264" s="95"/>
      <c r="J264" s="95"/>
      <c r="K264" s="95"/>
      <c r="L264" s="80">
        <v>0</v>
      </c>
      <c r="Y264" s="98"/>
      <c r="Z264" s="80">
        <f t="shared" si="20"/>
        <v>0</v>
      </c>
      <c r="AA264" s="80" t="str">
        <f t="shared" si="19"/>
        <v>零售市场部</v>
      </c>
      <c r="AB264" s="81" t="s">
        <v>615</v>
      </c>
      <c r="AC264" s="81">
        <v>0</v>
      </c>
      <c r="AD264" s="81">
        <v>0</v>
      </c>
      <c r="AE264" s="81">
        <v>0</v>
      </c>
      <c r="AF264" s="81">
        <v>0</v>
      </c>
      <c r="AG264" s="80" t="str">
        <f>IFERROR(VLOOKUP(AB264,$AI:$AJ,2,FALSE),0)</f>
        <v>零售市场部</v>
      </c>
      <c r="AI264" s="89" t="s">
        <v>291</v>
      </c>
      <c r="AJ264" s="89" t="s">
        <v>49</v>
      </c>
      <c r="AL264" s="83"/>
      <c r="AM264" s="83"/>
      <c r="AN264" s="83"/>
      <c r="AO264" s="83"/>
      <c r="AP264" s="83"/>
      <c r="AX264" s="80" t="s">
        <v>291</v>
      </c>
      <c r="AY264" s="80" t="s">
        <v>49</v>
      </c>
    </row>
    <row r="265" s="80" customFormat="1" ht="17.25" spans="1:51">
      <c r="A265" s="95"/>
      <c r="B265" s="95"/>
      <c r="C265" s="95"/>
      <c r="D265" s="95">
        <v>0</v>
      </c>
      <c r="E265" s="95"/>
      <c r="F265" s="95"/>
      <c r="G265" s="95"/>
      <c r="H265" s="95"/>
      <c r="I265" s="95"/>
      <c r="J265" s="95"/>
      <c r="K265" s="95"/>
      <c r="L265" s="80">
        <v>0</v>
      </c>
      <c r="Y265" s="98"/>
      <c r="Z265" s="80">
        <f t="shared" si="20"/>
        <v>0</v>
      </c>
      <c r="AA265" s="80" t="str">
        <f t="shared" si="19"/>
        <v>运营管理部</v>
      </c>
      <c r="AB265" s="81" t="s">
        <v>320</v>
      </c>
      <c r="AC265" s="81">
        <v>0</v>
      </c>
      <c r="AD265" s="81">
        <v>0</v>
      </c>
      <c r="AE265" s="81">
        <v>0</v>
      </c>
      <c r="AF265" s="81">
        <v>0</v>
      </c>
      <c r="AG265" s="80" t="str">
        <f>IFERROR(VLOOKUP(AB265,$AI:$AJ,2,FALSE),0)</f>
        <v>运营管理部</v>
      </c>
      <c r="AI265" s="89" t="s">
        <v>132</v>
      </c>
      <c r="AJ265" s="89" t="s">
        <v>49</v>
      </c>
      <c r="AL265" s="83"/>
      <c r="AM265" s="83"/>
      <c r="AN265" s="83"/>
      <c r="AO265" s="83"/>
      <c r="AP265" s="83"/>
      <c r="AX265" s="80" t="s">
        <v>132</v>
      </c>
      <c r="AY265" s="80" t="s">
        <v>49</v>
      </c>
    </row>
    <row r="266" s="80" customFormat="1" ht="17.25" spans="1:51">
      <c r="A266" s="95"/>
      <c r="B266" s="95"/>
      <c r="C266" s="95"/>
      <c r="D266" s="95">
        <v>0</v>
      </c>
      <c r="E266" s="95"/>
      <c r="F266" s="95"/>
      <c r="G266" s="95"/>
      <c r="H266" s="95"/>
      <c r="I266" s="95"/>
      <c r="J266" s="95"/>
      <c r="K266" s="95"/>
      <c r="L266" s="80">
        <v>0</v>
      </c>
      <c r="Y266" s="98"/>
      <c r="Z266" s="80">
        <f t="shared" si="20"/>
        <v>0</v>
      </c>
      <c r="AA266" s="80">
        <f t="shared" si="19"/>
        <v>0</v>
      </c>
      <c r="AB266" s="81" t="s">
        <v>660</v>
      </c>
      <c r="AC266" s="81">
        <v>0</v>
      </c>
      <c r="AD266" s="81">
        <v>0</v>
      </c>
      <c r="AE266" s="81">
        <v>1</v>
      </c>
      <c r="AF266" s="81">
        <v>0</v>
      </c>
      <c r="AG266" s="80">
        <f>IFERROR(VLOOKUP(AB266,$AI:$AJ,2,FALSE),0)</f>
        <v>0</v>
      </c>
      <c r="AI266" s="91" t="s">
        <v>370</v>
      </c>
      <c r="AJ266" s="89" t="s">
        <v>49</v>
      </c>
      <c r="AL266" s="83"/>
      <c r="AM266" s="83"/>
      <c r="AN266" s="83"/>
      <c r="AO266" s="83"/>
      <c r="AP266" s="83"/>
      <c r="AX266" s="80" t="s">
        <v>370</v>
      </c>
      <c r="AY266" s="80" t="s">
        <v>49</v>
      </c>
    </row>
    <row r="267" s="80" customFormat="1" ht="17.25" spans="1:51">
      <c r="A267" s="95"/>
      <c r="B267" s="95"/>
      <c r="C267" s="95"/>
      <c r="D267" s="95">
        <v>0</v>
      </c>
      <c r="E267" s="95"/>
      <c r="F267" s="95"/>
      <c r="G267" s="95"/>
      <c r="H267" s="95"/>
      <c r="I267" s="95"/>
      <c r="J267" s="95"/>
      <c r="K267" s="95"/>
      <c r="L267" s="80">
        <v>0</v>
      </c>
      <c r="Y267" s="98"/>
      <c r="Z267" s="80">
        <f t="shared" si="20"/>
        <v>0</v>
      </c>
      <c r="AA267" s="80" t="str">
        <f t="shared" si="19"/>
        <v>陆家嘴支行</v>
      </c>
      <c r="AB267" s="81" t="s">
        <v>132</v>
      </c>
      <c r="AC267" s="81">
        <v>0</v>
      </c>
      <c r="AD267" s="81">
        <v>0</v>
      </c>
      <c r="AE267" s="81">
        <v>0</v>
      </c>
      <c r="AF267" s="81">
        <v>140900</v>
      </c>
      <c r="AG267" s="80" t="str">
        <f>IFERROR(VLOOKUP(AB267,$AI:$AJ,2,FALSE),0)</f>
        <v>陆家嘴支行</v>
      </c>
      <c r="AI267" s="92" t="s">
        <v>661</v>
      </c>
      <c r="AJ267" s="89" t="s">
        <v>49</v>
      </c>
      <c r="AL267" s="83"/>
      <c r="AM267" s="83"/>
      <c r="AN267" s="83"/>
      <c r="AO267" s="83"/>
      <c r="AP267" s="83"/>
      <c r="AX267" s="80" t="s">
        <v>661</v>
      </c>
      <c r="AY267" s="80" t="s">
        <v>49</v>
      </c>
    </row>
    <row r="268" s="80" customFormat="1" ht="17.25" spans="1:51">
      <c r="A268" s="95"/>
      <c r="B268" s="95"/>
      <c r="C268" s="95"/>
      <c r="D268" s="95">
        <v>0</v>
      </c>
      <c r="E268" s="95"/>
      <c r="F268" s="95"/>
      <c r="G268" s="95"/>
      <c r="H268" s="95"/>
      <c r="I268" s="95"/>
      <c r="J268" s="95"/>
      <c r="K268" s="95"/>
      <c r="L268" s="80">
        <v>0</v>
      </c>
      <c r="Y268" s="98"/>
      <c r="Z268" s="80">
        <f t="shared" si="20"/>
        <v>0</v>
      </c>
      <c r="AA268" s="80">
        <f t="shared" si="19"/>
        <v>0</v>
      </c>
      <c r="AB268" s="81" t="s">
        <v>308</v>
      </c>
      <c r="AC268" s="81">
        <v>0</v>
      </c>
      <c r="AD268" s="81">
        <v>0</v>
      </c>
      <c r="AE268" s="81">
        <v>0</v>
      </c>
      <c r="AF268" s="81">
        <v>20000</v>
      </c>
      <c r="AG268" s="80">
        <f>IFERROR(VLOOKUP(AB268,$AI:$AJ,2,FALSE),0)</f>
        <v>0</v>
      </c>
      <c r="AI268" s="94" t="s">
        <v>662</v>
      </c>
      <c r="AJ268" s="89" t="s">
        <v>49</v>
      </c>
      <c r="AL268" s="83"/>
      <c r="AM268" s="83"/>
      <c r="AN268" s="83"/>
      <c r="AO268" s="83"/>
      <c r="AP268" s="83"/>
      <c r="AX268" s="80" t="s">
        <v>662</v>
      </c>
      <c r="AY268" s="80" t="s">
        <v>49</v>
      </c>
    </row>
    <row r="269" s="80" customFormat="1" ht="17.25" spans="1:51">
      <c r="A269" s="95"/>
      <c r="B269" s="95"/>
      <c r="C269" s="95"/>
      <c r="D269" s="95">
        <v>0</v>
      </c>
      <c r="E269" s="95"/>
      <c r="F269" s="95"/>
      <c r="G269" s="95"/>
      <c r="H269" s="95"/>
      <c r="I269" s="95"/>
      <c r="J269" s="95"/>
      <c r="K269" s="95"/>
      <c r="L269" s="80">
        <v>0</v>
      </c>
      <c r="Y269" s="98"/>
      <c r="Z269" s="80">
        <f t="shared" si="20"/>
        <v>0</v>
      </c>
      <c r="AA269" s="80" t="str">
        <f t="shared" si="19"/>
        <v>六团支行</v>
      </c>
      <c r="AB269" s="81" t="s">
        <v>663</v>
      </c>
      <c r="AC269" s="81">
        <v>1</v>
      </c>
      <c r="AD269" s="81">
        <v>0</v>
      </c>
      <c r="AE269" s="81">
        <v>3</v>
      </c>
      <c r="AF269" s="81">
        <v>0</v>
      </c>
      <c r="AG269" s="80" t="str">
        <f>IFERROR(VLOOKUP(AB269,$AI:$AJ,2,FALSE),0)</f>
        <v>六团支行</v>
      </c>
      <c r="AI269" s="93" t="s">
        <v>664</v>
      </c>
      <c r="AJ269" s="89" t="s">
        <v>49</v>
      </c>
      <c r="AL269" s="83"/>
      <c r="AM269" s="83"/>
      <c r="AN269" s="83"/>
      <c r="AO269" s="83"/>
      <c r="AP269" s="83"/>
      <c r="AX269" s="80" t="s">
        <v>664</v>
      </c>
      <c r="AY269" s="80" t="s">
        <v>49</v>
      </c>
    </row>
    <row r="270" s="80" customFormat="1" ht="17.25" spans="1:51">
      <c r="A270" s="95"/>
      <c r="B270" s="95"/>
      <c r="C270" s="95"/>
      <c r="D270" s="95">
        <v>0</v>
      </c>
      <c r="E270" s="95"/>
      <c r="F270" s="95"/>
      <c r="G270" s="95"/>
      <c r="H270" s="95"/>
      <c r="I270" s="95"/>
      <c r="J270" s="95"/>
      <c r="K270" s="95"/>
      <c r="L270" s="80">
        <v>0</v>
      </c>
      <c r="Y270" s="98"/>
      <c r="Z270" s="80">
        <f t="shared" si="20"/>
        <v>0</v>
      </c>
      <c r="AA270" s="80">
        <f t="shared" si="19"/>
        <v>0</v>
      </c>
      <c r="AB270" s="81" t="s">
        <v>665</v>
      </c>
      <c r="AC270" s="81">
        <v>0</v>
      </c>
      <c r="AD270" s="81">
        <v>0</v>
      </c>
      <c r="AE270" s="81">
        <v>0</v>
      </c>
      <c r="AF270" s="81">
        <v>50000</v>
      </c>
      <c r="AG270" s="80">
        <f>IFERROR(VLOOKUP(AB270,$AI:$AJ,2,FALSE),0)</f>
        <v>0</v>
      </c>
      <c r="AI270" s="89" t="s">
        <v>666</v>
      </c>
      <c r="AJ270" s="89" t="s">
        <v>49</v>
      </c>
      <c r="AL270" s="83"/>
      <c r="AM270" s="83"/>
      <c r="AN270" s="83"/>
      <c r="AO270" s="83"/>
      <c r="AP270" s="83"/>
      <c r="AX270" s="80" t="s">
        <v>666</v>
      </c>
      <c r="AY270" s="80" t="s">
        <v>49</v>
      </c>
    </row>
    <row r="271" s="80" customFormat="1" ht="17.25" spans="1:51">
      <c r="A271" s="95"/>
      <c r="B271" s="95"/>
      <c r="C271" s="95"/>
      <c r="D271" s="95">
        <v>0</v>
      </c>
      <c r="E271" s="95"/>
      <c r="F271" s="95"/>
      <c r="G271" s="95"/>
      <c r="H271" s="95"/>
      <c r="I271" s="95"/>
      <c r="J271" s="95"/>
      <c r="K271" s="95"/>
      <c r="L271" s="80">
        <v>0</v>
      </c>
      <c r="Y271" s="98"/>
      <c r="Z271" s="80">
        <f t="shared" si="20"/>
        <v>0</v>
      </c>
      <c r="AA271" s="80">
        <f t="shared" si="19"/>
        <v>0</v>
      </c>
      <c r="AB271" s="81" t="s">
        <v>667</v>
      </c>
      <c r="AC271" s="81">
        <v>0</v>
      </c>
      <c r="AD271" s="81">
        <v>0</v>
      </c>
      <c r="AE271" s="81">
        <v>0</v>
      </c>
      <c r="AF271" s="81">
        <v>0</v>
      </c>
      <c r="AG271" s="80">
        <f>IFERROR(VLOOKUP(AB271,$AI:$AJ,2,FALSE),0)</f>
        <v>0</v>
      </c>
      <c r="AI271" s="89" t="s">
        <v>668</v>
      </c>
      <c r="AJ271" s="89" t="s">
        <v>49</v>
      </c>
      <c r="AL271" s="83"/>
      <c r="AM271" s="83"/>
      <c r="AN271" s="83"/>
      <c r="AO271" s="83"/>
      <c r="AP271" s="83"/>
      <c r="AX271" s="80" t="s">
        <v>668</v>
      </c>
      <c r="AY271" s="80" t="s">
        <v>49</v>
      </c>
    </row>
    <row r="272" s="80" customFormat="1" ht="17.25" spans="1:51">
      <c r="A272" s="95"/>
      <c r="B272" s="95"/>
      <c r="C272" s="95"/>
      <c r="D272" s="95">
        <v>0</v>
      </c>
      <c r="E272" s="95"/>
      <c r="F272" s="95"/>
      <c r="G272" s="95"/>
      <c r="H272" s="95"/>
      <c r="I272" s="95"/>
      <c r="J272" s="95"/>
      <c r="K272" s="95"/>
      <c r="L272" s="80">
        <v>0</v>
      </c>
      <c r="Y272" s="98"/>
      <c r="Z272" s="80">
        <f t="shared" si="20"/>
        <v>0</v>
      </c>
      <c r="AA272" s="80" t="str">
        <f t="shared" si="19"/>
        <v>风险管理部</v>
      </c>
      <c r="AB272" s="81" t="s">
        <v>492</v>
      </c>
      <c r="AC272" s="81">
        <v>0</v>
      </c>
      <c r="AD272" s="81">
        <v>0</v>
      </c>
      <c r="AE272" s="81">
        <v>0</v>
      </c>
      <c r="AF272" s="81">
        <v>0</v>
      </c>
      <c r="AG272" s="80" t="str">
        <f>IFERROR(VLOOKUP(AB272,$AI:$AJ,2,FALSE),0)</f>
        <v>风险管理部</v>
      </c>
      <c r="AI272" s="92" t="s">
        <v>669</v>
      </c>
      <c r="AJ272" s="89" t="s">
        <v>49</v>
      </c>
      <c r="AL272" s="83"/>
      <c r="AM272" s="83"/>
      <c r="AN272" s="83"/>
      <c r="AO272" s="83"/>
      <c r="AP272" s="83"/>
      <c r="AX272" s="80" t="s">
        <v>669</v>
      </c>
      <c r="AY272" s="80" t="s">
        <v>49</v>
      </c>
    </row>
    <row r="273" s="80" customFormat="1" ht="17.25" spans="1:51">
      <c r="A273" s="95"/>
      <c r="B273" s="95"/>
      <c r="C273" s="95"/>
      <c r="D273" s="95">
        <v>0</v>
      </c>
      <c r="E273" s="95"/>
      <c r="F273" s="95"/>
      <c r="G273" s="95"/>
      <c r="H273" s="95"/>
      <c r="I273" s="95"/>
      <c r="J273" s="95"/>
      <c r="K273" s="95"/>
      <c r="L273" s="80">
        <v>0</v>
      </c>
      <c r="Y273" s="98"/>
      <c r="Z273" s="80">
        <f t="shared" si="20"/>
        <v>0</v>
      </c>
      <c r="AA273" s="80">
        <f t="shared" si="19"/>
        <v>0</v>
      </c>
      <c r="AB273" s="81" t="s">
        <v>670</v>
      </c>
      <c r="AC273" s="81">
        <v>0</v>
      </c>
      <c r="AD273" s="81">
        <v>0</v>
      </c>
      <c r="AE273" s="81">
        <v>0</v>
      </c>
      <c r="AF273" s="81">
        <v>0</v>
      </c>
      <c r="AG273" s="80">
        <f>IFERROR(VLOOKUP(AB273,$AI:$AJ,2,FALSE),0)</f>
        <v>0</v>
      </c>
      <c r="AI273" s="89" t="s">
        <v>425</v>
      </c>
      <c r="AJ273" s="89" t="s">
        <v>241</v>
      </c>
      <c r="AL273" s="83"/>
      <c r="AM273" s="83"/>
      <c r="AN273" s="83"/>
      <c r="AO273" s="83"/>
      <c r="AP273" s="83"/>
      <c r="AX273" s="80" t="s">
        <v>425</v>
      </c>
      <c r="AY273" s="80" t="s">
        <v>241</v>
      </c>
    </row>
    <row r="274" s="80" customFormat="1" ht="17.25" spans="1:51">
      <c r="A274" s="95"/>
      <c r="B274" s="95"/>
      <c r="C274" s="95"/>
      <c r="D274" s="95">
        <v>0</v>
      </c>
      <c r="E274" s="95"/>
      <c r="F274" s="95"/>
      <c r="G274" s="95"/>
      <c r="H274" s="95"/>
      <c r="I274" s="95"/>
      <c r="J274" s="95"/>
      <c r="K274" s="95"/>
      <c r="L274" s="80">
        <v>0</v>
      </c>
      <c r="Y274" s="98"/>
      <c r="Z274" s="80">
        <f t="shared" si="20"/>
        <v>0</v>
      </c>
      <c r="AA274" s="80" t="str">
        <f t="shared" si="19"/>
        <v>江镇支行</v>
      </c>
      <c r="AB274" s="81" t="s">
        <v>140</v>
      </c>
      <c r="AC274" s="81">
        <v>1</v>
      </c>
      <c r="AD274" s="81">
        <v>0</v>
      </c>
      <c r="AE274" s="81">
        <v>1</v>
      </c>
      <c r="AF274" s="81">
        <v>10000</v>
      </c>
      <c r="AG274" s="80" t="str">
        <f>IFERROR(VLOOKUP(AB274,$AI:$AJ,2,FALSE),0)</f>
        <v>江镇支行</v>
      </c>
      <c r="AI274" s="89" t="s">
        <v>183</v>
      </c>
      <c r="AJ274" s="89" t="s">
        <v>241</v>
      </c>
      <c r="AL274" s="83"/>
      <c r="AM274" s="83"/>
      <c r="AN274" s="83"/>
      <c r="AO274" s="83"/>
      <c r="AP274" s="83"/>
      <c r="AX274" s="80" t="s">
        <v>183</v>
      </c>
      <c r="AY274" s="80" t="s">
        <v>241</v>
      </c>
    </row>
    <row r="275" s="80" customFormat="1" ht="17.25" spans="1:51">
      <c r="A275" s="95"/>
      <c r="B275" s="95"/>
      <c r="C275" s="95"/>
      <c r="D275" s="95">
        <v>0</v>
      </c>
      <c r="E275" s="95"/>
      <c r="F275" s="95"/>
      <c r="G275" s="95"/>
      <c r="H275" s="95"/>
      <c r="I275" s="95"/>
      <c r="J275" s="95"/>
      <c r="K275" s="95"/>
      <c r="L275" s="80">
        <v>0</v>
      </c>
      <c r="Y275" s="98"/>
      <c r="Z275" s="80">
        <f t="shared" si="20"/>
        <v>0</v>
      </c>
      <c r="AA275" s="80" t="str">
        <f t="shared" si="19"/>
        <v>运营管理部</v>
      </c>
      <c r="AB275" s="81" t="s">
        <v>348</v>
      </c>
      <c r="AC275" s="81">
        <v>0</v>
      </c>
      <c r="AD275" s="81">
        <v>0</v>
      </c>
      <c r="AE275" s="81">
        <v>0</v>
      </c>
      <c r="AF275" s="81">
        <v>0</v>
      </c>
      <c r="AG275" s="80" t="str">
        <f>IFERROR(VLOOKUP(AB275,$AI:$AJ,2,FALSE),0)</f>
        <v>运营管理部</v>
      </c>
      <c r="AI275" s="89" t="s">
        <v>461</v>
      </c>
      <c r="AJ275" s="89" t="s">
        <v>241</v>
      </c>
      <c r="AL275" s="83"/>
      <c r="AM275" s="83"/>
      <c r="AN275" s="83"/>
      <c r="AO275" s="83"/>
      <c r="AP275" s="83"/>
      <c r="AX275" s="80" t="s">
        <v>461</v>
      </c>
      <c r="AY275" s="80" t="s">
        <v>241</v>
      </c>
    </row>
    <row r="276" s="80" customFormat="1" ht="17.25" spans="1:51">
      <c r="A276" s="95"/>
      <c r="B276" s="95"/>
      <c r="C276" s="95"/>
      <c r="D276" s="95">
        <v>0</v>
      </c>
      <c r="E276" s="95"/>
      <c r="F276" s="95"/>
      <c r="G276" s="95"/>
      <c r="H276" s="95"/>
      <c r="I276" s="95"/>
      <c r="J276" s="95"/>
      <c r="K276" s="95"/>
      <c r="L276" s="80">
        <v>0</v>
      </c>
      <c r="Y276" s="98"/>
      <c r="Z276" s="80">
        <f t="shared" si="20"/>
        <v>0</v>
      </c>
      <c r="AA276" s="80">
        <f t="shared" si="19"/>
        <v>0</v>
      </c>
      <c r="AB276" s="81" t="s">
        <v>671</v>
      </c>
      <c r="AC276" s="81">
        <v>0</v>
      </c>
      <c r="AD276" s="81">
        <v>0</v>
      </c>
      <c r="AE276" s="81">
        <v>0</v>
      </c>
      <c r="AF276" s="81">
        <v>0</v>
      </c>
      <c r="AG276" s="80">
        <f>IFERROR(VLOOKUP(AB276,$AI:$AJ,2,FALSE),0)</f>
        <v>0</v>
      </c>
      <c r="AI276" s="89" t="s">
        <v>484</v>
      </c>
      <c r="AJ276" s="89" t="s">
        <v>241</v>
      </c>
      <c r="AL276" s="83"/>
      <c r="AM276" s="83"/>
      <c r="AN276" s="83"/>
      <c r="AO276" s="83"/>
      <c r="AP276" s="83"/>
      <c r="AX276" s="80" t="s">
        <v>484</v>
      </c>
      <c r="AY276" s="80" t="s">
        <v>241</v>
      </c>
    </row>
    <row r="277" s="80" customFormat="1" ht="17.25" spans="1:51">
      <c r="A277" s="95"/>
      <c r="B277" s="95"/>
      <c r="C277" s="95"/>
      <c r="D277" s="95">
        <v>0</v>
      </c>
      <c r="E277" s="95"/>
      <c r="F277" s="95"/>
      <c r="G277" s="95"/>
      <c r="H277" s="95"/>
      <c r="I277" s="95"/>
      <c r="J277" s="95"/>
      <c r="K277" s="95"/>
      <c r="L277" s="80">
        <v>0</v>
      </c>
      <c r="Y277" s="98"/>
      <c r="Z277" s="80">
        <f t="shared" si="20"/>
        <v>0</v>
      </c>
      <c r="AA277" s="80">
        <f t="shared" si="19"/>
        <v>0</v>
      </c>
      <c r="AB277" s="81" t="s">
        <v>672</v>
      </c>
      <c r="AC277" s="81">
        <v>0</v>
      </c>
      <c r="AD277" s="81">
        <v>0</v>
      </c>
      <c r="AE277" s="81">
        <v>0</v>
      </c>
      <c r="AF277" s="81">
        <v>0</v>
      </c>
      <c r="AG277" s="80">
        <f>IFERROR(VLOOKUP(AB277,$AI:$AJ,2,FALSE),0)</f>
        <v>0</v>
      </c>
      <c r="AI277" s="89" t="s">
        <v>214</v>
      </c>
      <c r="AJ277" s="89" t="s">
        <v>241</v>
      </c>
      <c r="AL277" s="83"/>
      <c r="AM277" s="83"/>
      <c r="AN277" s="83"/>
      <c r="AO277" s="83"/>
      <c r="AP277" s="83"/>
      <c r="AX277" s="80" t="s">
        <v>214</v>
      </c>
      <c r="AY277" s="80" t="s">
        <v>241</v>
      </c>
    </row>
    <row r="278" s="80" customFormat="1" ht="17.25" spans="1:51">
      <c r="A278" s="95"/>
      <c r="B278" s="95"/>
      <c r="C278" s="95"/>
      <c r="D278" s="95">
        <v>0</v>
      </c>
      <c r="E278" s="95"/>
      <c r="F278" s="95"/>
      <c r="G278" s="95"/>
      <c r="H278" s="95"/>
      <c r="I278" s="95"/>
      <c r="J278" s="95"/>
      <c r="K278" s="95"/>
      <c r="L278" s="80">
        <v>0</v>
      </c>
      <c r="Y278" s="98"/>
      <c r="Z278" s="80">
        <f t="shared" si="20"/>
        <v>0</v>
      </c>
      <c r="AA278" s="80" t="str">
        <f t="shared" si="19"/>
        <v>金桥支行</v>
      </c>
      <c r="AB278" s="81" t="s">
        <v>673</v>
      </c>
      <c r="AC278" s="81">
        <v>0</v>
      </c>
      <c r="AD278" s="81">
        <v>0</v>
      </c>
      <c r="AE278" s="81">
        <v>0</v>
      </c>
      <c r="AF278" s="81">
        <v>0</v>
      </c>
      <c r="AG278" s="80" t="str">
        <f>IFERROR(VLOOKUP(AB278,$AI:$AJ,2,FALSE),0)</f>
        <v>金桥支行</v>
      </c>
      <c r="AI278" s="89" t="s">
        <v>613</v>
      </c>
      <c r="AJ278" s="89" t="s">
        <v>241</v>
      </c>
      <c r="AL278" s="83"/>
      <c r="AM278" s="83"/>
      <c r="AN278" s="83"/>
      <c r="AO278" s="83"/>
      <c r="AP278" s="83"/>
      <c r="AX278" s="80" t="s">
        <v>613</v>
      </c>
      <c r="AY278" s="80" t="s">
        <v>241</v>
      </c>
    </row>
    <row r="279" s="80" customFormat="1" ht="17.25" spans="1:51">
      <c r="A279" s="95"/>
      <c r="B279" s="95"/>
      <c r="C279" s="95"/>
      <c r="D279" s="95">
        <v>0</v>
      </c>
      <c r="E279" s="95"/>
      <c r="F279" s="95"/>
      <c r="G279" s="95"/>
      <c r="H279" s="95"/>
      <c r="I279" s="95"/>
      <c r="J279" s="95"/>
      <c r="K279" s="95"/>
      <c r="L279" s="80">
        <v>0</v>
      </c>
      <c r="Y279" s="98"/>
      <c r="Z279" s="80">
        <f t="shared" si="20"/>
        <v>0</v>
      </c>
      <c r="AA279" s="80">
        <f t="shared" si="19"/>
        <v>0</v>
      </c>
      <c r="AB279" s="81" t="s">
        <v>674</v>
      </c>
      <c r="AC279" s="81">
        <v>0</v>
      </c>
      <c r="AD279" s="81">
        <v>0</v>
      </c>
      <c r="AE279" s="81">
        <v>0</v>
      </c>
      <c r="AF279" s="81">
        <v>0</v>
      </c>
      <c r="AG279" s="80">
        <f>IFERROR(VLOOKUP(AB279,$AI:$AJ,2,FALSE),0)</f>
        <v>0</v>
      </c>
      <c r="AI279" s="89" t="s">
        <v>675</v>
      </c>
      <c r="AJ279" s="89" t="s">
        <v>241</v>
      </c>
      <c r="AL279" s="83"/>
      <c r="AM279" s="83"/>
      <c r="AN279" s="83"/>
      <c r="AO279" s="83"/>
      <c r="AP279" s="83"/>
      <c r="AX279" s="80" t="s">
        <v>675</v>
      </c>
      <c r="AY279" s="80" t="s">
        <v>241</v>
      </c>
    </row>
    <row r="280" s="80" customFormat="1" ht="17.25" spans="1:51">
      <c r="A280" s="95"/>
      <c r="B280" s="95"/>
      <c r="C280" s="95"/>
      <c r="D280" s="95">
        <v>0</v>
      </c>
      <c r="E280" s="95"/>
      <c r="F280" s="95"/>
      <c r="G280" s="95"/>
      <c r="H280" s="95"/>
      <c r="I280" s="95"/>
      <c r="J280" s="95"/>
      <c r="K280" s="95"/>
      <c r="L280" s="80">
        <v>0</v>
      </c>
      <c r="Y280" s="98"/>
      <c r="Z280" s="80">
        <f t="shared" si="20"/>
        <v>0</v>
      </c>
      <c r="AA280" s="80" t="str">
        <f t="shared" si="19"/>
        <v>金桥支行</v>
      </c>
      <c r="AB280" s="81" t="s">
        <v>676</v>
      </c>
      <c r="AC280" s="81">
        <v>0</v>
      </c>
      <c r="AD280" s="81">
        <v>0</v>
      </c>
      <c r="AE280" s="81">
        <v>0</v>
      </c>
      <c r="AF280" s="81">
        <v>0</v>
      </c>
      <c r="AG280" s="80" t="str">
        <f>IFERROR(VLOOKUP(AB280,$AI:$AJ,2,FALSE),0)</f>
        <v>金桥支行</v>
      </c>
      <c r="AI280" s="89" t="s">
        <v>677</v>
      </c>
      <c r="AJ280" s="89" t="s">
        <v>241</v>
      </c>
      <c r="AL280" s="83"/>
      <c r="AM280" s="83"/>
      <c r="AN280" s="83"/>
      <c r="AO280" s="83"/>
      <c r="AP280" s="83"/>
      <c r="AX280" s="80" t="s">
        <v>677</v>
      </c>
      <c r="AY280" s="80" t="s">
        <v>241</v>
      </c>
    </row>
    <row r="281" s="80" customFormat="1" ht="17.25" spans="1:51">
      <c r="A281" s="95"/>
      <c r="B281" s="95"/>
      <c r="C281" s="95"/>
      <c r="D281" s="95">
        <v>0</v>
      </c>
      <c r="E281" s="95"/>
      <c r="F281" s="95"/>
      <c r="G281" s="95"/>
      <c r="H281" s="95"/>
      <c r="I281" s="95"/>
      <c r="J281" s="95"/>
      <c r="K281" s="95"/>
      <c r="L281" s="80">
        <v>0</v>
      </c>
      <c r="Y281" s="98"/>
      <c r="Z281" s="80">
        <f t="shared" si="20"/>
        <v>0</v>
      </c>
      <c r="AA281" s="80">
        <f t="shared" si="19"/>
        <v>0</v>
      </c>
      <c r="AB281" s="81" t="s">
        <v>678</v>
      </c>
      <c r="AC281" s="81">
        <v>0</v>
      </c>
      <c r="AD281" s="81">
        <v>0</v>
      </c>
      <c r="AE281" s="81">
        <v>0</v>
      </c>
      <c r="AF281" s="81">
        <v>355245</v>
      </c>
      <c r="AG281" s="80">
        <f>IFERROR(VLOOKUP(AB281,$AI:$AJ,2,FALSE),0)</f>
        <v>0</v>
      </c>
      <c r="AI281" s="89" t="s">
        <v>679</v>
      </c>
      <c r="AJ281" s="89" t="s">
        <v>241</v>
      </c>
      <c r="AL281" s="83"/>
      <c r="AM281" s="83"/>
      <c r="AN281" s="83"/>
      <c r="AO281" s="83"/>
      <c r="AP281" s="83"/>
      <c r="AX281" s="80" t="s">
        <v>679</v>
      </c>
      <c r="AY281" s="80" t="s">
        <v>241</v>
      </c>
    </row>
    <row r="282" s="80" customFormat="1" ht="17.25" spans="1:51">
      <c r="A282" s="95"/>
      <c r="B282" s="95"/>
      <c r="C282" s="95"/>
      <c r="D282" s="95">
        <v>0</v>
      </c>
      <c r="E282" s="95"/>
      <c r="F282" s="95"/>
      <c r="G282" s="95"/>
      <c r="H282" s="95"/>
      <c r="I282" s="95"/>
      <c r="J282" s="95"/>
      <c r="K282" s="95"/>
      <c r="L282" s="80">
        <v>0</v>
      </c>
      <c r="Y282" s="98"/>
      <c r="Z282" s="80">
        <f t="shared" si="20"/>
        <v>0</v>
      </c>
      <c r="AA282" s="80">
        <f t="shared" si="19"/>
        <v>0</v>
      </c>
      <c r="AB282" s="81" t="s">
        <v>680</v>
      </c>
      <c r="AC282" s="81">
        <v>0</v>
      </c>
      <c r="AD282" s="81">
        <v>0</v>
      </c>
      <c r="AE282" s="81">
        <v>0</v>
      </c>
      <c r="AF282" s="81">
        <v>0</v>
      </c>
      <c r="AG282" s="80">
        <f>IFERROR(VLOOKUP(AB282,$AI:$AJ,2,FALSE),0)</f>
        <v>0</v>
      </c>
      <c r="AI282" s="89" t="s">
        <v>681</v>
      </c>
      <c r="AJ282" s="89" t="s">
        <v>57</v>
      </c>
      <c r="AL282" s="83"/>
      <c r="AM282" s="83"/>
      <c r="AN282" s="83"/>
      <c r="AO282" s="83"/>
      <c r="AP282" s="83"/>
      <c r="AX282" s="80" t="s">
        <v>681</v>
      </c>
      <c r="AY282" s="80" t="s">
        <v>57</v>
      </c>
    </row>
    <row r="283" s="80" customFormat="1" ht="17.25" spans="1:51">
      <c r="A283" s="95"/>
      <c r="B283" s="95"/>
      <c r="C283" s="95"/>
      <c r="D283" s="95">
        <v>0</v>
      </c>
      <c r="E283" s="95"/>
      <c r="F283" s="95"/>
      <c r="G283" s="95"/>
      <c r="H283" s="95"/>
      <c r="I283" s="95"/>
      <c r="J283" s="95"/>
      <c r="K283" s="95"/>
      <c r="L283" s="80">
        <v>0</v>
      </c>
      <c r="Y283" s="98"/>
      <c r="Z283" s="80">
        <f t="shared" si="20"/>
        <v>0</v>
      </c>
      <c r="AA283" s="80">
        <f t="shared" si="19"/>
        <v>0</v>
      </c>
      <c r="AB283" s="81" t="s">
        <v>682</v>
      </c>
      <c r="AC283" s="81">
        <v>0</v>
      </c>
      <c r="AD283" s="81">
        <v>0</v>
      </c>
      <c r="AE283" s="81">
        <v>0</v>
      </c>
      <c r="AF283" s="81">
        <v>0</v>
      </c>
      <c r="AG283" s="80">
        <f>IFERROR(VLOOKUP(AB283,$AI:$AJ,2,FALSE),0)</f>
        <v>0</v>
      </c>
      <c r="AI283" s="89" t="s">
        <v>683</v>
      </c>
      <c r="AJ283" s="89" t="s">
        <v>57</v>
      </c>
      <c r="AL283" s="83"/>
      <c r="AM283" s="83"/>
      <c r="AN283" s="83"/>
      <c r="AO283" s="83"/>
      <c r="AP283" s="83"/>
      <c r="AX283" s="80" t="s">
        <v>683</v>
      </c>
      <c r="AY283" s="80" t="s">
        <v>57</v>
      </c>
    </row>
    <row r="284" s="80" customFormat="1" ht="17.25" spans="1:51">
      <c r="A284" s="95"/>
      <c r="B284" s="95"/>
      <c r="C284" s="95"/>
      <c r="D284" s="95">
        <v>0</v>
      </c>
      <c r="E284" s="95"/>
      <c r="F284" s="95"/>
      <c r="G284" s="95"/>
      <c r="H284" s="95"/>
      <c r="I284" s="95"/>
      <c r="J284" s="95"/>
      <c r="K284" s="95"/>
      <c r="L284" s="80">
        <v>0</v>
      </c>
      <c r="Y284" s="98"/>
      <c r="Z284" s="80">
        <f t="shared" si="20"/>
        <v>0</v>
      </c>
      <c r="AA284" s="80" t="str">
        <f t="shared" si="19"/>
        <v>六里支行</v>
      </c>
      <c r="AB284" s="81" t="s">
        <v>684</v>
      </c>
      <c r="AC284" s="81">
        <v>0</v>
      </c>
      <c r="AD284" s="81">
        <v>0</v>
      </c>
      <c r="AE284" s="81">
        <v>0</v>
      </c>
      <c r="AF284" s="81">
        <v>0</v>
      </c>
      <c r="AG284" s="80" t="str">
        <f>IFERROR(VLOOKUP(AB284,$AI:$AJ,2,FALSE),0)</f>
        <v>六里支行</v>
      </c>
      <c r="AI284" s="89" t="s">
        <v>685</v>
      </c>
      <c r="AJ284" s="89" t="s">
        <v>57</v>
      </c>
      <c r="AL284" s="83"/>
      <c r="AM284" s="83"/>
      <c r="AN284" s="83"/>
      <c r="AO284" s="83"/>
      <c r="AP284" s="83"/>
      <c r="AX284" s="80" t="s">
        <v>685</v>
      </c>
      <c r="AY284" s="80" t="s">
        <v>57</v>
      </c>
    </row>
    <row r="285" s="80" customFormat="1" ht="17.25" spans="1:51">
      <c r="A285" s="95"/>
      <c r="B285" s="95"/>
      <c r="C285" s="95"/>
      <c r="D285" s="95">
        <v>0</v>
      </c>
      <c r="E285" s="95"/>
      <c r="F285" s="95"/>
      <c r="G285" s="95"/>
      <c r="H285" s="95"/>
      <c r="I285" s="95"/>
      <c r="J285" s="95"/>
      <c r="K285" s="95"/>
      <c r="L285" s="80">
        <v>0</v>
      </c>
      <c r="Y285" s="98"/>
      <c r="Z285" s="80">
        <f t="shared" si="20"/>
        <v>0</v>
      </c>
      <c r="AA285" s="80">
        <f t="shared" si="19"/>
        <v>0</v>
      </c>
      <c r="AB285" s="81" t="s">
        <v>686</v>
      </c>
      <c r="AC285" s="81">
        <v>0</v>
      </c>
      <c r="AD285" s="81">
        <v>0</v>
      </c>
      <c r="AE285" s="81">
        <v>0</v>
      </c>
      <c r="AF285" s="81">
        <v>0</v>
      </c>
      <c r="AG285" s="80">
        <f>IFERROR(VLOOKUP(AB285,$AI:$AJ,2,FALSE),0)</f>
        <v>0</v>
      </c>
      <c r="AI285" s="89" t="s">
        <v>529</v>
      </c>
      <c r="AJ285" s="89" t="s">
        <v>57</v>
      </c>
      <c r="AL285" s="83"/>
      <c r="AM285" s="83"/>
      <c r="AN285" s="83"/>
      <c r="AO285" s="83"/>
      <c r="AP285" s="83"/>
      <c r="AX285" s="80" t="s">
        <v>529</v>
      </c>
      <c r="AY285" s="80" t="s">
        <v>57</v>
      </c>
    </row>
    <row r="286" s="80" customFormat="1" ht="17.25" spans="1:51">
      <c r="A286" s="95"/>
      <c r="B286" s="95"/>
      <c r="C286" s="95"/>
      <c r="D286" s="95">
        <v>0</v>
      </c>
      <c r="E286" s="95"/>
      <c r="F286" s="95"/>
      <c r="G286" s="95"/>
      <c r="H286" s="95"/>
      <c r="I286" s="95"/>
      <c r="J286" s="95"/>
      <c r="K286" s="95"/>
      <c r="L286" s="80">
        <v>0</v>
      </c>
      <c r="Y286" s="98"/>
      <c r="Z286" s="80">
        <f t="shared" si="20"/>
        <v>0</v>
      </c>
      <c r="AA286" s="80" t="str">
        <f t="shared" si="19"/>
        <v>人力资源部</v>
      </c>
      <c r="AB286" s="81" t="s">
        <v>181</v>
      </c>
      <c r="AC286" s="81">
        <v>0</v>
      </c>
      <c r="AD286" s="81">
        <v>0</v>
      </c>
      <c r="AE286" s="81">
        <v>0</v>
      </c>
      <c r="AF286" s="81">
        <v>0</v>
      </c>
      <c r="AG286" s="80" t="str">
        <f>IFERROR(VLOOKUP(AB286,$AI:$AJ,2,FALSE),0)</f>
        <v>人力资源部</v>
      </c>
      <c r="AI286" s="93" t="s">
        <v>435</v>
      </c>
      <c r="AJ286" s="89" t="s">
        <v>57</v>
      </c>
      <c r="AL286" s="83"/>
      <c r="AM286" s="83"/>
      <c r="AN286" s="83"/>
      <c r="AO286" s="83"/>
      <c r="AP286" s="83"/>
      <c r="AX286" s="80" t="s">
        <v>435</v>
      </c>
      <c r="AY286" s="80" t="s">
        <v>57</v>
      </c>
    </row>
    <row r="287" s="80" customFormat="1" ht="17.25" spans="1:51">
      <c r="A287" s="95"/>
      <c r="B287" s="95"/>
      <c r="C287" s="95"/>
      <c r="D287" s="95">
        <v>0</v>
      </c>
      <c r="E287" s="95"/>
      <c r="F287" s="95"/>
      <c r="G287" s="95"/>
      <c r="H287" s="95"/>
      <c r="I287" s="95"/>
      <c r="J287" s="95"/>
      <c r="K287" s="95"/>
      <c r="L287" s="80">
        <v>0</v>
      </c>
      <c r="Y287" s="98"/>
      <c r="Z287" s="80">
        <f t="shared" si="20"/>
        <v>0</v>
      </c>
      <c r="AA287" s="80" t="str">
        <f t="shared" si="19"/>
        <v>风险管理部</v>
      </c>
      <c r="AB287" s="81" t="s">
        <v>524</v>
      </c>
      <c r="AC287" s="81">
        <v>0</v>
      </c>
      <c r="AD287" s="81">
        <v>0</v>
      </c>
      <c r="AE287" s="81">
        <v>0</v>
      </c>
      <c r="AF287" s="81">
        <v>0</v>
      </c>
      <c r="AG287" s="80" t="str">
        <f>IFERROR(VLOOKUP(AB287,$AI:$AJ,2,FALSE),0)</f>
        <v>风险管理部</v>
      </c>
      <c r="AI287" s="94" t="s">
        <v>270</v>
      </c>
      <c r="AJ287" s="89" t="s">
        <v>57</v>
      </c>
      <c r="AL287" s="83"/>
      <c r="AM287" s="83"/>
      <c r="AN287" s="83"/>
      <c r="AO287" s="83"/>
      <c r="AP287" s="83"/>
      <c r="AX287" s="80" t="s">
        <v>270</v>
      </c>
      <c r="AY287" s="80" t="s">
        <v>57</v>
      </c>
    </row>
    <row r="288" s="80" customFormat="1" ht="17.25" spans="1:51">
      <c r="A288" s="95"/>
      <c r="B288" s="95"/>
      <c r="C288" s="95"/>
      <c r="D288" s="95">
        <v>0</v>
      </c>
      <c r="E288" s="95"/>
      <c r="F288" s="95"/>
      <c r="G288" s="95"/>
      <c r="H288" s="95"/>
      <c r="I288" s="95"/>
      <c r="J288" s="95"/>
      <c r="K288" s="95"/>
      <c r="L288" s="80">
        <v>0</v>
      </c>
      <c r="Y288" s="98"/>
      <c r="Z288" s="80">
        <f t="shared" si="20"/>
        <v>0</v>
      </c>
      <c r="AA288" s="80" t="str">
        <f t="shared" si="19"/>
        <v>花木支行</v>
      </c>
      <c r="AB288" s="81" t="s">
        <v>681</v>
      </c>
      <c r="AC288" s="81">
        <v>0</v>
      </c>
      <c r="AD288" s="81">
        <v>0</v>
      </c>
      <c r="AE288" s="81">
        <v>0</v>
      </c>
      <c r="AF288" s="81">
        <v>0</v>
      </c>
      <c r="AG288" s="80" t="str">
        <f>IFERROR(VLOOKUP(AB288,$AI:$AJ,2,FALSE),0)</f>
        <v>花木支行</v>
      </c>
      <c r="AI288" s="89" t="s">
        <v>687</v>
      </c>
      <c r="AJ288" s="89" t="s">
        <v>57</v>
      </c>
      <c r="AL288" s="83"/>
      <c r="AM288" s="83"/>
      <c r="AN288" s="83"/>
      <c r="AO288" s="83"/>
      <c r="AP288" s="83"/>
      <c r="AX288" s="80" t="s">
        <v>687</v>
      </c>
      <c r="AY288" s="80" t="s">
        <v>57</v>
      </c>
    </row>
    <row r="289" s="80" customFormat="1" ht="17.25" spans="1:51">
      <c r="A289" s="95"/>
      <c r="B289" s="95"/>
      <c r="C289" s="95"/>
      <c r="D289" s="95">
        <v>0</v>
      </c>
      <c r="E289" s="95"/>
      <c r="F289" s="95"/>
      <c r="G289" s="95"/>
      <c r="H289" s="95"/>
      <c r="I289" s="95"/>
      <c r="J289" s="95"/>
      <c r="K289" s="95"/>
      <c r="L289" s="80">
        <v>0</v>
      </c>
      <c r="Y289" s="98"/>
      <c r="Z289" s="80">
        <f t="shared" si="20"/>
        <v>0</v>
      </c>
      <c r="AA289" s="80" t="str">
        <f t="shared" si="19"/>
        <v>金海华城分理处</v>
      </c>
      <c r="AB289" s="81" t="s">
        <v>145</v>
      </c>
      <c r="AC289" s="81">
        <v>0</v>
      </c>
      <c r="AD289" s="81">
        <v>0</v>
      </c>
      <c r="AE289" s="81">
        <v>0</v>
      </c>
      <c r="AF289" s="81">
        <v>0</v>
      </c>
      <c r="AG289" s="80" t="str">
        <f>IFERROR(VLOOKUP(AB289,$AI:$AJ,2,FALSE),0)</f>
        <v>金海华城分理处</v>
      </c>
      <c r="AI289" s="89" t="s">
        <v>688</v>
      </c>
      <c r="AJ289" s="89" t="s">
        <v>57</v>
      </c>
      <c r="AL289" s="83"/>
      <c r="AM289" s="83"/>
      <c r="AN289" s="83"/>
      <c r="AO289" s="83"/>
      <c r="AP289" s="83"/>
      <c r="AX289" s="80" t="s">
        <v>688</v>
      </c>
      <c r="AY289" s="80" t="s">
        <v>57</v>
      </c>
    </row>
    <row r="290" s="80" customFormat="1" ht="17.25" spans="1:51">
      <c r="A290" s="95"/>
      <c r="B290" s="95"/>
      <c r="C290" s="95"/>
      <c r="D290" s="95">
        <v>0</v>
      </c>
      <c r="E290" s="95"/>
      <c r="F290" s="95"/>
      <c r="G290" s="95"/>
      <c r="H290" s="95"/>
      <c r="I290" s="95"/>
      <c r="J290" s="95"/>
      <c r="K290" s="95"/>
      <c r="L290" s="80">
        <v>0</v>
      </c>
      <c r="Y290" s="98"/>
      <c r="Z290" s="80">
        <f t="shared" si="20"/>
        <v>0</v>
      </c>
      <c r="AA290" s="80" t="str">
        <f t="shared" si="19"/>
        <v>张江支行</v>
      </c>
      <c r="AB290" s="81" t="s">
        <v>313</v>
      </c>
      <c r="AC290" s="81">
        <v>0</v>
      </c>
      <c r="AD290" s="81">
        <v>0</v>
      </c>
      <c r="AE290" s="81">
        <v>0</v>
      </c>
      <c r="AF290" s="81">
        <v>0</v>
      </c>
      <c r="AG290" s="80" t="str">
        <f>IFERROR(VLOOKUP(AB290,$AI:$AJ,2,FALSE),0)</f>
        <v>张江支行</v>
      </c>
      <c r="AI290" s="89" t="s">
        <v>636</v>
      </c>
      <c r="AJ290" s="89" t="s">
        <v>57</v>
      </c>
      <c r="AL290" s="83"/>
      <c r="AM290" s="83"/>
      <c r="AN290" s="83"/>
      <c r="AO290" s="83"/>
      <c r="AP290" s="83"/>
      <c r="AX290" s="80" t="s">
        <v>636</v>
      </c>
      <c r="AY290" s="80" t="s">
        <v>57</v>
      </c>
    </row>
    <row r="291" s="80" customFormat="1" ht="17.25" spans="1:51">
      <c r="A291" s="95"/>
      <c r="B291" s="95"/>
      <c r="C291" s="95"/>
      <c r="D291" s="95">
        <v>0</v>
      </c>
      <c r="E291" s="95"/>
      <c r="F291" s="95"/>
      <c r="G291" s="95"/>
      <c r="H291" s="95"/>
      <c r="I291" s="95"/>
      <c r="J291" s="95"/>
      <c r="K291" s="95"/>
      <c r="L291" s="80">
        <v>0</v>
      </c>
      <c r="Y291" s="98"/>
      <c r="Z291" s="80">
        <f t="shared" si="20"/>
        <v>0</v>
      </c>
      <c r="AA291" s="80" t="str">
        <f t="shared" si="19"/>
        <v>洋泾支行</v>
      </c>
      <c r="AB291" s="81" t="s">
        <v>689</v>
      </c>
      <c r="AC291" s="81">
        <v>0</v>
      </c>
      <c r="AD291" s="81">
        <v>0</v>
      </c>
      <c r="AE291" s="81">
        <v>0</v>
      </c>
      <c r="AF291" s="81">
        <v>0</v>
      </c>
      <c r="AG291" s="80" t="str">
        <f>IFERROR(VLOOKUP(AB291,$AI:$AJ,2,FALSE),0)</f>
        <v>洋泾支行</v>
      </c>
      <c r="AI291" s="89" t="s">
        <v>449</v>
      </c>
      <c r="AJ291" s="89" t="s">
        <v>121</v>
      </c>
      <c r="AL291" s="83"/>
      <c r="AM291" s="83"/>
      <c r="AN291" s="83"/>
      <c r="AO291" s="83"/>
      <c r="AP291" s="83"/>
      <c r="AX291" s="80" t="s">
        <v>449</v>
      </c>
      <c r="AY291" s="80" t="s">
        <v>121</v>
      </c>
    </row>
    <row r="292" s="80" customFormat="1" ht="17.25" spans="1:51">
      <c r="A292" s="95"/>
      <c r="B292" s="95"/>
      <c r="C292" s="95"/>
      <c r="D292" s="95">
        <v>0</v>
      </c>
      <c r="E292" s="95"/>
      <c r="F292" s="95"/>
      <c r="G292" s="95"/>
      <c r="H292" s="95"/>
      <c r="I292" s="95"/>
      <c r="J292" s="95"/>
      <c r="K292" s="95"/>
      <c r="L292" s="80">
        <v>0</v>
      </c>
      <c r="Y292" s="98"/>
      <c r="Z292" s="80">
        <f t="shared" si="20"/>
        <v>0</v>
      </c>
      <c r="AA292" s="80">
        <f t="shared" si="19"/>
        <v>0</v>
      </c>
      <c r="AB292" s="81" t="s">
        <v>316</v>
      </c>
      <c r="AC292" s="81">
        <v>0</v>
      </c>
      <c r="AD292" s="81">
        <v>0</v>
      </c>
      <c r="AE292" s="81">
        <v>0</v>
      </c>
      <c r="AF292" s="81">
        <v>102000</v>
      </c>
      <c r="AG292" s="80">
        <f>IFERROR(VLOOKUP(AB292,$AI:$AJ,2,FALSE),0)</f>
        <v>0</v>
      </c>
      <c r="AI292" s="89" t="s">
        <v>364</v>
      </c>
      <c r="AJ292" s="89" t="s">
        <v>57</v>
      </c>
      <c r="AL292" s="83"/>
      <c r="AM292" s="83"/>
      <c r="AN292" s="83"/>
      <c r="AO292" s="83"/>
      <c r="AP292" s="83"/>
      <c r="AX292" s="80" t="s">
        <v>364</v>
      </c>
      <c r="AY292" s="80" t="s">
        <v>57</v>
      </c>
    </row>
    <row r="293" s="80" customFormat="1" ht="17.25" spans="1:51">
      <c r="A293" s="95"/>
      <c r="B293" s="95"/>
      <c r="C293" s="95"/>
      <c r="D293" s="95">
        <v>0</v>
      </c>
      <c r="E293" s="95"/>
      <c r="F293" s="95"/>
      <c r="G293" s="95"/>
      <c r="H293" s="95"/>
      <c r="I293" s="95"/>
      <c r="J293" s="95"/>
      <c r="K293" s="95"/>
      <c r="L293" s="80">
        <v>0</v>
      </c>
      <c r="Y293" s="98"/>
      <c r="Z293" s="80">
        <f t="shared" si="20"/>
        <v>0</v>
      </c>
      <c r="AA293" s="80">
        <f t="shared" si="19"/>
        <v>0</v>
      </c>
      <c r="AB293" s="81" t="s">
        <v>690</v>
      </c>
      <c r="AC293" s="81">
        <v>0</v>
      </c>
      <c r="AD293" s="81">
        <v>0</v>
      </c>
      <c r="AE293" s="81">
        <v>0</v>
      </c>
      <c r="AF293" s="81">
        <v>0</v>
      </c>
      <c r="AG293" s="80">
        <f>IFERROR(VLOOKUP(AB293,$AI:$AJ,2,FALSE),0)</f>
        <v>0</v>
      </c>
      <c r="AI293" s="89" t="s">
        <v>154</v>
      </c>
      <c r="AJ293" s="89" t="s">
        <v>57</v>
      </c>
      <c r="AL293" s="83"/>
      <c r="AM293" s="83"/>
      <c r="AN293" s="83"/>
      <c r="AO293" s="83"/>
      <c r="AP293" s="83"/>
      <c r="AX293" s="80" t="s">
        <v>154</v>
      </c>
      <c r="AY293" s="80" t="s">
        <v>57</v>
      </c>
    </row>
    <row r="294" s="80" customFormat="1" ht="17.25" spans="1:51">
      <c r="A294" s="95"/>
      <c r="B294" s="95"/>
      <c r="C294" s="95"/>
      <c r="D294" s="95">
        <v>0</v>
      </c>
      <c r="E294" s="95"/>
      <c r="F294" s="95"/>
      <c r="G294" s="95"/>
      <c r="H294" s="95"/>
      <c r="I294" s="95"/>
      <c r="J294" s="95"/>
      <c r="K294" s="95"/>
      <c r="L294" s="80">
        <v>0</v>
      </c>
      <c r="Y294" s="98"/>
      <c r="Z294" s="80">
        <f t="shared" si="20"/>
        <v>0</v>
      </c>
      <c r="AA294" s="80" t="str">
        <f t="shared" si="19"/>
        <v>高桥支行</v>
      </c>
      <c r="AB294" s="81" t="s">
        <v>691</v>
      </c>
      <c r="AC294" s="81">
        <v>0</v>
      </c>
      <c r="AD294" s="81">
        <v>0</v>
      </c>
      <c r="AE294" s="81">
        <v>0</v>
      </c>
      <c r="AF294" s="81">
        <v>139200</v>
      </c>
      <c r="AG294" s="80" t="str">
        <f>IFERROR(VLOOKUP(AB294,$AI:$AJ,2,FALSE),0)</f>
        <v>高桥支行</v>
      </c>
      <c r="AI294" s="93" t="s">
        <v>339</v>
      </c>
      <c r="AJ294" s="89" t="s">
        <v>57</v>
      </c>
      <c r="AL294" s="83"/>
      <c r="AM294" s="83"/>
      <c r="AN294" s="83"/>
      <c r="AO294" s="83"/>
      <c r="AP294" s="83"/>
      <c r="AX294" s="80" t="s">
        <v>339</v>
      </c>
      <c r="AY294" s="80" t="s">
        <v>57</v>
      </c>
    </row>
    <row r="295" s="80" customFormat="1" ht="17.25" spans="1:51">
      <c r="A295" s="95"/>
      <c r="B295" s="95"/>
      <c r="C295" s="95"/>
      <c r="D295" s="95">
        <v>0</v>
      </c>
      <c r="E295" s="95"/>
      <c r="F295" s="95"/>
      <c r="G295" s="95"/>
      <c r="H295" s="95"/>
      <c r="I295" s="95"/>
      <c r="J295" s="95"/>
      <c r="K295" s="95"/>
      <c r="L295" s="80">
        <v>0</v>
      </c>
      <c r="Y295" s="98"/>
      <c r="Z295" s="80">
        <f t="shared" si="20"/>
        <v>0</v>
      </c>
      <c r="AA295" s="80" t="str">
        <f t="shared" si="19"/>
        <v>营业部</v>
      </c>
      <c r="AB295" s="81" t="s">
        <v>632</v>
      </c>
      <c r="AC295" s="81">
        <v>0</v>
      </c>
      <c r="AD295" s="81">
        <v>0</v>
      </c>
      <c r="AE295" s="81">
        <v>0</v>
      </c>
      <c r="AF295" s="81">
        <v>4500</v>
      </c>
      <c r="AG295" s="80" t="str">
        <f>IFERROR(VLOOKUP(AB295,$AI:$AJ,2,FALSE),0)</f>
        <v>营业部</v>
      </c>
      <c r="AI295" s="94" t="s">
        <v>692</v>
      </c>
      <c r="AJ295" s="89" t="s">
        <v>57</v>
      </c>
      <c r="AL295" s="83"/>
      <c r="AM295" s="83"/>
      <c r="AN295" s="83"/>
      <c r="AO295" s="83"/>
      <c r="AP295" s="83"/>
      <c r="AX295" s="80" t="s">
        <v>692</v>
      </c>
      <c r="AY295" s="80" t="s">
        <v>57</v>
      </c>
    </row>
    <row r="296" s="80" customFormat="1" ht="17.25" spans="1:51">
      <c r="A296" s="95"/>
      <c r="B296" s="95"/>
      <c r="C296" s="95"/>
      <c r="D296" s="95">
        <v>0</v>
      </c>
      <c r="E296" s="95"/>
      <c r="F296" s="95"/>
      <c r="G296" s="95"/>
      <c r="H296" s="95"/>
      <c r="I296" s="95"/>
      <c r="J296" s="95"/>
      <c r="K296" s="95"/>
      <c r="L296" s="80">
        <v>0</v>
      </c>
      <c r="Y296" s="98"/>
      <c r="Z296" s="80">
        <f t="shared" si="20"/>
        <v>0</v>
      </c>
      <c r="AA296" s="80">
        <f t="shared" si="19"/>
        <v>0</v>
      </c>
      <c r="AB296" s="81" t="s">
        <v>693</v>
      </c>
      <c r="AC296" s="81">
        <v>0</v>
      </c>
      <c r="AD296" s="81">
        <v>0</v>
      </c>
      <c r="AE296" s="81">
        <v>0</v>
      </c>
      <c r="AF296" s="81">
        <v>0</v>
      </c>
      <c r="AG296" s="80">
        <f>IFERROR(VLOOKUP(AB296,$AI:$AJ,2,FALSE),0)</f>
        <v>0</v>
      </c>
      <c r="AI296" s="89" t="s">
        <v>694</v>
      </c>
      <c r="AJ296" s="89" t="s">
        <v>57</v>
      </c>
      <c r="AL296" s="83"/>
      <c r="AM296" s="83"/>
      <c r="AN296" s="83"/>
      <c r="AO296" s="83"/>
      <c r="AP296" s="83"/>
      <c r="AX296" s="80" t="s">
        <v>694</v>
      </c>
      <c r="AY296" s="80" t="s">
        <v>57</v>
      </c>
    </row>
    <row r="297" s="80" customFormat="1" ht="17.25" spans="1:51">
      <c r="A297" s="95"/>
      <c r="B297" s="95"/>
      <c r="C297" s="95"/>
      <c r="D297" s="95">
        <v>0</v>
      </c>
      <c r="E297" s="95"/>
      <c r="F297" s="95"/>
      <c r="G297" s="95"/>
      <c r="H297" s="95"/>
      <c r="I297" s="95"/>
      <c r="J297" s="95"/>
      <c r="K297" s="95"/>
      <c r="L297" s="80">
        <v>0</v>
      </c>
      <c r="Y297" s="98"/>
      <c r="Z297" s="80">
        <f t="shared" si="20"/>
        <v>0</v>
      </c>
      <c r="AA297" s="80">
        <f t="shared" si="19"/>
        <v>0</v>
      </c>
      <c r="AB297" s="81" t="s">
        <v>695</v>
      </c>
      <c r="AC297" s="81">
        <v>0</v>
      </c>
      <c r="AD297" s="81">
        <v>0</v>
      </c>
      <c r="AE297" s="81">
        <v>0</v>
      </c>
      <c r="AF297" s="81">
        <v>0</v>
      </c>
      <c r="AG297" s="80">
        <f>IFERROR(VLOOKUP(AB297,$AI:$AJ,2,FALSE),0)</f>
        <v>0</v>
      </c>
      <c r="AI297" s="89" t="s">
        <v>696</v>
      </c>
      <c r="AJ297" s="89" t="s">
        <v>57</v>
      </c>
      <c r="AL297" s="83"/>
      <c r="AM297" s="83"/>
      <c r="AN297" s="83"/>
      <c r="AO297" s="83"/>
      <c r="AP297" s="83"/>
      <c r="AX297" s="80" t="s">
        <v>696</v>
      </c>
      <c r="AY297" s="80" t="s">
        <v>57</v>
      </c>
    </row>
    <row r="298" s="80" customFormat="1" ht="17.25" spans="1:51">
      <c r="A298" s="95"/>
      <c r="B298" s="95"/>
      <c r="C298" s="95"/>
      <c r="D298" s="95">
        <v>0</v>
      </c>
      <c r="E298" s="95"/>
      <c r="F298" s="95"/>
      <c r="G298" s="95"/>
      <c r="H298" s="95"/>
      <c r="I298" s="95"/>
      <c r="J298" s="95"/>
      <c r="K298" s="95"/>
      <c r="L298" s="80">
        <v>0</v>
      </c>
      <c r="Y298" s="98"/>
      <c r="Z298" s="80">
        <f t="shared" si="20"/>
        <v>0</v>
      </c>
      <c r="AA298" s="80" t="str">
        <f t="shared" si="19"/>
        <v>运营管理部</v>
      </c>
      <c r="AB298" s="81" t="s">
        <v>398</v>
      </c>
      <c r="AC298" s="81">
        <v>0</v>
      </c>
      <c r="AD298" s="81">
        <v>0</v>
      </c>
      <c r="AE298" s="81">
        <v>0</v>
      </c>
      <c r="AF298" s="81">
        <v>0</v>
      </c>
      <c r="AG298" s="80" t="str">
        <f>IFERROR(VLOOKUP(AB298,$AI:$AJ,2,FALSE),0)</f>
        <v>运营管理部</v>
      </c>
      <c r="AI298" s="89" t="s">
        <v>505</v>
      </c>
      <c r="AJ298" s="89" t="s">
        <v>57</v>
      </c>
      <c r="AL298" s="83"/>
      <c r="AM298" s="83"/>
      <c r="AN298" s="83"/>
      <c r="AO298" s="83"/>
      <c r="AP298" s="83"/>
      <c r="AX298" s="80" t="s">
        <v>505</v>
      </c>
      <c r="AY298" s="80" t="s">
        <v>57</v>
      </c>
    </row>
    <row r="299" s="80" customFormat="1" ht="17.25" spans="1:51">
      <c r="A299" s="95"/>
      <c r="B299" s="95"/>
      <c r="C299" s="95"/>
      <c r="D299" s="95">
        <v>0</v>
      </c>
      <c r="E299" s="95"/>
      <c r="F299" s="95"/>
      <c r="G299" s="95"/>
      <c r="H299" s="95"/>
      <c r="I299" s="95"/>
      <c r="J299" s="95"/>
      <c r="K299" s="95"/>
      <c r="L299" s="80">
        <v>0</v>
      </c>
      <c r="Y299" s="98"/>
      <c r="Z299" s="80">
        <f t="shared" si="20"/>
        <v>0</v>
      </c>
      <c r="AA299" s="80" t="str">
        <f t="shared" si="19"/>
        <v>合庆支行</v>
      </c>
      <c r="AB299" s="81" t="s">
        <v>697</v>
      </c>
      <c r="AC299" s="81">
        <v>0</v>
      </c>
      <c r="AD299" s="81">
        <v>0</v>
      </c>
      <c r="AE299" s="81">
        <v>0</v>
      </c>
      <c r="AF299" s="81">
        <v>0</v>
      </c>
      <c r="AG299" s="80" t="str">
        <f>IFERROR(VLOOKUP(AB299,$AI:$AJ,2,FALSE),0)</f>
        <v>合庆支行</v>
      </c>
      <c r="AI299" s="89" t="s">
        <v>698</v>
      </c>
      <c r="AJ299" s="89" t="s">
        <v>57</v>
      </c>
      <c r="AL299" s="83"/>
      <c r="AM299" s="83"/>
      <c r="AN299" s="83"/>
      <c r="AO299" s="83"/>
      <c r="AP299" s="83"/>
      <c r="AX299" s="80" t="s">
        <v>698</v>
      </c>
      <c r="AY299" s="80" t="s">
        <v>57</v>
      </c>
    </row>
    <row r="300" s="80" customFormat="1" ht="17.25" spans="1:51">
      <c r="A300" s="95"/>
      <c r="B300" s="95"/>
      <c r="C300" s="95"/>
      <c r="D300" s="95">
        <v>0</v>
      </c>
      <c r="E300" s="95"/>
      <c r="F300" s="95"/>
      <c r="G300" s="95"/>
      <c r="H300" s="95"/>
      <c r="I300" s="95"/>
      <c r="J300" s="95"/>
      <c r="K300" s="95"/>
      <c r="L300" s="80">
        <v>0</v>
      </c>
      <c r="Y300" s="98"/>
      <c r="Z300" s="80">
        <f t="shared" si="20"/>
        <v>0</v>
      </c>
      <c r="AA300" s="80">
        <f t="shared" si="19"/>
        <v>0</v>
      </c>
      <c r="AB300" s="81" t="s">
        <v>699</v>
      </c>
      <c r="AC300" s="81">
        <v>0</v>
      </c>
      <c r="AD300" s="81">
        <v>0</v>
      </c>
      <c r="AE300" s="81">
        <v>0</v>
      </c>
      <c r="AF300" s="81">
        <v>0</v>
      </c>
      <c r="AG300" s="80">
        <f>IFERROR(VLOOKUP(AB300,$AI:$AJ,2,FALSE),0)</f>
        <v>0</v>
      </c>
      <c r="AI300" s="89" t="s">
        <v>256</v>
      </c>
      <c r="AJ300" s="89" t="s">
        <v>84</v>
      </c>
      <c r="AL300" s="83"/>
      <c r="AM300" s="83"/>
      <c r="AN300" s="83"/>
      <c r="AO300" s="83"/>
      <c r="AP300" s="83"/>
      <c r="AX300" s="80" t="s">
        <v>256</v>
      </c>
      <c r="AY300" s="80" t="s">
        <v>84</v>
      </c>
    </row>
    <row r="301" s="80" customFormat="1" ht="17.25" spans="1:51">
      <c r="A301" s="95"/>
      <c r="B301" s="95"/>
      <c r="C301" s="95"/>
      <c r="D301" s="95">
        <v>0</v>
      </c>
      <c r="E301" s="95"/>
      <c r="F301" s="95"/>
      <c r="G301" s="95"/>
      <c r="H301" s="95"/>
      <c r="I301" s="95"/>
      <c r="J301" s="95"/>
      <c r="K301" s="95"/>
      <c r="L301" s="80">
        <v>0</v>
      </c>
      <c r="Y301" s="98"/>
      <c r="Z301" s="80">
        <f t="shared" si="20"/>
        <v>0</v>
      </c>
      <c r="AA301" s="80" t="str">
        <f t="shared" si="19"/>
        <v>零售市场部</v>
      </c>
      <c r="AB301" s="81" t="s">
        <v>150</v>
      </c>
      <c r="AC301" s="81">
        <v>0</v>
      </c>
      <c r="AD301" s="81">
        <v>0</v>
      </c>
      <c r="AE301" s="81">
        <v>1</v>
      </c>
      <c r="AF301" s="81">
        <v>121000</v>
      </c>
      <c r="AG301" s="80" t="str">
        <f>IFERROR(VLOOKUP(AB301,$AI:$AJ,2,FALSE),0)</f>
        <v>零售市场部</v>
      </c>
      <c r="AI301" s="89" t="s">
        <v>381</v>
      </c>
      <c r="AJ301" s="89" t="s">
        <v>84</v>
      </c>
      <c r="AL301" s="83"/>
      <c r="AM301" s="83"/>
      <c r="AN301" s="83"/>
      <c r="AO301" s="83"/>
      <c r="AP301" s="83"/>
      <c r="AX301" s="80" t="s">
        <v>381</v>
      </c>
      <c r="AY301" s="80" t="s">
        <v>84</v>
      </c>
    </row>
    <row r="302" s="80" customFormat="1" ht="17.25" spans="1:51">
      <c r="A302" s="95"/>
      <c r="B302" s="95"/>
      <c r="C302" s="95"/>
      <c r="D302" s="95">
        <v>0</v>
      </c>
      <c r="E302" s="95"/>
      <c r="F302" s="95"/>
      <c r="G302" s="95"/>
      <c r="H302" s="95"/>
      <c r="I302" s="95"/>
      <c r="J302" s="95"/>
      <c r="K302" s="95"/>
      <c r="L302" s="80">
        <v>0</v>
      </c>
      <c r="Y302" s="98"/>
      <c r="Z302" s="80">
        <f t="shared" si="20"/>
        <v>0</v>
      </c>
      <c r="AA302" s="80">
        <f t="shared" si="19"/>
        <v>0</v>
      </c>
      <c r="AB302" s="81" t="s">
        <v>700</v>
      </c>
      <c r="AC302" s="81">
        <v>0</v>
      </c>
      <c r="AD302" s="81">
        <v>0</v>
      </c>
      <c r="AE302" s="81">
        <v>0</v>
      </c>
      <c r="AF302" s="81">
        <v>0</v>
      </c>
      <c r="AG302" s="80">
        <f>IFERROR(VLOOKUP(AB302,$AI:$AJ,2,FALSE),0)</f>
        <v>0</v>
      </c>
      <c r="AI302" s="89" t="s">
        <v>95</v>
      </c>
      <c r="AJ302" s="89" t="s">
        <v>84</v>
      </c>
      <c r="AL302" s="83"/>
      <c r="AM302" s="83"/>
      <c r="AN302" s="83"/>
      <c r="AO302" s="83"/>
      <c r="AP302" s="83"/>
      <c r="AX302" s="80" t="s">
        <v>95</v>
      </c>
      <c r="AY302" s="80" t="s">
        <v>84</v>
      </c>
    </row>
    <row r="303" s="80" customFormat="1" ht="17.25" spans="1:51">
      <c r="A303" s="95"/>
      <c r="B303" s="95"/>
      <c r="C303" s="95"/>
      <c r="D303" s="95">
        <v>0</v>
      </c>
      <c r="E303" s="95"/>
      <c r="F303" s="95"/>
      <c r="G303" s="95"/>
      <c r="H303" s="95"/>
      <c r="I303" s="95"/>
      <c r="J303" s="95"/>
      <c r="K303" s="95"/>
      <c r="L303" s="80">
        <v>0</v>
      </c>
      <c r="Y303" s="98"/>
      <c r="Z303" s="80">
        <f t="shared" si="20"/>
        <v>0</v>
      </c>
      <c r="AA303" s="80" t="str">
        <f t="shared" si="19"/>
        <v>办公室</v>
      </c>
      <c r="AB303" s="81" t="s">
        <v>81</v>
      </c>
      <c r="AC303" s="81">
        <v>0</v>
      </c>
      <c r="AD303" s="81">
        <v>0</v>
      </c>
      <c r="AE303" s="81">
        <v>0</v>
      </c>
      <c r="AF303" s="81">
        <v>0</v>
      </c>
      <c r="AG303" s="80" t="str">
        <f>IFERROR(VLOOKUP(AB303,$AI:$AJ,2,FALSE),0)</f>
        <v>办公室</v>
      </c>
      <c r="AI303" s="93" t="s">
        <v>194</v>
      </c>
      <c r="AJ303" s="89" t="s">
        <v>84</v>
      </c>
      <c r="AL303" s="83"/>
      <c r="AM303" s="83"/>
      <c r="AN303" s="83"/>
      <c r="AO303" s="83"/>
      <c r="AP303" s="83"/>
      <c r="AX303" s="80" t="s">
        <v>194</v>
      </c>
      <c r="AY303" s="80" t="s">
        <v>84</v>
      </c>
    </row>
    <row r="304" s="80" customFormat="1" ht="17.25" spans="1:51">
      <c r="A304" s="95"/>
      <c r="B304" s="95"/>
      <c r="C304" s="95"/>
      <c r="D304" s="95">
        <v>0</v>
      </c>
      <c r="E304" s="95"/>
      <c r="F304" s="95"/>
      <c r="G304" s="95"/>
      <c r="H304" s="95"/>
      <c r="I304" s="95"/>
      <c r="J304" s="95"/>
      <c r="K304" s="95"/>
      <c r="L304" s="80">
        <v>0</v>
      </c>
      <c r="Y304" s="98"/>
      <c r="Z304" s="80">
        <f t="shared" si="20"/>
        <v>0</v>
      </c>
      <c r="AA304" s="80" t="str">
        <f t="shared" si="19"/>
        <v>零售市场部</v>
      </c>
      <c r="AB304" s="81" t="s">
        <v>173</v>
      </c>
      <c r="AC304" s="81">
        <v>0</v>
      </c>
      <c r="AD304" s="81">
        <v>30000</v>
      </c>
      <c r="AE304" s="81">
        <v>2</v>
      </c>
      <c r="AF304" s="81">
        <v>826624</v>
      </c>
      <c r="AG304" s="80" t="str">
        <f>IFERROR(VLOOKUP(AB304,$AI:$AJ,2,FALSE),0)</f>
        <v>零售市场部</v>
      </c>
      <c r="AI304" s="89" t="s">
        <v>689</v>
      </c>
      <c r="AJ304" s="89" t="s">
        <v>84</v>
      </c>
      <c r="AL304" s="83"/>
      <c r="AM304" s="83"/>
      <c r="AN304" s="83"/>
      <c r="AO304" s="83"/>
      <c r="AP304" s="83"/>
      <c r="AX304" s="80" t="s">
        <v>689</v>
      </c>
      <c r="AY304" s="80" t="s">
        <v>84</v>
      </c>
    </row>
    <row r="305" s="80" customFormat="1" ht="17.25" spans="1:51">
      <c r="A305" s="95"/>
      <c r="B305" s="95"/>
      <c r="C305" s="95"/>
      <c r="D305" s="95">
        <v>0</v>
      </c>
      <c r="E305" s="95"/>
      <c r="F305" s="95"/>
      <c r="G305" s="95"/>
      <c r="H305" s="95"/>
      <c r="I305" s="95"/>
      <c r="J305" s="95"/>
      <c r="K305" s="95"/>
      <c r="L305" s="80">
        <v>0</v>
      </c>
      <c r="Y305" s="98"/>
      <c r="Z305" s="80">
        <f t="shared" si="20"/>
        <v>0</v>
      </c>
      <c r="AA305" s="80" t="str">
        <f t="shared" si="19"/>
        <v>黄楼支行</v>
      </c>
      <c r="AB305" s="81" t="s">
        <v>321</v>
      </c>
      <c r="AC305" s="81">
        <v>0</v>
      </c>
      <c r="AD305" s="81">
        <v>0</v>
      </c>
      <c r="AE305" s="81">
        <v>3</v>
      </c>
      <c r="AF305" s="81">
        <v>40000</v>
      </c>
      <c r="AG305" s="80" t="str">
        <f>IFERROR(VLOOKUP(AB305,$AI:$AJ,2,FALSE),0)</f>
        <v>黄楼支行</v>
      </c>
      <c r="AI305" s="89" t="s">
        <v>166</v>
      </c>
      <c r="AJ305" s="89" t="s">
        <v>84</v>
      </c>
      <c r="AL305" s="83"/>
      <c r="AM305" s="83"/>
      <c r="AN305" s="83"/>
      <c r="AO305" s="83"/>
      <c r="AP305" s="83"/>
      <c r="AX305" s="80" t="s">
        <v>166</v>
      </c>
      <c r="AY305" s="80" t="s">
        <v>84</v>
      </c>
    </row>
    <row r="306" s="80" customFormat="1" ht="17.25" spans="1:51">
      <c r="A306" s="95"/>
      <c r="B306" s="95"/>
      <c r="C306" s="95"/>
      <c r="D306" s="95">
        <v>0</v>
      </c>
      <c r="E306" s="95"/>
      <c r="F306" s="95"/>
      <c r="G306" s="95"/>
      <c r="H306" s="95"/>
      <c r="I306" s="95"/>
      <c r="J306" s="95"/>
      <c r="K306" s="95"/>
      <c r="L306" s="80">
        <v>0</v>
      </c>
      <c r="Y306" s="98"/>
      <c r="Z306" s="80">
        <f t="shared" si="20"/>
        <v>0</v>
      </c>
      <c r="AA306" s="80" t="str">
        <f t="shared" si="19"/>
        <v>五星路支行</v>
      </c>
      <c r="AB306" s="81" t="s">
        <v>701</v>
      </c>
      <c r="AC306" s="81">
        <v>0</v>
      </c>
      <c r="AD306" s="81">
        <v>0</v>
      </c>
      <c r="AE306" s="81">
        <v>0</v>
      </c>
      <c r="AF306" s="81">
        <v>32000</v>
      </c>
      <c r="AG306" s="80" t="str">
        <f>IFERROR(VLOOKUP(AB306,$AI:$AJ,2,FALSE),0)</f>
        <v>五星路支行</v>
      </c>
      <c r="AI306" s="89" t="s">
        <v>478</v>
      </c>
      <c r="AJ306" s="89" t="s">
        <v>84</v>
      </c>
      <c r="AL306" s="83"/>
      <c r="AM306" s="83"/>
      <c r="AN306" s="83"/>
      <c r="AO306" s="83"/>
      <c r="AP306" s="83"/>
      <c r="AX306" s="80" t="s">
        <v>478</v>
      </c>
      <c r="AY306" s="80" t="s">
        <v>84</v>
      </c>
    </row>
    <row r="307" s="80" customFormat="1" ht="17.25" spans="1:51">
      <c r="A307" s="95"/>
      <c r="B307" s="95"/>
      <c r="C307" s="95"/>
      <c r="D307" s="95">
        <v>0</v>
      </c>
      <c r="E307" s="95"/>
      <c r="F307" s="95"/>
      <c r="G307" s="95"/>
      <c r="H307" s="95"/>
      <c r="I307" s="95"/>
      <c r="J307" s="95"/>
      <c r="K307" s="95"/>
      <c r="L307" s="80">
        <v>0</v>
      </c>
      <c r="Y307" s="98"/>
      <c r="Z307" s="80">
        <f t="shared" si="20"/>
        <v>0</v>
      </c>
      <c r="AA307" s="80" t="str">
        <f t="shared" si="19"/>
        <v>川沙支行</v>
      </c>
      <c r="AB307" s="81" t="s">
        <v>702</v>
      </c>
      <c r="AC307" s="81">
        <v>0</v>
      </c>
      <c r="AD307" s="81">
        <v>0</v>
      </c>
      <c r="AE307" s="81">
        <v>0</v>
      </c>
      <c r="AF307" s="81">
        <v>0</v>
      </c>
      <c r="AG307" s="80" t="str">
        <f>IFERROR(VLOOKUP(AB307,$AI:$AJ,2,FALSE),0)</f>
        <v>川沙支行</v>
      </c>
      <c r="AI307" s="89" t="s">
        <v>703</v>
      </c>
      <c r="AJ307" s="89" t="s">
        <v>84</v>
      </c>
      <c r="AL307" s="83"/>
      <c r="AM307" s="83"/>
      <c r="AN307" s="83"/>
      <c r="AO307" s="83"/>
      <c r="AP307" s="83"/>
      <c r="AX307" s="80" t="s">
        <v>703</v>
      </c>
      <c r="AY307" s="80" t="s">
        <v>84</v>
      </c>
    </row>
    <row r="308" s="80" customFormat="1" ht="17.25" spans="1:51">
      <c r="A308" s="95"/>
      <c r="B308" s="95"/>
      <c r="C308" s="95"/>
      <c r="D308" s="95">
        <v>0</v>
      </c>
      <c r="E308" s="95"/>
      <c r="F308" s="95"/>
      <c r="G308" s="95"/>
      <c r="H308" s="95"/>
      <c r="I308" s="95"/>
      <c r="J308" s="95"/>
      <c r="K308" s="95"/>
      <c r="L308" s="80">
        <v>0</v>
      </c>
      <c r="Y308" s="98"/>
      <c r="Z308" s="80">
        <f t="shared" si="20"/>
        <v>0</v>
      </c>
      <c r="AA308" s="80" t="str">
        <f t="shared" si="19"/>
        <v>三林支行</v>
      </c>
      <c r="AB308" s="81" t="s">
        <v>704</v>
      </c>
      <c r="AC308" s="81">
        <v>0</v>
      </c>
      <c r="AD308" s="81">
        <v>0</v>
      </c>
      <c r="AE308" s="81">
        <v>0</v>
      </c>
      <c r="AF308" s="81">
        <v>0</v>
      </c>
      <c r="AG308" s="80" t="str">
        <f>IFERROR(VLOOKUP(AB308,$AI:$AJ,2,FALSE),0)</f>
        <v>三林支行</v>
      </c>
      <c r="AI308" s="89" t="s">
        <v>211</v>
      </c>
      <c r="AJ308" s="89" t="s">
        <v>135</v>
      </c>
      <c r="AL308" s="83"/>
      <c r="AM308" s="83"/>
      <c r="AN308" s="83"/>
      <c r="AO308" s="83"/>
      <c r="AP308" s="83"/>
      <c r="AX308" s="80" t="s">
        <v>211</v>
      </c>
      <c r="AY308" s="80" t="s">
        <v>135</v>
      </c>
    </row>
    <row r="309" s="80" customFormat="1" ht="17.25" spans="1:51">
      <c r="A309" s="95"/>
      <c r="B309" s="95"/>
      <c r="C309" s="95"/>
      <c r="D309" s="95">
        <v>0</v>
      </c>
      <c r="E309" s="95"/>
      <c r="F309" s="95"/>
      <c r="G309" s="95"/>
      <c r="H309" s="95"/>
      <c r="I309" s="95"/>
      <c r="J309" s="95"/>
      <c r="K309" s="95"/>
      <c r="L309" s="80">
        <v>0</v>
      </c>
      <c r="Y309" s="98"/>
      <c r="Z309" s="80">
        <f t="shared" si="20"/>
        <v>0</v>
      </c>
      <c r="AA309" s="80" t="str">
        <f t="shared" si="19"/>
        <v>六团支行</v>
      </c>
      <c r="AB309" s="81" t="s">
        <v>705</v>
      </c>
      <c r="AC309" s="81">
        <v>0</v>
      </c>
      <c r="AD309" s="81">
        <v>0</v>
      </c>
      <c r="AE309" s="81">
        <v>1</v>
      </c>
      <c r="AF309" s="81">
        <v>0</v>
      </c>
      <c r="AG309" s="80" t="str">
        <f>IFERROR(VLOOKUP(AB309,$AI:$AJ,2,FALSE),0)</f>
        <v>六团支行</v>
      </c>
      <c r="AI309" s="89" t="s">
        <v>473</v>
      </c>
      <c r="AJ309" s="89" t="s">
        <v>135</v>
      </c>
      <c r="AL309" s="83"/>
      <c r="AM309" s="83"/>
      <c r="AN309" s="83"/>
      <c r="AO309" s="83"/>
      <c r="AP309" s="83"/>
      <c r="AX309" s="80" t="s">
        <v>473</v>
      </c>
      <c r="AY309" s="80" t="s">
        <v>135</v>
      </c>
    </row>
    <row r="310" s="80" customFormat="1" ht="17.25" spans="1:51">
      <c r="A310" s="95"/>
      <c r="B310" s="95"/>
      <c r="C310" s="95"/>
      <c r="D310" s="95">
        <v>0</v>
      </c>
      <c r="E310" s="95"/>
      <c r="F310" s="95"/>
      <c r="G310" s="95"/>
      <c r="H310" s="95"/>
      <c r="I310" s="95"/>
      <c r="J310" s="95"/>
      <c r="K310" s="95"/>
      <c r="L310" s="80">
        <v>0</v>
      </c>
      <c r="Y310" s="98"/>
      <c r="Z310" s="80">
        <f t="shared" si="20"/>
        <v>0</v>
      </c>
      <c r="AA310" s="80" t="str">
        <f t="shared" si="19"/>
        <v>花木支行</v>
      </c>
      <c r="AB310" s="81" t="s">
        <v>154</v>
      </c>
      <c r="AC310" s="81">
        <v>0</v>
      </c>
      <c r="AD310" s="81">
        <v>15000</v>
      </c>
      <c r="AE310" s="81">
        <v>0</v>
      </c>
      <c r="AF310" s="81">
        <v>68000</v>
      </c>
      <c r="AG310" s="80" t="str">
        <f>IFERROR(VLOOKUP(AB310,$AI:$AJ,2,FALSE),0)</f>
        <v>花木支行</v>
      </c>
      <c r="AI310" s="91" t="s">
        <v>431</v>
      </c>
      <c r="AJ310" s="89" t="s">
        <v>135</v>
      </c>
      <c r="AL310" s="83"/>
      <c r="AM310" s="83"/>
      <c r="AN310" s="83"/>
      <c r="AO310" s="83"/>
      <c r="AP310" s="83"/>
      <c r="AX310" s="80" t="s">
        <v>431</v>
      </c>
      <c r="AY310" s="80" t="s">
        <v>135</v>
      </c>
    </row>
    <row r="311" s="80" customFormat="1" ht="17.25" spans="1:51">
      <c r="A311" s="95"/>
      <c r="B311" s="95"/>
      <c r="C311" s="95"/>
      <c r="D311" s="95">
        <v>0</v>
      </c>
      <c r="E311" s="95"/>
      <c r="F311" s="95"/>
      <c r="G311" s="95"/>
      <c r="H311" s="95"/>
      <c r="I311" s="95"/>
      <c r="J311" s="95"/>
      <c r="K311" s="95"/>
      <c r="L311" s="80">
        <v>0</v>
      </c>
      <c r="Y311" s="98"/>
      <c r="Z311" s="80">
        <f t="shared" si="20"/>
        <v>0</v>
      </c>
      <c r="AA311" s="80">
        <f t="shared" si="19"/>
        <v>0</v>
      </c>
      <c r="AB311" s="81" t="s">
        <v>706</v>
      </c>
      <c r="AC311" s="81">
        <v>0</v>
      </c>
      <c r="AD311" s="81">
        <v>0</v>
      </c>
      <c r="AE311" s="81">
        <v>0</v>
      </c>
      <c r="AF311" s="81">
        <v>0</v>
      </c>
      <c r="AG311" s="80">
        <f>IFERROR(VLOOKUP(AB311,$AI:$AJ,2,FALSE),0)</f>
        <v>0</v>
      </c>
      <c r="AI311" s="93" t="s">
        <v>322</v>
      </c>
      <c r="AJ311" s="89" t="s">
        <v>135</v>
      </c>
      <c r="AL311" s="83"/>
      <c r="AM311" s="83"/>
      <c r="AN311" s="83"/>
      <c r="AO311" s="83"/>
      <c r="AP311" s="83"/>
      <c r="AX311" s="80" t="s">
        <v>322</v>
      </c>
      <c r="AY311" s="80" t="s">
        <v>135</v>
      </c>
    </row>
    <row r="312" s="80" customFormat="1" ht="17.25" spans="1:51">
      <c r="A312" s="95"/>
      <c r="B312" s="95"/>
      <c r="C312" s="95"/>
      <c r="D312" s="95">
        <v>0</v>
      </c>
      <c r="E312" s="95"/>
      <c r="F312" s="95"/>
      <c r="G312" s="95"/>
      <c r="H312" s="95"/>
      <c r="I312" s="95"/>
      <c r="J312" s="95"/>
      <c r="K312" s="95"/>
      <c r="L312" s="80">
        <v>0</v>
      </c>
      <c r="Y312" s="98"/>
      <c r="Z312" s="80">
        <f t="shared" si="20"/>
        <v>0</v>
      </c>
      <c r="AA312" s="80" t="str">
        <f t="shared" si="19"/>
        <v>花木支行</v>
      </c>
      <c r="AB312" s="81" t="s">
        <v>694</v>
      </c>
      <c r="AC312" s="81">
        <v>0</v>
      </c>
      <c r="AD312" s="81">
        <v>0</v>
      </c>
      <c r="AE312" s="81">
        <v>0</v>
      </c>
      <c r="AF312" s="81">
        <v>0</v>
      </c>
      <c r="AG312" s="80" t="str">
        <f>IFERROR(VLOOKUP(AB312,$AI:$AJ,2,FALSE),0)</f>
        <v>花木支行</v>
      </c>
      <c r="AI312" s="94" t="s">
        <v>118</v>
      </c>
      <c r="AJ312" s="89" t="s">
        <v>135</v>
      </c>
      <c r="AL312" s="83"/>
      <c r="AM312" s="83"/>
      <c r="AN312" s="83"/>
      <c r="AO312" s="83"/>
      <c r="AP312" s="83"/>
      <c r="AX312" s="80" t="s">
        <v>118</v>
      </c>
      <c r="AY312" s="80" t="s">
        <v>135</v>
      </c>
    </row>
    <row r="313" s="80" customFormat="1" ht="17.25" spans="1:51">
      <c r="A313" s="95"/>
      <c r="B313" s="95"/>
      <c r="C313" s="95"/>
      <c r="D313" s="95">
        <v>0</v>
      </c>
      <c r="E313" s="95"/>
      <c r="F313" s="95"/>
      <c r="G313" s="95"/>
      <c r="H313" s="95"/>
      <c r="I313" s="95"/>
      <c r="J313" s="95"/>
      <c r="K313" s="95"/>
      <c r="L313" s="80">
        <v>0</v>
      </c>
      <c r="Y313" s="98"/>
      <c r="Z313" s="80">
        <f t="shared" si="20"/>
        <v>0</v>
      </c>
      <c r="AA313" s="80" t="str">
        <f t="shared" si="19"/>
        <v>施湾支行</v>
      </c>
      <c r="AB313" s="81" t="s">
        <v>707</v>
      </c>
      <c r="AC313" s="81">
        <v>0</v>
      </c>
      <c r="AD313" s="81">
        <v>0</v>
      </c>
      <c r="AE313" s="81">
        <v>0</v>
      </c>
      <c r="AF313" s="81">
        <v>0</v>
      </c>
      <c r="AG313" s="80" t="str">
        <f>IFERROR(VLOOKUP(AB313,$AI:$AJ,2,FALSE),0)</f>
        <v>施湾支行</v>
      </c>
      <c r="AI313" s="93" t="s">
        <v>708</v>
      </c>
      <c r="AJ313" s="89" t="s">
        <v>135</v>
      </c>
      <c r="AL313" s="83"/>
      <c r="AM313" s="83"/>
      <c r="AN313" s="83"/>
      <c r="AO313" s="83"/>
      <c r="AP313" s="83"/>
      <c r="AX313" s="80" t="s">
        <v>708</v>
      </c>
      <c r="AY313" s="80" t="s">
        <v>135</v>
      </c>
    </row>
    <row r="314" s="80" customFormat="1" ht="17.25" spans="1:51">
      <c r="A314" s="95"/>
      <c r="B314" s="95"/>
      <c r="C314" s="95"/>
      <c r="D314" s="95">
        <v>0</v>
      </c>
      <c r="E314" s="95"/>
      <c r="F314" s="95"/>
      <c r="G314" s="95"/>
      <c r="H314" s="95"/>
      <c r="I314" s="95"/>
      <c r="J314" s="95"/>
      <c r="K314" s="95"/>
      <c r="L314" s="80">
        <v>0</v>
      </c>
      <c r="Y314" s="98"/>
      <c r="Z314" s="80">
        <f t="shared" si="20"/>
        <v>0</v>
      </c>
      <c r="AA314" s="80" t="str">
        <f t="shared" si="19"/>
        <v>东沟支行</v>
      </c>
      <c r="AB314" s="81" t="s">
        <v>709</v>
      </c>
      <c r="AC314" s="81">
        <v>0</v>
      </c>
      <c r="AD314" s="81">
        <v>0</v>
      </c>
      <c r="AE314" s="81">
        <v>0</v>
      </c>
      <c r="AF314" s="81">
        <v>0</v>
      </c>
      <c r="AG314" s="80" t="str">
        <f>IFERROR(VLOOKUP(AB314,$AI:$AJ,2,FALSE),0)</f>
        <v>东沟支行</v>
      </c>
      <c r="AI314" s="89" t="s">
        <v>464</v>
      </c>
      <c r="AJ314" s="89" t="s">
        <v>135</v>
      </c>
      <c r="AL314" s="83"/>
      <c r="AM314" s="83"/>
      <c r="AN314" s="83"/>
      <c r="AO314" s="83"/>
      <c r="AP314" s="83"/>
      <c r="AX314" s="80" t="s">
        <v>464</v>
      </c>
      <c r="AY314" s="80" t="s">
        <v>135</v>
      </c>
    </row>
    <row r="315" s="80" customFormat="1" ht="17.25" spans="1:51">
      <c r="A315" s="95"/>
      <c r="B315" s="95"/>
      <c r="C315" s="95"/>
      <c r="D315" s="95">
        <v>0</v>
      </c>
      <c r="E315" s="95"/>
      <c r="F315" s="95"/>
      <c r="G315" s="95"/>
      <c r="H315" s="95"/>
      <c r="I315" s="95"/>
      <c r="J315" s="95"/>
      <c r="K315" s="95"/>
      <c r="L315" s="80">
        <v>0</v>
      </c>
      <c r="Y315" s="98"/>
      <c r="Z315" s="80">
        <f t="shared" si="20"/>
        <v>0</v>
      </c>
      <c r="AA315" s="80" t="str">
        <f t="shared" si="19"/>
        <v>北蔡支行</v>
      </c>
      <c r="AB315" s="81" t="s">
        <v>326</v>
      </c>
      <c r="AC315" s="81">
        <v>0</v>
      </c>
      <c r="AD315" s="81">
        <v>0</v>
      </c>
      <c r="AE315" s="81">
        <v>0</v>
      </c>
      <c r="AF315" s="81">
        <v>258000</v>
      </c>
      <c r="AG315" s="80" t="str">
        <f>IFERROR(VLOOKUP(AB315,$AI:$AJ,2,FALSE),0)</f>
        <v>北蔡支行</v>
      </c>
      <c r="AI315" s="89" t="s">
        <v>710</v>
      </c>
      <c r="AJ315" s="89" t="s">
        <v>135</v>
      </c>
      <c r="AL315" s="83"/>
      <c r="AM315" s="83"/>
      <c r="AN315" s="83"/>
      <c r="AO315" s="83"/>
      <c r="AP315" s="83"/>
      <c r="AX315" s="80" t="s">
        <v>710</v>
      </c>
      <c r="AY315" s="80" t="s">
        <v>135</v>
      </c>
    </row>
    <row r="316" s="80" customFormat="1" ht="17.25" spans="1:51">
      <c r="A316" s="95"/>
      <c r="B316" s="95"/>
      <c r="C316" s="95"/>
      <c r="D316" s="95">
        <v>0</v>
      </c>
      <c r="E316" s="95"/>
      <c r="F316" s="95"/>
      <c r="G316" s="95"/>
      <c r="H316" s="95"/>
      <c r="I316" s="95"/>
      <c r="J316" s="95"/>
      <c r="K316" s="95"/>
      <c r="L316" s="80">
        <v>0</v>
      </c>
      <c r="Y316" s="98"/>
      <c r="Z316" s="80">
        <f t="shared" si="20"/>
        <v>0</v>
      </c>
      <c r="AA316" s="80" t="str">
        <f t="shared" si="19"/>
        <v>办公室</v>
      </c>
      <c r="AB316" s="81" t="s">
        <v>92</v>
      </c>
      <c r="AC316" s="81">
        <v>0</v>
      </c>
      <c r="AD316" s="81">
        <v>0</v>
      </c>
      <c r="AE316" s="81">
        <v>0</v>
      </c>
      <c r="AF316" s="81">
        <v>0</v>
      </c>
      <c r="AG316" s="80" t="str">
        <f>IFERROR(VLOOKUP(AB316,$AI:$AJ,2,FALSE),0)</f>
        <v>办公室</v>
      </c>
      <c r="AI316" s="89" t="s">
        <v>232</v>
      </c>
      <c r="AJ316" s="89" t="s">
        <v>93</v>
      </c>
      <c r="AL316" s="83"/>
      <c r="AM316" s="83"/>
      <c r="AN316" s="83"/>
      <c r="AO316" s="83"/>
      <c r="AP316" s="83"/>
      <c r="AX316" s="80" t="s">
        <v>232</v>
      </c>
      <c r="AY316" s="80" t="s">
        <v>93</v>
      </c>
    </row>
    <row r="317" s="80" customFormat="1" ht="17.25" spans="1:51">
      <c r="A317" s="95"/>
      <c r="B317" s="95"/>
      <c r="C317" s="95"/>
      <c r="D317" s="95">
        <v>0</v>
      </c>
      <c r="E317" s="95"/>
      <c r="F317" s="95"/>
      <c r="G317" s="95"/>
      <c r="H317" s="95"/>
      <c r="I317" s="95"/>
      <c r="J317" s="95"/>
      <c r="K317" s="95"/>
      <c r="L317" s="80">
        <v>0</v>
      </c>
      <c r="Y317" s="98"/>
      <c r="Z317" s="80">
        <f t="shared" si="20"/>
        <v>0</v>
      </c>
      <c r="AA317" s="80" t="str">
        <f t="shared" si="19"/>
        <v>张江支行</v>
      </c>
      <c r="AB317" s="81" t="s">
        <v>711</v>
      </c>
      <c r="AC317" s="81">
        <v>0</v>
      </c>
      <c r="AD317" s="81">
        <v>0</v>
      </c>
      <c r="AE317" s="81">
        <v>0</v>
      </c>
      <c r="AF317" s="81">
        <v>0</v>
      </c>
      <c r="AG317" s="80" t="str">
        <f>IFERROR(VLOOKUP(AB317,$AI:$AJ,2,FALSE),0)</f>
        <v>张江支行</v>
      </c>
      <c r="AI317" s="89" t="s">
        <v>712</v>
      </c>
      <c r="AJ317" s="89" t="s">
        <v>182</v>
      </c>
      <c r="AL317" s="83"/>
      <c r="AM317" s="83"/>
      <c r="AN317" s="83"/>
      <c r="AO317" s="83"/>
      <c r="AP317" s="83"/>
      <c r="AX317" s="80" t="s">
        <v>712</v>
      </c>
      <c r="AY317" s="80" t="s">
        <v>182</v>
      </c>
    </row>
    <row r="318" s="80" customFormat="1" ht="17.25" spans="1:51">
      <c r="A318" s="95"/>
      <c r="B318" s="95"/>
      <c r="C318" s="95"/>
      <c r="D318" s="95">
        <v>0</v>
      </c>
      <c r="E318" s="95"/>
      <c r="F318" s="95"/>
      <c r="G318" s="95"/>
      <c r="H318" s="95"/>
      <c r="I318" s="95"/>
      <c r="J318" s="95"/>
      <c r="K318" s="95"/>
      <c r="L318" s="80">
        <v>0</v>
      </c>
      <c r="Y318" s="98"/>
      <c r="Z318" s="80">
        <f t="shared" si="20"/>
        <v>0</v>
      </c>
      <c r="AA318" s="80" t="str">
        <f t="shared" si="19"/>
        <v>三林支行</v>
      </c>
      <c r="AB318" s="81" t="s">
        <v>713</v>
      </c>
      <c r="AC318" s="81">
        <v>0</v>
      </c>
      <c r="AD318" s="81">
        <v>0</v>
      </c>
      <c r="AE318" s="81">
        <v>0</v>
      </c>
      <c r="AF318" s="81">
        <v>0</v>
      </c>
      <c r="AG318" s="80" t="str">
        <f>IFERROR(VLOOKUP(AB318,$AI:$AJ,2,FALSE),0)</f>
        <v>三林支行</v>
      </c>
      <c r="AI318" s="92" t="s">
        <v>85</v>
      </c>
      <c r="AJ318" s="89" t="s">
        <v>93</v>
      </c>
      <c r="AL318" s="83"/>
      <c r="AM318" s="83"/>
      <c r="AN318" s="83"/>
      <c r="AO318" s="83"/>
      <c r="AP318" s="83"/>
      <c r="AX318" s="80" t="s">
        <v>85</v>
      </c>
      <c r="AY318" s="80" t="s">
        <v>93</v>
      </c>
    </row>
    <row r="319" s="80" customFormat="1" ht="17.25" spans="1:51">
      <c r="A319" s="95"/>
      <c r="B319" s="95"/>
      <c r="C319" s="95"/>
      <c r="D319" s="95">
        <v>0</v>
      </c>
      <c r="E319" s="95"/>
      <c r="F319" s="95"/>
      <c r="G319" s="95"/>
      <c r="H319" s="95"/>
      <c r="I319" s="95"/>
      <c r="J319" s="95"/>
      <c r="K319" s="95"/>
      <c r="L319" s="80">
        <v>0</v>
      </c>
      <c r="Y319" s="98"/>
      <c r="Z319" s="80">
        <f t="shared" si="20"/>
        <v>0</v>
      </c>
      <c r="AA319" s="80" t="str">
        <f t="shared" si="19"/>
        <v>运营管理部</v>
      </c>
      <c r="AB319" s="81" t="s">
        <v>285</v>
      </c>
      <c r="AC319" s="81">
        <v>0</v>
      </c>
      <c r="AD319" s="81">
        <v>0</v>
      </c>
      <c r="AE319" s="81">
        <v>0</v>
      </c>
      <c r="AF319" s="81">
        <v>0</v>
      </c>
      <c r="AG319" s="80" t="str">
        <f>IFERROR(VLOOKUP(AB319,$AI:$AJ,2,FALSE),0)</f>
        <v>运营管理部</v>
      </c>
      <c r="AI319" s="89" t="s">
        <v>573</v>
      </c>
      <c r="AJ319" s="89" t="s">
        <v>93</v>
      </c>
      <c r="AL319" s="83"/>
      <c r="AM319" s="83"/>
      <c r="AN319" s="83"/>
      <c r="AO319" s="83"/>
      <c r="AP319" s="83"/>
      <c r="AX319" s="80" t="s">
        <v>573</v>
      </c>
      <c r="AY319" s="80" t="s">
        <v>93</v>
      </c>
    </row>
    <row r="320" s="80" customFormat="1" ht="17.25" spans="1:51">
      <c r="A320" s="95"/>
      <c r="B320" s="95"/>
      <c r="C320" s="95"/>
      <c r="D320" s="95">
        <v>0</v>
      </c>
      <c r="E320" s="95"/>
      <c r="F320" s="95"/>
      <c r="G320" s="95"/>
      <c r="H320" s="95"/>
      <c r="I320" s="95"/>
      <c r="J320" s="95"/>
      <c r="K320" s="95"/>
      <c r="L320" s="80">
        <v>0</v>
      </c>
      <c r="Y320" s="98"/>
      <c r="Z320" s="80">
        <f t="shared" si="20"/>
        <v>0</v>
      </c>
      <c r="AA320" s="80">
        <f t="shared" si="19"/>
        <v>0</v>
      </c>
      <c r="AB320" s="81" t="s">
        <v>714</v>
      </c>
      <c r="AC320" s="81">
        <v>0</v>
      </c>
      <c r="AD320" s="81">
        <v>0</v>
      </c>
      <c r="AE320" s="81">
        <v>0</v>
      </c>
      <c r="AF320" s="81">
        <v>0</v>
      </c>
      <c r="AG320" s="80">
        <f>IFERROR(VLOOKUP(AB320,$AI:$AJ,2,FALSE),0)</f>
        <v>0</v>
      </c>
      <c r="AI320" s="89" t="s">
        <v>715</v>
      </c>
      <c r="AJ320" s="89" t="s">
        <v>72</v>
      </c>
      <c r="AL320" s="83"/>
      <c r="AM320" s="83"/>
      <c r="AN320" s="83"/>
      <c r="AO320" s="83"/>
      <c r="AP320" s="83"/>
      <c r="AX320" s="80" t="s">
        <v>715</v>
      </c>
      <c r="AY320" s="80" t="s">
        <v>72</v>
      </c>
    </row>
    <row r="321" s="80" customFormat="1" ht="17.25" spans="1:51">
      <c r="A321" s="95"/>
      <c r="B321" s="95"/>
      <c r="C321" s="95"/>
      <c r="D321" s="95">
        <v>0</v>
      </c>
      <c r="E321" s="95"/>
      <c r="F321" s="95"/>
      <c r="G321" s="95"/>
      <c r="H321" s="95"/>
      <c r="I321" s="95"/>
      <c r="J321" s="95"/>
      <c r="K321" s="95"/>
      <c r="L321" s="80">
        <v>0</v>
      </c>
      <c r="Y321" s="98"/>
      <c r="Z321" s="80">
        <f t="shared" si="20"/>
        <v>0</v>
      </c>
      <c r="AA321" s="80" t="str">
        <f t="shared" si="19"/>
        <v>运营管理部</v>
      </c>
      <c r="AB321" s="81" t="s">
        <v>350</v>
      </c>
      <c r="AC321" s="81">
        <v>0</v>
      </c>
      <c r="AD321" s="81">
        <v>0</v>
      </c>
      <c r="AE321" s="81">
        <v>0</v>
      </c>
      <c r="AF321" s="81">
        <v>0</v>
      </c>
      <c r="AG321" s="80" t="str">
        <f>IFERROR(VLOOKUP(AB321,$AI:$AJ,2,FALSE),0)</f>
        <v>运营管理部</v>
      </c>
      <c r="AI321" s="89" t="s">
        <v>638</v>
      </c>
      <c r="AJ321" s="89" t="s">
        <v>72</v>
      </c>
      <c r="AL321" s="83"/>
      <c r="AM321" s="83"/>
      <c r="AN321" s="83"/>
      <c r="AO321" s="83"/>
      <c r="AP321" s="83"/>
      <c r="AX321" s="80" t="s">
        <v>638</v>
      </c>
      <c r="AY321" s="80" t="s">
        <v>72</v>
      </c>
    </row>
    <row r="322" s="80" customFormat="1" ht="17.25" spans="1:51">
      <c r="A322" s="95"/>
      <c r="B322" s="95"/>
      <c r="C322" s="95"/>
      <c r="D322" s="95">
        <v>0</v>
      </c>
      <c r="E322" s="95"/>
      <c r="F322" s="95"/>
      <c r="G322" s="95"/>
      <c r="H322" s="95"/>
      <c r="I322" s="95"/>
      <c r="J322" s="95"/>
      <c r="K322" s="95"/>
      <c r="L322" s="80">
        <v>0</v>
      </c>
      <c r="Y322" s="98"/>
      <c r="Z322" s="80">
        <f t="shared" si="20"/>
        <v>0</v>
      </c>
      <c r="AA322" s="80" t="str">
        <f t="shared" ref="AA322:AA385" si="21">AG322</f>
        <v>北蔡支行</v>
      </c>
      <c r="AB322" s="81" t="s">
        <v>176</v>
      </c>
      <c r="AC322" s="81">
        <v>0</v>
      </c>
      <c r="AD322" s="81">
        <v>0</v>
      </c>
      <c r="AE322" s="81">
        <v>6</v>
      </c>
      <c r="AF322" s="81">
        <v>100000</v>
      </c>
      <c r="AG322" s="80" t="str">
        <f>IFERROR(VLOOKUP(AB322,$AI:$AJ,2,FALSE),0)</f>
        <v>北蔡支行</v>
      </c>
      <c r="AI322" s="89" t="s">
        <v>627</v>
      </c>
      <c r="AJ322" s="89" t="s">
        <v>72</v>
      </c>
      <c r="AL322" s="83"/>
      <c r="AM322" s="83"/>
      <c r="AN322" s="83"/>
      <c r="AO322" s="83"/>
      <c r="AP322" s="83"/>
      <c r="AX322" s="80" t="s">
        <v>627</v>
      </c>
      <c r="AY322" s="80" t="s">
        <v>72</v>
      </c>
    </row>
    <row r="323" s="80" customFormat="1" ht="17.25" spans="1:51">
      <c r="A323" s="95"/>
      <c r="B323" s="95"/>
      <c r="C323" s="95"/>
      <c r="D323" s="95">
        <v>0</v>
      </c>
      <c r="E323" s="95"/>
      <c r="F323" s="95"/>
      <c r="G323" s="95"/>
      <c r="H323" s="95"/>
      <c r="I323" s="95"/>
      <c r="J323" s="95"/>
      <c r="K323" s="95"/>
      <c r="L323" s="80">
        <v>0</v>
      </c>
      <c r="Y323" s="98"/>
      <c r="Z323" s="80">
        <f t="shared" si="20"/>
        <v>0</v>
      </c>
      <c r="AA323" s="80" t="str">
        <f t="shared" si="21"/>
        <v>高桥支行</v>
      </c>
      <c r="AB323" s="81" t="s">
        <v>716</v>
      </c>
      <c r="AC323" s="81">
        <v>0</v>
      </c>
      <c r="AD323" s="81">
        <v>0</v>
      </c>
      <c r="AE323" s="81">
        <v>1</v>
      </c>
      <c r="AF323" s="81">
        <v>0</v>
      </c>
      <c r="AG323" s="80" t="str">
        <f>IFERROR(VLOOKUP(AB323,$AI:$AJ,2,FALSE),0)</f>
        <v>高桥支行</v>
      </c>
      <c r="AI323" s="89" t="s">
        <v>623</v>
      </c>
      <c r="AJ323" s="89" t="s">
        <v>72</v>
      </c>
      <c r="AL323" s="83"/>
      <c r="AM323" s="83"/>
      <c r="AN323" s="83"/>
      <c r="AO323" s="83"/>
      <c r="AP323" s="83"/>
      <c r="AX323" s="80" t="s">
        <v>623</v>
      </c>
      <c r="AY323" s="80" t="s">
        <v>72</v>
      </c>
    </row>
    <row r="324" s="80" customFormat="1" ht="17.25" spans="1:51">
      <c r="A324" s="95"/>
      <c r="B324" s="95"/>
      <c r="C324" s="95"/>
      <c r="D324" s="95">
        <v>0</v>
      </c>
      <c r="E324" s="95"/>
      <c r="F324" s="95"/>
      <c r="G324" s="95"/>
      <c r="H324" s="95"/>
      <c r="I324" s="95"/>
      <c r="J324" s="95"/>
      <c r="K324" s="95"/>
      <c r="L324" s="80">
        <v>0</v>
      </c>
      <c r="Y324" s="98"/>
      <c r="Z324" s="80">
        <f t="shared" ref="Z324:Z387" si="22">P324-Y324</f>
        <v>0</v>
      </c>
      <c r="AA324" s="80" t="str">
        <f t="shared" si="21"/>
        <v>营业部</v>
      </c>
      <c r="AB324" s="81" t="s">
        <v>331</v>
      </c>
      <c r="AC324" s="81">
        <v>0</v>
      </c>
      <c r="AD324" s="81">
        <v>0</v>
      </c>
      <c r="AE324" s="81">
        <v>0</v>
      </c>
      <c r="AF324" s="81">
        <v>1061000</v>
      </c>
      <c r="AG324" s="80" t="str">
        <f>IFERROR(VLOOKUP(AB324,$AI:$AJ,2,FALSE),0)</f>
        <v>营业部</v>
      </c>
      <c r="AI324" s="89" t="s">
        <v>717</v>
      </c>
      <c r="AJ324" s="89" t="s">
        <v>72</v>
      </c>
      <c r="AL324" s="83"/>
      <c r="AM324" s="83"/>
      <c r="AN324" s="83"/>
      <c r="AO324" s="83"/>
      <c r="AP324" s="83"/>
      <c r="AX324" s="80" t="s">
        <v>717</v>
      </c>
      <c r="AY324" s="80" t="s">
        <v>72</v>
      </c>
    </row>
    <row r="325" s="80" customFormat="1" ht="17.25" spans="1:51">
      <c r="A325" s="95"/>
      <c r="B325" s="95"/>
      <c r="C325" s="95"/>
      <c r="D325" s="95">
        <v>0</v>
      </c>
      <c r="E325" s="95"/>
      <c r="F325" s="95"/>
      <c r="G325" s="95"/>
      <c r="H325" s="95"/>
      <c r="I325" s="95"/>
      <c r="J325" s="95"/>
      <c r="K325" s="95"/>
      <c r="L325" s="80">
        <v>0</v>
      </c>
      <c r="Y325" s="98"/>
      <c r="Z325" s="80">
        <f t="shared" si="22"/>
        <v>0</v>
      </c>
      <c r="AA325" s="80">
        <f t="shared" si="21"/>
        <v>0</v>
      </c>
      <c r="AB325" s="81" t="s">
        <v>718</v>
      </c>
      <c r="AC325" s="81">
        <v>0</v>
      </c>
      <c r="AD325" s="81">
        <v>0</v>
      </c>
      <c r="AE325" s="81">
        <v>0</v>
      </c>
      <c r="AF325" s="81">
        <v>10000</v>
      </c>
      <c r="AG325" s="80">
        <f>IFERROR(VLOOKUP(AB325,$AI:$AJ,2,FALSE),0)</f>
        <v>0</v>
      </c>
      <c r="AI325" s="89" t="s">
        <v>390</v>
      </c>
      <c r="AJ325" s="89" t="s">
        <v>72</v>
      </c>
      <c r="AL325" s="83"/>
      <c r="AM325" s="83"/>
      <c r="AN325" s="83"/>
      <c r="AO325" s="83"/>
      <c r="AP325" s="83"/>
      <c r="AX325" s="80" t="s">
        <v>390</v>
      </c>
      <c r="AY325" s="80" t="s">
        <v>72</v>
      </c>
    </row>
    <row r="326" s="80" customFormat="1" ht="17.25" spans="1:51">
      <c r="A326" s="95"/>
      <c r="B326" s="95"/>
      <c r="C326" s="95"/>
      <c r="D326" s="95">
        <v>0</v>
      </c>
      <c r="E326" s="95"/>
      <c r="F326" s="95"/>
      <c r="G326" s="95"/>
      <c r="H326" s="95"/>
      <c r="I326" s="95"/>
      <c r="J326" s="95"/>
      <c r="K326" s="95"/>
      <c r="L326" s="80">
        <v>0</v>
      </c>
      <c r="Y326" s="98"/>
      <c r="Z326" s="80">
        <f t="shared" si="22"/>
        <v>0</v>
      </c>
      <c r="AA326" s="80">
        <f t="shared" si="21"/>
        <v>0</v>
      </c>
      <c r="AB326" s="81" t="s">
        <v>334</v>
      </c>
      <c r="AC326" s="81">
        <v>0</v>
      </c>
      <c r="AD326" s="81">
        <v>0</v>
      </c>
      <c r="AE326" s="81">
        <v>0</v>
      </c>
      <c r="AF326" s="81">
        <v>0</v>
      </c>
      <c r="AG326" s="80">
        <f>IFERROR(VLOOKUP(AB326,$AI:$AJ,2,FALSE),0)</f>
        <v>0</v>
      </c>
      <c r="AI326" s="89" t="s">
        <v>396</v>
      </c>
      <c r="AJ326" s="89" t="s">
        <v>72</v>
      </c>
      <c r="AL326" s="83"/>
      <c r="AM326" s="83"/>
      <c r="AN326" s="83"/>
      <c r="AO326" s="83"/>
      <c r="AP326" s="83"/>
      <c r="AX326" s="80" t="s">
        <v>396</v>
      </c>
      <c r="AY326" s="80" t="s">
        <v>72</v>
      </c>
    </row>
    <row r="327" s="80" customFormat="1" ht="17.25" spans="1:51">
      <c r="A327" s="95"/>
      <c r="B327" s="95"/>
      <c r="C327" s="95"/>
      <c r="D327" s="95">
        <v>0</v>
      </c>
      <c r="E327" s="95"/>
      <c r="F327" s="95"/>
      <c r="G327" s="95"/>
      <c r="H327" s="95"/>
      <c r="I327" s="95"/>
      <c r="J327" s="95"/>
      <c r="K327" s="95"/>
      <c r="L327" s="80">
        <v>0</v>
      </c>
      <c r="Y327" s="98"/>
      <c r="Z327" s="80">
        <f t="shared" si="22"/>
        <v>0</v>
      </c>
      <c r="AA327" s="80" t="str">
        <f t="shared" si="21"/>
        <v>市场一部</v>
      </c>
      <c r="AB327" s="81" t="s">
        <v>580</v>
      </c>
      <c r="AC327" s="81">
        <v>0</v>
      </c>
      <c r="AD327" s="81">
        <v>0</v>
      </c>
      <c r="AE327" s="81">
        <v>0</v>
      </c>
      <c r="AF327" s="81">
        <v>2656</v>
      </c>
      <c r="AG327" s="80" t="str">
        <f>IFERROR(VLOOKUP(AB327,$AI:$AJ,2,FALSE),0)</f>
        <v>市场一部</v>
      </c>
      <c r="AI327" s="89" t="s">
        <v>719</v>
      </c>
      <c r="AJ327" s="89" t="s">
        <v>72</v>
      </c>
      <c r="AL327" s="83"/>
      <c r="AM327" s="83"/>
      <c r="AN327" s="83"/>
      <c r="AO327" s="83"/>
      <c r="AP327" s="83"/>
      <c r="AX327" s="80" t="s">
        <v>719</v>
      </c>
      <c r="AY327" s="80" t="s">
        <v>72</v>
      </c>
    </row>
    <row r="328" s="80" customFormat="1" ht="17.25" spans="1:51">
      <c r="A328" s="95"/>
      <c r="B328" s="95"/>
      <c r="C328" s="95"/>
      <c r="D328" s="95">
        <v>0</v>
      </c>
      <c r="E328" s="95"/>
      <c r="F328" s="95"/>
      <c r="G328" s="95"/>
      <c r="H328" s="95"/>
      <c r="I328" s="95"/>
      <c r="J328" s="95"/>
      <c r="K328" s="95"/>
      <c r="L328" s="80">
        <v>0</v>
      </c>
      <c r="Y328" s="98"/>
      <c r="Z328" s="80">
        <f t="shared" si="22"/>
        <v>0</v>
      </c>
      <c r="AA328" s="80" t="str">
        <f t="shared" si="21"/>
        <v>风险管理部</v>
      </c>
      <c r="AB328" s="81" t="s">
        <v>483</v>
      </c>
      <c r="AC328" s="81">
        <v>0</v>
      </c>
      <c r="AD328" s="81">
        <v>0</v>
      </c>
      <c r="AE328" s="81">
        <v>0</v>
      </c>
      <c r="AF328" s="81">
        <v>0</v>
      </c>
      <c r="AG328" s="80" t="str">
        <f>IFERROR(VLOOKUP(AB328,$AI:$AJ,2,FALSE),0)</f>
        <v>风险管理部</v>
      </c>
      <c r="AI328" s="89" t="s">
        <v>720</v>
      </c>
      <c r="AJ328" s="89" t="s">
        <v>72</v>
      </c>
      <c r="AL328" s="83"/>
      <c r="AM328" s="83"/>
      <c r="AN328" s="83"/>
      <c r="AO328" s="83"/>
      <c r="AP328" s="83"/>
      <c r="AX328" s="80" t="s">
        <v>720</v>
      </c>
      <c r="AY328" s="80" t="s">
        <v>72</v>
      </c>
    </row>
    <row r="329" s="80" customFormat="1" ht="17.25" spans="1:51">
      <c r="A329" s="95"/>
      <c r="B329" s="95"/>
      <c r="C329" s="95"/>
      <c r="D329" s="95">
        <v>0</v>
      </c>
      <c r="E329" s="95"/>
      <c r="F329" s="95"/>
      <c r="G329" s="95"/>
      <c r="H329" s="95"/>
      <c r="I329" s="95"/>
      <c r="J329" s="95"/>
      <c r="K329" s="95"/>
      <c r="L329" s="80">
        <v>0</v>
      </c>
      <c r="Y329" s="98"/>
      <c r="Z329" s="80">
        <f t="shared" si="22"/>
        <v>0</v>
      </c>
      <c r="AA329" s="80">
        <f t="shared" si="21"/>
        <v>0</v>
      </c>
      <c r="AB329" s="81" t="s">
        <v>721</v>
      </c>
      <c r="AC329" s="81">
        <v>0</v>
      </c>
      <c r="AD329" s="81">
        <v>0</v>
      </c>
      <c r="AE329" s="81">
        <v>0</v>
      </c>
      <c r="AF329" s="81">
        <v>0</v>
      </c>
      <c r="AG329" s="80">
        <f>IFERROR(VLOOKUP(AB329,$AI:$AJ,2,FALSE),0)</f>
        <v>0</v>
      </c>
      <c r="AI329" s="89" t="s">
        <v>722</v>
      </c>
      <c r="AJ329" s="89" t="s">
        <v>72</v>
      </c>
      <c r="AL329" s="83"/>
      <c r="AM329" s="83"/>
      <c r="AN329" s="83"/>
      <c r="AO329" s="83"/>
      <c r="AP329" s="83"/>
      <c r="AX329" s="80" t="s">
        <v>722</v>
      </c>
      <c r="AY329" s="80" t="s">
        <v>72</v>
      </c>
    </row>
    <row r="330" s="80" customFormat="1" ht="17.25" spans="1:51">
      <c r="A330" s="95"/>
      <c r="B330" s="95"/>
      <c r="C330" s="95"/>
      <c r="D330" s="95">
        <v>0</v>
      </c>
      <c r="E330" s="95"/>
      <c r="F330" s="95"/>
      <c r="G330" s="95"/>
      <c r="H330" s="95"/>
      <c r="I330" s="95"/>
      <c r="J330" s="95"/>
      <c r="K330" s="95"/>
      <c r="L330" s="80">
        <v>0</v>
      </c>
      <c r="Y330" s="98"/>
      <c r="Z330" s="80">
        <f t="shared" si="22"/>
        <v>0</v>
      </c>
      <c r="AA330" s="80">
        <f t="shared" si="21"/>
        <v>0</v>
      </c>
      <c r="AB330" s="81" t="s">
        <v>723</v>
      </c>
      <c r="AC330" s="81">
        <v>0</v>
      </c>
      <c r="AD330" s="81">
        <v>0</v>
      </c>
      <c r="AE330" s="81">
        <v>0</v>
      </c>
      <c r="AF330" s="81">
        <v>0</v>
      </c>
      <c r="AG330" s="80">
        <f>IFERROR(VLOOKUP(AB330,$AI:$AJ,2,FALSE),0)</f>
        <v>0</v>
      </c>
      <c r="AI330" s="89" t="s">
        <v>704</v>
      </c>
      <c r="AJ330" s="89" t="s">
        <v>72</v>
      </c>
      <c r="AL330" s="83"/>
      <c r="AM330" s="83"/>
      <c r="AN330" s="83"/>
      <c r="AO330" s="83"/>
      <c r="AP330" s="83"/>
      <c r="AX330" s="80" t="s">
        <v>704</v>
      </c>
      <c r="AY330" s="80" t="s">
        <v>72</v>
      </c>
    </row>
    <row r="331" s="80" customFormat="1" ht="17.25" spans="1:51">
      <c r="A331" s="95"/>
      <c r="B331" s="95"/>
      <c r="C331" s="95"/>
      <c r="D331" s="95">
        <v>0</v>
      </c>
      <c r="E331" s="95"/>
      <c r="F331" s="95"/>
      <c r="G331" s="95"/>
      <c r="H331" s="95"/>
      <c r="I331" s="95"/>
      <c r="J331" s="95"/>
      <c r="K331" s="95"/>
      <c r="L331" s="80">
        <v>0</v>
      </c>
      <c r="Y331" s="98"/>
      <c r="Z331" s="80">
        <f t="shared" si="22"/>
        <v>0</v>
      </c>
      <c r="AA331" s="80" t="str">
        <f t="shared" si="21"/>
        <v>合规内控部</v>
      </c>
      <c r="AB331" s="81" t="s">
        <v>479</v>
      </c>
      <c r="AC331" s="81">
        <v>0</v>
      </c>
      <c r="AD331" s="81">
        <v>0</v>
      </c>
      <c r="AE331" s="81">
        <v>0</v>
      </c>
      <c r="AF331" s="81">
        <v>0</v>
      </c>
      <c r="AG331" s="80" t="str">
        <f>IFERROR(VLOOKUP(AB331,$AI:$AJ,2,FALSE),0)</f>
        <v>合规内控部</v>
      </c>
      <c r="AI331" s="89" t="s">
        <v>281</v>
      </c>
      <c r="AJ331" s="89" t="s">
        <v>72</v>
      </c>
      <c r="AL331" s="83"/>
      <c r="AM331" s="83"/>
      <c r="AN331" s="83"/>
      <c r="AO331" s="83"/>
      <c r="AP331" s="83"/>
      <c r="AX331" s="80" t="s">
        <v>281</v>
      </c>
      <c r="AY331" s="80" t="s">
        <v>72</v>
      </c>
    </row>
    <row r="332" s="80" customFormat="1" ht="17.25" spans="1:51">
      <c r="A332" s="95"/>
      <c r="B332" s="95"/>
      <c r="C332" s="95"/>
      <c r="D332" s="95">
        <v>0</v>
      </c>
      <c r="E332" s="95"/>
      <c r="F332" s="95"/>
      <c r="G332" s="95"/>
      <c r="H332" s="95"/>
      <c r="I332" s="95"/>
      <c r="J332" s="95"/>
      <c r="K332" s="95"/>
      <c r="L332" s="80">
        <v>0</v>
      </c>
      <c r="Y332" s="98"/>
      <c r="Z332" s="80">
        <f t="shared" si="22"/>
        <v>0</v>
      </c>
      <c r="AA332" s="80" t="str">
        <f t="shared" si="21"/>
        <v>零售市场部</v>
      </c>
      <c r="AB332" s="81" t="s">
        <v>158</v>
      </c>
      <c r="AC332" s="81">
        <v>0</v>
      </c>
      <c r="AD332" s="81">
        <v>0</v>
      </c>
      <c r="AE332" s="81">
        <v>1</v>
      </c>
      <c r="AF332" s="81">
        <v>630034</v>
      </c>
      <c r="AG332" s="80" t="str">
        <f>IFERROR(VLOOKUP(AB332,$AI:$AJ,2,FALSE),0)</f>
        <v>零售市场部</v>
      </c>
      <c r="AI332" s="89" t="s">
        <v>601</v>
      </c>
      <c r="AJ332" s="89" t="s">
        <v>72</v>
      </c>
      <c r="AL332" s="83"/>
      <c r="AM332" s="83"/>
      <c r="AN332" s="83"/>
      <c r="AO332" s="83"/>
      <c r="AP332" s="83"/>
      <c r="AX332" s="80" t="s">
        <v>601</v>
      </c>
      <c r="AY332" s="80" t="s">
        <v>72</v>
      </c>
    </row>
    <row r="333" s="80" customFormat="1" ht="17.25" spans="1:51">
      <c r="A333" s="95"/>
      <c r="B333" s="95"/>
      <c r="C333" s="95"/>
      <c r="D333" s="95">
        <v>0</v>
      </c>
      <c r="E333" s="95"/>
      <c r="F333" s="95"/>
      <c r="G333" s="95"/>
      <c r="H333" s="95"/>
      <c r="I333" s="95"/>
      <c r="J333" s="95"/>
      <c r="K333" s="95"/>
      <c r="L333" s="80">
        <v>0</v>
      </c>
      <c r="Y333" s="98"/>
      <c r="Z333" s="80">
        <f t="shared" si="22"/>
        <v>0</v>
      </c>
      <c r="AA333" s="80" t="str">
        <f t="shared" si="21"/>
        <v>川沙支行</v>
      </c>
      <c r="AB333" s="81" t="s">
        <v>336</v>
      </c>
      <c r="AC333" s="81">
        <v>0</v>
      </c>
      <c r="AD333" s="81">
        <v>0</v>
      </c>
      <c r="AE333" s="81">
        <v>0</v>
      </c>
      <c r="AF333" s="81">
        <v>35000</v>
      </c>
      <c r="AG333" s="80" t="str">
        <f>IFERROR(VLOOKUP(AB333,$AI:$AJ,2,FALSE),0)</f>
        <v>川沙支行</v>
      </c>
      <c r="AI333" s="89" t="s">
        <v>724</v>
      </c>
      <c r="AJ333" s="89" t="s">
        <v>72</v>
      </c>
      <c r="AL333" s="83"/>
      <c r="AM333" s="83"/>
      <c r="AN333" s="83"/>
      <c r="AO333" s="83"/>
      <c r="AP333" s="83"/>
      <c r="AX333" s="80" t="s">
        <v>724</v>
      </c>
      <c r="AY333" s="80" t="s">
        <v>72</v>
      </c>
    </row>
    <row r="334" s="80" customFormat="1" ht="17.25" spans="1:51">
      <c r="A334" s="95"/>
      <c r="B334" s="95"/>
      <c r="C334" s="95"/>
      <c r="D334" s="95">
        <v>0</v>
      </c>
      <c r="E334" s="95"/>
      <c r="F334" s="95"/>
      <c r="G334" s="95"/>
      <c r="H334" s="95"/>
      <c r="I334" s="95"/>
      <c r="J334" s="95"/>
      <c r="K334" s="95"/>
      <c r="L334" s="80">
        <v>0</v>
      </c>
      <c r="Y334" s="98"/>
      <c r="Z334" s="80">
        <f t="shared" si="22"/>
        <v>0</v>
      </c>
      <c r="AA334" s="80">
        <f t="shared" si="21"/>
        <v>0</v>
      </c>
      <c r="AB334" s="81" t="s">
        <v>725</v>
      </c>
      <c r="AC334" s="81">
        <v>0</v>
      </c>
      <c r="AD334" s="81">
        <v>0</v>
      </c>
      <c r="AE334" s="81">
        <v>0</v>
      </c>
      <c r="AF334" s="81">
        <v>0</v>
      </c>
      <c r="AG334" s="80">
        <f>IFERROR(VLOOKUP(AB334,$AI:$AJ,2,FALSE),0)</f>
        <v>0</v>
      </c>
      <c r="AI334" s="89" t="s">
        <v>252</v>
      </c>
      <c r="AJ334" s="89" t="s">
        <v>72</v>
      </c>
      <c r="AL334" s="83"/>
      <c r="AM334" s="83"/>
      <c r="AN334" s="83"/>
      <c r="AO334" s="83"/>
      <c r="AP334" s="83"/>
      <c r="AX334" s="80" t="s">
        <v>252</v>
      </c>
      <c r="AY334" s="80" t="s">
        <v>72</v>
      </c>
    </row>
    <row r="335" s="80" customFormat="1" ht="17.25" spans="1:51">
      <c r="A335" s="95"/>
      <c r="B335" s="95"/>
      <c r="C335" s="95"/>
      <c r="D335" s="95">
        <v>0</v>
      </c>
      <c r="E335" s="95"/>
      <c r="F335" s="95"/>
      <c r="G335" s="95"/>
      <c r="H335" s="95"/>
      <c r="I335" s="95"/>
      <c r="J335" s="95"/>
      <c r="K335" s="95"/>
      <c r="L335" s="80">
        <v>0</v>
      </c>
      <c r="Y335" s="98"/>
      <c r="Z335" s="80">
        <f t="shared" si="22"/>
        <v>0</v>
      </c>
      <c r="AA335" s="80" t="str">
        <f t="shared" si="21"/>
        <v>办公室</v>
      </c>
      <c r="AB335" s="81" t="s">
        <v>47</v>
      </c>
      <c r="AC335" s="81">
        <v>0</v>
      </c>
      <c r="AD335" s="81">
        <v>0</v>
      </c>
      <c r="AE335" s="81">
        <v>0</v>
      </c>
      <c r="AF335" s="81">
        <v>0</v>
      </c>
      <c r="AG335" s="80" t="str">
        <f>IFERROR(VLOOKUP(AB335,$AI:$AJ,2,FALSE),0)</f>
        <v>办公室</v>
      </c>
      <c r="AI335" s="89" t="s">
        <v>713</v>
      </c>
      <c r="AJ335" s="89" t="s">
        <v>72</v>
      </c>
      <c r="AL335" s="83"/>
      <c r="AM335" s="83"/>
      <c r="AN335" s="83"/>
      <c r="AO335" s="83"/>
      <c r="AP335" s="83"/>
      <c r="AX335" s="80" t="s">
        <v>713</v>
      </c>
      <c r="AY335" s="80" t="s">
        <v>72</v>
      </c>
    </row>
    <row r="336" s="80" customFormat="1" ht="17.25" spans="1:51">
      <c r="A336" s="95"/>
      <c r="B336" s="95"/>
      <c r="C336" s="95"/>
      <c r="D336" s="95">
        <v>0</v>
      </c>
      <c r="E336" s="95"/>
      <c r="F336" s="95"/>
      <c r="G336" s="95"/>
      <c r="H336" s="95"/>
      <c r="I336" s="95"/>
      <c r="J336" s="95"/>
      <c r="K336" s="95"/>
      <c r="L336" s="80">
        <v>0</v>
      </c>
      <c r="Y336" s="98"/>
      <c r="Z336" s="80">
        <f t="shared" si="22"/>
        <v>0</v>
      </c>
      <c r="AA336" s="80" t="str">
        <f t="shared" si="21"/>
        <v>零售金融部</v>
      </c>
      <c r="AB336" s="81" t="s">
        <v>269</v>
      </c>
      <c r="AC336" s="81">
        <v>0</v>
      </c>
      <c r="AD336" s="81">
        <v>0</v>
      </c>
      <c r="AE336" s="81">
        <v>0</v>
      </c>
      <c r="AF336" s="81">
        <v>0</v>
      </c>
      <c r="AG336" s="80" t="str">
        <f>IFERROR(VLOOKUP(AB336,$AI:$AJ,2,FALSE),0)</f>
        <v>零售金融部</v>
      </c>
      <c r="AI336" s="93" t="s">
        <v>587</v>
      </c>
      <c r="AJ336" s="89" t="s">
        <v>72</v>
      </c>
      <c r="AL336" s="83"/>
      <c r="AM336" s="83"/>
      <c r="AN336" s="83"/>
      <c r="AO336" s="83"/>
      <c r="AP336" s="83"/>
      <c r="AX336" s="80" t="s">
        <v>587</v>
      </c>
      <c r="AY336" s="80" t="s">
        <v>72</v>
      </c>
    </row>
    <row r="337" s="80" customFormat="1" ht="17.25" spans="1:51">
      <c r="A337" s="95"/>
      <c r="B337" s="95"/>
      <c r="C337" s="95"/>
      <c r="D337" s="95">
        <v>0</v>
      </c>
      <c r="E337" s="95"/>
      <c r="F337" s="95"/>
      <c r="G337" s="95"/>
      <c r="H337" s="95"/>
      <c r="I337" s="95"/>
      <c r="J337" s="95"/>
      <c r="K337" s="95"/>
      <c r="L337" s="80">
        <v>0</v>
      </c>
      <c r="Y337" s="98"/>
      <c r="Z337" s="80">
        <f t="shared" si="22"/>
        <v>0</v>
      </c>
      <c r="AA337" s="80" t="str">
        <f t="shared" si="21"/>
        <v>营业部</v>
      </c>
      <c r="AB337" s="81" t="s">
        <v>593</v>
      </c>
      <c r="AC337" s="81">
        <v>0</v>
      </c>
      <c r="AD337" s="81">
        <v>0</v>
      </c>
      <c r="AE337" s="81">
        <v>0</v>
      </c>
      <c r="AF337" s="81">
        <v>0</v>
      </c>
      <c r="AG337" s="80" t="str">
        <f>IFERROR(VLOOKUP(AB337,$AI:$AJ,2,FALSE),0)</f>
        <v>营业部</v>
      </c>
      <c r="AI337" s="94" t="s">
        <v>207</v>
      </c>
      <c r="AJ337" s="89" t="s">
        <v>72</v>
      </c>
      <c r="AL337" s="83"/>
      <c r="AM337" s="83"/>
      <c r="AN337" s="83"/>
      <c r="AO337" s="83"/>
      <c r="AP337" s="83"/>
      <c r="AX337" s="80" t="s">
        <v>207</v>
      </c>
      <c r="AY337" s="80" t="s">
        <v>72</v>
      </c>
    </row>
    <row r="338" s="80" customFormat="1" ht="17.25" spans="1:51">
      <c r="A338" s="95"/>
      <c r="B338" s="95"/>
      <c r="C338" s="95"/>
      <c r="D338" s="95">
        <v>0</v>
      </c>
      <c r="E338" s="95"/>
      <c r="F338" s="95"/>
      <c r="G338" s="95"/>
      <c r="H338" s="95"/>
      <c r="I338" s="95"/>
      <c r="J338" s="95"/>
      <c r="K338" s="95"/>
      <c r="L338" s="80">
        <v>0</v>
      </c>
      <c r="Y338" s="98"/>
      <c r="Z338" s="80">
        <f t="shared" si="22"/>
        <v>0</v>
      </c>
      <c r="AA338" s="80">
        <f t="shared" si="21"/>
        <v>0</v>
      </c>
      <c r="AB338" s="81" t="s">
        <v>726</v>
      </c>
      <c r="AC338" s="81">
        <v>0</v>
      </c>
      <c r="AD338" s="81">
        <v>0</v>
      </c>
      <c r="AE338" s="81">
        <v>0</v>
      </c>
      <c r="AF338" s="81">
        <v>0</v>
      </c>
      <c r="AG338" s="80">
        <f>IFERROR(VLOOKUP(AB338,$AI:$AJ,2,FALSE),0)</f>
        <v>0</v>
      </c>
      <c r="AI338" s="89" t="s">
        <v>520</v>
      </c>
      <c r="AJ338" s="89" t="s">
        <v>72</v>
      </c>
      <c r="AL338" s="83"/>
      <c r="AM338" s="83"/>
      <c r="AN338" s="83"/>
      <c r="AO338" s="83"/>
      <c r="AP338" s="83"/>
      <c r="AX338" s="80" t="s">
        <v>520</v>
      </c>
      <c r="AY338" s="80" t="s">
        <v>72</v>
      </c>
    </row>
    <row r="339" s="80" customFormat="1" ht="17.25" spans="1:51">
      <c r="A339" s="95"/>
      <c r="B339" s="95"/>
      <c r="C339" s="95"/>
      <c r="D339" s="95">
        <v>0</v>
      </c>
      <c r="E339" s="95"/>
      <c r="F339" s="95"/>
      <c r="G339" s="95"/>
      <c r="H339" s="95"/>
      <c r="I339" s="95"/>
      <c r="J339" s="95"/>
      <c r="K339" s="95"/>
      <c r="L339" s="80">
        <v>0</v>
      </c>
      <c r="Y339" s="98"/>
      <c r="Z339" s="80">
        <f t="shared" si="22"/>
        <v>0</v>
      </c>
      <c r="AA339" s="80" t="str">
        <f t="shared" si="21"/>
        <v>曹路支行</v>
      </c>
      <c r="AB339" s="81" t="s">
        <v>727</v>
      </c>
      <c r="AC339" s="81">
        <v>0</v>
      </c>
      <c r="AD339" s="81">
        <v>0</v>
      </c>
      <c r="AE339" s="81">
        <v>0</v>
      </c>
      <c r="AF339" s="81">
        <v>0</v>
      </c>
      <c r="AG339" s="80" t="str">
        <f>IFERROR(VLOOKUP(AB339,$AI:$AJ,2,FALSE),0)</f>
        <v>曹路支行</v>
      </c>
      <c r="AI339" s="89" t="s">
        <v>728</v>
      </c>
      <c r="AJ339" s="89" t="s">
        <v>72</v>
      </c>
      <c r="AL339" s="83"/>
      <c r="AM339" s="83"/>
      <c r="AN339" s="83"/>
      <c r="AO339" s="83"/>
      <c r="AP339" s="83"/>
      <c r="AX339" s="80" t="s">
        <v>728</v>
      </c>
      <c r="AY339" s="80" t="s">
        <v>72</v>
      </c>
    </row>
    <row r="340" s="80" customFormat="1" ht="17.25" spans="1:51">
      <c r="A340" s="95"/>
      <c r="B340" s="95"/>
      <c r="C340" s="95"/>
      <c r="D340" s="95">
        <v>0</v>
      </c>
      <c r="E340" s="95"/>
      <c r="F340" s="95"/>
      <c r="G340" s="95"/>
      <c r="H340" s="95"/>
      <c r="I340" s="95"/>
      <c r="J340" s="95"/>
      <c r="K340" s="95"/>
      <c r="L340" s="80">
        <v>0</v>
      </c>
      <c r="Y340" s="98"/>
      <c r="Z340" s="80">
        <f t="shared" si="22"/>
        <v>0</v>
      </c>
      <c r="AA340" s="80" t="str">
        <f t="shared" si="21"/>
        <v>风险管理部</v>
      </c>
      <c r="AB340" s="81" t="s">
        <v>518</v>
      </c>
      <c r="AC340" s="81">
        <v>0</v>
      </c>
      <c r="AD340" s="81">
        <v>0</v>
      </c>
      <c r="AE340" s="81">
        <v>0</v>
      </c>
      <c r="AF340" s="81">
        <v>0</v>
      </c>
      <c r="AG340" s="80" t="str">
        <f>IFERROR(VLOOKUP(AB340,$AI:$AJ,2,FALSE),0)</f>
        <v>风险管理部</v>
      </c>
      <c r="AI340" s="89" t="s">
        <v>729</v>
      </c>
      <c r="AJ340" s="89" t="s">
        <v>72</v>
      </c>
      <c r="AL340" s="83"/>
      <c r="AM340" s="83"/>
      <c r="AN340" s="83"/>
      <c r="AO340" s="83"/>
      <c r="AP340" s="83"/>
      <c r="AX340" s="80" t="s">
        <v>729</v>
      </c>
      <c r="AY340" s="80" t="s">
        <v>72</v>
      </c>
    </row>
    <row r="341" s="80" customFormat="1" ht="17.25" spans="1:51">
      <c r="A341" s="95"/>
      <c r="B341" s="95"/>
      <c r="C341" s="95"/>
      <c r="D341" s="95">
        <v>0</v>
      </c>
      <c r="E341" s="95"/>
      <c r="F341" s="95"/>
      <c r="G341" s="95"/>
      <c r="H341" s="95"/>
      <c r="I341" s="95"/>
      <c r="J341" s="95"/>
      <c r="K341" s="95"/>
      <c r="L341" s="80">
        <v>0</v>
      </c>
      <c r="Y341" s="98"/>
      <c r="Z341" s="80">
        <f t="shared" si="22"/>
        <v>0</v>
      </c>
      <c r="AA341" s="80" t="str">
        <f t="shared" si="21"/>
        <v>人力资源部</v>
      </c>
      <c r="AB341" s="81" t="s">
        <v>174</v>
      </c>
      <c r="AC341" s="81">
        <v>0</v>
      </c>
      <c r="AD341" s="81">
        <v>0</v>
      </c>
      <c r="AE341" s="81">
        <v>0</v>
      </c>
      <c r="AF341" s="81">
        <v>0</v>
      </c>
      <c r="AG341" s="80" t="str">
        <f>IFERROR(VLOOKUP(AB341,$AI:$AJ,2,FALSE),0)</f>
        <v>人力资源部</v>
      </c>
      <c r="AI341" s="89" t="s">
        <v>730</v>
      </c>
      <c r="AJ341" s="89" t="s">
        <v>72</v>
      </c>
      <c r="AL341" s="83"/>
      <c r="AM341" s="83"/>
      <c r="AN341" s="83"/>
      <c r="AO341" s="83"/>
      <c r="AP341" s="83"/>
      <c r="AX341" s="80" t="s">
        <v>730</v>
      </c>
      <c r="AY341" s="80" t="s">
        <v>72</v>
      </c>
    </row>
    <row r="342" s="80" customFormat="1" ht="17.25" spans="1:51">
      <c r="A342" s="95"/>
      <c r="B342" s="95"/>
      <c r="C342" s="95"/>
      <c r="D342" s="95">
        <v>0</v>
      </c>
      <c r="E342" s="95"/>
      <c r="F342" s="95"/>
      <c r="G342" s="95"/>
      <c r="H342" s="95"/>
      <c r="I342" s="95"/>
      <c r="J342" s="95"/>
      <c r="K342" s="95"/>
      <c r="L342" s="80">
        <v>0</v>
      </c>
      <c r="Y342" s="98"/>
      <c r="Z342" s="80">
        <f t="shared" si="22"/>
        <v>0</v>
      </c>
      <c r="AA342" s="80">
        <f t="shared" si="21"/>
        <v>0</v>
      </c>
      <c r="AB342" s="81" t="s">
        <v>731</v>
      </c>
      <c r="AC342" s="81">
        <v>0</v>
      </c>
      <c r="AD342" s="81">
        <v>0</v>
      </c>
      <c r="AE342" s="81">
        <v>0</v>
      </c>
      <c r="AF342" s="81">
        <v>0</v>
      </c>
      <c r="AG342" s="80">
        <f>IFERROR(VLOOKUP(AB342,$AI:$AJ,2,FALSE),0)</f>
        <v>0</v>
      </c>
      <c r="AI342" s="89" t="s">
        <v>732</v>
      </c>
      <c r="AJ342" s="89" t="s">
        <v>72</v>
      </c>
      <c r="AL342" s="83"/>
      <c r="AM342" s="83"/>
      <c r="AN342" s="83"/>
      <c r="AO342" s="83"/>
      <c r="AP342" s="83"/>
      <c r="AX342" s="80" t="s">
        <v>732</v>
      </c>
      <c r="AY342" s="80" t="s">
        <v>72</v>
      </c>
    </row>
    <row r="343" s="80" customFormat="1" ht="17.25" spans="1:51">
      <c r="A343" s="95"/>
      <c r="B343" s="95"/>
      <c r="C343" s="95"/>
      <c r="D343" s="95">
        <v>0</v>
      </c>
      <c r="E343" s="95"/>
      <c r="F343" s="95"/>
      <c r="G343" s="95"/>
      <c r="H343" s="95"/>
      <c r="I343" s="95"/>
      <c r="J343" s="95"/>
      <c r="K343" s="95"/>
      <c r="L343" s="80">
        <v>0</v>
      </c>
      <c r="Y343" s="98"/>
      <c r="Z343" s="80">
        <f t="shared" si="22"/>
        <v>0</v>
      </c>
      <c r="AA343" s="80">
        <f t="shared" si="21"/>
        <v>0</v>
      </c>
      <c r="AB343" s="81" t="s">
        <v>733</v>
      </c>
      <c r="AC343" s="81">
        <v>0</v>
      </c>
      <c r="AD343" s="81">
        <v>0</v>
      </c>
      <c r="AE343" s="81">
        <v>0</v>
      </c>
      <c r="AF343" s="81">
        <v>30000</v>
      </c>
      <c r="AG343" s="80">
        <f>IFERROR(VLOOKUP(AB343,$AI:$AJ,2,FALSE),0)</f>
        <v>0</v>
      </c>
      <c r="AI343" s="89" t="s">
        <v>734</v>
      </c>
      <c r="AJ343" s="89" t="s">
        <v>72</v>
      </c>
      <c r="AL343" s="83"/>
      <c r="AM343" s="83"/>
      <c r="AN343" s="83"/>
      <c r="AO343" s="83"/>
      <c r="AP343" s="83"/>
      <c r="AX343" s="80" t="s">
        <v>734</v>
      </c>
      <c r="AY343" s="80" t="s">
        <v>72</v>
      </c>
    </row>
    <row r="344" s="80" customFormat="1" ht="17.25" spans="1:51">
      <c r="A344" s="95"/>
      <c r="B344" s="95"/>
      <c r="C344" s="95"/>
      <c r="D344" s="95">
        <v>0</v>
      </c>
      <c r="E344" s="95"/>
      <c r="F344" s="95"/>
      <c r="G344" s="95"/>
      <c r="H344" s="95"/>
      <c r="I344" s="95"/>
      <c r="J344" s="95"/>
      <c r="K344" s="95"/>
      <c r="L344" s="80">
        <v>0</v>
      </c>
      <c r="Y344" s="98"/>
      <c r="Z344" s="80">
        <f t="shared" si="22"/>
        <v>0</v>
      </c>
      <c r="AA344" s="80" t="str">
        <f t="shared" si="21"/>
        <v>川沙支行</v>
      </c>
      <c r="AB344" s="81" t="s">
        <v>338</v>
      </c>
      <c r="AC344" s="81">
        <v>0</v>
      </c>
      <c r="AD344" s="81">
        <v>0</v>
      </c>
      <c r="AE344" s="81">
        <v>0</v>
      </c>
      <c r="AF344" s="81">
        <v>0</v>
      </c>
      <c r="AG344" s="80" t="str">
        <f>IFERROR(VLOOKUP(AB344,$AI:$AJ,2,FALSE),0)</f>
        <v>川沙支行</v>
      </c>
      <c r="AI344" s="89" t="s">
        <v>735</v>
      </c>
      <c r="AJ344" s="89" t="s">
        <v>72</v>
      </c>
      <c r="AL344" s="83"/>
      <c r="AM344" s="83"/>
      <c r="AN344" s="83"/>
      <c r="AO344" s="83"/>
      <c r="AP344" s="83"/>
      <c r="AX344" s="80" t="s">
        <v>735</v>
      </c>
      <c r="AY344" s="80" t="s">
        <v>72</v>
      </c>
    </row>
    <row r="345" s="80" customFormat="1" ht="17.25" spans="1:51">
      <c r="A345" s="95"/>
      <c r="B345" s="95"/>
      <c r="C345" s="95"/>
      <c r="D345" s="95">
        <v>0</v>
      </c>
      <c r="E345" s="95"/>
      <c r="F345" s="95"/>
      <c r="G345" s="95"/>
      <c r="H345" s="95"/>
      <c r="I345" s="95"/>
      <c r="J345" s="95"/>
      <c r="K345" s="95"/>
      <c r="L345" s="80">
        <v>0</v>
      </c>
      <c r="Y345" s="98"/>
      <c r="Z345" s="80">
        <f t="shared" si="22"/>
        <v>0</v>
      </c>
      <c r="AA345" s="80" t="str">
        <f t="shared" si="21"/>
        <v>高行支行</v>
      </c>
      <c r="AB345" s="81" t="s">
        <v>736</v>
      </c>
      <c r="AC345" s="81">
        <v>0</v>
      </c>
      <c r="AD345" s="81">
        <v>0</v>
      </c>
      <c r="AE345" s="81">
        <v>0</v>
      </c>
      <c r="AF345" s="81">
        <v>64121</v>
      </c>
      <c r="AG345" s="80" t="str">
        <f>IFERROR(VLOOKUP(AB345,$AI:$AJ,2,FALSE),0)</f>
        <v>高行支行</v>
      </c>
      <c r="AI345" s="89" t="s">
        <v>737</v>
      </c>
      <c r="AJ345" s="89" t="s">
        <v>117</v>
      </c>
      <c r="AL345" s="83"/>
      <c r="AM345" s="83"/>
      <c r="AN345" s="83"/>
      <c r="AO345" s="83"/>
      <c r="AP345" s="83"/>
      <c r="AX345" s="80" t="s">
        <v>737</v>
      </c>
      <c r="AY345" s="80" t="s">
        <v>117</v>
      </c>
    </row>
    <row r="346" s="80" customFormat="1" ht="17.25" spans="1:51">
      <c r="A346" s="95"/>
      <c r="B346" s="95"/>
      <c r="C346" s="95"/>
      <c r="D346" s="95">
        <v>0</v>
      </c>
      <c r="E346" s="95"/>
      <c r="F346" s="95"/>
      <c r="G346" s="95"/>
      <c r="H346" s="95"/>
      <c r="I346" s="95"/>
      <c r="J346" s="95"/>
      <c r="K346" s="95"/>
      <c r="L346" s="80">
        <v>0</v>
      </c>
      <c r="Y346" s="98"/>
      <c r="Z346" s="80">
        <f t="shared" si="22"/>
        <v>0</v>
      </c>
      <c r="AA346" s="80" t="str">
        <f t="shared" si="21"/>
        <v>运营管理部业务保障部</v>
      </c>
      <c r="AB346" s="81" t="s">
        <v>418</v>
      </c>
      <c r="AC346" s="81">
        <v>0</v>
      </c>
      <c r="AD346" s="81">
        <v>8000</v>
      </c>
      <c r="AE346" s="81">
        <v>0</v>
      </c>
      <c r="AF346" s="81">
        <v>65000</v>
      </c>
      <c r="AG346" s="80" t="str">
        <f>IFERROR(VLOOKUP(AB346,$AI:$AJ,2,FALSE),0)</f>
        <v>运营管理部业务保障部</v>
      </c>
      <c r="AI346" s="89" t="s">
        <v>144</v>
      </c>
      <c r="AJ346" s="89" t="s">
        <v>117</v>
      </c>
      <c r="AL346" s="83"/>
      <c r="AM346" s="83"/>
      <c r="AN346" s="83"/>
      <c r="AO346" s="83"/>
      <c r="AP346" s="83"/>
      <c r="AX346" s="80" t="s">
        <v>144</v>
      </c>
      <c r="AY346" s="80" t="s">
        <v>117</v>
      </c>
    </row>
    <row r="347" s="80" customFormat="1" ht="17.25" spans="1:51">
      <c r="A347" s="95"/>
      <c r="B347" s="95"/>
      <c r="C347" s="95"/>
      <c r="D347" s="95">
        <v>0</v>
      </c>
      <c r="E347" s="95"/>
      <c r="F347" s="95"/>
      <c r="G347" s="95"/>
      <c r="H347" s="95"/>
      <c r="I347" s="95"/>
      <c r="J347" s="95"/>
      <c r="K347" s="95"/>
      <c r="L347" s="80">
        <v>0</v>
      </c>
      <c r="Y347" s="98"/>
      <c r="Z347" s="80">
        <f t="shared" si="22"/>
        <v>0</v>
      </c>
      <c r="AA347" s="80">
        <f t="shared" si="21"/>
        <v>0</v>
      </c>
      <c r="AB347" s="81" t="s">
        <v>738</v>
      </c>
      <c r="AC347" s="81">
        <v>0</v>
      </c>
      <c r="AD347" s="81">
        <v>0</v>
      </c>
      <c r="AE347" s="81">
        <v>0</v>
      </c>
      <c r="AF347" s="81">
        <v>0</v>
      </c>
      <c r="AG347" s="80">
        <f>IFERROR(VLOOKUP(AB347,$AI:$AJ,2,FALSE),0)</f>
        <v>0</v>
      </c>
      <c r="AI347" s="89" t="s">
        <v>451</v>
      </c>
      <c r="AJ347" s="89" t="s">
        <v>117</v>
      </c>
      <c r="AL347" s="83"/>
      <c r="AM347" s="83"/>
      <c r="AN347" s="83"/>
      <c r="AO347" s="83"/>
      <c r="AP347" s="83"/>
      <c r="AX347" s="80" t="s">
        <v>451</v>
      </c>
      <c r="AY347" s="80" t="s">
        <v>117</v>
      </c>
    </row>
    <row r="348" s="80" customFormat="1" ht="17.25" spans="1:51">
      <c r="A348" s="95"/>
      <c r="B348" s="95"/>
      <c r="C348" s="95"/>
      <c r="D348" s="95">
        <v>0</v>
      </c>
      <c r="E348" s="95"/>
      <c r="F348" s="95"/>
      <c r="G348" s="95"/>
      <c r="H348" s="95"/>
      <c r="I348" s="95"/>
      <c r="J348" s="95"/>
      <c r="K348" s="95"/>
      <c r="L348" s="80">
        <v>0</v>
      </c>
      <c r="Y348" s="98"/>
      <c r="Z348" s="80">
        <f t="shared" si="22"/>
        <v>0</v>
      </c>
      <c r="AA348" s="80" t="str">
        <f t="shared" si="21"/>
        <v>零售市场部</v>
      </c>
      <c r="AB348" s="81" t="s">
        <v>185</v>
      </c>
      <c r="AC348" s="81">
        <v>0</v>
      </c>
      <c r="AD348" s="81">
        <v>0</v>
      </c>
      <c r="AE348" s="81">
        <v>0</v>
      </c>
      <c r="AF348" s="81">
        <v>20000</v>
      </c>
      <c r="AG348" s="80" t="str">
        <f>IFERROR(VLOOKUP(AB348,$AI:$AJ,2,FALSE),0)</f>
        <v>零售市场部</v>
      </c>
      <c r="AI348" s="89" t="s">
        <v>198</v>
      </c>
      <c r="AJ348" s="89" t="s">
        <v>117</v>
      </c>
      <c r="AL348" s="83"/>
      <c r="AM348" s="83"/>
      <c r="AN348" s="83"/>
      <c r="AO348" s="83"/>
      <c r="AP348" s="83"/>
      <c r="AX348" s="80" t="s">
        <v>198</v>
      </c>
      <c r="AY348" s="80" t="s">
        <v>117</v>
      </c>
    </row>
    <row r="349" s="80" customFormat="1" ht="17.25" spans="1:51">
      <c r="A349" s="95"/>
      <c r="B349" s="95"/>
      <c r="C349" s="95"/>
      <c r="D349" s="95">
        <v>0</v>
      </c>
      <c r="E349" s="95"/>
      <c r="F349" s="95"/>
      <c r="G349" s="95"/>
      <c r="H349" s="95"/>
      <c r="I349" s="95"/>
      <c r="J349" s="95"/>
      <c r="K349" s="95"/>
      <c r="L349" s="80">
        <v>0</v>
      </c>
      <c r="Y349" s="98"/>
      <c r="Z349" s="80">
        <f t="shared" si="22"/>
        <v>0</v>
      </c>
      <c r="AA349" s="80">
        <f t="shared" si="21"/>
        <v>0</v>
      </c>
      <c r="AB349" s="81" t="s">
        <v>739</v>
      </c>
      <c r="AC349" s="81">
        <v>0</v>
      </c>
      <c r="AD349" s="81">
        <v>0</v>
      </c>
      <c r="AE349" s="81">
        <v>0</v>
      </c>
      <c r="AF349" s="81">
        <v>0</v>
      </c>
      <c r="AG349" s="80">
        <f>IFERROR(VLOOKUP(AB349,$AI:$AJ,2,FALSE),0)</f>
        <v>0</v>
      </c>
      <c r="AI349" s="93" t="s">
        <v>487</v>
      </c>
      <c r="AJ349" s="89" t="s">
        <v>117</v>
      </c>
      <c r="AL349" s="83"/>
      <c r="AM349" s="83"/>
      <c r="AN349" s="83"/>
      <c r="AO349" s="83"/>
      <c r="AP349" s="83"/>
      <c r="AX349" s="80" t="s">
        <v>487</v>
      </c>
      <c r="AY349" s="80" t="s">
        <v>117</v>
      </c>
    </row>
    <row r="350" s="80" customFormat="1" ht="17.25" spans="1:51">
      <c r="A350" s="95"/>
      <c r="B350" s="95"/>
      <c r="C350" s="95"/>
      <c r="D350" s="95">
        <v>0</v>
      </c>
      <c r="E350" s="95"/>
      <c r="F350" s="95"/>
      <c r="G350" s="95"/>
      <c r="H350" s="95"/>
      <c r="I350" s="95"/>
      <c r="J350" s="95"/>
      <c r="K350" s="95"/>
      <c r="L350" s="80">
        <v>0</v>
      </c>
      <c r="Y350" s="98"/>
      <c r="Z350" s="80">
        <f t="shared" si="22"/>
        <v>0</v>
      </c>
      <c r="AA350" s="80" t="str">
        <f t="shared" si="21"/>
        <v>孙桥支行</v>
      </c>
      <c r="AB350" s="81" t="s">
        <v>342</v>
      </c>
      <c r="AC350" s="81">
        <v>0</v>
      </c>
      <c r="AD350" s="81">
        <v>110000</v>
      </c>
      <c r="AE350" s="81">
        <v>2</v>
      </c>
      <c r="AF350" s="81">
        <v>711400</v>
      </c>
      <c r="AG350" s="80" t="str">
        <f>IFERROR(VLOOKUP(AB350,$AI:$AJ,2,FALSE),0)</f>
        <v>孙桥支行</v>
      </c>
      <c r="AI350" s="94" t="s">
        <v>155</v>
      </c>
      <c r="AJ350" s="89" t="s">
        <v>117</v>
      </c>
      <c r="AL350" s="83"/>
      <c r="AM350" s="83"/>
      <c r="AN350" s="83"/>
      <c r="AO350" s="83"/>
      <c r="AP350" s="83"/>
      <c r="AX350" s="80" t="s">
        <v>155</v>
      </c>
      <c r="AY350" s="80" t="s">
        <v>117</v>
      </c>
    </row>
    <row r="351" s="80" customFormat="1" ht="17.25" spans="1:51">
      <c r="A351" s="95"/>
      <c r="B351" s="95"/>
      <c r="C351" s="95"/>
      <c r="D351" s="95">
        <v>0</v>
      </c>
      <c r="E351" s="95"/>
      <c r="F351" s="95"/>
      <c r="G351" s="95"/>
      <c r="H351" s="95"/>
      <c r="I351" s="95"/>
      <c r="J351" s="95"/>
      <c r="K351" s="95"/>
      <c r="L351" s="80">
        <v>0</v>
      </c>
      <c r="Y351" s="98"/>
      <c r="Z351" s="80">
        <f t="shared" si="22"/>
        <v>0</v>
      </c>
      <c r="AA351" s="80" t="str">
        <f t="shared" si="21"/>
        <v>凌兆分理处</v>
      </c>
      <c r="AB351" s="81" t="s">
        <v>345</v>
      </c>
      <c r="AC351" s="81">
        <v>0</v>
      </c>
      <c r="AD351" s="81">
        <v>0</v>
      </c>
      <c r="AE351" s="81">
        <v>0</v>
      </c>
      <c r="AF351" s="81">
        <v>200000</v>
      </c>
      <c r="AG351" s="80" t="str">
        <f>IFERROR(VLOOKUP(AB351,$AI:$AJ,2,FALSE),0)</f>
        <v>凌兆分理处</v>
      </c>
      <c r="AI351" s="89" t="s">
        <v>740</v>
      </c>
      <c r="AJ351" s="89" t="s">
        <v>117</v>
      </c>
      <c r="AL351" s="83"/>
      <c r="AM351" s="83"/>
      <c r="AN351" s="83"/>
      <c r="AO351" s="83"/>
      <c r="AP351" s="83"/>
      <c r="AX351" s="80" t="s">
        <v>740</v>
      </c>
      <c r="AY351" s="80" t="s">
        <v>117</v>
      </c>
    </row>
    <row r="352" s="80" customFormat="1" ht="17.25" spans="1:51">
      <c r="A352" s="95"/>
      <c r="B352" s="95"/>
      <c r="C352" s="95"/>
      <c r="D352" s="95">
        <v>0</v>
      </c>
      <c r="E352" s="95"/>
      <c r="F352" s="95"/>
      <c r="G352" s="95"/>
      <c r="H352" s="95"/>
      <c r="I352" s="95"/>
      <c r="J352" s="95"/>
      <c r="K352" s="95"/>
      <c r="L352" s="80">
        <v>0</v>
      </c>
      <c r="Y352" s="98"/>
      <c r="Z352" s="80">
        <f t="shared" si="22"/>
        <v>0</v>
      </c>
      <c r="AA352" s="80">
        <f t="shared" si="21"/>
        <v>0</v>
      </c>
      <c r="AB352" s="81" t="s">
        <v>741</v>
      </c>
      <c r="AC352" s="81">
        <v>0</v>
      </c>
      <c r="AD352" s="81">
        <v>0</v>
      </c>
      <c r="AE352" s="81">
        <v>0</v>
      </c>
      <c r="AF352" s="81">
        <v>0</v>
      </c>
      <c r="AG352" s="80">
        <f>IFERROR(VLOOKUP(AB352,$AI:$AJ,2,FALSE),0)</f>
        <v>0</v>
      </c>
      <c r="AI352" s="89" t="s">
        <v>742</v>
      </c>
      <c r="AJ352" s="89" t="s">
        <v>117</v>
      </c>
      <c r="AL352" s="83"/>
      <c r="AM352" s="83"/>
      <c r="AN352" s="83"/>
      <c r="AO352" s="83"/>
      <c r="AP352" s="83"/>
      <c r="AX352" s="80" t="s">
        <v>742</v>
      </c>
      <c r="AY352" s="80" t="s">
        <v>117</v>
      </c>
    </row>
    <row r="353" s="80" customFormat="1" ht="17.25" spans="1:51">
      <c r="A353" s="95"/>
      <c r="B353" s="95"/>
      <c r="C353" s="95"/>
      <c r="D353" s="95">
        <v>0</v>
      </c>
      <c r="E353" s="95"/>
      <c r="F353" s="95"/>
      <c r="G353" s="95"/>
      <c r="H353" s="95"/>
      <c r="I353" s="95"/>
      <c r="J353" s="95"/>
      <c r="K353" s="95"/>
      <c r="L353" s="80">
        <v>0</v>
      </c>
      <c r="Y353" s="98"/>
      <c r="Z353" s="80">
        <f t="shared" si="22"/>
        <v>0</v>
      </c>
      <c r="AA353" s="80" t="str">
        <f t="shared" si="21"/>
        <v>孙桥支行</v>
      </c>
      <c r="AB353" s="81" t="s">
        <v>743</v>
      </c>
      <c r="AC353" s="81">
        <v>0</v>
      </c>
      <c r="AD353" s="81">
        <v>0</v>
      </c>
      <c r="AE353" s="81">
        <v>0</v>
      </c>
      <c r="AF353" s="81">
        <v>0</v>
      </c>
      <c r="AG353" s="80" t="str">
        <f>IFERROR(VLOOKUP(AB353,$AI:$AJ,2,FALSE),0)</f>
        <v>孙桥支行</v>
      </c>
      <c r="AI353" s="89" t="s">
        <v>744</v>
      </c>
      <c r="AJ353" s="89" t="s">
        <v>117</v>
      </c>
      <c r="AL353" s="83"/>
      <c r="AM353" s="83"/>
      <c r="AN353" s="83"/>
      <c r="AO353" s="83"/>
      <c r="AP353" s="83"/>
      <c r="AX353" s="80" t="s">
        <v>744</v>
      </c>
      <c r="AY353" s="80" t="s">
        <v>117</v>
      </c>
    </row>
    <row r="354" s="80" customFormat="1" ht="17.25" spans="1:51">
      <c r="A354" s="95"/>
      <c r="B354" s="95"/>
      <c r="C354" s="95"/>
      <c r="D354" s="95">
        <v>0</v>
      </c>
      <c r="E354" s="95"/>
      <c r="F354" s="95"/>
      <c r="G354" s="95"/>
      <c r="H354" s="95"/>
      <c r="I354" s="95"/>
      <c r="J354" s="95"/>
      <c r="K354" s="95"/>
      <c r="L354" s="80">
        <v>0</v>
      </c>
      <c r="Y354" s="98"/>
      <c r="Z354" s="80">
        <f t="shared" si="22"/>
        <v>0</v>
      </c>
      <c r="AA354" s="80" t="str">
        <f t="shared" si="21"/>
        <v>金桥支行</v>
      </c>
      <c r="AB354" s="81" t="s">
        <v>745</v>
      </c>
      <c r="AC354" s="81">
        <v>0</v>
      </c>
      <c r="AD354" s="81">
        <v>0</v>
      </c>
      <c r="AE354" s="81">
        <v>0</v>
      </c>
      <c r="AF354" s="81">
        <v>0</v>
      </c>
      <c r="AG354" s="80" t="str">
        <f>IFERROR(VLOOKUP(AB354,$AI:$AJ,2,FALSE),0)</f>
        <v>金桥支行</v>
      </c>
      <c r="AI354" s="89" t="s">
        <v>746</v>
      </c>
      <c r="AJ354" s="89" t="s">
        <v>117</v>
      </c>
      <c r="AL354" s="83"/>
      <c r="AM354" s="83"/>
      <c r="AN354" s="83"/>
      <c r="AO354" s="83"/>
      <c r="AP354" s="83"/>
      <c r="AX354" s="80" t="s">
        <v>746</v>
      </c>
      <c r="AY354" s="80" t="s">
        <v>117</v>
      </c>
    </row>
    <row r="355" s="80" customFormat="1" ht="17.25" spans="1:51">
      <c r="A355" s="95"/>
      <c r="B355" s="95"/>
      <c r="C355" s="95"/>
      <c r="D355" s="95">
        <v>0</v>
      </c>
      <c r="E355" s="95"/>
      <c r="F355" s="95"/>
      <c r="G355" s="95"/>
      <c r="H355" s="95"/>
      <c r="I355" s="95"/>
      <c r="J355" s="95"/>
      <c r="K355" s="95"/>
      <c r="L355" s="80">
        <v>0</v>
      </c>
      <c r="Y355" s="98"/>
      <c r="Z355" s="80">
        <f t="shared" si="22"/>
        <v>0</v>
      </c>
      <c r="AA355" s="80" t="str">
        <f t="shared" si="21"/>
        <v>营业部</v>
      </c>
      <c r="AB355" s="81" t="s">
        <v>633</v>
      </c>
      <c r="AC355" s="81">
        <v>0</v>
      </c>
      <c r="AD355" s="81">
        <v>0</v>
      </c>
      <c r="AE355" s="81">
        <v>1</v>
      </c>
      <c r="AF355" s="81">
        <v>0</v>
      </c>
      <c r="AG355" s="80" t="str">
        <f>IFERROR(VLOOKUP(AB355,$AI:$AJ,2,FALSE),0)</f>
        <v>营业部</v>
      </c>
      <c r="AI355" s="89" t="s">
        <v>747</v>
      </c>
      <c r="AJ355" s="89" t="s">
        <v>221</v>
      </c>
      <c r="AL355" s="83"/>
      <c r="AM355" s="83"/>
      <c r="AN355" s="83"/>
      <c r="AO355" s="83"/>
      <c r="AP355" s="83"/>
      <c r="AX355" s="80" t="s">
        <v>747</v>
      </c>
      <c r="AY355" s="80" t="s">
        <v>117</v>
      </c>
    </row>
    <row r="356" s="80" customFormat="1" ht="17.25" spans="1:51">
      <c r="A356" s="95"/>
      <c r="B356" s="95"/>
      <c r="C356" s="95"/>
      <c r="D356" s="95">
        <v>0</v>
      </c>
      <c r="E356" s="95"/>
      <c r="F356" s="95"/>
      <c r="G356" s="95"/>
      <c r="H356" s="95"/>
      <c r="I356" s="95"/>
      <c r="J356" s="95"/>
      <c r="K356" s="95"/>
      <c r="L356" s="80">
        <v>0</v>
      </c>
      <c r="Y356" s="98"/>
      <c r="Z356" s="80">
        <f t="shared" si="22"/>
        <v>0</v>
      </c>
      <c r="AA356" s="80">
        <f t="shared" si="21"/>
        <v>0</v>
      </c>
      <c r="AB356" s="81" t="s">
        <v>748</v>
      </c>
      <c r="AC356" s="81">
        <v>0</v>
      </c>
      <c r="AD356" s="81">
        <v>0</v>
      </c>
      <c r="AE356" s="81">
        <v>0</v>
      </c>
      <c r="AF356" s="81">
        <v>0</v>
      </c>
      <c r="AG356" s="80">
        <f>IFERROR(VLOOKUP(AB356,$AI:$AJ,2,FALSE),0)</f>
        <v>0</v>
      </c>
      <c r="AI356" s="93" t="s">
        <v>749</v>
      </c>
      <c r="AJ356" s="89" t="s">
        <v>149</v>
      </c>
      <c r="AL356" s="83"/>
      <c r="AM356" s="83"/>
      <c r="AN356" s="83"/>
      <c r="AO356" s="83"/>
      <c r="AP356" s="83"/>
      <c r="AX356" s="80" t="s">
        <v>749</v>
      </c>
      <c r="AY356" s="80" t="s">
        <v>149</v>
      </c>
    </row>
    <row r="357" s="80" customFormat="1" ht="17.25" spans="1:51">
      <c r="A357" s="95"/>
      <c r="B357" s="95"/>
      <c r="C357" s="95"/>
      <c r="D357" s="95">
        <v>0</v>
      </c>
      <c r="E357" s="95"/>
      <c r="F357" s="95"/>
      <c r="G357" s="95"/>
      <c r="H357" s="95"/>
      <c r="I357" s="95"/>
      <c r="J357" s="95"/>
      <c r="K357" s="95"/>
      <c r="L357" s="80">
        <v>0</v>
      </c>
      <c r="Y357" s="98"/>
      <c r="Z357" s="80">
        <f t="shared" si="22"/>
        <v>0</v>
      </c>
      <c r="AA357" s="80">
        <f t="shared" si="21"/>
        <v>0</v>
      </c>
      <c r="AB357" s="81" t="s">
        <v>750</v>
      </c>
      <c r="AC357" s="81">
        <v>0</v>
      </c>
      <c r="AD357" s="81">
        <v>0</v>
      </c>
      <c r="AE357" s="81">
        <v>0</v>
      </c>
      <c r="AF357" s="81">
        <v>0</v>
      </c>
      <c r="AG357" s="80">
        <f>IFERROR(VLOOKUP(AB357,$AI:$AJ,2,FALSE),0)</f>
        <v>0</v>
      </c>
      <c r="AI357" s="94" t="s">
        <v>266</v>
      </c>
      <c r="AJ357" s="89" t="s">
        <v>149</v>
      </c>
      <c r="AL357" s="83"/>
      <c r="AM357" s="83"/>
      <c r="AN357" s="83"/>
      <c r="AO357" s="83"/>
      <c r="AP357" s="83"/>
      <c r="AX357" s="80" t="s">
        <v>266</v>
      </c>
      <c r="AY357" s="80" t="s">
        <v>149</v>
      </c>
    </row>
    <row r="358" s="80" customFormat="1" ht="17.25" spans="1:51">
      <c r="A358" s="95"/>
      <c r="B358" s="95"/>
      <c r="C358" s="95"/>
      <c r="D358" s="95">
        <v>0</v>
      </c>
      <c r="E358" s="95"/>
      <c r="F358" s="95"/>
      <c r="G358" s="95"/>
      <c r="H358" s="95"/>
      <c r="I358" s="95"/>
      <c r="J358" s="95"/>
      <c r="K358" s="95"/>
      <c r="L358" s="80">
        <v>0</v>
      </c>
      <c r="Y358" s="98"/>
      <c r="Z358" s="80">
        <f t="shared" si="22"/>
        <v>0</v>
      </c>
      <c r="AA358" s="80" t="str">
        <f t="shared" si="21"/>
        <v>风险管理部</v>
      </c>
      <c r="AB358" s="81" t="s">
        <v>495</v>
      </c>
      <c r="AC358" s="81">
        <v>0</v>
      </c>
      <c r="AD358" s="81">
        <v>0</v>
      </c>
      <c r="AE358" s="81">
        <v>0</v>
      </c>
      <c r="AF358" s="81">
        <v>0</v>
      </c>
      <c r="AG358" s="80" t="str">
        <f>IFERROR(VLOOKUP(AB358,$AI:$AJ,2,FALSE),0)</f>
        <v>风险管理部</v>
      </c>
      <c r="AI358" s="89" t="s">
        <v>751</v>
      </c>
      <c r="AJ358" s="89" t="s">
        <v>149</v>
      </c>
      <c r="AL358" s="83"/>
      <c r="AM358" s="83"/>
      <c r="AN358" s="83"/>
      <c r="AO358" s="83"/>
      <c r="AP358" s="83"/>
      <c r="AX358" s="80" t="s">
        <v>751</v>
      </c>
      <c r="AY358" s="80" t="s">
        <v>149</v>
      </c>
    </row>
    <row r="359" s="80" customFormat="1" ht="17.25" spans="1:51">
      <c r="A359" s="95"/>
      <c r="B359" s="95"/>
      <c r="C359" s="95"/>
      <c r="D359" s="95">
        <v>0</v>
      </c>
      <c r="E359" s="95"/>
      <c r="F359" s="95"/>
      <c r="G359" s="95"/>
      <c r="H359" s="95"/>
      <c r="I359" s="95"/>
      <c r="J359" s="95"/>
      <c r="K359" s="95"/>
      <c r="L359" s="80">
        <v>0</v>
      </c>
      <c r="Y359" s="98"/>
      <c r="Z359" s="80">
        <f t="shared" si="22"/>
        <v>0</v>
      </c>
      <c r="AA359" s="80" t="str">
        <f t="shared" si="21"/>
        <v>市场三部</v>
      </c>
      <c r="AB359" s="81" t="s">
        <v>605</v>
      </c>
      <c r="AC359" s="81">
        <v>0</v>
      </c>
      <c r="AD359" s="81">
        <v>0</v>
      </c>
      <c r="AE359" s="81">
        <v>0</v>
      </c>
      <c r="AF359" s="81">
        <v>0</v>
      </c>
      <c r="AG359" s="80" t="str">
        <f>IFERROR(VLOOKUP(AB359,$AI:$AJ,2,FALSE),0)</f>
        <v>市场三部</v>
      </c>
      <c r="AI359" s="89" t="s">
        <v>752</v>
      </c>
      <c r="AJ359" s="89" t="s">
        <v>149</v>
      </c>
      <c r="AL359" s="83"/>
      <c r="AM359" s="83"/>
      <c r="AN359" s="83"/>
      <c r="AO359" s="83"/>
      <c r="AP359" s="83"/>
      <c r="AX359" s="80" t="s">
        <v>752</v>
      </c>
      <c r="AY359" s="80" t="s">
        <v>149</v>
      </c>
    </row>
    <row r="360" s="80" customFormat="1" ht="17.25" spans="1:51">
      <c r="A360" s="95"/>
      <c r="B360" s="95"/>
      <c r="C360" s="95"/>
      <c r="D360" s="95">
        <v>0</v>
      </c>
      <c r="E360" s="95"/>
      <c r="F360" s="95"/>
      <c r="G360" s="95"/>
      <c r="H360" s="95"/>
      <c r="I360" s="95"/>
      <c r="J360" s="95"/>
      <c r="K360" s="95"/>
      <c r="L360" s="80">
        <v>0</v>
      </c>
      <c r="Y360" s="98"/>
      <c r="Z360" s="80">
        <f t="shared" si="22"/>
        <v>0</v>
      </c>
      <c r="AA360" s="80" t="str">
        <f t="shared" si="21"/>
        <v>金桥支行</v>
      </c>
      <c r="AB360" s="81" t="s">
        <v>753</v>
      </c>
      <c r="AC360" s="81">
        <v>0</v>
      </c>
      <c r="AD360" s="81">
        <v>0</v>
      </c>
      <c r="AE360" s="81">
        <v>0</v>
      </c>
      <c r="AF360" s="81">
        <v>261841</v>
      </c>
      <c r="AG360" s="80" t="str">
        <f>IFERROR(VLOOKUP(AB360,$AI:$AJ,2,FALSE),0)</f>
        <v>金桥支行</v>
      </c>
      <c r="AI360" s="89" t="s">
        <v>754</v>
      </c>
      <c r="AJ360" s="89" t="s">
        <v>149</v>
      </c>
      <c r="AL360" s="83"/>
      <c r="AM360" s="83"/>
      <c r="AN360" s="83"/>
      <c r="AO360" s="83"/>
      <c r="AP360" s="83"/>
      <c r="AX360" s="80" t="s">
        <v>754</v>
      </c>
      <c r="AY360" s="80" t="s">
        <v>149</v>
      </c>
    </row>
    <row r="361" s="80" customFormat="1" ht="17.25" spans="1:51">
      <c r="A361" s="95"/>
      <c r="B361" s="95"/>
      <c r="C361" s="95"/>
      <c r="D361" s="95">
        <v>0</v>
      </c>
      <c r="E361" s="95"/>
      <c r="F361" s="95"/>
      <c r="G361" s="95"/>
      <c r="H361" s="95"/>
      <c r="I361" s="95"/>
      <c r="J361" s="95"/>
      <c r="K361" s="95"/>
      <c r="L361" s="80">
        <v>0</v>
      </c>
      <c r="Y361" s="98"/>
      <c r="Z361" s="80">
        <f t="shared" si="22"/>
        <v>0</v>
      </c>
      <c r="AA361" s="80" t="str">
        <f t="shared" si="21"/>
        <v>曹路支行</v>
      </c>
      <c r="AB361" s="81" t="s">
        <v>755</v>
      </c>
      <c r="AC361" s="81">
        <v>0</v>
      </c>
      <c r="AD361" s="81">
        <v>0</v>
      </c>
      <c r="AE361" s="81">
        <v>0</v>
      </c>
      <c r="AF361" s="81">
        <v>0</v>
      </c>
      <c r="AG361" s="80" t="str">
        <f>IFERROR(VLOOKUP(AB361,$AI:$AJ,2,FALSE),0)</f>
        <v>曹路支行</v>
      </c>
      <c r="AI361" s="89" t="s">
        <v>756</v>
      </c>
      <c r="AJ361" s="89" t="s">
        <v>149</v>
      </c>
      <c r="AL361" s="83"/>
      <c r="AM361" s="83"/>
      <c r="AN361" s="83"/>
      <c r="AO361" s="83"/>
      <c r="AP361" s="83"/>
      <c r="AX361" s="80" t="s">
        <v>756</v>
      </c>
      <c r="AY361" s="80" t="s">
        <v>149</v>
      </c>
    </row>
    <row r="362" s="80" customFormat="1" ht="17.25" spans="1:51">
      <c r="A362" s="95"/>
      <c r="B362" s="95"/>
      <c r="C362" s="95"/>
      <c r="D362" s="95">
        <v>0</v>
      </c>
      <c r="E362" s="95"/>
      <c r="F362" s="95"/>
      <c r="G362" s="95"/>
      <c r="H362" s="95"/>
      <c r="I362" s="95"/>
      <c r="J362" s="95"/>
      <c r="K362" s="95"/>
      <c r="L362" s="80">
        <v>0</v>
      </c>
      <c r="Y362" s="98"/>
      <c r="Z362" s="80">
        <f t="shared" si="22"/>
        <v>0</v>
      </c>
      <c r="AA362" s="80">
        <f t="shared" si="21"/>
        <v>0</v>
      </c>
      <c r="AB362" s="81" t="s">
        <v>757</v>
      </c>
      <c r="AC362" s="81">
        <v>0</v>
      </c>
      <c r="AD362" s="81">
        <v>0</v>
      </c>
      <c r="AE362" s="81">
        <v>0</v>
      </c>
      <c r="AF362" s="81">
        <v>200000</v>
      </c>
      <c r="AG362" s="80">
        <f>IFERROR(VLOOKUP(AB362,$AI:$AJ,2,FALSE),0)</f>
        <v>0</v>
      </c>
      <c r="AI362" s="89" t="s">
        <v>758</v>
      </c>
      <c r="AJ362" s="89" t="s">
        <v>149</v>
      </c>
      <c r="AL362" s="83"/>
      <c r="AM362" s="83"/>
      <c r="AN362" s="83"/>
      <c r="AO362" s="83"/>
      <c r="AP362" s="83"/>
      <c r="AX362" s="80" t="s">
        <v>758</v>
      </c>
      <c r="AY362" s="80" t="s">
        <v>149</v>
      </c>
    </row>
    <row r="363" s="80" customFormat="1" ht="17.25" spans="1:51">
      <c r="A363" s="95"/>
      <c r="B363" s="95"/>
      <c r="C363" s="95"/>
      <c r="D363" s="95">
        <v>0</v>
      </c>
      <c r="E363" s="95"/>
      <c r="F363" s="95"/>
      <c r="G363" s="95"/>
      <c r="H363" s="95"/>
      <c r="I363" s="95"/>
      <c r="J363" s="95"/>
      <c r="K363" s="95"/>
      <c r="L363" s="80">
        <v>0</v>
      </c>
      <c r="Y363" s="98"/>
      <c r="Z363" s="80">
        <f t="shared" si="22"/>
        <v>0</v>
      </c>
      <c r="AA363" s="80" t="str">
        <f t="shared" si="21"/>
        <v>王港支行</v>
      </c>
      <c r="AB363" s="81" t="s">
        <v>759</v>
      </c>
      <c r="AC363" s="81">
        <v>0</v>
      </c>
      <c r="AD363" s="81">
        <v>0</v>
      </c>
      <c r="AE363" s="81">
        <v>0</v>
      </c>
      <c r="AF363" s="81">
        <v>0</v>
      </c>
      <c r="AG363" s="80" t="str">
        <f>IFERROR(VLOOKUP(AB363,$AI:$AJ,2,FALSE),0)</f>
        <v>王港支行</v>
      </c>
      <c r="AI363" s="89" t="s">
        <v>558</v>
      </c>
      <c r="AJ363" s="89" t="s">
        <v>149</v>
      </c>
      <c r="AL363" s="83"/>
      <c r="AM363" s="83"/>
      <c r="AN363" s="83"/>
      <c r="AO363" s="83"/>
      <c r="AP363" s="83"/>
      <c r="AX363" s="80" t="s">
        <v>558</v>
      </c>
      <c r="AY363" s="80" t="s">
        <v>149</v>
      </c>
    </row>
    <row r="364" s="80" customFormat="1" ht="17.25" spans="1:51">
      <c r="A364" s="95"/>
      <c r="B364" s="95"/>
      <c r="C364" s="95"/>
      <c r="D364" s="95">
        <v>0</v>
      </c>
      <c r="E364" s="95"/>
      <c r="F364" s="95"/>
      <c r="G364" s="95"/>
      <c r="H364" s="95"/>
      <c r="I364" s="95"/>
      <c r="J364" s="95"/>
      <c r="K364" s="95"/>
      <c r="L364" s="80">
        <v>0</v>
      </c>
      <c r="Y364" s="98"/>
      <c r="Z364" s="80">
        <f t="shared" si="22"/>
        <v>0</v>
      </c>
      <c r="AA364" s="80">
        <f t="shared" si="21"/>
        <v>0</v>
      </c>
      <c r="AB364" s="81" t="s">
        <v>760</v>
      </c>
      <c r="AC364" s="81">
        <v>0</v>
      </c>
      <c r="AD364" s="81">
        <v>0</v>
      </c>
      <c r="AE364" s="81">
        <v>0</v>
      </c>
      <c r="AF364" s="81">
        <v>0</v>
      </c>
      <c r="AG364" s="80">
        <f>IFERROR(VLOOKUP(AB364,$AI:$AJ,2,FALSE),0)</f>
        <v>0</v>
      </c>
      <c r="AI364" s="89" t="s">
        <v>345</v>
      </c>
      <c r="AJ364" s="89" t="s">
        <v>182</v>
      </c>
      <c r="AL364" s="83"/>
      <c r="AM364" s="83"/>
      <c r="AN364" s="83"/>
      <c r="AO364" s="83"/>
      <c r="AP364" s="83"/>
      <c r="AX364" s="80" t="s">
        <v>345</v>
      </c>
      <c r="AY364" s="80" t="s">
        <v>182</v>
      </c>
    </row>
    <row r="365" s="80" customFormat="1" ht="17.25" spans="1:51">
      <c r="A365" s="95"/>
      <c r="B365" s="95"/>
      <c r="C365" s="95"/>
      <c r="D365" s="95">
        <v>0</v>
      </c>
      <c r="E365" s="95"/>
      <c r="F365" s="95"/>
      <c r="G365" s="95"/>
      <c r="H365" s="95"/>
      <c r="I365" s="95"/>
      <c r="J365" s="95"/>
      <c r="K365" s="95"/>
      <c r="L365" s="80">
        <v>0</v>
      </c>
      <c r="Y365" s="98"/>
      <c r="Z365" s="80">
        <f t="shared" si="22"/>
        <v>0</v>
      </c>
      <c r="AA365" s="80" t="str">
        <f t="shared" si="21"/>
        <v>黄楼支行</v>
      </c>
      <c r="AB365" s="81" t="s">
        <v>347</v>
      </c>
      <c r="AC365" s="81">
        <v>0</v>
      </c>
      <c r="AD365" s="81">
        <v>0</v>
      </c>
      <c r="AE365" s="81">
        <v>0</v>
      </c>
      <c r="AF365" s="81">
        <v>400000</v>
      </c>
      <c r="AG365" s="80" t="str">
        <f>IFERROR(VLOOKUP(AB365,$AI:$AJ,2,FALSE),0)</f>
        <v>黄楼支行</v>
      </c>
      <c r="AI365" s="89" t="s">
        <v>236</v>
      </c>
      <c r="AJ365" s="89" t="s">
        <v>182</v>
      </c>
      <c r="AL365" s="83"/>
      <c r="AM365" s="83"/>
      <c r="AN365" s="83"/>
      <c r="AO365" s="83"/>
      <c r="AP365" s="83"/>
      <c r="AX365" s="80" t="s">
        <v>236</v>
      </c>
      <c r="AY365" s="80" t="s">
        <v>182</v>
      </c>
    </row>
    <row r="366" s="80" customFormat="1" ht="17.25" spans="1:51">
      <c r="A366" s="95"/>
      <c r="B366" s="95"/>
      <c r="C366" s="95"/>
      <c r="D366" s="95">
        <v>0</v>
      </c>
      <c r="E366" s="95"/>
      <c r="F366" s="95"/>
      <c r="G366" s="95"/>
      <c r="H366" s="95"/>
      <c r="I366" s="95"/>
      <c r="J366" s="95"/>
      <c r="K366" s="95"/>
      <c r="L366" s="80">
        <v>0</v>
      </c>
      <c r="Y366" s="98"/>
      <c r="Z366" s="80">
        <f t="shared" si="22"/>
        <v>0</v>
      </c>
      <c r="AA366" s="80">
        <f t="shared" si="21"/>
        <v>0</v>
      </c>
      <c r="AB366" s="81" t="s">
        <v>761</v>
      </c>
      <c r="AC366" s="81">
        <v>0</v>
      </c>
      <c r="AD366" s="81">
        <v>0</v>
      </c>
      <c r="AE366" s="81">
        <v>0</v>
      </c>
      <c r="AF366" s="81">
        <v>0</v>
      </c>
      <c r="AG366" s="80">
        <f>IFERROR(VLOOKUP(AB366,$AI:$AJ,2,FALSE),0)</f>
        <v>0</v>
      </c>
      <c r="AI366" s="89" t="s">
        <v>296</v>
      </c>
      <c r="AJ366" s="89" t="s">
        <v>182</v>
      </c>
      <c r="AL366" s="83"/>
      <c r="AM366" s="83"/>
      <c r="AN366" s="83"/>
      <c r="AO366" s="83"/>
      <c r="AP366" s="83"/>
      <c r="AX366" s="80" t="s">
        <v>296</v>
      </c>
      <c r="AY366" s="80" t="s">
        <v>182</v>
      </c>
    </row>
    <row r="367" s="80" customFormat="1" ht="17.25" spans="1:51">
      <c r="A367" s="95"/>
      <c r="B367" s="95"/>
      <c r="C367" s="95"/>
      <c r="D367" s="95">
        <v>0</v>
      </c>
      <c r="E367" s="95"/>
      <c r="F367" s="95"/>
      <c r="G367" s="95"/>
      <c r="H367" s="95"/>
      <c r="I367" s="95"/>
      <c r="J367" s="95"/>
      <c r="K367" s="95"/>
      <c r="L367" s="80">
        <v>0</v>
      </c>
      <c r="Y367" s="98"/>
      <c r="Z367" s="80">
        <f t="shared" si="22"/>
        <v>0</v>
      </c>
      <c r="AA367" s="80" t="str">
        <f t="shared" si="21"/>
        <v>高桥支行</v>
      </c>
      <c r="AB367" s="81" t="s">
        <v>762</v>
      </c>
      <c r="AC367" s="81">
        <v>0</v>
      </c>
      <c r="AD367" s="81">
        <v>0</v>
      </c>
      <c r="AE367" s="81">
        <v>0</v>
      </c>
      <c r="AF367" s="81">
        <v>0</v>
      </c>
      <c r="AG367" s="80" t="str">
        <f>IFERROR(VLOOKUP(AB367,$AI:$AJ,2,FALSE),0)</f>
        <v>高桥支行</v>
      </c>
      <c r="AI367" s="89" t="s">
        <v>763</v>
      </c>
      <c r="AJ367" s="89" t="s">
        <v>182</v>
      </c>
      <c r="AL367" s="83"/>
      <c r="AM367" s="83"/>
      <c r="AN367" s="83"/>
      <c r="AO367" s="83"/>
      <c r="AP367" s="83"/>
      <c r="AX367" s="80" t="s">
        <v>763</v>
      </c>
      <c r="AY367" s="80" t="s">
        <v>182</v>
      </c>
    </row>
    <row r="368" s="80" customFormat="1" ht="17.25" spans="1:51">
      <c r="A368" s="95"/>
      <c r="B368" s="95"/>
      <c r="C368" s="95"/>
      <c r="D368" s="95">
        <v>0</v>
      </c>
      <c r="E368" s="95"/>
      <c r="F368" s="95"/>
      <c r="G368" s="95"/>
      <c r="H368" s="95"/>
      <c r="I368" s="95"/>
      <c r="J368" s="95"/>
      <c r="K368" s="95"/>
      <c r="L368" s="80">
        <v>0</v>
      </c>
      <c r="Y368" s="98"/>
      <c r="Z368" s="80">
        <f t="shared" si="22"/>
        <v>0</v>
      </c>
      <c r="AA368" s="80" t="str">
        <f t="shared" si="21"/>
        <v>运营管理部</v>
      </c>
      <c r="AB368" s="81" t="s">
        <v>351</v>
      </c>
      <c r="AC368" s="81">
        <v>0</v>
      </c>
      <c r="AD368" s="81">
        <v>0</v>
      </c>
      <c r="AE368" s="81">
        <v>0</v>
      </c>
      <c r="AF368" s="81">
        <v>169000</v>
      </c>
      <c r="AG368" s="80" t="str">
        <f>IFERROR(VLOOKUP(AB368,$AI:$AJ,2,FALSE),0)</f>
        <v>运营管理部</v>
      </c>
      <c r="AI368" s="91" t="s">
        <v>376</v>
      </c>
      <c r="AJ368" s="89" t="s">
        <v>182</v>
      </c>
      <c r="AL368" s="83"/>
      <c r="AM368" s="83"/>
      <c r="AN368" s="83"/>
      <c r="AO368" s="83"/>
      <c r="AP368" s="83"/>
      <c r="AX368" s="80" t="s">
        <v>376</v>
      </c>
      <c r="AY368" s="80" t="s">
        <v>182</v>
      </c>
    </row>
    <row r="369" s="80" customFormat="1" ht="17.25" spans="1:51">
      <c r="A369" s="95"/>
      <c r="B369" s="95"/>
      <c r="C369" s="95"/>
      <c r="D369" s="95">
        <v>0</v>
      </c>
      <c r="E369" s="95"/>
      <c r="F369" s="95"/>
      <c r="G369" s="95"/>
      <c r="H369" s="95"/>
      <c r="I369" s="95"/>
      <c r="J369" s="95"/>
      <c r="K369" s="95"/>
      <c r="L369" s="80">
        <v>0</v>
      </c>
      <c r="Y369" s="98"/>
      <c r="Z369" s="80">
        <f t="shared" si="22"/>
        <v>0</v>
      </c>
      <c r="AA369" s="80">
        <f t="shared" si="21"/>
        <v>0</v>
      </c>
      <c r="AB369" s="81" t="s">
        <v>764</v>
      </c>
      <c r="AC369" s="81">
        <v>0</v>
      </c>
      <c r="AD369" s="81">
        <v>0</v>
      </c>
      <c r="AE369" s="81">
        <v>0</v>
      </c>
      <c r="AF369" s="81">
        <v>0</v>
      </c>
      <c r="AG369" s="80">
        <f>IFERROR(VLOOKUP(AB369,$AI:$AJ,2,FALSE),0)</f>
        <v>0</v>
      </c>
      <c r="AI369" s="93" t="s">
        <v>242</v>
      </c>
      <c r="AJ369" s="89" t="s">
        <v>182</v>
      </c>
      <c r="AL369" s="83"/>
      <c r="AM369" s="83"/>
      <c r="AN369" s="83"/>
      <c r="AO369" s="83"/>
      <c r="AP369" s="83"/>
      <c r="AX369" s="80" t="s">
        <v>242</v>
      </c>
      <c r="AY369" s="80" t="s">
        <v>182</v>
      </c>
    </row>
    <row r="370" s="80" customFormat="1" ht="17.25" spans="1:51">
      <c r="A370" s="95"/>
      <c r="B370" s="95"/>
      <c r="C370" s="95"/>
      <c r="D370" s="95">
        <v>0</v>
      </c>
      <c r="E370" s="95"/>
      <c r="F370" s="95"/>
      <c r="G370" s="95"/>
      <c r="H370" s="95"/>
      <c r="I370" s="95"/>
      <c r="J370" s="95"/>
      <c r="K370" s="95"/>
      <c r="L370" s="80">
        <v>0</v>
      </c>
      <c r="Y370" s="98"/>
      <c r="Z370" s="80">
        <f t="shared" si="22"/>
        <v>0</v>
      </c>
      <c r="AA370" s="80" t="str">
        <f t="shared" si="21"/>
        <v>高行支行</v>
      </c>
      <c r="AB370" s="81" t="s">
        <v>765</v>
      </c>
      <c r="AC370" s="81">
        <v>0</v>
      </c>
      <c r="AD370" s="81">
        <v>0</v>
      </c>
      <c r="AE370" s="81">
        <v>0</v>
      </c>
      <c r="AF370" s="81">
        <v>15000</v>
      </c>
      <c r="AG370" s="80" t="str">
        <f>IFERROR(VLOOKUP(AB370,$AI:$AJ,2,FALSE),0)</f>
        <v>高行支行</v>
      </c>
      <c r="AI370" s="92" t="s">
        <v>766</v>
      </c>
      <c r="AJ370" s="89" t="s">
        <v>182</v>
      </c>
      <c r="AL370" s="83"/>
      <c r="AM370" s="83"/>
      <c r="AN370" s="83"/>
      <c r="AO370" s="83"/>
      <c r="AP370" s="83"/>
      <c r="AX370" s="80" t="s">
        <v>766</v>
      </c>
      <c r="AY370" s="80" t="s">
        <v>182</v>
      </c>
    </row>
    <row r="371" s="80" customFormat="1" ht="17.25" spans="1:51">
      <c r="A371" s="95"/>
      <c r="B371" s="95"/>
      <c r="C371" s="95"/>
      <c r="D371" s="95">
        <v>0</v>
      </c>
      <c r="E371" s="95"/>
      <c r="F371" s="95"/>
      <c r="G371" s="95"/>
      <c r="H371" s="95"/>
      <c r="I371" s="95"/>
      <c r="J371" s="95"/>
      <c r="K371" s="95"/>
      <c r="L371" s="80">
        <v>0</v>
      </c>
      <c r="Y371" s="98"/>
      <c r="Z371" s="80">
        <f t="shared" si="22"/>
        <v>0</v>
      </c>
      <c r="AA371" s="80">
        <f t="shared" si="21"/>
        <v>0</v>
      </c>
      <c r="AB371" s="81" t="s">
        <v>767</v>
      </c>
      <c r="AC371" s="81">
        <v>0</v>
      </c>
      <c r="AD371" s="81">
        <v>0</v>
      </c>
      <c r="AE371" s="81">
        <v>0</v>
      </c>
      <c r="AF371" s="81">
        <v>0</v>
      </c>
      <c r="AG371" s="80">
        <f>IFERROR(VLOOKUP(AB371,$AI:$AJ,2,FALSE),0)</f>
        <v>0</v>
      </c>
      <c r="AI371" s="89" t="s">
        <v>768</v>
      </c>
      <c r="AJ371" s="89" t="s">
        <v>182</v>
      </c>
      <c r="AL371" s="83"/>
      <c r="AM371" s="83"/>
      <c r="AN371" s="83"/>
      <c r="AO371" s="83"/>
      <c r="AP371" s="83"/>
      <c r="AX371" s="80" t="s">
        <v>768</v>
      </c>
      <c r="AY371" s="80" t="s">
        <v>182</v>
      </c>
    </row>
    <row r="372" s="80" customFormat="1" ht="17.25" spans="1:51">
      <c r="A372" s="95"/>
      <c r="B372" s="95"/>
      <c r="C372" s="95"/>
      <c r="D372" s="95">
        <v>0</v>
      </c>
      <c r="E372" s="95"/>
      <c r="F372" s="95"/>
      <c r="G372" s="95"/>
      <c r="H372" s="95"/>
      <c r="I372" s="95"/>
      <c r="J372" s="95"/>
      <c r="K372" s="95"/>
      <c r="L372" s="80">
        <v>0</v>
      </c>
      <c r="Y372" s="98"/>
      <c r="Z372" s="80">
        <f t="shared" si="22"/>
        <v>0</v>
      </c>
      <c r="AA372" s="80">
        <f t="shared" si="21"/>
        <v>0</v>
      </c>
      <c r="AB372" s="81" t="s">
        <v>769</v>
      </c>
      <c r="AC372" s="81">
        <v>0</v>
      </c>
      <c r="AD372" s="81">
        <v>10000</v>
      </c>
      <c r="AE372" s="81">
        <v>0</v>
      </c>
      <c r="AF372" s="81">
        <v>50000</v>
      </c>
      <c r="AG372" s="80">
        <f>IFERROR(VLOOKUP(AB372,$AI:$AJ,2,FALSE),0)</f>
        <v>0</v>
      </c>
      <c r="AI372" s="89" t="s">
        <v>770</v>
      </c>
      <c r="AJ372" s="89" t="s">
        <v>182</v>
      </c>
      <c r="AL372" s="83"/>
      <c r="AM372" s="83"/>
      <c r="AN372" s="83"/>
      <c r="AO372" s="83"/>
      <c r="AP372" s="83"/>
      <c r="AX372" s="80" t="s">
        <v>770</v>
      </c>
      <c r="AY372" s="80" t="s">
        <v>182</v>
      </c>
    </row>
    <row r="373" s="80" customFormat="1" ht="17.25" spans="1:51">
      <c r="A373" s="95"/>
      <c r="B373" s="95"/>
      <c r="C373" s="95"/>
      <c r="D373" s="95">
        <v>0</v>
      </c>
      <c r="E373" s="95"/>
      <c r="F373" s="95"/>
      <c r="G373" s="95"/>
      <c r="H373" s="95"/>
      <c r="I373" s="95"/>
      <c r="J373" s="95"/>
      <c r="K373" s="95"/>
      <c r="L373" s="80">
        <v>0</v>
      </c>
      <c r="Y373" s="98"/>
      <c r="Z373" s="80">
        <f t="shared" si="22"/>
        <v>0</v>
      </c>
      <c r="AA373" s="80" t="str">
        <f t="shared" si="21"/>
        <v>运营管理部业务保障部</v>
      </c>
      <c r="AB373" s="81" t="s">
        <v>453</v>
      </c>
      <c r="AC373" s="81">
        <v>0</v>
      </c>
      <c r="AD373" s="81">
        <v>0</v>
      </c>
      <c r="AE373" s="81">
        <v>0</v>
      </c>
      <c r="AF373" s="81">
        <v>0</v>
      </c>
      <c r="AG373" s="80" t="str">
        <f>IFERROR(VLOOKUP(AB373,$AI:$AJ,2,FALSE),0)</f>
        <v>运营管理部业务保障部</v>
      </c>
      <c r="AI373" s="94" t="s">
        <v>771</v>
      </c>
      <c r="AJ373" s="89" t="s">
        <v>182</v>
      </c>
      <c r="AL373" s="83"/>
      <c r="AM373" s="83"/>
      <c r="AN373" s="83"/>
      <c r="AO373" s="83"/>
      <c r="AP373" s="83"/>
      <c r="AX373" s="80" t="s">
        <v>771</v>
      </c>
      <c r="AY373" s="80" t="s">
        <v>182</v>
      </c>
    </row>
    <row r="374" s="80" customFormat="1" ht="17.25" spans="1:51">
      <c r="A374" s="95"/>
      <c r="B374" s="95"/>
      <c r="C374" s="95"/>
      <c r="D374" s="95">
        <v>0</v>
      </c>
      <c r="E374" s="95"/>
      <c r="F374" s="95"/>
      <c r="G374" s="95"/>
      <c r="H374" s="95"/>
      <c r="I374" s="95"/>
      <c r="J374" s="95"/>
      <c r="K374" s="95"/>
      <c r="L374" s="80">
        <v>0</v>
      </c>
      <c r="Y374" s="98"/>
      <c r="Z374" s="80">
        <f t="shared" si="22"/>
        <v>0</v>
      </c>
      <c r="AA374" s="80" t="str">
        <f t="shared" si="21"/>
        <v>龚路支行</v>
      </c>
      <c r="AB374" s="81" t="s">
        <v>349</v>
      </c>
      <c r="AC374" s="81">
        <v>0</v>
      </c>
      <c r="AD374" s="81">
        <v>0</v>
      </c>
      <c r="AE374" s="81">
        <v>0</v>
      </c>
      <c r="AF374" s="81">
        <v>51174</v>
      </c>
      <c r="AG374" s="80" t="str">
        <f>IFERROR(VLOOKUP(AB374,$AI:$AJ,2,FALSE),0)</f>
        <v>龚路支行</v>
      </c>
      <c r="AI374" s="89" t="s">
        <v>772</v>
      </c>
      <c r="AJ374" s="89" t="s">
        <v>182</v>
      </c>
      <c r="AL374" s="83"/>
      <c r="AM374" s="83"/>
      <c r="AN374" s="83"/>
      <c r="AO374" s="83"/>
      <c r="AP374" s="83"/>
      <c r="AX374" s="80" t="s">
        <v>772</v>
      </c>
      <c r="AY374" s="80" t="s">
        <v>182</v>
      </c>
    </row>
    <row r="375" s="80" customFormat="1" ht="17.25" spans="1:51">
      <c r="A375" s="95"/>
      <c r="B375" s="95"/>
      <c r="C375" s="95"/>
      <c r="D375" s="95">
        <v>0</v>
      </c>
      <c r="E375" s="95"/>
      <c r="F375" s="95"/>
      <c r="G375" s="95"/>
      <c r="H375" s="95"/>
      <c r="I375" s="95"/>
      <c r="J375" s="95"/>
      <c r="K375" s="95"/>
      <c r="L375" s="80">
        <v>0</v>
      </c>
      <c r="Y375" s="98"/>
      <c r="Z375" s="80">
        <f t="shared" si="22"/>
        <v>0</v>
      </c>
      <c r="AA375" s="80" t="str">
        <f t="shared" si="21"/>
        <v>东沟支行</v>
      </c>
      <c r="AB375" s="81" t="s">
        <v>773</v>
      </c>
      <c r="AC375" s="81">
        <v>0</v>
      </c>
      <c r="AD375" s="81">
        <v>0</v>
      </c>
      <c r="AE375" s="81">
        <v>0</v>
      </c>
      <c r="AF375" s="81">
        <v>0</v>
      </c>
      <c r="AG375" s="80" t="str">
        <f>IFERROR(VLOOKUP(AB375,$AI:$AJ,2,FALSE),0)</f>
        <v>东沟支行</v>
      </c>
      <c r="AI375" s="89" t="s">
        <v>774</v>
      </c>
      <c r="AJ375" s="89" t="s">
        <v>182</v>
      </c>
      <c r="AL375" s="83"/>
      <c r="AM375" s="83"/>
      <c r="AN375" s="83"/>
      <c r="AO375" s="83"/>
      <c r="AP375" s="83"/>
      <c r="AX375" s="80" t="s">
        <v>774</v>
      </c>
      <c r="AY375" s="80" t="s">
        <v>182</v>
      </c>
    </row>
    <row r="376" s="80" customFormat="1" ht="17.25" spans="1:51">
      <c r="A376" s="95"/>
      <c r="B376" s="95"/>
      <c r="C376" s="95"/>
      <c r="D376" s="95">
        <v>0</v>
      </c>
      <c r="E376" s="95"/>
      <c r="F376" s="95"/>
      <c r="G376" s="95"/>
      <c r="H376" s="95"/>
      <c r="I376" s="95"/>
      <c r="J376" s="95"/>
      <c r="K376" s="95"/>
      <c r="L376" s="80">
        <v>0</v>
      </c>
      <c r="Y376" s="98"/>
      <c r="Z376" s="80">
        <f t="shared" si="22"/>
        <v>0</v>
      </c>
      <c r="AA376" s="80">
        <f t="shared" si="21"/>
        <v>0</v>
      </c>
      <c r="AB376" s="81" t="s">
        <v>775</v>
      </c>
      <c r="AC376" s="81">
        <v>0</v>
      </c>
      <c r="AD376" s="81">
        <v>0</v>
      </c>
      <c r="AE376" s="81">
        <v>0</v>
      </c>
      <c r="AF376" s="81">
        <v>0</v>
      </c>
      <c r="AG376" s="80">
        <f>IFERROR(VLOOKUP(AB376,$AI:$AJ,2,FALSE),0)</f>
        <v>0</v>
      </c>
      <c r="AI376" s="89" t="s">
        <v>776</v>
      </c>
      <c r="AJ376" s="89" t="s">
        <v>182</v>
      </c>
      <c r="AL376" s="83"/>
      <c r="AM376" s="83"/>
      <c r="AN376" s="83"/>
      <c r="AO376" s="83"/>
      <c r="AP376" s="83"/>
      <c r="AX376" s="80" t="s">
        <v>776</v>
      </c>
      <c r="AY376" s="80" t="s">
        <v>182</v>
      </c>
    </row>
    <row r="377" s="80" customFormat="1" ht="17.25" spans="1:51">
      <c r="A377" s="95"/>
      <c r="B377" s="95"/>
      <c r="C377" s="95"/>
      <c r="D377" s="95">
        <v>0</v>
      </c>
      <c r="E377" s="95"/>
      <c r="F377" s="95"/>
      <c r="G377" s="95"/>
      <c r="H377" s="95"/>
      <c r="I377" s="95"/>
      <c r="J377" s="95"/>
      <c r="K377" s="95"/>
      <c r="L377" s="80">
        <v>0</v>
      </c>
      <c r="Y377" s="98"/>
      <c r="Z377" s="80">
        <f t="shared" si="22"/>
        <v>0</v>
      </c>
      <c r="AA377" s="80" t="str">
        <f t="shared" si="21"/>
        <v>北蔡支行</v>
      </c>
      <c r="AB377" s="81" t="s">
        <v>190</v>
      </c>
      <c r="AC377" s="81">
        <v>0</v>
      </c>
      <c r="AD377" s="81">
        <v>0</v>
      </c>
      <c r="AE377" s="81">
        <v>0</v>
      </c>
      <c r="AF377" s="81">
        <v>190000</v>
      </c>
      <c r="AG377" s="80" t="str">
        <f>IFERROR(VLOOKUP(AB377,$AI:$AJ,2,FALSE),0)</f>
        <v>北蔡支行</v>
      </c>
      <c r="AI377" s="92" t="s">
        <v>777</v>
      </c>
      <c r="AJ377" s="89" t="s">
        <v>54</v>
      </c>
      <c r="AL377" s="83"/>
      <c r="AM377" s="83"/>
      <c r="AN377" s="83"/>
      <c r="AO377" s="83"/>
      <c r="AP377" s="83"/>
      <c r="AX377" s="80" t="s">
        <v>777</v>
      </c>
      <c r="AY377" s="80" t="s">
        <v>54</v>
      </c>
    </row>
    <row r="378" s="80" customFormat="1" ht="17.25" spans="1:51">
      <c r="A378" s="95"/>
      <c r="B378" s="95"/>
      <c r="C378" s="95"/>
      <c r="D378" s="95">
        <v>0</v>
      </c>
      <c r="E378" s="95"/>
      <c r="F378" s="95"/>
      <c r="G378" s="95"/>
      <c r="H378" s="95"/>
      <c r="I378" s="95"/>
      <c r="J378" s="95"/>
      <c r="K378" s="95"/>
      <c r="L378" s="80">
        <v>0</v>
      </c>
      <c r="Y378" s="98"/>
      <c r="Z378" s="80">
        <f t="shared" si="22"/>
        <v>0</v>
      </c>
      <c r="AA378" s="80" t="str">
        <f t="shared" si="21"/>
        <v>高行支行</v>
      </c>
      <c r="AB378" s="81" t="s">
        <v>778</v>
      </c>
      <c r="AC378" s="81">
        <v>0</v>
      </c>
      <c r="AD378" s="81">
        <v>0</v>
      </c>
      <c r="AE378" s="81">
        <v>0</v>
      </c>
      <c r="AF378" s="81">
        <v>0</v>
      </c>
      <c r="AG378" s="80" t="str">
        <f>IFERROR(VLOOKUP(AB378,$AI:$AJ,2,FALSE),0)</f>
        <v>高行支行</v>
      </c>
      <c r="AI378" s="89" t="s">
        <v>779</v>
      </c>
      <c r="AJ378" s="89" t="s">
        <v>54</v>
      </c>
      <c r="AL378" s="83"/>
      <c r="AM378" s="83"/>
      <c r="AN378" s="83"/>
      <c r="AO378" s="83"/>
      <c r="AP378" s="83"/>
      <c r="AX378" s="80" t="s">
        <v>779</v>
      </c>
      <c r="AY378" s="80" t="s">
        <v>54</v>
      </c>
    </row>
    <row r="379" s="80" customFormat="1" ht="17.25" spans="1:51">
      <c r="A379" s="95"/>
      <c r="B379" s="95"/>
      <c r="C379" s="95"/>
      <c r="D379" s="95">
        <v>0</v>
      </c>
      <c r="E379" s="95"/>
      <c r="F379" s="95"/>
      <c r="G379" s="95"/>
      <c r="H379" s="95"/>
      <c r="I379" s="95"/>
      <c r="J379" s="95"/>
      <c r="K379" s="95"/>
      <c r="L379" s="80">
        <v>0</v>
      </c>
      <c r="Y379" s="98"/>
      <c r="Z379" s="80">
        <f t="shared" si="22"/>
        <v>0</v>
      </c>
      <c r="AA379" s="80" t="str">
        <f t="shared" si="21"/>
        <v>合庆支行</v>
      </c>
      <c r="AB379" s="81" t="s">
        <v>780</v>
      </c>
      <c r="AC379" s="81">
        <v>0</v>
      </c>
      <c r="AD379" s="81">
        <v>0</v>
      </c>
      <c r="AE379" s="81">
        <v>0</v>
      </c>
      <c r="AF379" s="81">
        <v>0</v>
      </c>
      <c r="AG379" s="80" t="str">
        <f>IFERROR(VLOOKUP(AB379,$AI:$AJ,2,FALSE),0)</f>
        <v>合庆支行</v>
      </c>
      <c r="AI379" s="89" t="s">
        <v>781</v>
      </c>
      <c r="AJ379" s="89" t="s">
        <v>54</v>
      </c>
      <c r="AL379" s="83"/>
      <c r="AM379" s="83"/>
      <c r="AN379" s="83"/>
      <c r="AO379" s="83"/>
      <c r="AP379" s="83"/>
      <c r="AX379" s="80" t="s">
        <v>781</v>
      </c>
      <c r="AY379" s="80" t="s">
        <v>54</v>
      </c>
    </row>
    <row r="380" s="80" customFormat="1" ht="17.25" spans="1:51">
      <c r="A380" s="95"/>
      <c r="B380" s="95"/>
      <c r="C380" s="95"/>
      <c r="D380" s="95">
        <v>0</v>
      </c>
      <c r="E380" s="95"/>
      <c r="F380" s="95"/>
      <c r="G380" s="95"/>
      <c r="H380" s="95"/>
      <c r="I380" s="95"/>
      <c r="J380" s="95"/>
      <c r="K380" s="95"/>
      <c r="L380" s="80">
        <v>0</v>
      </c>
      <c r="Y380" s="98"/>
      <c r="Z380" s="80">
        <f t="shared" si="22"/>
        <v>0</v>
      </c>
      <c r="AA380" s="80" t="str">
        <f t="shared" si="21"/>
        <v>张江支行</v>
      </c>
      <c r="AB380" s="81" t="s">
        <v>782</v>
      </c>
      <c r="AC380" s="81">
        <v>0</v>
      </c>
      <c r="AD380" s="81">
        <v>0</v>
      </c>
      <c r="AE380" s="81">
        <v>0</v>
      </c>
      <c r="AF380" s="81">
        <v>0</v>
      </c>
      <c r="AG380" s="80" t="str">
        <f>IFERROR(VLOOKUP(AB380,$AI:$AJ,2,FALSE),0)</f>
        <v>张江支行</v>
      </c>
      <c r="AI380" s="89" t="s">
        <v>783</v>
      </c>
      <c r="AJ380" s="89" t="s">
        <v>54</v>
      </c>
      <c r="AL380" s="83"/>
      <c r="AM380" s="83"/>
      <c r="AN380" s="83"/>
      <c r="AO380" s="83"/>
      <c r="AP380" s="83"/>
      <c r="AX380" s="80" t="s">
        <v>783</v>
      </c>
      <c r="AY380" s="80" t="s">
        <v>54</v>
      </c>
    </row>
    <row r="381" s="80" customFormat="1" ht="17.25" spans="1:51">
      <c r="A381" s="95"/>
      <c r="B381" s="95"/>
      <c r="C381" s="95"/>
      <c r="D381" s="95">
        <v>0</v>
      </c>
      <c r="E381" s="95"/>
      <c r="F381" s="95"/>
      <c r="G381" s="95"/>
      <c r="H381" s="95"/>
      <c r="I381" s="95"/>
      <c r="J381" s="95"/>
      <c r="K381" s="95"/>
      <c r="L381" s="80">
        <v>0</v>
      </c>
      <c r="Y381" s="98"/>
      <c r="Z381" s="80">
        <f t="shared" si="22"/>
        <v>0</v>
      </c>
      <c r="AA381" s="80" t="str">
        <f t="shared" si="21"/>
        <v>零售市场部</v>
      </c>
      <c r="AB381" s="81" t="s">
        <v>195</v>
      </c>
      <c r="AC381" s="81">
        <v>0</v>
      </c>
      <c r="AD381" s="81">
        <v>0</v>
      </c>
      <c r="AE381" s="81">
        <v>0</v>
      </c>
      <c r="AF381" s="81">
        <v>280000</v>
      </c>
      <c r="AG381" s="80" t="str">
        <f>IFERROR(VLOOKUP(AB381,$AI:$AJ,2,FALSE),0)</f>
        <v>零售市场部</v>
      </c>
      <c r="AI381" s="89" t="s">
        <v>784</v>
      </c>
      <c r="AJ381" s="89" t="s">
        <v>54</v>
      </c>
      <c r="AL381" s="83"/>
      <c r="AM381" s="83"/>
      <c r="AN381" s="83"/>
      <c r="AO381" s="83"/>
      <c r="AP381" s="83"/>
      <c r="AX381" s="80" t="s">
        <v>784</v>
      </c>
      <c r="AY381" s="80" t="s">
        <v>54</v>
      </c>
    </row>
    <row r="382" s="80" customFormat="1" ht="17.25" spans="1:51">
      <c r="A382" s="95"/>
      <c r="B382" s="95"/>
      <c r="C382" s="95"/>
      <c r="D382" s="95">
        <v>0</v>
      </c>
      <c r="E382" s="95"/>
      <c r="F382" s="95"/>
      <c r="G382" s="95"/>
      <c r="H382" s="95"/>
      <c r="I382" s="95"/>
      <c r="J382" s="95"/>
      <c r="K382" s="95"/>
      <c r="L382" s="80">
        <v>0</v>
      </c>
      <c r="Y382" s="98"/>
      <c r="Z382" s="80">
        <f t="shared" si="22"/>
        <v>0</v>
      </c>
      <c r="AA382" s="80" t="str">
        <f t="shared" si="21"/>
        <v>妙境支行</v>
      </c>
      <c r="AB382" s="81" t="s">
        <v>785</v>
      </c>
      <c r="AC382" s="81">
        <v>0</v>
      </c>
      <c r="AD382" s="81">
        <v>0</v>
      </c>
      <c r="AE382" s="81">
        <v>0</v>
      </c>
      <c r="AF382" s="81">
        <v>0</v>
      </c>
      <c r="AG382" s="80" t="str">
        <f>IFERROR(VLOOKUP(AB382,$AI:$AJ,2,FALSE),0)</f>
        <v>妙境支行</v>
      </c>
      <c r="AI382" s="89" t="s">
        <v>786</v>
      </c>
      <c r="AJ382" s="89" t="s">
        <v>54</v>
      </c>
      <c r="AL382" s="83"/>
      <c r="AM382" s="83"/>
      <c r="AN382" s="83"/>
      <c r="AO382" s="83"/>
      <c r="AP382" s="83"/>
      <c r="AX382" s="80" t="s">
        <v>786</v>
      </c>
      <c r="AY382" s="80" t="s">
        <v>54</v>
      </c>
    </row>
    <row r="383" s="80" customFormat="1" ht="17.25" spans="1:51">
      <c r="A383" s="95"/>
      <c r="B383" s="95"/>
      <c r="C383" s="95"/>
      <c r="D383" s="95">
        <v>0</v>
      </c>
      <c r="E383" s="95"/>
      <c r="F383" s="95"/>
      <c r="G383" s="95"/>
      <c r="H383" s="95"/>
      <c r="I383" s="95"/>
      <c r="J383" s="95"/>
      <c r="K383" s="95"/>
      <c r="L383" s="80">
        <v>0</v>
      </c>
      <c r="Y383" s="98"/>
      <c r="Z383" s="80">
        <f t="shared" si="22"/>
        <v>0</v>
      </c>
      <c r="AA383" s="80" t="str">
        <f t="shared" si="21"/>
        <v>东波分理处</v>
      </c>
      <c r="AB383" s="81" t="s">
        <v>354</v>
      </c>
      <c r="AC383" s="81">
        <v>0</v>
      </c>
      <c r="AD383" s="81">
        <v>0</v>
      </c>
      <c r="AE383" s="81">
        <v>0</v>
      </c>
      <c r="AF383" s="81">
        <v>0</v>
      </c>
      <c r="AG383" s="80" t="str">
        <f>IFERROR(VLOOKUP(AB383,$AI:$AJ,2,FALSE),0)</f>
        <v>东波分理处</v>
      </c>
      <c r="AI383" s="89" t="s">
        <v>787</v>
      </c>
      <c r="AJ383" s="89" t="s">
        <v>54</v>
      </c>
      <c r="AL383" s="83"/>
      <c r="AM383" s="83"/>
      <c r="AN383" s="83"/>
      <c r="AO383" s="83"/>
      <c r="AP383" s="83"/>
      <c r="AX383" s="80" t="s">
        <v>787</v>
      </c>
      <c r="AY383" s="80" t="s">
        <v>54</v>
      </c>
    </row>
    <row r="384" s="80" customFormat="1" ht="17.25" spans="1:51">
      <c r="A384" s="95"/>
      <c r="B384" s="95"/>
      <c r="C384" s="95"/>
      <c r="D384" s="95">
        <v>0</v>
      </c>
      <c r="E384" s="95"/>
      <c r="F384" s="95"/>
      <c r="G384" s="95"/>
      <c r="H384" s="95"/>
      <c r="I384" s="95"/>
      <c r="J384" s="95"/>
      <c r="K384" s="95"/>
      <c r="L384" s="80">
        <v>0</v>
      </c>
      <c r="Y384" s="98"/>
      <c r="Z384" s="80">
        <f t="shared" si="22"/>
        <v>0</v>
      </c>
      <c r="AA384" s="80" t="str">
        <f t="shared" si="21"/>
        <v>运营管理部</v>
      </c>
      <c r="AB384" s="81" t="s">
        <v>353</v>
      </c>
      <c r="AC384" s="81">
        <v>0</v>
      </c>
      <c r="AD384" s="81">
        <v>0</v>
      </c>
      <c r="AE384" s="81">
        <v>0</v>
      </c>
      <c r="AF384" s="81">
        <v>0</v>
      </c>
      <c r="AG384" s="80" t="str">
        <f>IFERROR(VLOOKUP(AB384,$AI:$AJ,2,FALSE),0)</f>
        <v>运营管理部</v>
      </c>
      <c r="AI384" s="89" t="s">
        <v>260</v>
      </c>
      <c r="AJ384" s="89" t="s">
        <v>54</v>
      </c>
      <c r="AL384" s="83"/>
      <c r="AM384" s="83"/>
      <c r="AN384" s="83"/>
      <c r="AO384" s="83"/>
      <c r="AP384" s="83"/>
      <c r="AX384" s="80" t="s">
        <v>260</v>
      </c>
      <c r="AY384" s="80" t="s">
        <v>54</v>
      </c>
    </row>
    <row r="385" s="80" customFormat="1" ht="17.25" spans="1:51">
      <c r="A385" s="95"/>
      <c r="B385" s="95"/>
      <c r="C385" s="95"/>
      <c r="D385" s="95">
        <v>0</v>
      </c>
      <c r="E385" s="95"/>
      <c r="F385" s="95"/>
      <c r="G385" s="95"/>
      <c r="H385" s="95"/>
      <c r="I385" s="95"/>
      <c r="J385" s="95"/>
      <c r="K385" s="95"/>
      <c r="L385" s="80">
        <v>0</v>
      </c>
      <c r="Y385" s="98"/>
      <c r="Z385" s="80">
        <f t="shared" si="22"/>
        <v>0</v>
      </c>
      <c r="AA385" s="80" t="str">
        <f t="shared" si="21"/>
        <v>六团支行</v>
      </c>
      <c r="AB385" s="81" t="s">
        <v>357</v>
      </c>
      <c r="AC385" s="81">
        <v>0</v>
      </c>
      <c r="AD385" s="81">
        <v>0</v>
      </c>
      <c r="AE385" s="81">
        <v>0</v>
      </c>
      <c r="AF385" s="81">
        <v>216440</v>
      </c>
      <c r="AG385" s="80" t="str">
        <f>IFERROR(VLOOKUP(AB385,$AI:$AJ,2,FALSE),0)</f>
        <v>六团支行</v>
      </c>
      <c r="AI385" s="89" t="s">
        <v>788</v>
      </c>
      <c r="AJ385" s="89" t="s">
        <v>54</v>
      </c>
      <c r="AL385" s="83"/>
      <c r="AM385" s="83"/>
      <c r="AN385" s="83"/>
      <c r="AO385" s="83"/>
      <c r="AP385" s="83"/>
      <c r="AX385" s="80" t="s">
        <v>788</v>
      </c>
      <c r="AY385" s="80" t="s">
        <v>54</v>
      </c>
    </row>
    <row r="386" s="80" customFormat="1" ht="17.25" spans="1:51">
      <c r="A386" s="95"/>
      <c r="B386" s="95"/>
      <c r="C386" s="95"/>
      <c r="D386" s="95">
        <v>0</v>
      </c>
      <c r="E386" s="95"/>
      <c r="F386" s="95"/>
      <c r="G386" s="95"/>
      <c r="H386" s="95"/>
      <c r="I386" s="95"/>
      <c r="J386" s="95"/>
      <c r="K386" s="95"/>
      <c r="L386" s="80">
        <v>0</v>
      </c>
      <c r="Y386" s="98"/>
      <c r="Z386" s="80">
        <f t="shared" si="22"/>
        <v>0</v>
      </c>
      <c r="AA386" s="80" t="str">
        <f t="shared" ref="AA386:AA449" si="23">AG386</f>
        <v>高行支行</v>
      </c>
      <c r="AB386" s="81" t="s">
        <v>360</v>
      </c>
      <c r="AC386" s="81">
        <v>0</v>
      </c>
      <c r="AD386" s="81">
        <v>0</v>
      </c>
      <c r="AE386" s="81">
        <v>0</v>
      </c>
      <c r="AF386" s="81">
        <v>204000</v>
      </c>
      <c r="AG386" s="80" t="str">
        <f>IFERROR(VLOOKUP(AB386,$AI:$AJ,2,FALSE),0)</f>
        <v>高行支行</v>
      </c>
      <c r="AI386" s="89" t="s">
        <v>789</v>
      </c>
      <c r="AJ386" s="89" t="s">
        <v>54</v>
      </c>
      <c r="AL386" s="83"/>
      <c r="AM386" s="83"/>
      <c r="AN386" s="83"/>
      <c r="AO386" s="83"/>
      <c r="AP386" s="83"/>
      <c r="AX386" s="80" t="s">
        <v>789</v>
      </c>
      <c r="AY386" s="80" t="s">
        <v>54</v>
      </c>
    </row>
    <row r="387" s="80" customFormat="1" ht="17.25" spans="1:51">
      <c r="A387" s="95"/>
      <c r="B387" s="95"/>
      <c r="C387" s="95"/>
      <c r="D387" s="95">
        <v>0</v>
      </c>
      <c r="E387" s="95"/>
      <c r="F387" s="95"/>
      <c r="G387" s="95"/>
      <c r="H387" s="95"/>
      <c r="I387" s="95"/>
      <c r="J387" s="95"/>
      <c r="K387" s="95"/>
      <c r="L387" s="80">
        <v>0</v>
      </c>
      <c r="Y387" s="98"/>
      <c r="Z387" s="80">
        <f t="shared" si="22"/>
        <v>0</v>
      </c>
      <c r="AA387" s="80" t="str">
        <f t="shared" si="23"/>
        <v>唐镇支行</v>
      </c>
      <c r="AB387" s="81" t="s">
        <v>362</v>
      </c>
      <c r="AC387" s="81">
        <v>0</v>
      </c>
      <c r="AD387" s="81">
        <v>0</v>
      </c>
      <c r="AE387" s="81">
        <v>0</v>
      </c>
      <c r="AF387" s="81">
        <v>0</v>
      </c>
      <c r="AG387" s="80" t="str">
        <f>IFERROR(VLOOKUP(AB387,$AI:$AJ,2,FALSE),0)</f>
        <v>唐镇支行</v>
      </c>
      <c r="AI387" s="89" t="s">
        <v>190</v>
      </c>
      <c r="AJ387" s="89" t="s">
        <v>54</v>
      </c>
      <c r="AL387" s="83"/>
      <c r="AM387" s="83"/>
      <c r="AN387" s="83"/>
      <c r="AO387" s="83"/>
      <c r="AP387" s="83"/>
      <c r="AX387" s="80" t="s">
        <v>190</v>
      </c>
      <c r="AY387" s="80" t="s">
        <v>54</v>
      </c>
    </row>
    <row r="388" s="80" customFormat="1" ht="17.25" spans="1:51">
      <c r="A388" s="95"/>
      <c r="B388" s="95"/>
      <c r="C388" s="95"/>
      <c r="D388" s="95">
        <v>0</v>
      </c>
      <c r="E388" s="95"/>
      <c r="F388" s="95"/>
      <c r="G388" s="95"/>
      <c r="H388" s="95"/>
      <c r="I388" s="95"/>
      <c r="J388" s="95"/>
      <c r="K388" s="95"/>
      <c r="L388" s="80">
        <v>0</v>
      </c>
      <c r="Y388" s="98"/>
      <c r="Z388" s="80">
        <f t="shared" ref="Z388:Z451" si="24">P388-Y388</f>
        <v>0</v>
      </c>
      <c r="AA388" s="80">
        <f t="shared" si="23"/>
        <v>0</v>
      </c>
      <c r="AB388" s="81" t="s">
        <v>790</v>
      </c>
      <c r="AC388" s="81">
        <v>0</v>
      </c>
      <c r="AD388" s="81">
        <v>0</v>
      </c>
      <c r="AE388" s="81">
        <v>0</v>
      </c>
      <c r="AF388" s="81">
        <v>0</v>
      </c>
      <c r="AG388" s="80">
        <f>IFERROR(VLOOKUP(AB388,$AI:$AJ,2,FALSE),0)</f>
        <v>0</v>
      </c>
      <c r="AI388" s="89" t="s">
        <v>326</v>
      </c>
      <c r="AJ388" s="89" t="s">
        <v>54</v>
      </c>
      <c r="AL388" s="83"/>
      <c r="AM388" s="83"/>
      <c r="AN388" s="83"/>
      <c r="AO388" s="83"/>
      <c r="AP388" s="83"/>
      <c r="AX388" s="80" t="s">
        <v>326</v>
      </c>
      <c r="AY388" s="80" t="s">
        <v>54</v>
      </c>
    </row>
    <row r="389" s="80" customFormat="1" ht="17.25" spans="1:51">
      <c r="A389" s="95"/>
      <c r="B389" s="95"/>
      <c r="C389" s="95"/>
      <c r="D389" s="95">
        <v>0</v>
      </c>
      <c r="E389" s="95"/>
      <c r="F389" s="95"/>
      <c r="G389" s="95"/>
      <c r="H389" s="95"/>
      <c r="I389" s="95"/>
      <c r="J389" s="95"/>
      <c r="K389" s="95"/>
      <c r="L389" s="80">
        <v>0</v>
      </c>
      <c r="Y389" s="98"/>
      <c r="Z389" s="80">
        <f t="shared" si="24"/>
        <v>0</v>
      </c>
      <c r="AA389" s="80" t="str">
        <f t="shared" si="23"/>
        <v>营业部</v>
      </c>
      <c r="AB389" s="81" t="s">
        <v>640</v>
      </c>
      <c r="AC389" s="81">
        <v>0</v>
      </c>
      <c r="AD389" s="81">
        <v>0</v>
      </c>
      <c r="AE389" s="81">
        <v>0</v>
      </c>
      <c r="AF389" s="81">
        <v>0</v>
      </c>
      <c r="AG389" s="80" t="str">
        <f>IFERROR(VLOOKUP(AB389,$AI:$AJ,2,FALSE),0)</f>
        <v>营业部</v>
      </c>
      <c r="AI389" s="89" t="s">
        <v>58</v>
      </c>
      <c r="AJ389" s="89" t="s">
        <v>54</v>
      </c>
      <c r="AL389" s="83"/>
      <c r="AM389" s="83"/>
      <c r="AN389" s="83"/>
      <c r="AO389" s="83"/>
      <c r="AP389" s="83"/>
      <c r="AX389" s="80" t="s">
        <v>58</v>
      </c>
      <c r="AY389" s="80" t="s">
        <v>54</v>
      </c>
    </row>
    <row r="390" s="80" customFormat="1" ht="17.25" spans="1:51">
      <c r="A390" s="95"/>
      <c r="B390" s="95"/>
      <c r="C390" s="95"/>
      <c r="D390" s="95">
        <v>0</v>
      </c>
      <c r="E390" s="95"/>
      <c r="F390" s="95"/>
      <c r="G390" s="95"/>
      <c r="H390" s="95"/>
      <c r="I390" s="95"/>
      <c r="J390" s="95"/>
      <c r="K390" s="95"/>
      <c r="L390" s="80">
        <v>0</v>
      </c>
      <c r="Y390" s="98"/>
      <c r="Z390" s="80">
        <f t="shared" si="24"/>
        <v>0</v>
      </c>
      <c r="AA390" s="80">
        <f t="shared" si="23"/>
        <v>0</v>
      </c>
      <c r="AB390" s="81" t="s">
        <v>791</v>
      </c>
      <c r="AC390" s="81">
        <v>0</v>
      </c>
      <c r="AD390" s="81">
        <v>0</v>
      </c>
      <c r="AE390" s="81">
        <v>0</v>
      </c>
      <c r="AF390" s="81">
        <v>0</v>
      </c>
      <c r="AG390" s="80">
        <f>IFERROR(VLOOKUP(AB390,$AI:$AJ,2,FALSE),0)</f>
        <v>0</v>
      </c>
      <c r="AI390" s="89" t="s">
        <v>176</v>
      </c>
      <c r="AJ390" s="89" t="s">
        <v>54</v>
      </c>
      <c r="AL390" s="83"/>
      <c r="AM390" s="83"/>
      <c r="AN390" s="83"/>
      <c r="AO390" s="83"/>
      <c r="AP390" s="83"/>
      <c r="AX390" s="80" t="s">
        <v>176</v>
      </c>
      <c r="AY390" s="80" t="s">
        <v>54</v>
      </c>
    </row>
    <row r="391" s="80" customFormat="1" ht="17.25" spans="1:51">
      <c r="A391" s="95"/>
      <c r="B391" s="95"/>
      <c r="C391" s="95"/>
      <c r="D391" s="95">
        <v>0</v>
      </c>
      <c r="E391" s="95"/>
      <c r="F391" s="95"/>
      <c r="G391" s="95"/>
      <c r="H391" s="95"/>
      <c r="I391" s="95"/>
      <c r="J391" s="95"/>
      <c r="K391" s="95"/>
      <c r="L391" s="80">
        <v>0</v>
      </c>
      <c r="Y391" s="98"/>
      <c r="Z391" s="80">
        <f t="shared" si="24"/>
        <v>0</v>
      </c>
      <c r="AA391" s="80" t="str">
        <f t="shared" si="23"/>
        <v>花木支行</v>
      </c>
      <c r="AB391" s="81" t="s">
        <v>364</v>
      </c>
      <c r="AC391" s="81">
        <v>0</v>
      </c>
      <c r="AD391" s="81">
        <v>0</v>
      </c>
      <c r="AE391" s="81">
        <v>4</v>
      </c>
      <c r="AF391" s="81">
        <v>180000</v>
      </c>
      <c r="AG391" s="80" t="str">
        <f>IFERROR(VLOOKUP(AB391,$AI:$AJ,2,FALSE),0)</f>
        <v>花木支行</v>
      </c>
      <c r="AI391" s="89" t="s">
        <v>792</v>
      </c>
      <c r="AJ391" s="89" t="s">
        <v>54</v>
      </c>
      <c r="AL391" s="83"/>
      <c r="AM391" s="83"/>
      <c r="AN391" s="83"/>
      <c r="AO391" s="83"/>
      <c r="AP391" s="83"/>
      <c r="AX391" s="80" t="s">
        <v>792</v>
      </c>
      <c r="AY391" s="80" t="s">
        <v>54</v>
      </c>
    </row>
    <row r="392" s="80" customFormat="1" ht="17.25" spans="1:51">
      <c r="A392" s="95"/>
      <c r="B392" s="95"/>
      <c r="C392" s="95"/>
      <c r="D392" s="95">
        <v>0</v>
      </c>
      <c r="E392" s="95"/>
      <c r="F392" s="95"/>
      <c r="G392" s="95"/>
      <c r="H392" s="95"/>
      <c r="I392" s="95"/>
      <c r="J392" s="95"/>
      <c r="K392" s="95"/>
      <c r="L392" s="80">
        <v>0</v>
      </c>
      <c r="Y392" s="98"/>
      <c r="Z392" s="80">
        <f t="shared" si="24"/>
        <v>0</v>
      </c>
      <c r="AA392" s="80" t="str">
        <f t="shared" si="23"/>
        <v>零售市场部</v>
      </c>
      <c r="AB392" s="81" t="s">
        <v>162</v>
      </c>
      <c r="AC392" s="81">
        <v>0</v>
      </c>
      <c r="AD392" s="81">
        <v>32000</v>
      </c>
      <c r="AE392" s="81">
        <v>1</v>
      </c>
      <c r="AF392" s="81">
        <v>1456858</v>
      </c>
      <c r="AG392" s="80" t="str">
        <f>IFERROR(VLOOKUP(AB392,$AI:$AJ,2,FALSE),0)</f>
        <v>零售市场部</v>
      </c>
      <c r="AI392" s="89" t="s">
        <v>793</v>
      </c>
      <c r="AJ392" s="89" t="s">
        <v>54</v>
      </c>
      <c r="AL392" s="83"/>
      <c r="AM392" s="83"/>
      <c r="AN392" s="83"/>
      <c r="AO392" s="83"/>
      <c r="AP392" s="83"/>
      <c r="AX392" s="80" t="s">
        <v>793</v>
      </c>
      <c r="AY392" s="80" t="s">
        <v>54</v>
      </c>
    </row>
    <row r="393" s="80" customFormat="1" ht="17.25" spans="1:51">
      <c r="A393" s="95"/>
      <c r="B393" s="95"/>
      <c r="C393" s="95"/>
      <c r="D393" s="95">
        <v>0</v>
      </c>
      <c r="E393" s="95"/>
      <c r="F393" s="95"/>
      <c r="G393" s="95"/>
      <c r="H393" s="95"/>
      <c r="I393" s="95"/>
      <c r="J393" s="95"/>
      <c r="K393" s="95"/>
      <c r="L393" s="80">
        <v>0</v>
      </c>
      <c r="Y393" s="98"/>
      <c r="Z393" s="80">
        <f t="shared" si="24"/>
        <v>0</v>
      </c>
      <c r="AA393" s="80" t="str">
        <f t="shared" si="23"/>
        <v>运营管理部</v>
      </c>
      <c r="AB393" s="81" t="s">
        <v>356</v>
      </c>
      <c r="AC393" s="81">
        <v>0</v>
      </c>
      <c r="AD393" s="81">
        <v>0</v>
      </c>
      <c r="AE393" s="81">
        <v>0</v>
      </c>
      <c r="AF393" s="81">
        <v>0</v>
      </c>
      <c r="AG393" s="80" t="str">
        <f>IFERROR(VLOOKUP(AB393,$AI:$AJ,2,FALSE),0)</f>
        <v>运营管理部</v>
      </c>
      <c r="AI393" s="89" t="s">
        <v>794</v>
      </c>
      <c r="AJ393" s="89" t="s">
        <v>54</v>
      </c>
      <c r="AL393" s="83"/>
      <c r="AM393" s="83"/>
      <c r="AN393" s="83"/>
      <c r="AO393" s="83"/>
      <c r="AP393" s="83"/>
      <c r="AX393" s="80" t="s">
        <v>794</v>
      </c>
      <c r="AY393" s="80" t="s">
        <v>54</v>
      </c>
    </row>
    <row r="394" s="80" customFormat="1" ht="17.25" spans="1:51">
      <c r="A394" s="95"/>
      <c r="B394" s="95"/>
      <c r="C394" s="95"/>
      <c r="D394" s="95">
        <v>0</v>
      </c>
      <c r="E394" s="95"/>
      <c r="F394" s="95"/>
      <c r="G394" s="95"/>
      <c r="H394" s="95"/>
      <c r="I394" s="95"/>
      <c r="J394" s="95"/>
      <c r="K394" s="95"/>
      <c r="L394" s="80">
        <v>0</v>
      </c>
      <c r="Y394" s="98"/>
      <c r="Z394" s="80">
        <f t="shared" si="24"/>
        <v>0</v>
      </c>
      <c r="AA394" s="80" t="str">
        <f t="shared" si="23"/>
        <v>和炯路支行</v>
      </c>
      <c r="AB394" s="81" t="s">
        <v>752</v>
      </c>
      <c r="AC394" s="81">
        <v>0</v>
      </c>
      <c r="AD394" s="81">
        <v>0</v>
      </c>
      <c r="AE394" s="81">
        <v>0</v>
      </c>
      <c r="AF394" s="81">
        <v>0</v>
      </c>
      <c r="AG394" s="80" t="str">
        <f>IFERROR(VLOOKUP(AB394,$AI:$AJ,2,FALSE),0)</f>
        <v>和炯路支行</v>
      </c>
      <c r="AI394" s="89" t="s">
        <v>795</v>
      </c>
      <c r="AJ394" s="89" t="s">
        <v>54</v>
      </c>
      <c r="AL394" s="83"/>
      <c r="AM394" s="83"/>
      <c r="AN394" s="83"/>
      <c r="AO394" s="83"/>
      <c r="AP394" s="83"/>
      <c r="AX394" s="80" t="s">
        <v>795</v>
      </c>
      <c r="AY394" s="80" t="s">
        <v>54</v>
      </c>
    </row>
    <row r="395" s="80" customFormat="1" ht="17.25" spans="1:51">
      <c r="A395" s="95"/>
      <c r="B395" s="95"/>
      <c r="C395" s="95"/>
      <c r="D395" s="95">
        <v>0</v>
      </c>
      <c r="E395" s="95"/>
      <c r="F395" s="95"/>
      <c r="G395" s="95"/>
      <c r="H395" s="95"/>
      <c r="I395" s="95"/>
      <c r="J395" s="95"/>
      <c r="K395" s="95"/>
      <c r="L395" s="80">
        <v>0</v>
      </c>
      <c r="Y395" s="98"/>
      <c r="Z395" s="80">
        <f t="shared" si="24"/>
        <v>0</v>
      </c>
      <c r="AA395" s="80">
        <f t="shared" si="23"/>
        <v>0</v>
      </c>
      <c r="AB395" s="81" t="s">
        <v>796</v>
      </c>
      <c r="AC395" s="81">
        <v>0</v>
      </c>
      <c r="AD395" s="81">
        <v>0</v>
      </c>
      <c r="AE395" s="81">
        <v>0</v>
      </c>
      <c r="AF395" s="81">
        <v>0</v>
      </c>
      <c r="AG395" s="80">
        <f>IFERROR(VLOOKUP(AB395,$AI:$AJ,2,FALSE),0)</f>
        <v>0</v>
      </c>
      <c r="AI395" s="89" t="s">
        <v>797</v>
      </c>
      <c r="AJ395" s="89" t="s">
        <v>54</v>
      </c>
      <c r="AL395" s="83"/>
      <c r="AM395" s="83"/>
      <c r="AN395" s="83"/>
      <c r="AO395" s="83"/>
      <c r="AP395" s="83"/>
      <c r="AX395" s="80" t="s">
        <v>797</v>
      </c>
      <c r="AY395" s="80" t="s">
        <v>54</v>
      </c>
    </row>
    <row r="396" s="80" customFormat="1" ht="17.25" spans="1:51">
      <c r="A396" s="95"/>
      <c r="B396" s="95"/>
      <c r="C396" s="95"/>
      <c r="D396" s="95">
        <v>0</v>
      </c>
      <c r="E396" s="95"/>
      <c r="F396" s="95"/>
      <c r="G396" s="95"/>
      <c r="H396" s="95"/>
      <c r="I396" s="95"/>
      <c r="J396" s="95"/>
      <c r="K396" s="95"/>
      <c r="L396" s="80">
        <v>0</v>
      </c>
      <c r="Y396" s="98"/>
      <c r="Z396" s="80">
        <f t="shared" si="24"/>
        <v>0</v>
      </c>
      <c r="AA396" s="80" t="str">
        <f t="shared" si="23"/>
        <v>唐镇支行</v>
      </c>
      <c r="AB396" s="81" t="s">
        <v>798</v>
      </c>
      <c r="AC396" s="81">
        <v>0</v>
      </c>
      <c r="AD396" s="81">
        <v>0</v>
      </c>
      <c r="AE396" s="81">
        <v>0</v>
      </c>
      <c r="AF396" s="81">
        <v>22600</v>
      </c>
      <c r="AG396" s="80" t="str">
        <f>IFERROR(VLOOKUP(AB396,$AI:$AJ,2,FALSE),0)</f>
        <v>唐镇支行</v>
      </c>
      <c r="AI396" s="89" t="s">
        <v>413</v>
      </c>
      <c r="AJ396" s="89" t="s">
        <v>54</v>
      </c>
      <c r="AL396" s="83"/>
      <c r="AM396" s="83"/>
      <c r="AN396" s="83"/>
      <c r="AO396" s="83"/>
      <c r="AP396" s="83"/>
      <c r="AX396" s="80" t="s">
        <v>413</v>
      </c>
      <c r="AY396" s="80" t="s">
        <v>54</v>
      </c>
    </row>
    <row r="397" s="80" customFormat="1" ht="17.25" spans="1:51">
      <c r="A397" s="95"/>
      <c r="B397" s="95"/>
      <c r="C397" s="95"/>
      <c r="D397" s="95">
        <v>0</v>
      </c>
      <c r="E397" s="95"/>
      <c r="F397" s="95"/>
      <c r="G397" s="95"/>
      <c r="H397" s="95"/>
      <c r="I397" s="95"/>
      <c r="J397" s="95"/>
      <c r="K397" s="95"/>
      <c r="L397" s="80">
        <v>0</v>
      </c>
      <c r="Y397" s="98"/>
      <c r="Z397" s="80">
        <f t="shared" si="24"/>
        <v>0</v>
      </c>
      <c r="AA397" s="80">
        <f t="shared" si="23"/>
        <v>0</v>
      </c>
      <c r="AB397" s="81" t="s">
        <v>799</v>
      </c>
      <c r="AC397" s="81">
        <v>0</v>
      </c>
      <c r="AD397" s="81">
        <v>0</v>
      </c>
      <c r="AE397" s="81">
        <v>0</v>
      </c>
      <c r="AF397" s="81">
        <v>0</v>
      </c>
      <c r="AG397" s="80">
        <f>IFERROR(VLOOKUP(AB397,$AI:$AJ,2,FALSE),0)</f>
        <v>0</v>
      </c>
      <c r="AI397" s="89" t="s">
        <v>800</v>
      </c>
      <c r="AJ397" s="89" t="s">
        <v>54</v>
      </c>
      <c r="AL397" s="83"/>
      <c r="AM397" s="83"/>
      <c r="AN397" s="83"/>
      <c r="AO397" s="83"/>
      <c r="AP397" s="83"/>
      <c r="AX397" s="80" t="s">
        <v>800</v>
      </c>
      <c r="AY397" s="80" t="s">
        <v>54</v>
      </c>
    </row>
    <row r="398" s="80" customFormat="1" ht="17.25" spans="1:51">
      <c r="A398" s="95"/>
      <c r="B398" s="95"/>
      <c r="C398" s="95"/>
      <c r="D398" s="95">
        <v>0</v>
      </c>
      <c r="E398" s="95"/>
      <c r="F398" s="95"/>
      <c r="G398" s="95"/>
      <c r="H398" s="95"/>
      <c r="I398" s="95"/>
      <c r="J398" s="95"/>
      <c r="K398" s="95"/>
      <c r="L398" s="80">
        <v>0</v>
      </c>
      <c r="Y398" s="98"/>
      <c r="Z398" s="80">
        <f t="shared" si="24"/>
        <v>0</v>
      </c>
      <c r="AA398" s="80">
        <f t="shared" si="23"/>
        <v>0</v>
      </c>
      <c r="AB398" s="81" t="s">
        <v>801</v>
      </c>
      <c r="AC398" s="81">
        <v>0</v>
      </c>
      <c r="AD398" s="81">
        <v>0</v>
      </c>
      <c r="AE398" s="81">
        <v>0</v>
      </c>
      <c r="AF398" s="81">
        <v>0</v>
      </c>
      <c r="AG398" s="80">
        <f>IFERROR(VLOOKUP(AB398,$AI:$AJ,2,FALSE),0)</f>
        <v>0</v>
      </c>
      <c r="AI398" s="89" t="s">
        <v>802</v>
      </c>
      <c r="AJ398" s="89" t="s">
        <v>54</v>
      </c>
      <c r="AL398" s="83"/>
      <c r="AM398" s="83"/>
      <c r="AN398" s="83"/>
      <c r="AO398" s="83"/>
      <c r="AP398" s="83"/>
      <c r="AX398" s="80" t="s">
        <v>802</v>
      </c>
      <c r="AY398" s="80" t="s">
        <v>54</v>
      </c>
    </row>
    <row r="399" s="80" customFormat="1" ht="17.25" spans="1:51">
      <c r="A399" s="95"/>
      <c r="B399" s="95"/>
      <c r="C399" s="95"/>
      <c r="D399" s="95">
        <v>0</v>
      </c>
      <c r="E399" s="95"/>
      <c r="F399" s="95"/>
      <c r="G399" s="95"/>
      <c r="H399" s="95"/>
      <c r="I399" s="95"/>
      <c r="J399" s="95"/>
      <c r="K399" s="95"/>
      <c r="L399" s="80">
        <v>0</v>
      </c>
      <c r="Y399" s="98"/>
      <c r="Z399" s="80">
        <f t="shared" si="24"/>
        <v>0</v>
      </c>
      <c r="AA399" s="80">
        <f t="shared" si="23"/>
        <v>0</v>
      </c>
      <c r="AB399" s="81" t="s">
        <v>803</v>
      </c>
      <c r="AC399" s="81">
        <v>0</v>
      </c>
      <c r="AD399" s="81">
        <v>0</v>
      </c>
      <c r="AE399" s="81">
        <v>0</v>
      </c>
      <c r="AF399" s="81">
        <v>0</v>
      </c>
      <c r="AG399" s="80">
        <f>IFERROR(VLOOKUP(AB399,$AI:$AJ,2,FALSE),0)</f>
        <v>0</v>
      </c>
      <c r="AI399" s="93" t="s">
        <v>804</v>
      </c>
      <c r="AJ399" s="89" t="s">
        <v>54</v>
      </c>
      <c r="AL399" s="83"/>
      <c r="AM399" s="83"/>
      <c r="AN399" s="83"/>
      <c r="AO399" s="83"/>
      <c r="AP399" s="83"/>
      <c r="AX399" s="80" t="s">
        <v>804</v>
      </c>
      <c r="AY399" s="80" t="s">
        <v>54</v>
      </c>
    </row>
    <row r="400" s="80" customFormat="1" ht="17.25" spans="1:51">
      <c r="A400" s="95"/>
      <c r="B400" s="95"/>
      <c r="C400" s="95"/>
      <c r="D400" s="95">
        <v>0</v>
      </c>
      <c r="E400" s="95"/>
      <c r="F400" s="95"/>
      <c r="G400" s="95"/>
      <c r="H400" s="95"/>
      <c r="I400" s="95"/>
      <c r="J400" s="95"/>
      <c r="K400" s="95"/>
      <c r="L400" s="80">
        <v>0</v>
      </c>
      <c r="Y400" s="98"/>
      <c r="Z400" s="80">
        <f t="shared" si="24"/>
        <v>0</v>
      </c>
      <c r="AA400" s="80">
        <f t="shared" si="23"/>
        <v>0</v>
      </c>
      <c r="AB400" s="81" t="s">
        <v>805</v>
      </c>
      <c r="AC400" s="81">
        <v>0</v>
      </c>
      <c r="AD400" s="81">
        <v>0</v>
      </c>
      <c r="AE400" s="81">
        <v>0</v>
      </c>
      <c r="AF400" s="81">
        <v>0</v>
      </c>
      <c r="AG400" s="80">
        <f>IFERROR(VLOOKUP(AB400,$AI:$AJ,2,FALSE),0)</f>
        <v>0</v>
      </c>
      <c r="AI400" s="94" t="s">
        <v>806</v>
      </c>
      <c r="AJ400" s="89" t="s">
        <v>54</v>
      </c>
      <c r="AL400" s="83"/>
      <c r="AM400" s="83"/>
      <c r="AN400" s="83"/>
      <c r="AO400" s="83"/>
      <c r="AP400" s="83"/>
      <c r="AX400" s="80" t="s">
        <v>806</v>
      </c>
      <c r="AY400" s="80" t="s">
        <v>54</v>
      </c>
    </row>
    <row r="401" s="80" customFormat="1" ht="17.25" spans="1:51">
      <c r="A401" s="95"/>
      <c r="B401" s="95"/>
      <c r="C401" s="95"/>
      <c r="D401" s="95">
        <v>0</v>
      </c>
      <c r="E401" s="95"/>
      <c r="F401" s="95"/>
      <c r="G401" s="95"/>
      <c r="H401" s="95"/>
      <c r="I401" s="95"/>
      <c r="J401" s="95"/>
      <c r="K401" s="95"/>
      <c r="L401" s="80">
        <v>0</v>
      </c>
      <c r="Y401" s="98"/>
      <c r="Z401" s="80">
        <f t="shared" si="24"/>
        <v>0</v>
      </c>
      <c r="AA401" s="80" t="str">
        <f t="shared" si="23"/>
        <v>运营管理部</v>
      </c>
      <c r="AB401" s="81" t="s">
        <v>400</v>
      </c>
      <c r="AC401" s="81">
        <v>0</v>
      </c>
      <c r="AD401" s="81">
        <v>0</v>
      </c>
      <c r="AE401" s="81">
        <v>0</v>
      </c>
      <c r="AF401" s="81">
        <v>0</v>
      </c>
      <c r="AG401" s="80" t="str">
        <f>IFERROR(VLOOKUP(AB401,$AI:$AJ,2,FALSE),0)</f>
        <v>运营管理部</v>
      </c>
      <c r="AI401" s="89" t="s">
        <v>779</v>
      </c>
      <c r="AJ401" s="89" t="s">
        <v>54</v>
      </c>
      <c r="AL401" s="83"/>
      <c r="AM401" s="83"/>
      <c r="AN401" s="83"/>
      <c r="AO401" s="83"/>
      <c r="AP401" s="83"/>
      <c r="AX401" s="80" t="s">
        <v>779</v>
      </c>
      <c r="AY401" s="80" t="s">
        <v>54</v>
      </c>
    </row>
    <row r="402" s="80" customFormat="1" ht="17.25" spans="1:51">
      <c r="A402" s="95"/>
      <c r="B402" s="95"/>
      <c r="C402" s="95"/>
      <c r="D402" s="95">
        <v>0</v>
      </c>
      <c r="E402" s="95"/>
      <c r="F402" s="95"/>
      <c r="G402" s="95"/>
      <c r="H402" s="95"/>
      <c r="I402" s="95"/>
      <c r="J402" s="95"/>
      <c r="K402" s="95"/>
      <c r="L402" s="80">
        <v>0</v>
      </c>
      <c r="Y402" s="98"/>
      <c r="Z402" s="80">
        <f t="shared" si="24"/>
        <v>0</v>
      </c>
      <c r="AA402" s="80">
        <f t="shared" si="23"/>
        <v>0</v>
      </c>
      <c r="AB402" s="81" t="s">
        <v>807</v>
      </c>
      <c r="AC402" s="81">
        <v>0</v>
      </c>
      <c r="AD402" s="81">
        <v>0</v>
      </c>
      <c r="AE402" s="81">
        <v>0</v>
      </c>
      <c r="AF402" s="81">
        <v>0</v>
      </c>
      <c r="AG402" s="80">
        <f>IFERROR(VLOOKUP(AB402,$AI:$AJ,2,FALSE),0)</f>
        <v>0</v>
      </c>
      <c r="AI402" s="89" t="s">
        <v>808</v>
      </c>
      <c r="AJ402" s="89" t="s">
        <v>54</v>
      </c>
      <c r="AL402" s="83"/>
      <c r="AM402" s="83"/>
      <c r="AN402" s="83"/>
      <c r="AO402" s="83"/>
      <c r="AP402" s="83"/>
      <c r="AX402" s="80" t="s">
        <v>808</v>
      </c>
      <c r="AY402" s="80" t="s">
        <v>54</v>
      </c>
    </row>
    <row r="403" s="80" customFormat="1" ht="17.25" spans="1:51">
      <c r="A403" s="95"/>
      <c r="B403" s="95"/>
      <c r="C403" s="95"/>
      <c r="D403" s="95">
        <v>0</v>
      </c>
      <c r="E403" s="95"/>
      <c r="F403" s="95"/>
      <c r="G403" s="95"/>
      <c r="H403" s="95"/>
      <c r="I403" s="95"/>
      <c r="J403" s="95"/>
      <c r="K403" s="95"/>
      <c r="L403" s="80">
        <v>0</v>
      </c>
      <c r="Y403" s="98"/>
      <c r="Z403" s="80">
        <f t="shared" si="24"/>
        <v>0</v>
      </c>
      <c r="AA403" s="80">
        <f t="shared" si="23"/>
        <v>0</v>
      </c>
      <c r="AB403" s="81" t="s">
        <v>809</v>
      </c>
      <c r="AC403" s="81">
        <v>0</v>
      </c>
      <c r="AD403" s="81">
        <v>0</v>
      </c>
      <c r="AE403" s="81">
        <v>0</v>
      </c>
      <c r="AF403" s="81">
        <v>0</v>
      </c>
      <c r="AG403" s="80">
        <f>IFERROR(VLOOKUP(AB403,$AI:$AJ,2,FALSE),0)</f>
        <v>0</v>
      </c>
      <c r="AI403" s="89" t="s">
        <v>810</v>
      </c>
      <c r="AJ403" s="89" t="s">
        <v>54</v>
      </c>
      <c r="AL403" s="83"/>
      <c r="AM403" s="83"/>
      <c r="AN403" s="83"/>
      <c r="AO403" s="83"/>
      <c r="AP403" s="83"/>
      <c r="AX403" s="80" t="s">
        <v>810</v>
      </c>
      <c r="AY403" s="80" t="s">
        <v>54</v>
      </c>
    </row>
    <row r="404" s="80" customFormat="1" ht="17.25" spans="1:51">
      <c r="A404" s="95"/>
      <c r="B404" s="95"/>
      <c r="C404" s="95"/>
      <c r="D404" s="95">
        <v>0</v>
      </c>
      <c r="E404" s="95"/>
      <c r="F404" s="95"/>
      <c r="G404" s="95"/>
      <c r="H404" s="95"/>
      <c r="I404" s="95"/>
      <c r="J404" s="95"/>
      <c r="K404" s="95"/>
      <c r="L404" s="80">
        <v>0</v>
      </c>
      <c r="Y404" s="98"/>
      <c r="Z404" s="80">
        <f t="shared" si="24"/>
        <v>0</v>
      </c>
      <c r="AA404" s="80">
        <f t="shared" si="23"/>
        <v>0</v>
      </c>
      <c r="AB404" s="81" t="s">
        <v>811</v>
      </c>
      <c r="AC404" s="81">
        <v>0</v>
      </c>
      <c r="AD404" s="81">
        <v>0</v>
      </c>
      <c r="AE404" s="81">
        <v>0</v>
      </c>
      <c r="AF404" s="81">
        <v>60000</v>
      </c>
      <c r="AG404" s="80">
        <f>IFERROR(VLOOKUP(AB404,$AI:$AJ,2,FALSE),0)</f>
        <v>0</v>
      </c>
      <c r="AI404" s="89" t="s">
        <v>556</v>
      </c>
      <c r="AJ404" s="89" t="s">
        <v>90</v>
      </c>
      <c r="AL404" s="83"/>
      <c r="AM404" s="83"/>
      <c r="AN404" s="83"/>
      <c r="AO404" s="83"/>
      <c r="AP404" s="83"/>
      <c r="AX404" s="80" t="s">
        <v>556</v>
      </c>
      <c r="AY404" s="80" t="s">
        <v>90</v>
      </c>
    </row>
    <row r="405" s="80" customFormat="1" ht="17.25" spans="1:51">
      <c r="A405" s="95"/>
      <c r="B405" s="95"/>
      <c r="C405" s="95"/>
      <c r="D405" s="95">
        <v>0</v>
      </c>
      <c r="E405" s="95"/>
      <c r="F405" s="95"/>
      <c r="G405" s="95"/>
      <c r="H405" s="95"/>
      <c r="I405" s="95"/>
      <c r="J405" s="95"/>
      <c r="K405" s="95"/>
      <c r="L405" s="80">
        <v>0</v>
      </c>
      <c r="Y405" s="98"/>
      <c r="Z405" s="80">
        <f t="shared" si="24"/>
        <v>0</v>
      </c>
      <c r="AA405" s="80" t="str">
        <f t="shared" si="23"/>
        <v>市场一部</v>
      </c>
      <c r="AB405" s="81" t="s">
        <v>584</v>
      </c>
      <c r="AC405" s="81">
        <v>0</v>
      </c>
      <c r="AD405" s="81">
        <v>0</v>
      </c>
      <c r="AE405" s="81">
        <v>0</v>
      </c>
      <c r="AF405" s="81">
        <v>50000</v>
      </c>
      <c r="AG405" s="80" t="str">
        <f>IFERROR(VLOOKUP(AB405,$AI:$AJ,2,FALSE),0)</f>
        <v>市场一部</v>
      </c>
      <c r="AI405" s="89" t="s">
        <v>108</v>
      </c>
      <c r="AJ405" s="89" t="s">
        <v>90</v>
      </c>
      <c r="AL405" s="83"/>
      <c r="AM405" s="83"/>
      <c r="AN405" s="83"/>
      <c r="AO405" s="83"/>
      <c r="AP405" s="83"/>
      <c r="AX405" s="80" t="s">
        <v>108</v>
      </c>
      <c r="AY405" s="80" t="s">
        <v>90</v>
      </c>
    </row>
    <row r="406" s="80" customFormat="1" ht="17.25" spans="1:51">
      <c r="A406" s="95"/>
      <c r="B406" s="95"/>
      <c r="C406" s="95"/>
      <c r="D406" s="95">
        <v>0</v>
      </c>
      <c r="E406" s="95"/>
      <c r="F406" s="95"/>
      <c r="G406" s="95"/>
      <c r="H406" s="95"/>
      <c r="I406" s="95"/>
      <c r="J406" s="95"/>
      <c r="K406" s="95"/>
      <c r="L406" s="80">
        <v>0</v>
      </c>
      <c r="Y406" s="98"/>
      <c r="Z406" s="80">
        <f t="shared" si="24"/>
        <v>0</v>
      </c>
      <c r="AA406" s="80" t="str">
        <f t="shared" si="23"/>
        <v>严桥支行</v>
      </c>
      <c r="AB406" s="81" t="s">
        <v>710</v>
      </c>
      <c r="AC406" s="81">
        <v>0</v>
      </c>
      <c r="AD406" s="81">
        <v>0</v>
      </c>
      <c r="AE406" s="81">
        <v>0</v>
      </c>
      <c r="AF406" s="81">
        <v>0</v>
      </c>
      <c r="AG406" s="80" t="str">
        <f>IFERROR(VLOOKUP(AB406,$AI:$AJ,2,FALSE),0)</f>
        <v>严桥支行</v>
      </c>
      <c r="AI406" s="89" t="s">
        <v>812</v>
      </c>
      <c r="AJ406" s="89" t="s">
        <v>90</v>
      </c>
      <c r="AL406" s="83"/>
      <c r="AM406" s="83"/>
      <c r="AN406" s="83"/>
      <c r="AO406" s="83"/>
      <c r="AP406" s="83"/>
      <c r="AX406" s="80" t="s">
        <v>812</v>
      </c>
      <c r="AY406" s="80" t="s">
        <v>90</v>
      </c>
    </row>
    <row r="407" s="80" customFormat="1" ht="17.25" spans="1:51">
      <c r="A407" s="95"/>
      <c r="B407" s="95"/>
      <c r="C407" s="95"/>
      <c r="D407" s="95">
        <v>0</v>
      </c>
      <c r="E407" s="95"/>
      <c r="F407" s="95"/>
      <c r="G407" s="95"/>
      <c r="H407" s="95"/>
      <c r="I407" s="95"/>
      <c r="J407" s="95"/>
      <c r="K407" s="95"/>
      <c r="L407" s="80">
        <v>0</v>
      </c>
      <c r="Y407" s="98"/>
      <c r="Z407" s="80">
        <f t="shared" si="24"/>
        <v>0</v>
      </c>
      <c r="AA407" s="80" t="str">
        <f t="shared" si="23"/>
        <v>办公室</v>
      </c>
      <c r="AB407" s="81" t="s">
        <v>143</v>
      </c>
      <c r="AC407" s="81">
        <v>0</v>
      </c>
      <c r="AD407" s="81">
        <v>0</v>
      </c>
      <c r="AE407" s="81">
        <v>0</v>
      </c>
      <c r="AF407" s="81">
        <v>0</v>
      </c>
      <c r="AG407" s="80" t="str">
        <f>IFERROR(VLOOKUP(AB407,$AI:$AJ,2,FALSE),0)</f>
        <v>办公室</v>
      </c>
      <c r="AI407" s="89" t="s">
        <v>635</v>
      </c>
      <c r="AJ407" s="89" t="s">
        <v>90</v>
      </c>
      <c r="AL407" s="83"/>
      <c r="AM407" s="83"/>
      <c r="AN407" s="83"/>
      <c r="AO407" s="83"/>
      <c r="AP407" s="83"/>
      <c r="AX407" s="80" t="s">
        <v>635</v>
      </c>
      <c r="AY407" s="80" t="s">
        <v>90</v>
      </c>
    </row>
    <row r="408" s="80" customFormat="1" ht="17.25" spans="1:51">
      <c r="A408" s="95"/>
      <c r="B408" s="95"/>
      <c r="C408" s="95"/>
      <c r="D408" s="95">
        <v>0</v>
      </c>
      <c r="E408" s="95"/>
      <c r="F408" s="95"/>
      <c r="G408" s="95"/>
      <c r="H408" s="95"/>
      <c r="I408" s="95"/>
      <c r="J408" s="95"/>
      <c r="K408" s="95"/>
      <c r="L408" s="80">
        <v>0</v>
      </c>
      <c r="Y408" s="98"/>
      <c r="Z408" s="80">
        <f t="shared" si="24"/>
        <v>0</v>
      </c>
      <c r="AA408" s="80" t="str">
        <f t="shared" si="23"/>
        <v>南新分理处</v>
      </c>
      <c r="AB408" s="81" t="s">
        <v>368</v>
      </c>
      <c r="AC408" s="81">
        <v>3</v>
      </c>
      <c r="AD408" s="81">
        <v>0</v>
      </c>
      <c r="AE408" s="81">
        <v>3</v>
      </c>
      <c r="AF408" s="81">
        <v>7500</v>
      </c>
      <c r="AG408" s="80" t="str">
        <f>IFERROR(VLOOKUP(AB408,$AI:$AJ,2,FALSE),0)</f>
        <v>南新分理处</v>
      </c>
      <c r="AI408" s="93" t="s">
        <v>684</v>
      </c>
      <c r="AJ408" s="89" t="s">
        <v>90</v>
      </c>
      <c r="AL408" s="83"/>
      <c r="AM408" s="83"/>
      <c r="AN408" s="83"/>
      <c r="AO408" s="83"/>
      <c r="AP408" s="83"/>
      <c r="AX408" s="80" t="s">
        <v>684</v>
      </c>
      <c r="AY408" s="80" t="s">
        <v>90</v>
      </c>
    </row>
    <row r="409" s="80" customFormat="1" ht="17.25" spans="1:51">
      <c r="A409" s="95"/>
      <c r="B409" s="95"/>
      <c r="C409" s="95"/>
      <c r="D409" s="95">
        <v>0</v>
      </c>
      <c r="E409" s="95"/>
      <c r="F409" s="95"/>
      <c r="G409" s="95"/>
      <c r="H409" s="95"/>
      <c r="I409" s="95"/>
      <c r="J409" s="95"/>
      <c r="K409" s="95"/>
      <c r="L409" s="80">
        <v>0</v>
      </c>
      <c r="Y409" s="98"/>
      <c r="Z409" s="80">
        <f t="shared" si="24"/>
        <v>0</v>
      </c>
      <c r="AA409" s="80">
        <f t="shared" si="23"/>
        <v>0</v>
      </c>
      <c r="AB409" s="81" t="s">
        <v>813</v>
      </c>
      <c r="AC409" s="81">
        <v>0</v>
      </c>
      <c r="AD409" s="81">
        <v>0</v>
      </c>
      <c r="AE409" s="81">
        <v>0</v>
      </c>
      <c r="AF409" s="81">
        <v>20000</v>
      </c>
      <c r="AG409" s="80">
        <f>IFERROR(VLOOKUP(AB409,$AI:$AJ,2,FALSE),0)</f>
        <v>0</v>
      </c>
      <c r="AI409" s="94" t="s">
        <v>814</v>
      </c>
      <c r="AJ409" s="89" t="s">
        <v>90</v>
      </c>
      <c r="AL409" s="83"/>
      <c r="AM409" s="83"/>
      <c r="AN409" s="83"/>
      <c r="AO409" s="83"/>
      <c r="AP409" s="83"/>
      <c r="AX409" s="80" t="s">
        <v>814</v>
      </c>
      <c r="AY409" s="80" t="s">
        <v>90</v>
      </c>
    </row>
    <row r="410" s="80" customFormat="1" ht="17.25" spans="1:51">
      <c r="A410" s="95"/>
      <c r="B410" s="95"/>
      <c r="C410" s="95"/>
      <c r="D410" s="95">
        <v>0</v>
      </c>
      <c r="E410" s="95"/>
      <c r="F410" s="95"/>
      <c r="G410" s="95"/>
      <c r="H410" s="95"/>
      <c r="I410" s="95"/>
      <c r="J410" s="95"/>
      <c r="K410" s="95"/>
      <c r="L410" s="80">
        <v>0</v>
      </c>
      <c r="Y410" s="98"/>
      <c r="Z410" s="80">
        <f t="shared" si="24"/>
        <v>0</v>
      </c>
      <c r="AA410" s="80" t="str">
        <f t="shared" si="23"/>
        <v>陆家嘴支行</v>
      </c>
      <c r="AB410" s="81" t="s">
        <v>370</v>
      </c>
      <c r="AC410" s="81">
        <v>0</v>
      </c>
      <c r="AD410" s="81">
        <v>100000</v>
      </c>
      <c r="AE410" s="81">
        <v>0</v>
      </c>
      <c r="AF410" s="81">
        <v>390000</v>
      </c>
      <c r="AG410" s="80" t="str">
        <f>IFERROR(VLOOKUP(AB410,$AI:$AJ,2,FALSE),0)</f>
        <v>陆家嘴支行</v>
      </c>
      <c r="AI410" s="89" t="s">
        <v>815</v>
      </c>
      <c r="AJ410" s="89" t="s">
        <v>90</v>
      </c>
      <c r="AL410" s="83"/>
      <c r="AM410" s="83"/>
      <c r="AN410" s="83"/>
      <c r="AO410" s="83"/>
      <c r="AP410" s="83"/>
      <c r="AX410" s="80" t="s">
        <v>815</v>
      </c>
      <c r="AY410" s="80" t="s">
        <v>90</v>
      </c>
    </row>
    <row r="411" s="80" customFormat="1" ht="17.25" spans="1:51">
      <c r="A411" s="95"/>
      <c r="B411" s="95"/>
      <c r="C411" s="95"/>
      <c r="D411" s="95">
        <v>0</v>
      </c>
      <c r="E411" s="95"/>
      <c r="F411" s="95"/>
      <c r="G411" s="95"/>
      <c r="H411" s="95"/>
      <c r="I411" s="95"/>
      <c r="J411" s="95"/>
      <c r="K411" s="95"/>
      <c r="L411" s="80">
        <v>0</v>
      </c>
      <c r="Y411" s="98"/>
      <c r="Z411" s="80">
        <f t="shared" si="24"/>
        <v>0</v>
      </c>
      <c r="AA411" s="80" t="str">
        <f t="shared" si="23"/>
        <v>东沟支行</v>
      </c>
      <c r="AB411" s="81" t="s">
        <v>373</v>
      </c>
      <c r="AC411" s="81">
        <v>0</v>
      </c>
      <c r="AD411" s="81">
        <v>0</v>
      </c>
      <c r="AE411" s="81">
        <v>0</v>
      </c>
      <c r="AF411" s="81">
        <v>5000</v>
      </c>
      <c r="AG411" s="80" t="str">
        <f>IFERROR(VLOOKUP(AB411,$AI:$AJ,2,FALSE),0)</f>
        <v>东沟支行</v>
      </c>
      <c r="AI411" s="93" t="s">
        <v>816</v>
      </c>
      <c r="AJ411" s="89" t="s">
        <v>90</v>
      </c>
      <c r="AL411" s="83"/>
      <c r="AM411" s="83"/>
      <c r="AN411" s="83"/>
      <c r="AO411" s="83"/>
      <c r="AP411" s="83"/>
      <c r="AX411" s="80" t="s">
        <v>816</v>
      </c>
      <c r="AY411" s="80" t="s">
        <v>90</v>
      </c>
    </row>
    <row r="412" s="80" customFormat="1" ht="17.25" spans="1:51">
      <c r="A412" s="95"/>
      <c r="B412" s="95"/>
      <c r="C412" s="95"/>
      <c r="D412" s="95">
        <v>0</v>
      </c>
      <c r="E412" s="95"/>
      <c r="F412" s="95"/>
      <c r="G412" s="95"/>
      <c r="H412" s="95"/>
      <c r="I412" s="95"/>
      <c r="J412" s="95"/>
      <c r="K412" s="95"/>
      <c r="L412" s="80">
        <v>0</v>
      </c>
      <c r="Y412" s="98"/>
      <c r="Z412" s="80">
        <f t="shared" si="24"/>
        <v>0</v>
      </c>
      <c r="AA412" s="80">
        <f t="shared" si="23"/>
        <v>0</v>
      </c>
      <c r="AB412" s="81" t="s">
        <v>817</v>
      </c>
      <c r="AC412" s="81">
        <v>0</v>
      </c>
      <c r="AD412" s="81">
        <v>0</v>
      </c>
      <c r="AE412" s="81">
        <v>0</v>
      </c>
      <c r="AF412" s="81">
        <v>0</v>
      </c>
      <c r="AG412" s="80">
        <f>IFERROR(VLOOKUP(AB412,$AI:$AJ,2,FALSE),0)</f>
        <v>0</v>
      </c>
      <c r="AI412" s="89" t="s">
        <v>701</v>
      </c>
      <c r="AJ412" s="89" t="s">
        <v>219</v>
      </c>
      <c r="AL412" s="83"/>
      <c r="AM412" s="83"/>
      <c r="AN412" s="83"/>
      <c r="AO412" s="83"/>
      <c r="AP412" s="83"/>
      <c r="AX412" s="80" t="s">
        <v>701</v>
      </c>
      <c r="AY412" s="80" t="s">
        <v>219</v>
      </c>
    </row>
    <row r="413" s="80" customFormat="1" ht="17.25" spans="1:51">
      <c r="A413" s="95"/>
      <c r="B413" s="95"/>
      <c r="C413" s="95"/>
      <c r="D413" s="95">
        <v>0</v>
      </c>
      <c r="E413" s="95"/>
      <c r="F413" s="95"/>
      <c r="G413" s="95"/>
      <c r="H413" s="95"/>
      <c r="I413" s="95"/>
      <c r="J413" s="95"/>
      <c r="K413" s="95"/>
      <c r="L413" s="80">
        <v>0</v>
      </c>
      <c r="Y413" s="98"/>
      <c r="Z413" s="80">
        <f t="shared" si="24"/>
        <v>0</v>
      </c>
      <c r="AA413" s="80" t="str">
        <f t="shared" si="23"/>
        <v>孙桥支行</v>
      </c>
      <c r="AB413" s="81" t="s">
        <v>203</v>
      </c>
      <c r="AC413" s="81">
        <v>0</v>
      </c>
      <c r="AD413" s="81">
        <v>0</v>
      </c>
      <c r="AE413" s="81">
        <v>1</v>
      </c>
      <c r="AF413" s="81">
        <v>50000</v>
      </c>
      <c r="AG413" s="80" t="str">
        <f>IFERROR(VLOOKUP(AB413,$AI:$AJ,2,FALSE),0)</f>
        <v>孙桥支行</v>
      </c>
      <c r="AI413" s="89" t="s">
        <v>512</v>
      </c>
      <c r="AJ413" s="89" t="s">
        <v>54</v>
      </c>
      <c r="AL413" s="83"/>
      <c r="AM413" s="83"/>
      <c r="AN413" s="83"/>
      <c r="AO413" s="83"/>
      <c r="AP413" s="83"/>
      <c r="AX413" s="81" t="s">
        <v>512</v>
      </c>
      <c r="AY413" s="81" t="s">
        <v>54</v>
      </c>
    </row>
    <row r="414" s="80" customFormat="1" ht="17.25" spans="1:51">
      <c r="A414" s="95"/>
      <c r="B414" s="95"/>
      <c r="C414" s="95"/>
      <c r="D414" s="95">
        <v>0</v>
      </c>
      <c r="E414" s="95"/>
      <c r="F414" s="95"/>
      <c r="G414" s="95"/>
      <c r="H414" s="95"/>
      <c r="I414" s="95"/>
      <c r="J414" s="95"/>
      <c r="K414" s="95"/>
      <c r="L414" s="80">
        <v>0</v>
      </c>
      <c r="Y414" s="98"/>
      <c r="Z414" s="80">
        <f t="shared" si="24"/>
        <v>0</v>
      </c>
      <c r="AA414" s="80" t="str">
        <f t="shared" si="23"/>
        <v>北蔡支行</v>
      </c>
      <c r="AB414" s="81" t="s">
        <v>804</v>
      </c>
      <c r="AC414" s="81">
        <v>0</v>
      </c>
      <c r="AD414" s="81">
        <v>0</v>
      </c>
      <c r="AE414" s="81">
        <v>0</v>
      </c>
      <c r="AF414" s="81">
        <v>0</v>
      </c>
      <c r="AG414" s="80" t="str">
        <f>IFERROR(VLOOKUP(AB414,$AI:$AJ,2,FALSE),0)</f>
        <v>北蔡支行</v>
      </c>
      <c r="AI414" s="89" t="s">
        <v>516</v>
      </c>
      <c r="AJ414" s="89" t="s">
        <v>219</v>
      </c>
      <c r="AL414" s="83"/>
      <c r="AM414" s="83"/>
      <c r="AN414" s="83"/>
      <c r="AO414" s="83"/>
      <c r="AP414" s="83"/>
      <c r="AX414" s="80" t="s">
        <v>516</v>
      </c>
      <c r="AY414" s="80" t="s">
        <v>219</v>
      </c>
    </row>
    <row r="415" s="80" customFormat="1" ht="17.25" spans="1:51">
      <c r="A415" s="95"/>
      <c r="B415" s="95"/>
      <c r="C415" s="95"/>
      <c r="D415" s="95">
        <v>0</v>
      </c>
      <c r="E415" s="95"/>
      <c r="F415" s="95"/>
      <c r="G415" s="95"/>
      <c r="H415" s="95"/>
      <c r="I415" s="95"/>
      <c r="J415" s="95"/>
      <c r="K415" s="95"/>
      <c r="L415" s="80">
        <v>0</v>
      </c>
      <c r="Y415" s="98"/>
      <c r="Z415" s="80">
        <f t="shared" si="24"/>
        <v>0</v>
      </c>
      <c r="AA415" s="80" t="str">
        <f t="shared" si="23"/>
        <v>施湾支行</v>
      </c>
      <c r="AB415" s="81" t="s">
        <v>818</v>
      </c>
      <c r="AC415" s="81">
        <v>0</v>
      </c>
      <c r="AD415" s="81">
        <v>0</v>
      </c>
      <c r="AE415" s="81">
        <v>0</v>
      </c>
      <c r="AF415" s="81">
        <v>0</v>
      </c>
      <c r="AG415" s="80" t="str">
        <f>IFERROR(VLOOKUP(AB415,$AI:$AJ,2,FALSE),0)</f>
        <v>施湾支行</v>
      </c>
      <c r="AI415" s="89" t="s">
        <v>819</v>
      </c>
      <c r="AJ415" s="89" t="s">
        <v>219</v>
      </c>
      <c r="AL415" s="83"/>
      <c r="AM415" s="83"/>
      <c r="AN415" s="83"/>
      <c r="AO415" s="83"/>
      <c r="AP415" s="83"/>
      <c r="AX415" s="80" t="s">
        <v>819</v>
      </c>
      <c r="AY415" s="80" t="s">
        <v>219</v>
      </c>
    </row>
    <row r="416" s="80" customFormat="1" ht="17.25" spans="1:51">
      <c r="A416" s="95"/>
      <c r="B416" s="95"/>
      <c r="C416" s="95"/>
      <c r="D416" s="95">
        <v>0</v>
      </c>
      <c r="E416" s="95"/>
      <c r="F416" s="95"/>
      <c r="G416" s="95"/>
      <c r="H416" s="95"/>
      <c r="I416" s="95"/>
      <c r="J416" s="95"/>
      <c r="K416" s="95"/>
      <c r="L416" s="80">
        <v>0</v>
      </c>
      <c r="Y416" s="98"/>
      <c r="Z416" s="80">
        <f t="shared" si="24"/>
        <v>0</v>
      </c>
      <c r="AA416" s="80" t="str">
        <f t="shared" si="23"/>
        <v>曹路支行</v>
      </c>
      <c r="AB416" s="81" t="s">
        <v>820</v>
      </c>
      <c r="AC416" s="81">
        <v>0</v>
      </c>
      <c r="AD416" s="81">
        <v>0</v>
      </c>
      <c r="AE416" s="81">
        <v>0</v>
      </c>
      <c r="AF416" s="81">
        <v>0</v>
      </c>
      <c r="AG416" s="80" t="str">
        <f>IFERROR(VLOOKUP(AB416,$AI:$AJ,2,FALSE),0)</f>
        <v>曹路支行</v>
      </c>
      <c r="AI416" s="89" t="s">
        <v>177</v>
      </c>
      <c r="AJ416" s="89" t="s">
        <v>219</v>
      </c>
      <c r="AL416" s="83"/>
      <c r="AM416" s="83"/>
      <c r="AN416" s="83"/>
      <c r="AO416" s="83"/>
      <c r="AP416" s="83"/>
      <c r="AX416" s="80" t="s">
        <v>177</v>
      </c>
      <c r="AY416" s="80" t="s">
        <v>219</v>
      </c>
    </row>
    <row r="417" s="80" customFormat="1" ht="17.25" spans="1:51">
      <c r="A417" s="95"/>
      <c r="B417" s="95"/>
      <c r="C417" s="95"/>
      <c r="D417" s="95">
        <v>0</v>
      </c>
      <c r="E417" s="95"/>
      <c r="F417" s="95"/>
      <c r="G417" s="95"/>
      <c r="H417" s="95"/>
      <c r="I417" s="95"/>
      <c r="J417" s="95"/>
      <c r="K417" s="95"/>
      <c r="L417" s="80">
        <v>0</v>
      </c>
      <c r="Y417" s="98"/>
      <c r="Z417" s="80">
        <f t="shared" si="24"/>
        <v>0</v>
      </c>
      <c r="AA417" s="80">
        <f t="shared" si="23"/>
        <v>0</v>
      </c>
      <c r="AB417" s="81" t="s">
        <v>821</v>
      </c>
      <c r="AC417" s="81">
        <v>0</v>
      </c>
      <c r="AD417" s="81">
        <v>0</v>
      </c>
      <c r="AE417" s="81">
        <v>0</v>
      </c>
      <c r="AF417" s="81">
        <v>18500</v>
      </c>
      <c r="AG417" s="80">
        <f>IFERROR(VLOOKUP(AB417,$AI:$AJ,2,FALSE),0)</f>
        <v>0</v>
      </c>
      <c r="AI417" s="89" t="s">
        <v>822</v>
      </c>
      <c r="AJ417" s="89" t="s">
        <v>219</v>
      </c>
      <c r="AL417" s="83"/>
      <c r="AM417" s="83"/>
      <c r="AN417" s="83"/>
      <c r="AO417" s="83"/>
      <c r="AP417" s="83"/>
      <c r="AX417" s="80" t="s">
        <v>822</v>
      </c>
      <c r="AY417" s="80" t="s">
        <v>219</v>
      </c>
    </row>
    <row r="418" s="80" customFormat="1" ht="17.25" spans="1:51">
      <c r="A418" s="95"/>
      <c r="B418" s="95"/>
      <c r="C418" s="95"/>
      <c r="D418" s="95">
        <v>0</v>
      </c>
      <c r="E418" s="95"/>
      <c r="F418" s="95"/>
      <c r="G418" s="95"/>
      <c r="H418" s="95"/>
      <c r="I418" s="95"/>
      <c r="J418" s="95"/>
      <c r="K418" s="95"/>
      <c r="L418" s="80">
        <v>0</v>
      </c>
      <c r="Y418" s="98"/>
      <c r="Z418" s="80">
        <f t="shared" si="24"/>
        <v>0</v>
      </c>
      <c r="AA418" s="80" t="str">
        <f t="shared" si="23"/>
        <v>花木支行</v>
      </c>
      <c r="AB418" s="81" t="s">
        <v>692</v>
      </c>
      <c r="AC418" s="81">
        <v>0</v>
      </c>
      <c r="AD418" s="81">
        <v>0</v>
      </c>
      <c r="AE418" s="81">
        <v>0</v>
      </c>
      <c r="AF418" s="81">
        <v>0</v>
      </c>
      <c r="AG418" s="80" t="str">
        <f>IFERROR(VLOOKUP(AB418,$AI:$AJ,2,FALSE),0)</f>
        <v>花木支行</v>
      </c>
      <c r="AI418" s="93" t="s">
        <v>823</v>
      </c>
      <c r="AJ418" s="89" t="s">
        <v>219</v>
      </c>
      <c r="AL418" s="83"/>
      <c r="AM418" s="83"/>
      <c r="AN418" s="83"/>
      <c r="AO418" s="83"/>
      <c r="AP418" s="83"/>
      <c r="AX418" s="80" t="s">
        <v>823</v>
      </c>
      <c r="AY418" s="80" t="s">
        <v>219</v>
      </c>
    </row>
    <row r="419" s="80" customFormat="1" ht="17.25" spans="1:51">
      <c r="A419" s="95"/>
      <c r="B419" s="95"/>
      <c r="C419" s="95"/>
      <c r="D419" s="95">
        <v>0</v>
      </c>
      <c r="E419" s="95"/>
      <c r="F419" s="95"/>
      <c r="G419" s="95"/>
      <c r="H419" s="95"/>
      <c r="I419" s="95"/>
      <c r="J419" s="95"/>
      <c r="K419" s="95"/>
      <c r="L419" s="80">
        <v>0</v>
      </c>
      <c r="Y419" s="98"/>
      <c r="Z419" s="80">
        <f t="shared" si="24"/>
        <v>0</v>
      </c>
      <c r="AA419" s="80" t="str">
        <f t="shared" si="23"/>
        <v>施湾支行</v>
      </c>
      <c r="AB419" s="81" t="s">
        <v>378</v>
      </c>
      <c r="AC419" s="81">
        <v>0</v>
      </c>
      <c r="AD419" s="81">
        <v>0</v>
      </c>
      <c r="AE419" s="81">
        <v>0</v>
      </c>
      <c r="AF419" s="81">
        <v>100000</v>
      </c>
      <c r="AG419" s="80" t="str">
        <f>IFERROR(VLOOKUP(AB419,$AI:$AJ,2,FALSE),0)</f>
        <v>施湾支行</v>
      </c>
      <c r="AI419" s="94" t="s">
        <v>824</v>
      </c>
      <c r="AJ419" s="89" t="s">
        <v>219</v>
      </c>
      <c r="AL419" s="83"/>
      <c r="AM419" s="83"/>
      <c r="AN419" s="83"/>
      <c r="AO419" s="83"/>
      <c r="AP419" s="83"/>
      <c r="AX419" s="80" t="s">
        <v>824</v>
      </c>
      <c r="AY419" s="80" t="s">
        <v>219</v>
      </c>
    </row>
    <row r="420" s="80" customFormat="1" ht="17.25" spans="1:51">
      <c r="A420" s="95"/>
      <c r="B420" s="95"/>
      <c r="C420" s="95"/>
      <c r="D420" s="95">
        <v>0</v>
      </c>
      <c r="E420" s="95"/>
      <c r="F420" s="95"/>
      <c r="G420" s="95"/>
      <c r="H420" s="95"/>
      <c r="I420" s="95"/>
      <c r="J420" s="95"/>
      <c r="K420" s="95"/>
      <c r="L420" s="80">
        <v>0</v>
      </c>
      <c r="Y420" s="98"/>
      <c r="Z420" s="80">
        <f t="shared" si="24"/>
        <v>0</v>
      </c>
      <c r="AA420" s="80" t="str">
        <f t="shared" si="23"/>
        <v>高行支行</v>
      </c>
      <c r="AB420" s="81" t="s">
        <v>825</v>
      </c>
      <c r="AC420" s="81">
        <v>0</v>
      </c>
      <c r="AD420" s="81">
        <v>0</v>
      </c>
      <c r="AE420" s="81">
        <v>0</v>
      </c>
      <c r="AF420" s="81">
        <v>0</v>
      </c>
      <c r="AG420" s="80" t="str">
        <f>IFERROR(VLOOKUP(AB420,$AI:$AJ,2,FALSE),0)</f>
        <v>高行支行</v>
      </c>
      <c r="AI420" s="89" t="s">
        <v>826</v>
      </c>
      <c r="AJ420" s="89" t="s">
        <v>159</v>
      </c>
      <c r="AL420" s="83"/>
      <c r="AM420" s="83"/>
      <c r="AN420" s="83"/>
      <c r="AO420" s="83"/>
      <c r="AP420" s="83"/>
      <c r="AX420" s="80" t="s">
        <v>826</v>
      </c>
      <c r="AY420" s="80" t="s">
        <v>159</v>
      </c>
    </row>
    <row r="421" s="80" customFormat="1" ht="17.25" spans="1:51">
      <c r="A421" s="95"/>
      <c r="B421" s="95"/>
      <c r="C421" s="95"/>
      <c r="D421" s="95">
        <v>0</v>
      </c>
      <c r="E421" s="95"/>
      <c r="F421" s="95"/>
      <c r="G421" s="95"/>
      <c r="H421" s="95"/>
      <c r="I421" s="95"/>
      <c r="J421" s="95"/>
      <c r="K421" s="95"/>
      <c r="L421" s="80">
        <v>0</v>
      </c>
      <c r="Y421" s="98"/>
      <c r="Z421" s="80">
        <f t="shared" si="24"/>
        <v>0</v>
      </c>
      <c r="AA421" s="80">
        <f t="shared" si="23"/>
        <v>0</v>
      </c>
      <c r="AB421" s="81" t="s">
        <v>827</v>
      </c>
      <c r="AC421" s="81">
        <v>0</v>
      </c>
      <c r="AD421" s="81">
        <v>0</v>
      </c>
      <c r="AE421" s="81">
        <v>0</v>
      </c>
      <c r="AF421" s="81">
        <v>0</v>
      </c>
      <c r="AG421" s="80">
        <f>IFERROR(VLOOKUP(AB421,$AI:$AJ,2,FALSE),0)</f>
        <v>0</v>
      </c>
      <c r="AI421" s="89" t="s">
        <v>828</v>
      </c>
      <c r="AJ421" s="89" t="s">
        <v>159</v>
      </c>
      <c r="AL421" s="83"/>
      <c r="AM421" s="83"/>
      <c r="AN421" s="83"/>
      <c r="AO421" s="83"/>
      <c r="AP421" s="83"/>
      <c r="AX421" s="80" t="s">
        <v>828</v>
      </c>
      <c r="AY421" s="80" t="s">
        <v>159</v>
      </c>
    </row>
    <row r="422" s="80" customFormat="1" ht="17.25" spans="1:51">
      <c r="A422" s="95"/>
      <c r="B422" s="95"/>
      <c r="C422" s="95"/>
      <c r="D422" s="95">
        <v>0</v>
      </c>
      <c r="E422" s="95"/>
      <c r="F422" s="95"/>
      <c r="G422" s="95"/>
      <c r="H422" s="95"/>
      <c r="I422" s="95"/>
      <c r="J422" s="95"/>
      <c r="K422" s="95"/>
      <c r="L422" s="80">
        <v>0</v>
      </c>
      <c r="Y422" s="98"/>
      <c r="Z422" s="80">
        <f t="shared" si="24"/>
        <v>0</v>
      </c>
      <c r="AA422" s="80" t="str">
        <f t="shared" si="23"/>
        <v>南新分理处</v>
      </c>
      <c r="AB422" s="81" t="s">
        <v>826</v>
      </c>
      <c r="AC422" s="81">
        <v>0</v>
      </c>
      <c r="AD422" s="81">
        <v>0</v>
      </c>
      <c r="AE422" s="81">
        <v>0</v>
      </c>
      <c r="AF422" s="81">
        <v>123400</v>
      </c>
      <c r="AG422" s="80" t="str">
        <f>IFERROR(VLOOKUP(AB422,$AI:$AJ,2,FALSE),0)</f>
        <v>南新分理处</v>
      </c>
      <c r="AI422" s="89" t="s">
        <v>368</v>
      </c>
      <c r="AJ422" s="89" t="s">
        <v>159</v>
      </c>
      <c r="AL422" s="83"/>
      <c r="AM422" s="83"/>
      <c r="AN422" s="83"/>
      <c r="AO422" s="83"/>
      <c r="AP422" s="83"/>
      <c r="AX422" s="80" t="s">
        <v>368</v>
      </c>
      <c r="AY422" s="80" t="s">
        <v>159</v>
      </c>
    </row>
    <row r="423" s="80" customFormat="1" ht="17.25" spans="1:51">
      <c r="A423" s="95"/>
      <c r="B423" s="95"/>
      <c r="C423" s="95"/>
      <c r="D423" s="95">
        <v>0</v>
      </c>
      <c r="E423" s="95"/>
      <c r="F423" s="95"/>
      <c r="G423" s="95"/>
      <c r="H423" s="95"/>
      <c r="I423" s="95"/>
      <c r="J423" s="95"/>
      <c r="K423" s="95"/>
      <c r="L423" s="80">
        <v>0</v>
      </c>
      <c r="Y423" s="98"/>
      <c r="Z423" s="80">
        <f t="shared" si="24"/>
        <v>0</v>
      </c>
      <c r="AA423" s="80" t="str">
        <f t="shared" si="23"/>
        <v>高桥支行</v>
      </c>
      <c r="AB423" s="81" t="s">
        <v>829</v>
      </c>
      <c r="AC423" s="81">
        <v>0</v>
      </c>
      <c r="AD423" s="81">
        <v>0</v>
      </c>
      <c r="AE423" s="81">
        <v>0</v>
      </c>
      <c r="AF423" s="81">
        <v>0</v>
      </c>
      <c r="AG423" s="80" t="str">
        <f>IFERROR(VLOOKUP(AB423,$AI:$AJ,2,FALSE),0)</f>
        <v>高桥支行</v>
      </c>
      <c r="AI423" s="89" t="s">
        <v>830</v>
      </c>
      <c r="AJ423" s="89" t="s">
        <v>159</v>
      </c>
      <c r="AL423" s="83"/>
      <c r="AM423" s="83"/>
      <c r="AN423" s="83"/>
      <c r="AO423" s="83"/>
      <c r="AP423" s="83"/>
      <c r="AX423" s="80" t="s">
        <v>830</v>
      </c>
      <c r="AY423" s="80" t="s">
        <v>159</v>
      </c>
    </row>
    <row r="424" s="80" customFormat="1" ht="17.25" spans="1:51">
      <c r="A424" s="95"/>
      <c r="B424" s="95"/>
      <c r="C424" s="95"/>
      <c r="D424" s="95">
        <v>0</v>
      </c>
      <c r="E424" s="95"/>
      <c r="F424" s="95"/>
      <c r="G424" s="95"/>
      <c r="H424" s="95"/>
      <c r="I424" s="95"/>
      <c r="J424" s="95"/>
      <c r="K424" s="95"/>
      <c r="L424" s="80">
        <v>0</v>
      </c>
      <c r="Y424" s="98"/>
      <c r="Z424" s="80">
        <f t="shared" si="24"/>
        <v>0</v>
      </c>
      <c r="AA424" s="80" t="str">
        <f t="shared" si="23"/>
        <v>洋泾支行</v>
      </c>
      <c r="AB424" s="81" t="s">
        <v>381</v>
      </c>
      <c r="AC424" s="81">
        <v>0</v>
      </c>
      <c r="AD424" s="81">
        <v>0</v>
      </c>
      <c r="AE424" s="81">
        <v>2</v>
      </c>
      <c r="AF424" s="81">
        <v>300000</v>
      </c>
      <c r="AG424" s="80" t="str">
        <f>IFERROR(VLOOKUP(AB424,$AI:$AJ,2,FALSE),0)</f>
        <v>洋泾支行</v>
      </c>
      <c r="AI424" s="89" t="s">
        <v>831</v>
      </c>
      <c r="AJ424" s="89" t="s">
        <v>159</v>
      </c>
      <c r="AL424" s="83"/>
      <c r="AM424" s="83"/>
      <c r="AN424" s="83"/>
      <c r="AO424" s="83"/>
      <c r="AP424" s="83"/>
      <c r="AX424" s="80" t="s">
        <v>831</v>
      </c>
      <c r="AY424" s="80" t="s">
        <v>159</v>
      </c>
    </row>
    <row r="425" s="80" customFormat="1" ht="17.25" spans="1:51">
      <c r="A425" s="95"/>
      <c r="B425" s="95"/>
      <c r="C425" s="95"/>
      <c r="D425" s="95">
        <v>0</v>
      </c>
      <c r="E425" s="95"/>
      <c r="F425" s="95"/>
      <c r="G425" s="95"/>
      <c r="H425" s="95"/>
      <c r="I425" s="95"/>
      <c r="J425" s="95"/>
      <c r="K425" s="95"/>
      <c r="L425" s="80">
        <v>0</v>
      </c>
      <c r="Y425" s="98"/>
      <c r="Z425" s="80">
        <f t="shared" si="24"/>
        <v>0</v>
      </c>
      <c r="AA425" s="80" t="str">
        <f t="shared" si="23"/>
        <v>合庆支行</v>
      </c>
      <c r="AB425" s="81" t="s">
        <v>384</v>
      </c>
      <c r="AC425" s="81">
        <v>0</v>
      </c>
      <c r="AD425" s="81">
        <v>0</v>
      </c>
      <c r="AE425" s="81">
        <v>17</v>
      </c>
      <c r="AF425" s="81">
        <v>51407</v>
      </c>
      <c r="AG425" s="80" t="str">
        <f>IFERROR(VLOOKUP(AB425,$AI:$AJ,2,FALSE),0)</f>
        <v>合庆支行</v>
      </c>
      <c r="AI425" s="89" t="s">
        <v>340</v>
      </c>
      <c r="AJ425" s="89" t="s">
        <v>159</v>
      </c>
      <c r="AL425" s="83"/>
      <c r="AM425" s="83"/>
      <c r="AN425" s="83"/>
      <c r="AO425" s="83"/>
      <c r="AP425" s="83"/>
      <c r="AX425" s="80" t="s">
        <v>340</v>
      </c>
      <c r="AY425" s="80" t="s">
        <v>159</v>
      </c>
    </row>
    <row r="426" s="80" customFormat="1" ht="17.25" spans="1:51">
      <c r="A426" s="95"/>
      <c r="B426" s="95"/>
      <c r="C426" s="95"/>
      <c r="D426" s="95">
        <v>0</v>
      </c>
      <c r="E426" s="95"/>
      <c r="F426" s="95"/>
      <c r="G426" s="95"/>
      <c r="H426" s="95"/>
      <c r="I426" s="95"/>
      <c r="J426" s="95"/>
      <c r="K426" s="95"/>
      <c r="L426" s="80">
        <v>0</v>
      </c>
      <c r="Y426" s="98"/>
      <c r="Z426" s="80">
        <f t="shared" si="24"/>
        <v>0</v>
      </c>
      <c r="AA426" s="80" t="str">
        <f t="shared" si="23"/>
        <v>零售市场部</v>
      </c>
      <c r="AB426" s="81" t="s">
        <v>206</v>
      </c>
      <c r="AC426" s="81">
        <v>0</v>
      </c>
      <c r="AD426" s="81">
        <v>0</v>
      </c>
      <c r="AE426" s="81">
        <v>0</v>
      </c>
      <c r="AF426" s="81">
        <v>864690</v>
      </c>
      <c r="AG426" s="80" t="str">
        <f>IFERROR(VLOOKUP(AB426,$AI:$AJ,2,FALSE),0)</f>
        <v>零售市场部</v>
      </c>
      <c r="AI426" s="91" t="s">
        <v>832</v>
      </c>
      <c r="AJ426" s="89" t="s">
        <v>159</v>
      </c>
      <c r="AL426" s="83"/>
      <c r="AM426" s="83"/>
      <c r="AN426" s="83"/>
      <c r="AO426" s="83"/>
      <c r="AP426" s="83"/>
      <c r="AX426" s="80" t="s">
        <v>832</v>
      </c>
      <c r="AY426" s="80" t="s">
        <v>159</v>
      </c>
    </row>
    <row r="427" s="80" customFormat="1" ht="17.25" spans="1:51">
      <c r="A427" s="95"/>
      <c r="B427" s="95"/>
      <c r="C427" s="95"/>
      <c r="D427" s="95">
        <v>0</v>
      </c>
      <c r="E427" s="95"/>
      <c r="F427" s="95"/>
      <c r="G427" s="95"/>
      <c r="H427" s="95"/>
      <c r="I427" s="95"/>
      <c r="J427" s="95"/>
      <c r="K427" s="95"/>
      <c r="L427" s="80">
        <v>0</v>
      </c>
      <c r="Y427" s="98"/>
      <c r="Z427" s="80">
        <f t="shared" si="24"/>
        <v>0</v>
      </c>
      <c r="AA427" s="80" t="str">
        <f t="shared" si="23"/>
        <v>严桥支行</v>
      </c>
      <c r="AB427" s="81" t="s">
        <v>211</v>
      </c>
      <c r="AC427" s="81">
        <v>0</v>
      </c>
      <c r="AD427" s="81">
        <v>0</v>
      </c>
      <c r="AE427" s="81">
        <v>0</v>
      </c>
      <c r="AF427" s="81">
        <v>40000</v>
      </c>
      <c r="AG427" s="80" t="str">
        <f>IFERROR(VLOOKUP(AB427,$AI:$AJ,2,FALSE),0)</f>
        <v>严桥支行</v>
      </c>
      <c r="AI427" s="92" t="s">
        <v>833</v>
      </c>
      <c r="AJ427" s="89" t="s">
        <v>159</v>
      </c>
      <c r="AL427" s="83"/>
      <c r="AM427" s="83"/>
      <c r="AN427" s="83"/>
      <c r="AO427" s="83"/>
      <c r="AP427" s="83"/>
      <c r="AX427" s="80" t="s">
        <v>833</v>
      </c>
      <c r="AY427" s="80" t="s">
        <v>159</v>
      </c>
    </row>
    <row r="428" s="80" customFormat="1" ht="17.25" spans="1:51">
      <c r="A428" s="95"/>
      <c r="B428" s="95"/>
      <c r="C428" s="95"/>
      <c r="D428" s="95">
        <v>0</v>
      </c>
      <c r="E428" s="95"/>
      <c r="F428" s="95"/>
      <c r="G428" s="95"/>
      <c r="H428" s="95"/>
      <c r="I428" s="95"/>
      <c r="J428" s="95"/>
      <c r="K428" s="95"/>
      <c r="L428" s="80">
        <v>0</v>
      </c>
      <c r="Y428" s="98"/>
      <c r="Z428" s="80">
        <f t="shared" si="24"/>
        <v>0</v>
      </c>
      <c r="AA428" s="80" t="str">
        <f t="shared" si="23"/>
        <v>高桥支行</v>
      </c>
      <c r="AB428" s="81" t="s">
        <v>834</v>
      </c>
      <c r="AC428" s="81">
        <v>0</v>
      </c>
      <c r="AD428" s="81">
        <v>0</v>
      </c>
      <c r="AE428" s="81">
        <v>0</v>
      </c>
      <c r="AF428" s="81">
        <v>0</v>
      </c>
      <c r="AG428" s="80" t="str">
        <f>IFERROR(VLOOKUP(AB428,$AI:$AJ,2,FALSE),0)</f>
        <v>高桥支行</v>
      </c>
      <c r="AI428" s="93" t="s">
        <v>835</v>
      </c>
      <c r="AJ428" s="89" t="s">
        <v>159</v>
      </c>
      <c r="AL428" s="83"/>
      <c r="AM428" s="83"/>
      <c r="AN428" s="83"/>
      <c r="AO428" s="83"/>
      <c r="AP428" s="83"/>
      <c r="AX428" s="80" t="s">
        <v>835</v>
      </c>
      <c r="AY428" s="80" t="s">
        <v>159</v>
      </c>
    </row>
    <row r="429" s="80" customFormat="1" ht="17.25" spans="1:51">
      <c r="A429" s="95"/>
      <c r="B429" s="95"/>
      <c r="C429" s="95"/>
      <c r="D429" s="95">
        <v>0</v>
      </c>
      <c r="E429" s="95"/>
      <c r="F429" s="95"/>
      <c r="G429" s="95"/>
      <c r="H429" s="95"/>
      <c r="I429" s="95"/>
      <c r="J429" s="95"/>
      <c r="K429" s="95"/>
      <c r="L429" s="80">
        <v>0</v>
      </c>
      <c r="Y429" s="98"/>
      <c r="Z429" s="80">
        <f t="shared" si="24"/>
        <v>0</v>
      </c>
      <c r="AA429" s="80" t="str">
        <f t="shared" si="23"/>
        <v>陆家嘴支行</v>
      </c>
      <c r="AB429" s="81" t="s">
        <v>662</v>
      </c>
      <c r="AC429" s="81">
        <v>0</v>
      </c>
      <c r="AD429" s="81">
        <v>0</v>
      </c>
      <c r="AE429" s="81">
        <v>0</v>
      </c>
      <c r="AF429" s="81">
        <v>0</v>
      </c>
      <c r="AG429" s="80" t="str">
        <f>IFERROR(VLOOKUP(AB429,$AI:$AJ,2,FALSE),0)</f>
        <v>陆家嘴支行</v>
      </c>
      <c r="AI429" s="94" t="s">
        <v>329</v>
      </c>
      <c r="AJ429" s="89" t="s">
        <v>229</v>
      </c>
      <c r="AL429" s="83"/>
      <c r="AM429" s="83"/>
      <c r="AN429" s="83"/>
      <c r="AO429" s="83"/>
      <c r="AP429" s="83"/>
      <c r="AX429" s="80" t="s">
        <v>329</v>
      </c>
      <c r="AY429" s="80" t="s">
        <v>229</v>
      </c>
    </row>
    <row r="430" s="80" customFormat="1" ht="17.25" spans="1:51">
      <c r="A430" s="95"/>
      <c r="B430" s="95"/>
      <c r="C430" s="95"/>
      <c r="D430" s="95">
        <v>0</v>
      </c>
      <c r="E430" s="95"/>
      <c r="F430" s="95"/>
      <c r="G430" s="95"/>
      <c r="H430" s="95"/>
      <c r="I430" s="95"/>
      <c r="J430" s="95"/>
      <c r="K430" s="95"/>
      <c r="L430" s="80">
        <v>0</v>
      </c>
      <c r="Y430" s="98"/>
      <c r="Z430" s="80">
        <f t="shared" si="24"/>
        <v>0</v>
      </c>
      <c r="AA430" s="80" t="str">
        <f t="shared" si="23"/>
        <v>三林支行</v>
      </c>
      <c r="AB430" s="81" t="s">
        <v>390</v>
      </c>
      <c r="AC430" s="81">
        <v>0</v>
      </c>
      <c r="AD430" s="81">
        <v>0</v>
      </c>
      <c r="AE430" s="81">
        <v>0</v>
      </c>
      <c r="AF430" s="81">
        <v>0</v>
      </c>
      <c r="AG430" s="80" t="str">
        <f>IFERROR(VLOOKUP(AB430,$AI:$AJ,2,FALSE),0)</f>
        <v>三林支行</v>
      </c>
      <c r="AI430" s="89" t="s">
        <v>62</v>
      </c>
      <c r="AJ430" s="89" t="s">
        <v>229</v>
      </c>
      <c r="AL430" s="83"/>
      <c r="AM430" s="83"/>
      <c r="AN430" s="83"/>
      <c r="AO430" s="83"/>
      <c r="AP430" s="83"/>
      <c r="AX430" s="80" t="s">
        <v>62</v>
      </c>
      <c r="AY430" s="80" t="s">
        <v>229</v>
      </c>
    </row>
    <row r="431" s="80" customFormat="1" ht="17.25" spans="1:51">
      <c r="A431" s="95"/>
      <c r="B431" s="95"/>
      <c r="C431" s="95"/>
      <c r="D431" s="95">
        <v>0</v>
      </c>
      <c r="E431" s="95"/>
      <c r="F431" s="95"/>
      <c r="G431" s="95"/>
      <c r="H431" s="95"/>
      <c r="I431" s="95"/>
      <c r="J431" s="95"/>
      <c r="K431" s="95"/>
      <c r="L431" s="80">
        <v>0</v>
      </c>
      <c r="Y431" s="98"/>
      <c r="Z431" s="80">
        <f t="shared" si="24"/>
        <v>0</v>
      </c>
      <c r="AA431" s="80" t="str">
        <f t="shared" si="23"/>
        <v>凌桥支行</v>
      </c>
      <c r="AB431" s="81" t="s">
        <v>393</v>
      </c>
      <c r="AC431" s="81">
        <v>0</v>
      </c>
      <c r="AD431" s="81">
        <v>0</v>
      </c>
      <c r="AE431" s="81">
        <v>0</v>
      </c>
      <c r="AF431" s="81">
        <v>0</v>
      </c>
      <c r="AG431" s="80" t="str">
        <f>IFERROR(VLOOKUP(AB431,$AI:$AJ,2,FALSE),0)</f>
        <v>凌桥支行</v>
      </c>
      <c r="AI431" s="89" t="s">
        <v>486</v>
      </c>
      <c r="AJ431" s="89" t="s">
        <v>229</v>
      </c>
      <c r="AL431" s="83"/>
      <c r="AM431" s="83"/>
      <c r="AN431" s="83"/>
      <c r="AO431" s="83"/>
      <c r="AP431" s="83"/>
      <c r="AX431" s="80" t="s">
        <v>486</v>
      </c>
      <c r="AY431" s="80" t="s">
        <v>229</v>
      </c>
    </row>
    <row r="432" s="80" customFormat="1" ht="17.25" spans="1:51">
      <c r="A432" s="95"/>
      <c r="B432" s="95"/>
      <c r="C432" s="95"/>
      <c r="D432" s="95">
        <v>0</v>
      </c>
      <c r="E432" s="95"/>
      <c r="F432" s="95"/>
      <c r="G432" s="95"/>
      <c r="H432" s="95"/>
      <c r="I432" s="95"/>
      <c r="J432" s="95"/>
      <c r="K432" s="95"/>
      <c r="L432" s="80">
        <v>0</v>
      </c>
      <c r="Y432" s="98"/>
      <c r="Z432" s="80">
        <f t="shared" si="24"/>
        <v>0</v>
      </c>
      <c r="AA432" s="80" t="str">
        <f t="shared" si="23"/>
        <v>营业部</v>
      </c>
      <c r="AB432" s="81" t="s">
        <v>597</v>
      </c>
      <c r="AC432" s="81">
        <v>0</v>
      </c>
      <c r="AD432" s="81">
        <v>0</v>
      </c>
      <c r="AE432" s="81">
        <v>0</v>
      </c>
      <c r="AF432" s="81">
        <v>0</v>
      </c>
      <c r="AG432" s="80" t="str">
        <f>IFERROR(VLOOKUP(AB432,$AI:$AJ,2,FALSE),0)</f>
        <v>营业部</v>
      </c>
      <c r="AI432" s="89" t="s">
        <v>836</v>
      </c>
      <c r="AJ432" s="89" t="s">
        <v>229</v>
      </c>
      <c r="AL432" s="83"/>
      <c r="AM432" s="83"/>
      <c r="AN432" s="83"/>
      <c r="AO432" s="83"/>
      <c r="AP432" s="83"/>
      <c r="AX432" s="80" t="s">
        <v>836</v>
      </c>
      <c r="AY432" s="80" t="s">
        <v>229</v>
      </c>
    </row>
    <row r="433" s="80" customFormat="1" ht="17.25" spans="1:51">
      <c r="A433" s="95"/>
      <c r="B433" s="95"/>
      <c r="C433" s="95"/>
      <c r="D433" s="95">
        <v>0</v>
      </c>
      <c r="E433" s="95"/>
      <c r="F433" s="95"/>
      <c r="G433" s="95"/>
      <c r="H433" s="95"/>
      <c r="I433" s="95"/>
      <c r="J433" s="95"/>
      <c r="K433" s="95"/>
      <c r="L433" s="80">
        <v>0</v>
      </c>
      <c r="Y433" s="98"/>
      <c r="Z433" s="80">
        <f t="shared" si="24"/>
        <v>0</v>
      </c>
      <c r="AA433" s="80" t="str">
        <f t="shared" si="23"/>
        <v>凌桥支行</v>
      </c>
      <c r="AB433" s="81" t="s">
        <v>837</v>
      </c>
      <c r="AC433" s="81">
        <v>0</v>
      </c>
      <c r="AD433" s="81">
        <v>0</v>
      </c>
      <c r="AE433" s="81">
        <v>0</v>
      </c>
      <c r="AF433" s="81">
        <v>0</v>
      </c>
      <c r="AG433" s="80" t="str">
        <f>IFERROR(VLOOKUP(AB433,$AI:$AJ,2,FALSE),0)</f>
        <v>凌桥支行</v>
      </c>
      <c r="AI433" s="89" t="s">
        <v>374</v>
      </c>
      <c r="AJ433" s="89" t="s">
        <v>229</v>
      </c>
      <c r="AL433" s="83"/>
      <c r="AM433" s="83"/>
      <c r="AN433" s="83"/>
      <c r="AO433" s="83"/>
      <c r="AP433" s="83"/>
      <c r="AX433" s="80" t="s">
        <v>374</v>
      </c>
      <c r="AY433" s="80" t="s">
        <v>229</v>
      </c>
    </row>
    <row r="434" s="80" customFormat="1" ht="17.25" spans="1:51">
      <c r="A434" s="95"/>
      <c r="B434" s="95"/>
      <c r="C434" s="95"/>
      <c r="D434" s="95">
        <v>0</v>
      </c>
      <c r="E434" s="95"/>
      <c r="F434" s="95"/>
      <c r="G434" s="95"/>
      <c r="H434" s="95"/>
      <c r="I434" s="95"/>
      <c r="J434" s="95"/>
      <c r="K434" s="95"/>
      <c r="L434" s="80">
        <v>0</v>
      </c>
      <c r="Y434" s="98"/>
      <c r="Z434" s="80">
        <f t="shared" si="24"/>
        <v>0</v>
      </c>
      <c r="AA434" s="80" t="str">
        <f t="shared" si="23"/>
        <v>唐镇支行</v>
      </c>
      <c r="AB434" s="81" t="s">
        <v>838</v>
      </c>
      <c r="AC434" s="81">
        <v>0</v>
      </c>
      <c r="AD434" s="81">
        <v>0</v>
      </c>
      <c r="AE434" s="81">
        <v>0</v>
      </c>
      <c r="AF434" s="81">
        <v>0</v>
      </c>
      <c r="AG434" s="80" t="str">
        <f>IFERROR(VLOOKUP(AB434,$AI:$AJ,2,FALSE),0)</f>
        <v>唐镇支行</v>
      </c>
      <c r="AI434" s="89" t="s">
        <v>599</v>
      </c>
      <c r="AJ434" s="89" t="s">
        <v>229</v>
      </c>
      <c r="AL434" s="83"/>
      <c r="AM434" s="83"/>
      <c r="AN434" s="83"/>
      <c r="AO434" s="83"/>
      <c r="AP434" s="83"/>
      <c r="AX434" s="80" t="s">
        <v>599</v>
      </c>
      <c r="AY434" s="80" t="s">
        <v>229</v>
      </c>
    </row>
    <row r="435" s="80" customFormat="1" ht="17.25" spans="1:51">
      <c r="A435" s="95"/>
      <c r="B435" s="95"/>
      <c r="C435" s="95"/>
      <c r="D435" s="95">
        <v>0</v>
      </c>
      <c r="E435" s="95"/>
      <c r="F435" s="95"/>
      <c r="G435" s="95"/>
      <c r="H435" s="95"/>
      <c r="I435" s="95"/>
      <c r="J435" s="95"/>
      <c r="K435" s="95"/>
      <c r="L435" s="80">
        <v>0</v>
      </c>
      <c r="Y435" s="98"/>
      <c r="Z435" s="80">
        <f t="shared" si="24"/>
        <v>0</v>
      </c>
      <c r="AA435" s="80" t="str">
        <f t="shared" si="23"/>
        <v>金杨支行</v>
      </c>
      <c r="AB435" s="81" t="s">
        <v>839</v>
      </c>
      <c r="AC435" s="81">
        <v>0</v>
      </c>
      <c r="AD435" s="81">
        <v>0</v>
      </c>
      <c r="AE435" s="81">
        <v>0</v>
      </c>
      <c r="AF435" s="81">
        <v>0</v>
      </c>
      <c r="AG435" s="80" t="str">
        <f>IFERROR(VLOOKUP(AB435,$AI:$AJ,2,FALSE),0)</f>
        <v>金杨支行</v>
      </c>
      <c r="AI435" s="89" t="s">
        <v>840</v>
      </c>
      <c r="AJ435" s="89" t="s">
        <v>229</v>
      </c>
      <c r="AL435" s="83"/>
      <c r="AM435" s="83"/>
      <c r="AN435" s="83"/>
      <c r="AO435" s="83"/>
      <c r="AP435" s="83"/>
      <c r="AX435" s="80" t="s">
        <v>840</v>
      </c>
      <c r="AY435" s="80" t="s">
        <v>229</v>
      </c>
    </row>
    <row r="436" s="80" customFormat="1" ht="17.25" spans="1:51">
      <c r="A436" s="95"/>
      <c r="B436" s="95"/>
      <c r="C436" s="95"/>
      <c r="D436" s="95">
        <v>0</v>
      </c>
      <c r="E436" s="95"/>
      <c r="F436" s="95"/>
      <c r="G436" s="95"/>
      <c r="H436" s="95"/>
      <c r="I436" s="95"/>
      <c r="J436" s="95"/>
      <c r="K436" s="95"/>
      <c r="L436" s="80">
        <v>0</v>
      </c>
      <c r="Y436" s="98"/>
      <c r="Z436" s="80">
        <f t="shared" si="24"/>
        <v>0</v>
      </c>
      <c r="AA436" s="80" t="str">
        <f t="shared" si="23"/>
        <v>授信审批部</v>
      </c>
      <c r="AB436" s="81" t="s">
        <v>534</v>
      </c>
      <c r="AC436" s="81">
        <v>0</v>
      </c>
      <c r="AD436" s="81">
        <v>0</v>
      </c>
      <c r="AE436" s="81">
        <v>0</v>
      </c>
      <c r="AF436" s="81">
        <v>0</v>
      </c>
      <c r="AG436" s="80" t="str">
        <f>IFERROR(VLOOKUP(AB436,$AI:$AJ,2,FALSE),0)</f>
        <v>授信审批部</v>
      </c>
      <c r="AI436" s="89" t="s">
        <v>369</v>
      </c>
      <c r="AJ436" s="89" t="s">
        <v>64</v>
      </c>
      <c r="AL436" s="83"/>
      <c r="AM436" s="83"/>
      <c r="AN436" s="83"/>
      <c r="AO436" s="83"/>
      <c r="AP436" s="83"/>
      <c r="AX436" s="80" t="s">
        <v>369</v>
      </c>
      <c r="AY436" s="80" t="s">
        <v>64</v>
      </c>
    </row>
    <row r="437" s="80" customFormat="1" ht="17.25" spans="1:51">
      <c r="A437" s="95"/>
      <c r="B437" s="95"/>
      <c r="C437" s="95"/>
      <c r="D437" s="95">
        <v>0</v>
      </c>
      <c r="E437" s="95"/>
      <c r="F437" s="95"/>
      <c r="G437" s="95"/>
      <c r="H437" s="95"/>
      <c r="I437" s="95"/>
      <c r="J437" s="95"/>
      <c r="K437" s="95"/>
      <c r="L437" s="80">
        <v>0</v>
      </c>
      <c r="Y437" s="98"/>
      <c r="Z437" s="80">
        <f t="shared" si="24"/>
        <v>0</v>
      </c>
      <c r="AA437" s="80">
        <f t="shared" si="23"/>
        <v>0</v>
      </c>
      <c r="AB437" s="81" t="s">
        <v>841</v>
      </c>
      <c r="AC437" s="81">
        <v>0</v>
      </c>
      <c r="AD437" s="81">
        <v>0</v>
      </c>
      <c r="AE437" s="81">
        <v>0</v>
      </c>
      <c r="AF437" s="81">
        <v>0</v>
      </c>
      <c r="AG437" s="80">
        <f>IFERROR(VLOOKUP(AB437,$AI:$AJ,2,FALSE),0)</f>
        <v>0</v>
      </c>
      <c r="AI437" s="89" t="s">
        <v>842</v>
      </c>
      <c r="AJ437" s="89" t="s">
        <v>64</v>
      </c>
      <c r="AL437" s="83"/>
      <c r="AM437" s="83"/>
      <c r="AN437" s="83"/>
      <c r="AO437" s="83"/>
      <c r="AP437" s="83"/>
      <c r="AX437" s="80" t="s">
        <v>842</v>
      </c>
      <c r="AY437" s="80" t="s">
        <v>64</v>
      </c>
    </row>
    <row r="438" s="80" customFormat="1" ht="17.25" spans="1:51">
      <c r="A438" s="95"/>
      <c r="B438" s="95"/>
      <c r="C438" s="95"/>
      <c r="D438" s="95">
        <v>0</v>
      </c>
      <c r="E438" s="95"/>
      <c r="F438" s="95"/>
      <c r="G438" s="95"/>
      <c r="H438" s="95"/>
      <c r="I438" s="95"/>
      <c r="J438" s="95"/>
      <c r="K438" s="95"/>
      <c r="L438" s="80">
        <v>0</v>
      </c>
      <c r="Y438" s="98"/>
      <c r="Z438" s="80">
        <f t="shared" si="24"/>
        <v>0</v>
      </c>
      <c r="AA438" s="80" t="str">
        <f t="shared" si="23"/>
        <v>五星路支行</v>
      </c>
      <c r="AB438" s="81" t="s">
        <v>822</v>
      </c>
      <c r="AC438" s="81">
        <v>0</v>
      </c>
      <c r="AD438" s="81">
        <v>0</v>
      </c>
      <c r="AE438" s="81">
        <v>0</v>
      </c>
      <c r="AF438" s="81">
        <v>0</v>
      </c>
      <c r="AG438" s="80" t="str">
        <f>IFERROR(VLOOKUP(AB438,$AI:$AJ,2,FALSE),0)</f>
        <v>五星路支行</v>
      </c>
      <c r="AI438" s="89" t="s">
        <v>539</v>
      </c>
      <c r="AJ438" s="89" t="s">
        <v>64</v>
      </c>
      <c r="AL438" s="83"/>
      <c r="AM438" s="83"/>
      <c r="AN438" s="83"/>
      <c r="AO438" s="83"/>
      <c r="AP438" s="83"/>
      <c r="AX438" s="80" t="s">
        <v>539</v>
      </c>
      <c r="AY438" s="80" t="s">
        <v>64</v>
      </c>
    </row>
    <row r="439" s="80" customFormat="1" ht="17.25" spans="1:51">
      <c r="A439" s="95"/>
      <c r="B439" s="95"/>
      <c r="C439" s="95"/>
      <c r="D439" s="95">
        <v>0</v>
      </c>
      <c r="E439" s="95"/>
      <c r="F439" s="95"/>
      <c r="G439" s="95"/>
      <c r="H439" s="95"/>
      <c r="I439" s="95"/>
      <c r="J439" s="95"/>
      <c r="K439" s="95"/>
      <c r="L439" s="80">
        <v>0</v>
      </c>
      <c r="Y439" s="98"/>
      <c r="Z439" s="80">
        <f t="shared" si="24"/>
        <v>0</v>
      </c>
      <c r="AA439" s="80">
        <f t="shared" si="23"/>
        <v>0</v>
      </c>
      <c r="AB439" s="81" t="s">
        <v>843</v>
      </c>
      <c r="AC439" s="81">
        <v>0</v>
      </c>
      <c r="AD439" s="81">
        <v>0</v>
      </c>
      <c r="AE439" s="81">
        <v>0</v>
      </c>
      <c r="AF439" s="81">
        <v>0</v>
      </c>
      <c r="AG439" s="80">
        <f>IFERROR(VLOOKUP(AB439,$AI:$AJ,2,FALSE),0)</f>
        <v>0</v>
      </c>
      <c r="AI439" s="89" t="s">
        <v>673</v>
      </c>
      <c r="AJ439" s="89" t="s">
        <v>64</v>
      </c>
      <c r="AL439" s="83"/>
      <c r="AM439" s="83"/>
      <c r="AN439" s="83"/>
      <c r="AO439" s="83"/>
      <c r="AP439" s="83"/>
      <c r="AX439" s="80" t="s">
        <v>673</v>
      </c>
      <c r="AY439" s="80" t="s">
        <v>64</v>
      </c>
    </row>
    <row r="440" s="80" customFormat="1" ht="17.25" spans="1:51">
      <c r="A440" s="95"/>
      <c r="B440" s="95"/>
      <c r="C440" s="95"/>
      <c r="D440" s="95">
        <v>0</v>
      </c>
      <c r="E440" s="95"/>
      <c r="F440" s="95"/>
      <c r="G440" s="95"/>
      <c r="H440" s="95"/>
      <c r="I440" s="95"/>
      <c r="J440" s="95"/>
      <c r="K440" s="95"/>
      <c r="L440" s="80">
        <v>0</v>
      </c>
      <c r="Y440" s="98"/>
      <c r="Z440" s="80">
        <f t="shared" si="24"/>
        <v>0</v>
      </c>
      <c r="AA440" s="80" t="str">
        <f t="shared" si="23"/>
        <v>三林支行</v>
      </c>
      <c r="AB440" s="81" t="s">
        <v>396</v>
      </c>
      <c r="AC440" s="81">
        <v>0</v>
      </c>
      <c r="AD440" s="81">
        <v>16000</v>
      </c>
      <c r="AE440" s="81">
        <v>0</v>
      </c>
      <c r="AF440" s="81">
        <v>21000</v>
      </c>
      <c r="AG440" s="80" t="str">
        <f>IFERROR(VLOOKUP(AB440,$AI:$AJ,2,FALSE),0)</f>
        <v>三林支行</v>
      </c>
      <c r="AI440" s="89" t="s">
        <v>676</v>
      </c>
      <c r="AJ440" s="89" t="s">
        <v>64</v>
      </c>
      <c r="AL440" s="83"/>
      <c r="AM440" s="83"/>
      <c r="AN440" s="83"/>
      <c r="AO440" s="83"/>
      <c r="AP440" s="83"/>
      <c r="AX440" s="80" t="s">
        <v>676</v>
      </c>
      <c r="AY440" s="80" t="s">
        <v>64</v>
      </c>
    </row>
    <row r="441" s="80" customFormat="1" ht="17.25" spans="1:51">
      <c r="A441" s="95"/>
      <c r="B441" s="95"/>
      <c r="C441" s="95"/>
      <c r="D441" s="95">
        <v>0</v>
      </c>
      <c r="E441" s="95"/>
      <c r="F441" s="95"/>
      <c r="G441" s="95"/>
      <c r="H441" s="95"/>
      <c r="I441" s="95"/>
      <c r="J441" s="95"/>
      <c r="K441" s="95"/>
      <c r="L441" s="80">
        <v>0</v>
      </c>
      <c r="Y441" s="98"/>
      <c r="Z441" s="80">
        <f t="shared" si="24"/>
        <v>0</v>
      </c>
      <c r="AA441" s="80">
        <f t="shared" si="23"/>
        <v>0</v>
      </c>
      <c r="AB441" s="81" t="s">
        <v>844</v>
      </c>
      <c r="AC441" s="81">
        <v>0</v>
      </c>
      <c r="AD441" s="81">
        <v>0</v>
      </c>
      <c r="AE441" s="81">
        <v>0</v>
      </c>
      <c r="AF441" s="81">
        <v>0</v>
      </c>
      <c r="AG441" s="80">
        <f>IFERROR(VLOOKUP(AB441,$AI:$AJ,2,FALSE),0)</f>
        <v>0</v>
      </c>
      <c r="AI441" s="89" t="s">
        <v>845</v>
      </c>
      <c r="AJ441" s="89" t="s">
        <v>64</v>
      </c>
      <c r="AL441" s="83"/>
      <c r="AM441" s="83"/>
      <c r="AN441" s="83"/>
      <c r="AO441" s="83"/>
      <c r="AP441" s="83"/>
      <c r="AX441" s="80" t="s">
        <v>845</v>
      </c>
      <c r="AY441" s="80" t="s">
        <v>64</v>
      </c>
    </row>
    <row r="442" s="80" customFormat="1" ht="17.25" spans="1:51">
      <c r="A442" s="95"/>
      <c r="B442" s="95"/>
      <c r="C442" s="95"/>
      <c r="D442" s="95">
        <v>0</v>
      </c>
      <c r="E442" s="95"/>
      <c r="F442" s="95"/>
      <c r="G442" s="95"/>
      <c r="H442" s="95"/>
      <c r="I442" s="95"/>
      <c r="J442" s="95"/>
      <c r="K442" s="95"/>
      <c r="L442" s="80">
        <v>0</v>
      </c>
      <c r="Y442" s="98"/>
      <c r="Z442" s="80">
        <f t="shared" si="24"/>
        <v>0</v>
      </c>
      <c r="AA442" s="80" t="str">
        <f t="shared" si="23"/>
        <v>益江分理处</v>
      </c>
      <c r="AB442" s="81" t="s">
        <v>215</v>
      </c>
      <c r="AC442" s="81">
        <v>0</v>
      </c>
      <c r="AD442" s="81">
        <v>0</v>
      </c>
      <c r="AE442" s="81">
        <v>2</v>
      </c>
      <c r="AF442" s="81">
        <v>150000</v>
      </c>
      <c r="AG442" s="80" t="str">
        <f>IFERROR(VLOOKUP(AB442,$AI:$AJ,2,FALSE),0)</f>
        <v>益江分理处</v>
      </c>
      <c r="AI442" s="89" t="s">
        <v>846</v>
      </c>
      <c r="AJ442" s="89" t="s">
        <v>64</v>
      </c>
      <c r="AL442" s="83"/>
      <c r="AM442" s="83"/>
      <c r="AN442" s="83"/>
      <c r="AO442" s="83"/>
      <c r="AP442" s="83"/>
      <c r="AX442" s="80" t="s">
        <v>846</v>
      </c>
      <c r="AY442" s="80" t="s">
        <v>64</v>
      </c>
    </row>
    <row r="443" s="80" customFormat="1" ht="17.25" spans="1:51">
      <c r="A443" s="95"/>
      <c r="B443" s="95"/>
      <c r="C443" s="95"/>
      <c r="D443" s="95">
        <v>0</v>
      </c>
      <c r="E443" s="95"/>
      <c r="F443" s="95"/>
      <c r="G443" s="95"/>
      <c r="H443" s="95"/>
      <c r="I443" s="95"/>
      <c r="J443" s="95"/>
      <c r="K443" s="95"/>
      <c r="L443" s="80">
        <v>0</v>
      </c>
      <c r="Y443" s="98"/>
      <c r="Z443" s="80">
        <f t="shared" si="24"/>
        <v>0</v>
      </c>
      <c r="AA443" s="80">
        <f t="shared" si="23"/>
        <v>0</v>
      </c>
      <c r="AB443" s="81" t="s">
        <v>847</v>
      </c>
      <c r="AC443" s="81">
        <v>0</v>
      </c>
      <c r="AD443" s="81">
        <v>0</v>
      </c>
      <c r="AE443" s="81">
        <v>0</v>
      </c>
      <c r="AF443" s="81">
        <v>0</v>
      </c>
      <c r="AG443" s="80">
        <f>IFERROR(VLOOKUP(AB443,$AI:$AJ,2,FALSE),0)</f>
        <v>0</v>
      </c>
      <c r="AI443" s="89" t="s">
        <v>55</v>
      </c>
      <c r="AJ443" s="89" t="s">
        <v>64</v>
      </c>
      <c r="AL443" s="83"/>
      <c r="AM443" s="83"/>
      <c r="AN443" s="83"/>
      <c r="AO443" s="83"/>
      <c r="AP443" s="83"/>
      <c r="AX443" s="80" t="s">
        <v>55</v>
      </c>
      <c r="AY443" s="80" t="s">
        <v>64</v>
      </c>
    </row>
    <row r="444" s="80" customFormat="1" ht="17.25" spans="1:51">
      <c r="A444" s="95"/>
      <c r="B444" s="95"/>
      <c r="C444" s="95"/>
      <c r="D444" s="95">
        <v>0</v>
      </c>
      <c r="E444" s="95"/>
      <c r="F444" s="95"/>
      <c r="G444" s="95"/>
      <c r="H444" s="95"/>
      <c r="I444" s="95"/>
      <c r="J444" s="95"/>
      <c r="K444" s="95"/>
      <c r="L444" s="80">
        <v>0</v>
      </c>
      <c r="Y444" s="98"/>
      <c r="Z444" s="80">
        <f t="shared" si="24"/>
        <v>0</v>
      </c>
      <c r="AA444" s="80" t="str">
        <f t="shared" si="23"/>
        <v>金桥支行</v>
      </c>
      <c r="AB444" s="81" t="s">
        <v>848</v>
      </c>
      <c r="AC444" s="81">
        <v>0</v>
      </c>
      <c r="AD444" s="81">
        <v>0</v>
      </c>
      <c r="AE444" s="81">
        <v>0</v>
      </c>
      <c r="AF444" s="81">
        <v>0</v>
      </c>
      <c r="AG444" s="80" t="str">
        <f>IFERROR(VLOOKUP(AB444,$AI:$AJ,2,FALSE),0)</f>
        <v>金桥支行</v>
      </c>
      <c r="AI444" s="93" t="s">
        <v>70</v>
      </c>
      <c r="AJ444" s="89" t="s">
        <v>64</v>
      </c>
      <c r="AL444" s="83"/>
      <c r="AM444" s="83"/>
      <c r="AN444" s="83"/>
      <c r="AO444" s="83"/>
      <c r="AP444" s="83"/>
      <c r="AX444" s="80" t="s">
        <v>70</v>
      </c>
      <c r="AY444" s="80" t="s">
        <v>64</v>
      </c>
    </row>
    <row r="445" s="80" customFormat="1" ht="17.25" spans="1:51">
      <c r="A445" s="95"/>
      <c r="B445" s="95"/>
      <c r="C445" s="95"/>
      <c r="D445" s="95">
        <v>0</v>
      </c>
      <c r="E445" s="95"/>
      <c r="F445" s="95"/>
      <c r="G445" s="95"/>
      <c r="H445" s="95"/>
      <c r="I445" s="95"/>
      <c r="J445" s="95"/>
      <c r="K445" s="95"/>
      <c r="L445" s="80">
        <v>0</v>
      </c>
      <c r="Y445" s="98"/>
      <c r="Z445" s="80">
        <f t="shared" si="24"/>
        <v>0</v>
      </c>
      <c r="AA445" s="80" t="str">
        <f t="shared" si="23"/>
        <v>零售市场部</v>
      </c>
      <c r="AB445" s="81" t="s">
        <v>168</v>
      </c>
      <c r="AC445" s="81">
        <v>7</v>
      </c>
      <c r="AD445" s="81">
        <v>13900</v>
      </c>
      <c r="AE445" s="81">
        <v>107</v>
      </c>
      <c r="AF445" s="81">
        <v>2588552</v>
      </c>
      <c r="AG445" s="80" t="str">
        <f>IFERROR(VLOOKUP(AB445,$AI:$AJ,2,FALSE),0)</f>
        <v>零售市场部</v>
      </c>
      <c r="AI445" s="94" t="s">
        <v>31</v>
      </c>
      <c r="AJ445" s="89" t="s">
        <v>64</v>
      </c>
      <c r="AL445" s="83"/>
      <c r="AM445" s="83"/>
      <c r="AN445" s="83"/>
      <c r="AO445" s="83"/>
      <c r="AP445" s="83"/>
      <c r="AX445" s="80" t="s">
        <v>31</v>
      </c>
      <c r="AY445" s="80" t="s">
        <v>64</v>
      </c>
    </row>
    <row r="446" s="80" customFormat="1" ht="17.25" spans="1:51">
      <c r="A446" s="95"/>
      <c r="B446" s="95"/>
      <c r="C446" s="95"/>
      <c r="D446" s="95">
        <v>0</v>
      </c>
      <c r="E446" s="95"/>
      <c r="F446" s="95"/>
      <c r="G446" s="95"/>
      <c r="H446" s="95"/>
      <c r="I446" s="95"/>
      <c r="J446" s="95"/>
      <c r="K446" s="95"/>
      <c r="L446" s="80">
        <v>0</v>
      </c>
      <c r="Y446" s="98"/>
      <c r="Z446" s="80">
        <f t="shared" si="24"/>
        <v>0</v>
      </c>
      <c r="AA446" s="80" t="str">
        <f t="shared" si="23"/>
        <v>新园路支行</v>
      </c>
      <c r="AB446" s="81" t="s">
        <v>172</v>
      </c>
      <c r="AC446" s="81">
        <v>0</v>
      </c>
      <c r="AD446" s="81">
        <v>0</v>
      </c>
      <c r="AE446" s="81">
        <v>0</v>
      </c>
      <c r="AF446" s="81">
        <v>73850</v>
      </c>
      <c r="AG446" s="80" t="str">
        <f>IFERROR(VLOOKUP(AB446,$AI:$AJ,2,FALSE),0)</f>
        <v>新园路支行</v>
      </c>
      <c r="AI446" s="89" t="s">
        <v>753</v>
      </c>
      <c r="AJ446" s="89" t="s">
        <v>64</v>
      </c>
      <c r="AL446" s="83"/>
      <c r="AM446" s="83"/>
      <c r="AN446" s="83"/>
      <c r="AO446" s="83"/>
      <c r="AP446" s="83"/>
      <c r="AX446" s="80" t="s">
        <v>753</v>
      </c>
      <c r="AY446" s="80" t="s">
        <v>64</v>
      </c>
    </row>
    <row r="447" s="80" customFormat="1" ht="17.25" spans="1:51">
      <c r="A447" s="95"/>
      <c r="B447" s="95"/>
      <c r="C447" s="95"/>
      <c r="D447" s="95">
        <v>0</v>
      </c>
      <c r="E447" s="95"/>
      <c r="F447" s="95"/>
      <c r="G447" s="95"/>
      <c r="H447" s="95"/>
      <c r="I447" s="95"/>
      <c r="J447" s="95"/>
      <c r="K447" s="95"/>
      <c r="L447" s="80">
        <v>0</v>
      </c>
      <c r="Y447" s="98"/>
      <c r="Z447" s="80">
        <f t="shared" si="24"/>
        <v>0</v>
      </c>
      <c r="AA447" s="80" t="str">
        <f t="shared" si="23"/>
        <v>北蔡支行</v>
      </c>
      <c r="AB447" s="81" t="s">
        <v>779</v>
      </c>
      <c r="AC447" s="81">
        <v>0</v>
      </c>
      <c r="AD447" s="81">
        <v>0</v>
      </c>
      <c r="AE447" s="81">
        <v>0</v>
      </c>
      <c r="AF447" s="81">
        <v>136500</v>
      </c>
      <c r="AG447" s="80" t="str">
        <f>IFERROR(VLOOKUP(AB447,$AI:$AJ,2,FALSE),0)</f>
        <v>北蔡支行</v>
      </c>
      <c r="AI447" s="89" t="s">
        <v>184</v>
      </c>
      <c r="AJ447" s="89" t="s">
        <v>121</v>
      </c>
      <c r="AL447" s="83"/>
      <c r="AM447" s="83"/>
      <c r="AN447" s="83"/>
      <c r="AO447" s="83"/>
      <c r="AP447" s="83"/>
      <c r="AX447" s="80" t="s">
        <v>184</v>
      </c>
      <c r="AY447" s="80" t="s">
        <v>121</v>
      </c>
    </row>
    <row r="448" s="80" customFormat="1" ht="17.25" spans="1:51">
      <c r="A448" s="95"/>
      <c r="B448" s="95"/>
      <c r="C448" s="95"/>
      <c r="D448" s="95">
        <v>0</v>
      </c>
      <c r="E448" s="95"/>
      <c r="F448" s="95"/>
      <c r="G448" s="95"/>
      <c r="H448" s="95"/>
      <c r="I448" s="95"/>
      <c r="J448" s="95"/>
      <c r="K448" s="95"/>
      <c r="L448" s="80">
        <v>0</v>
      </c>
      <c r="Y448" s="98"/>
      <c r="Z448" s="80">
        <f t="shared" si="24"/>
        <v>0</v>
      </c>
      <c r="AA448" s="80" t="str">
        <f t="shared" si="23"/>
        <v>曹路支行</v>
      </c>
      <c r="AB448" s="81" t="s">
        <v>849</v>
      </c>
      <c r="AC448" s="81">
        <v>0</v>
      </c>
      <c r="AD448" s="81">
        <v>0</v>
      </c>
      <c r="AE448" s="81">
        <v>0</v>
      </c>
      <c r="AF448" s="81">
        <v>0</v>
      </c>
      <c r="AG448" s="80" t="str">
        <f>IFERROR(VLOOKUP(AB448,$AI:$AJ,2,FALSE),0)</f>
        <v>曹路支行</v>
      </c>
      <c r="AI448" s="89" t="s">
        <v>848</v>
      </c>
      <c r="AJ448" s="89" t="s">
        <v>64</v>
      </c>
      <c r="AL448" s="83"/>
      <c r="AM448" s="83"/>
      <c r="AN448" s="83"/>
      <c r="AO448" s="83"/>
      <c r="AP448" s="83"/>
      <c r="AX448" s="80" t="s">
        <v>848</v>
      </c>
      <c r="AY448" s="80" t="s">
        <v>64</v>
      </c>
    </row>
    <row r="449" s="80" customFormat="1" ht="17.25" spans="1:51">
      <c r="A449" s="95"/>
      <c r="B449" s="95"/>
      <c r="C449" s="95"/>
      <c r="D449" s="95">
        <v>0</v>
      </c>
      <c r="E449" s="95"/>
      <c r="F449" s="95"/>
      <c r="G449" s="95"/>
      <c r="H449" s="95"/>
      <c r="I449" s="95"/>
      <c r="J449" s="95"/>
      <c r="K449" s="95"/>
      <c r="L449" s="80">
        <v>0</v>
      </c>
      <c r="Y449" s="98"/>
      <c r="Z449" s="80">
        <f t="shared" si="24"/>
        <v>0</v>
      </c>
      <c r="AA449" s="80" t="str">
        <f t="shared" si="23"/>
        <v>六里支行</v>
      </c>
      <c r="AB449" s="81" t="s">
        <v>812</v>
      </c>
      <c r="AC449" s="81">
        <v>0</v>
      </c>
      <c r="AD449" s="81">
        <v>0</v>
      </c>
      <c r="AE449" s="81">
        <v>0</v>
      </c>
      <c r="AF449" s="81">
        <v>0</v>
      </c>
      <c r="AG449" s="80" t="str">
        <f>IFERROR(VLOOKUP(AB449,$AI:$AJ,2,FALSE),0)</f>
        <v>六里支行</v>
      </c>
      <c r="AI449" s="89" t="s">
        <v>850</v>
      </c>
      <c r="AJ449" s="89" t="s">
        <v>64</v>
      </c>
      <c r="AL449" s="83"/>
      <c r="AM449" s="83"/>
      <c r="AN449" s="83"/>
      <c r="AO449" s="83"/>
      <c r="AP449" s="83"/>
      <c r="AX449" s="80" t="s">
        <v>850</v>
      </c>
      <c r="AY449" s="80" t="s">
        <v>64</v>
      </c>
    </row>
    <row r="450" s="80" customFormat="1" ht="17.25" spans="1:51">
      <c r="A450" s="95"/>
      <c r="B450" s="95"/>
      <c r="C450" s="95"/>
      <c r="D450" s="95">
        <v>0</v>
      </c>
      <c r="E450" s="95"/>
      <c r="F450" s="95"/>
      <c r="G450" s="95"/>
      <c r="H450" s="95"/>
      <c r="I450" s="95"/>
      <c r="J450" s="95"/>
      <c r="K450" s="95"/>
      <c r="L450" s="80">
        <v>0</v>
      </c>
      <c r="Y450" s="98"/>
      <c r="Z450" s="80">
        <f t="shared" si="24"/>
        <v>0</v>
      </c>
      <c r="AA450" s="80" t="str">
        <f t="shared" ref="AA450:AA513" si="25">AG450</f>
        <v>六团支行</v>
      </c>
      <c r="AB450" s="81" t="s">
        <v>851</v>
      </c>
      <c r="AC450" s="81">
        <v>0</v>
      </c>
      <c r="AD450" s="81">
        <v>0</v>
      </c>
      <c r="AE450" s="81">
        <v>0</v>
      </c>
      <c r="AF450" s="81">
        <v>0</v>
      </c>
      <c r="AG450" s="80" t="str">
        <f>IFERROR(VLOOKUP(AB450,$AI:$AJ,2,FALSE),0)</f>
        <v>六团支行</v>
      </c>
      <c r="AI450" s="89" t="s">
        <v>852</v>
      </c>
      <c r="AJ450" s="89" t="s">
        <v>64</v>
      </c>
      <c r="AL450" s="83"/>
      <c r="AM450" s="83"/>
      <c r="AN450" s="83"/>
      <c r="AO450" s="83"/>
      <c r="AP450" s="83"/>
      <c r="AX450" s="80" t="s">
        <v>852</v>
      </c>
      <c r="AY450" s="80" t="s">
        <v>64</v>
      </c>
    </row>
    <row r="451" s="80" customFormat="1" ht="17.25" spans="1:51">
      <c r="A451" s="95"/>
      <c r="B451" s="95"/>
      <c r="C451" s="95"/>
      <c r="D451" s="95">
        <v>0</v>
      </c>
      <c r="E451" s="95"/>
      <c r="F451" s="95"/>
      <c r="G451" s="95"/>
      <c r="H451" s="95"/>
      <c r="I451" s="95"/>
      <c r="J451" s="95"/>
      <c r="K451" s="95"/>
      <c r="L451" s="80">
        <v>0</v>
      </c>
      <c r="Y451" s="98"/>
      <c r="Z451" s="80">
        <f t="shared" si="24"/>
        <v>0</v>
      </c>
      <c r="AA451" s="80">
        <f t="shared" si="25"/>
        <v>0</v>
      </c>
      <c r="AB451" s="81" t="s">
        <v>853</v>
      </c>
      <c r="AC451" s="81">
        <v>0</v>
      </c>
      <c r="AD451" s="81">
        <v>0</v>
      </c>
      <c r="AE451" s="81">
        <v>0</v>
      </c>
      <c r="AF451" s="81">
        <v>880</v>
      </c>
      <c r="AG451" s="80">
        <f>IFERROR(VLOOKUP(AB451,$AI:$AJ,2,FALSE),0)</f>
        <v>0</v>
      </c>
      <c r="AI451" s="89" t="s">
        <v>854</v>
      </c>
      <c r="AJ451" s="89" t="s">
        <v>64</v>
      </c>
      <c r="AL451" s="83"/>
      <c r="AM451" s="83"/>
      <c r="AN451" s="83"/>
      <c r="AO451" s="83"/>
      <c r="AP451" s="83"/>
      <c r="AX451" s="80" t="s">
        <v>854</v>
      </c>
      <c r="AY451" s="80" t="s">
        <v>64</v>
      </c>
    </row>
    <row r="452" s="80" customFormat="1" ht="17.25" spans="1:51">
      <c r="A452" s="95"/>
      <c r="B452" s="95"/>
      <c r="C452" s="95"/>
      <c r="D452" s="95">
        <v>0</v>
      </c>
      <c r="E452" s="95"/>
      <c r="F452" s="95"/>
      <c r="G452" s="95"/>
      <c r="H452" s="95"/>
      <c r="I452" s="95"/>
      <c r="J452" s="95"/>
      <c r="K452" s="95"/>
      <c r="L452" s="80">
        <v>0</v>
      </c>
      <c r="Y452" s="98"/>
      <c r="Z452" s="80">
        <f t="shared" ref="Z452:Z515" si="26">P452-Y452</f>
        <v>0</v>
      </c>
      <c r="AA452" s="80">
        <f t="shared" si="25"/>
        <v>0</v>
      </c>
      <c r="AB452" s="81" t="s">
        <v>855</v>
      </c>
      <c r="AC452" s="81">
        <v>0</v>
      </c>
      <c r="AD452" s="81">
        <v>0</v>
      </c>
      <c r="AE452" s="81">
        <v>0</v>
      </c>
      <c r="AF452" s="81">
        <v>0</v>
      </c>
      <c r="AG452" s="80">
        <f>IFERROR(VLOOKUP(AB452,$AI:$AJ,2,FALSE),0)</f>
        <v>0</v>
      </c>
      <c r="AI452" s="91" t="s">
        <v>856</v>
      </c>
      <c r="AJ452" s="89" t="s">
        <v>64</v>
      </c>
      <c r="AL452" s="83"/>
      <c r="AM452" s="83"/>
      <c r="AN452" s="83"/>
      <c r="AO452" s="83"/>
      <c r="AP452" s="83"/>
      <c r="AX452" s="80" t="s">
        <v>856</v>
      </c>
      <c r="AY452" s="80" t="s">
        <v>64</v>
      </c>
    </row>
    <row r="453" s="80" customFormat="1" ht="17.25" spans="1:51">
      <c r="A453" s="95"/>
      <c r="B453" s="95"/>
      <c r="C453" s="95"/>
      <c r="D453" s="95">
        <v>0</v>
      </c>
      <c r="E453" s="95"/>
      <c r="F453" s="95"/>
      <c r="G453" s="95"/>
      <c r="H453" s="95"/>
      <c r="I453" s="95"/>
      <c r="J453" s="95"/>
      <c r="K453" s="95"/>
      <c r="L453" s="80">
        <v>0</v>
      </c>
      <c r="Y453" s="98"/>
      <c r="Z453" s="80">
        <f t="shared" si="26"/>
        <v>0</v>
      </c>
      <c r="AA453" s="80" t="str">
        <f t="shared" si="25"/>
        <v>杨思支行</v>
      </c>
      <c r="AB453" s="81" t="s">
        <v>740</v>
      </c>
      <c r="AC453" s="81">
        <v>0</v>
      </c>
      <c r="AD453" s="81">
        <v>0</v>
      </c>
      <c r="AE453" s="81">
        <v>0</v>
      </c>
      <c r="AF453" s="81">
        <v>0</v>
      </c>
      <c r="AG453" s="80" t="str">
        <f>IFERROR(VLOOKUP(AB453,$AI:$AJ,2,FALSE),0)</f>
        <v>杨思支行</v>
      </c>
      <c r="AI453" s="92" t="s">
        <v>745</v>
      </c>
      <c r="AJ453" s="89" t="s">
        <v>64</v>
      </c>
      <c r="AL453" s="83"/>
      <c r="AM453" s="83"/>
      <c r="AN453" s="83"/>
      <c r="AO453" s="83"/>
      <c r="AP453" s="83"/>
      <c r="AX453" s="80" t="s">
        <v>745</v>
      </c>
      <c r="AY453" s="80" t="s">
        <v>64</v>
      </c>
    </row>
    <row r="454" s="80" customFormat="1" ht="17.25" spans="1:51">
      <c r="A454" s="95"/>
      <c r="B454" s="95"/>
      <c r="C454" s="95"/>
      <c r="D454" s="95">
        <v>0</v>
      </c>
      <c r="E454" s="95"/>
      <c r="F454" s="95"/>
      <c r="G454" s="95"/>
      <c r="H454" s="95"/>
      <c r="I454" s="95"/>
      <c r="J454" s="95"/>
      <c r="K454" s="95"/>
      <c r="L454" s="80">
        <v>0</v>
      </c>
      <c r="Y454" s="98"/>
      <c r="Z454" s="80">
        <f t="shared" si="26"/>
        <v>0</v>
      </c>
      <c r="AA454" s="80" t="str">
        <f t="shared" si="25"/>
        <v>金杨支行</v>
      </c>
      <c r="AB454" s="81" t="s">
        <v>857</v>
      </c>
      <c r="AC454" s="81">
        <v>0</v>
      </c>
      <c r="AD454" s="81">
        <v>0</v>
      </c>
      <c r="AE454" s="81">
        <v>0</v>
      </c>
      <c r="AF454" s="81">
        <v>0</v>
      </c>
      <c r="AG454" s="80" t="str">
        <f>IFERROR(VLOOKUP(AB454,$AI:$AJ,2,FALSE),0)</f>
        <v>金杨支行</v>
      </c>
      <c r="AI454" s="92" t="s">
        <v>858</v>
      </c>
      <c r="AJ454" s="89" t="s">
        <v>64</v>
      </c>
      <c r="AL454" s="83"/>
      <c r="AM454" s="83"/>
      <c r="AN454" s="83"/>
      <c r="AO454" s="83"/>
      <c r="AP454" s="83"/>
      <c r="AX454" s="80" t="s">
        <v>858</v>
      </c>
      <c r="AY454" s="80" t="s">
        <v>64</v>
      </c>
    </row>
    <row r="455" s="80" customFormat="1" ht="17.25" spans="1:51">
      <c r="A455" s="95"/>
      <c r="B455" s="95"/>
      <c r="C455" s="95"/>
      <c r="D455" s="95">
        <v>0</v>
      </c>
      <c r="E455" s="95"/>
      <c r="F455" s="95"/>
      <c r="G455" s="95"/>
      <c r="H455" s="95"/>
      <c r="I455" s="95"/>
      <c r="J455" s="95"/>
      <c r="K455" s="95"/>
      <c r="L455" s="80">
        <v>0</v>
      </c>
      <c r="Y455" s="98"/>
      <c r="Z455" s="80">
        <f t="shared" si="26"/>
        <v>0</v>
      </c>
      <c r="AA455" s="80" t="str">
        <f t="shared" si="25"/>
        <v>零售金融部</v>
      </c>
      <c r="AB455" s="81" t="s">
        <v>251</v>
      </c>
      <c r="AC455" s="81">
        <v>0</v>
      </c>
      <c r="AD455" s="81">
        <v>0</v>
      </c>
      <c r="AE455" s="81">
        <v>0</v>
      </c>
      <c r="AF455" s="81">
        <v>100462</v>
      </c>
      <c r="AG455" s="80" t="str">
        <f>IFERROR(VLOOKUP(AB455,$AI:$AJ,2,FALSE),0)</f>
        <v>零售金融部</v>
      </c>
      <c r="AI455" s="93" t="s">
        <v>859</v>
      </c>
      <c r="AJ455" s="89" t="s">
        <v>121</v>
      </c>
      <c r="AL455" s="83"/>
      <c r="AM455" s="83"/>
      <c r="AN455" s="83"/>
      <c r="AO455" s="83"/>
      <c r="AP455" s="83"/>
      <c r="AX455" s="80" t="s">
        <v>859</v>
      </c>
      <c r="AY455" s="80" t="s">
        <v>121</v>
      </c>
    </row>
    <row r="456" s="80" customFormat="1" ht="17.25" spans="1:51">
      <c r="A456" s="95"/>
      <c r="B456" s="95"/>
      <c r="C456" s="95"/>
      <c r="D456" s="95">
        <v>0</v>
      </c>
      <c r="E456" s="95"/>
      <c r="F456" s="95"/>
      <c r="G456" s="95"/>
      <c r="H456" s="95"/>
      <c r="I456" s="95"/>
      <c r="J456" s="95"/>
      <c r="K456" s="95"/>
      <c r="L456" s="80">
        <v>0</v>
      </c>
      <c r="Y456" s="98"/>
      <c r="Z456" s="80">
        <f t="shared" si="26"/>
        <v>0</v>
      </c>
      <c r="AA456" s="80">
        <f t="shared" si="25"/>
        <v>0</v>
      </c>
      <c r="AB456" s="81" t="s">
        <v>860</v>
      </c>
      <c r="AC456" s="81">
        <v>0</v>
      </c>
      <c r="AD456" s="81">
        <v>0</v>
      </c>
      <c r="AE456" s="81">
        <v>0</v>
      </c>
      <c r="AF456" s="81">
        <v>0</v>
      </c>
      <c r="AG456" s="80">
        <f>IFERROR(VLOOKUP(AB456,$AI:$AJ,2,FALSE),0)</f>
        <v>0</v>
      </c>
      <c r="AI456" s="89" t="s">
        <v>407</v>
      </c>
      <c r="AJ456" s="89" t="s">
        <v>64</v>
      </c>
      <c r="AL456" s="83"/>
      <c r="AM456" s="83"/>
      <c r="AN456" s="83"/>
      <c r="AO456" s="83"/>
      <c r="AP456" s="83"/>
      <c r="AX456" s="80" t="s">
        <v>407</v>
      </c>
      <c r="AY456" s="80" t="s">
        <v>64</v>
      </c>
    </row>
    <row r="457" s="80" customFormat="1" ht="17.25" spans="1:51">
      <c r="A457" s="95"/>
      <c r="B457" s="95"/>
      <c r="C457" s="95"/>
      <c r="D457" s="95">
        <v>0</v>
      </c>
      <c r="E457" s="95"/>
      <c r="F457" s="95"/>
      <c r="G457" s="95"/>
      <c r="H457" s="95"/>
      <c r="I457" s="95"/>
      <c r="J457" s="95"/>
      <c r="K457" s="95"/>
      <c r="L457" s="80">
        <v>0</v>
      </c>
      <c r="Y457" s="98"/>
      <c r="Z457" s="80">
        <f t="shared" si="26"/>
        <v>0</v>
      </c>
      <c r="AA457" s="80" t="str">
        <f t="shared" si="25"/>
        <v>北蔡支行</v>
      </c>
      <c r="AB457" s="81" t="s">
        <v>786</v>
      </c>
      <c r="AC457" s="81">
        <v>0</v>
      </c>
      <c r="AD457" s="81">
        <v>0</v>
      </c>
      <c r="AE457" s="81">
        <v>0</v>
      </c>
      <c r="AF457" s="81">
        <v>13300</v>
      </c>
      <c r="AG457" s="80" t="str">
        <f>IFERROR(VLOOKUP(AB457,$AI:$AJ,2,FALSE),0)</f>
        <v>北蔡支行</v>
      </c>
      <c r="AI457" s="94" t="s">
        <v>127</v>
      </c>
      <c r="AJ457" s="89" t="s">
        <v>104</v>
      </c>
      <c r="AL457" s="83"/>
      <c r="AM457" s="83"/>
      <c r="AN457" s="83"/>
      <c r="AO457" s="83"/>
      <c r="AP457" s="83"/>
      <c r="AX457" s="80" t="s">
        <v>127</v>
      </c>
      <c r="AY457" s="80" t="s">
        <v>104</v>
      </c>
    </row>
    <row r="458" s="80" customFormat="1" ht="17.25" spans="1:51">
      <c r="A458" s="95"/>
      <c r="B458" s="95"/>
      <c r="C458" s="95"/>
      <c r="D458" s="95">
        <v>0</v>
      </c>
      <c r="E458" s="95"/>
      <c r="F458" s="95"/>
      <c r="G458" s="95"/>
      <c r="H458" s="95"/>
      <c r="I458" s="95"/>
      <c r="J458" s="95"/>
      <c r="K458" s="95"/>
      <c r="L458" s="80">
        <v>0</v>
      </c>
      <c r="Y458" s="98"/>
      <c r="Z458" s="80">
        <f t="shared" si="26"/>
        <v>0</v>
      </c>
      <c r="AA458" s="80" t="str">
        <f t="shared" si="25"/>
        <v>江镇支行</v>
      </c>
      <c r="AB458" s="81" t="s">
        <v>405</v>
      </c>
      <c r="AC458" s="81">
        <v>0</v>
      </c>
      <c r="AD458" s="81">
        <v>0</v>
      </c>
      <c r="AE458" s="81">
        <v>0</v>
      </c>
      <c r="AF458" s="81">
        <v>6000</v>
      </c>
      <c r="AG458" s="80" t="str">
        <f>IFERROR(VLOOKUP(AB458,$AI:$AJ,2,FALSE),0)</f>
        <v>江镇支行</v>
      </c>
      <c r="AI458" s="89" t="s">
        <v>303</v>
      </c>
      <c r="AJ458" s="89" t="s">
        <v>121</v>
      </c>
      <c r="AL458" s="83"/>
      <c r="AM458" s="83"/>
      <c r="AN458" s="83"/>
      <c r="AO458" s="83"/>
      <c r="AP458" s="83"/>
      <c r="AX458" s="80" t="s">
        <v>303</v>
      </c>
      <c r="AY458" s="80" t="s">
        <v>121</v>
      </c>
    </row>
    <row r="459" s="80" customFormat="1" ht="17.25" spans="1:51">
      <c r="A459" s="95"/>
      <c r="B459" s="95"/>
      <c r="C459" s="95"/>
      <c r="D459" s="95">
        <v>0</v>
      </c>
      <c r="E459" s="95"/>
      <c r="F459" s="95"/>
      <c r="G459" s="95"/>
      <c r="H459" s="95"/>
      <c r="I459" s="95"/>
      <c r="J459" s="95"/>
      <c r="K459" s="95"/>
      <c r="L459" s="80">
        <v>0</v>
      </c>
      <c r="Y459" s="98"/>
      <c r="Z459" s="80">
        <f t="shared" si="26"/>
        <v>0</v>
      </c>
      <c r="AA459" s="80" t="str">
        <f t="shared" si="25"/>
        <v>凌兆分理处</v>
      </c>
      <c r="AB459" s="81" t="s">
        <v>861</v>
      </c>
      <c r="AC459" s="81">
        <v>0</v>
      </c>
      <c r="AD459" s="81">
        <v>0</v>
      </c>
      <c r="AE459" s="81">
        <v>2</v>
      </c>
      <c r="AF459" s="81">
        <v>0</v>
      </c>
      <c r="AG459" s="80" t="str">
        <f>IFERROR(VLOOKUP(AB459,$AI:$AJ,2,FALSE),0)</f>
        <v>凌兆分理处</v>
      </c>
      <c r="AI459" s="89" t="s">
        <v>857</v>
      </c>
      <c r="AJ459" s="89" t="s">
        <v>121</v>
      </c>
      <c r="AL459" s="83"/>
      <c r="AM459" s="83"/>
      <c r="AN459" s="83"/>
      <c r="AO459" s="83"/>
      <c r="AP459" s="83"/>
      <c r="AX459" s="80" t="s">
        <v>857</v>
      </c>
      <c r="AY459" s="80" t="s">
        <v>121</v>
      </c>
    </row>
    <row r="460" s="80" customFormat="1" ht="17.25" spans="1:51">
      <c r="A460" s="95"/>
      <c r="B460" s="95"/>
      <c r="C460" s="95"/>
      <c r="D460" s="95">
        <v>0</v>
      </c>
      <c r="E460" s="95"/>
      <c r="F460" s="95"/>
      <c r="G460" s="95"/>
      <c r="H460" s="95"/>
      <c r="I460" s="95"/>
      <c r="J460" s="95"/>
      <c r="K460" s="95"/>
      <c r="L460" s="80">
        <v>0</v>
      </c>
      <c r="Y460" s="98"/>
      <c r="Z460" s="80">
        <f t="shared" si="26"/>
        <v>0</v>
      </c>
      <c r="AA460" s="80" t="str">
        <f t="shared" si="25"/>
        <v>金桥支行</v>
      </c>
      <c r="AB460" s="81" t="s">
        <v>407</v>
      </c>
      <c r="AC460" s="81">
        <v>0</v>
      </c>
      <c r="AD460" s="81">
        <v>0</v>
      </c>
      <c r="AE460" s="81">
        <v>2</v>
      </c>
      <c r="AF460" s="81">
        <v>106000</v>
      </c>
      <c r="AG460" s="80" t="str">
        <f>IFERROR(VLOOKUP(AB460,$AI:$AJ,2,FALSE),0)</f>
        <v>金桥支行</v>
      </c>
      <c r="AI460" s="89" t="s">
        <v>839</v>
      </c>
      <c r="AJ460" s="89" t="s">
        <v>121</v>
      </c>
      <c r="AL460" s="83"/>
      <c r="AM460" s="83"/>
      <c r="AN460" s="83"/>
      <c r="AO460" s="83"/>
      <c r="AP460" s="83"/>
      <c r="AX460" s="80" t="s">
        <v>839</v>
      </c>
      <c r="AY460" s="80" t="s">
        <v>121</v>
      </c>
    </row>
    <row r="461" s="80" customFormat="1" ht="17.25" spans="1:51">
      <c r="A461" s="95"/>
      <c r="B461" s="95"/>
      <c r="C461" s="95"/>
      <c r="D461" s="95">
        <v>0</v>
      </c>
      <c r="E461" s="95"/>
      <c r="F461" s="95"/>
      <c r="G461" s="95"/>
      <c r="H461" s="95"/>
      <c r="I461" s="95"/>
      <c r="J461" s="95"/>
      <c r="K461" s="95"/>
      <c r="L461" s="80">
        <v>0</v>
      </c>
      <c r="Y461" s="98"/>
      <c r="Z461" s="80">
        <f t="shared" si="26"/>
        <v>0</v>
      </c>
      <c r="AA461" s="80" t="str">
        <f t="shared" si="25"/>
        <v>公司金融部</v>
      </c>
      <c r="AB461" s="81" t="s">
        <v>192</v>
      </c>
      <c r="AC461" s="81">
        <v>0</v>
      </c>
      <c r="AD461" s="81">
        <v>0</v>
      </c>
      <c r="AE461" s="81">
        <v>0</v>
      </c>
      <c r="AF461" s="81">
        <v>0</v>
      </c>
      <c r="AG461" s="80" t="str">
        <f>IFERROR(VLOOKUP(AB461,$AI:$AJ,2,FALSE),0)</f>
        <v>公司金融部</v>
      </c>
      <c r="AI461" s="89" t="s">
        <v>862</v>
      </c>
      <c r="AJ461" s="89" t="s">
        <v>121</v>
      </c>
      <c r="AL461" s="83"/>
      <c r="AM461" s="83"/>
      <c r="AN461" s="83"/>
      <c r="AO461" s="83"/>
      <c r="AP461" s="83"/>
      <c r="AX461" s="80" t="s">
        <v>862</v>
      </c>
      <c r="AY461" s="80" t="s">
        <v>121</v>
      </c>
    </row>
    <row r="462" s="80" customFormat="1" ht="17.25" spans="1:51">
      <c r="A462" s="95"/>
      <c r="B462" s="95"/>
      <c r="C462" s="95"/>
      <c r="D462" s="95">
        <v>0</v>
      </c>
      <c r="E462" s="95"/>
      <c r="F462" s="95"/>
      <c r="G462" s="95"/>
      <c r="H462" s="95"/>
      <c r="I462" s="95"/>
      <c r="J462" s="95"/>
      <c r="K462" s="95"/>
      <c r="L462" s="80">
        <v>0</v>
      </c>
      <c r="Y462" s="98"/>
      <c r="Z462" s="80">
        <f t="shared" si="26"/>
        <v>0</v>
      </c>
      <c r="AA462" s="80" t="str">
        <f t="shared" si="25"/>
        <v>合规内控部</v>
      </c>
      <c r="AB462" s="81" t="s">
        <v>469</v>
      </c>
      <c r="AC462" s="81">
        <v>0</v>
      </c>
      <c r="AD462" s="81">
        <v>0</v>
      </c>
      <c r="AE462" s="81">
        <v>0</v>
      </c>
      <c r="AF462" s="81">
        <v>85000</v>
      </c>
      <c r="AG462" s="80" t="str">
        <f>IFERROR(VLOOKUP(AB462,$AI:$AJ,2,FALSE),0)</f>
        <v>合规内控部</v>
      </c>
      <c r="AI462" s="89" t="s">
        <v>863</v>
      </c>
      <c r="AJ462" s="89" t="s">
        <v>121</v>
      </c>
      <c r="AL462" s="83"/>
      <c r="AM462" s="83"/>
      <c r="AN462" s="83"/>
      <c r="AO462" s="83"/>
      <c r="AP462" s="83"/>
      <c r="AX462" s="80" t="s">
        <v>863</v>
      </c>
      <c r="AY462" s="80" t="s">
        <v>121</v>
      </c>
    </row>
    <row r="463" s="80" customFormat="1" ht="17.25" spans="1:51">
      <c r="A463" s="95"/>
      <c r="B463" s="95"/>
      <c r="C463" s="95"/>
      <c r="D463" s="95">
        <v>0</v>
      </c>
      <c r="E463" s="95"/>
      <c r="F463" s="95"/>
      <c r="G463" s="95"/>
      <c r="H463" s="95"/>
      <c r="I463" s="95"/>
      <c r="J463" s="95"/>
      <c r="K463" s="95"/>
      <c r="L463" s="80">
        <v>0</v>
      </c>
      <c r="Y463" s="98"/>
      <c r="Z463" s="80">
        <f t="shared" si="26"/>
        <v>0</v>
      </c>
      <c r="AA463" s="80" t="str">
        <f t="shared" si="25"/>
        <v>公司金融部</v>
      </c>
      <c r="AB463" s="81" t="s">
        <v>238</v>
      </c>
      <c r="AC463" s="81">
        <v>0</v>
      </c>
      <c r="AD463" s="81">
        <v>0</v>
      </c>
      <c r="AE463" s="81">
        <v>0</v>
      </c>
      <c r="AF463" s="81">
        <v>0</v>
      </c>
      <c r="AG463" s="80" t="str">
        <f>IFERROR(VLOOKUP(AB463,$AI:$AJ,2,FALSE),0)</f>
        <v>公司金融部</v>
      </c>
      <c r="AI463" s="89" t="s">
        <v>849</v>
      </c>
      <c r="AJ463" s="89" t="s">
        <v>69</v>
      </c>
      <c r="AL463" s="83"/>
      <c r="AM463" s="83"/>
      <c r="AN463" s="83"/>
      <c r="AO463" s="83"/>
      <c r="AP463" s="83"/>
      <c r="AX463" s="80" t="s">
        <v>849</v>
      </c>
      <c r="AY463" s="80" t="s">
        <v>69</v>
      </c>
    </row>
    <row r="464" s="80" customFormat="1" ht="17.25" spans="1:51">
      <c r="A464" s="95"/>
      <c r="B464" s="95"/>
      <c r="C464" s="95"/>
      <c r="D464" s="95">
        <v>0</v>
      </c>
      <c r="E464" s="95"/>
      <c r="F464" s="95"/>
      <c r="G464" s="95"/>
      <c r="H464" s="95"/>
      <c r="I464" s="95"/>
      <c r="J464" s="95"/>
      <c r="K464" s="95"/>
      <c r="L464" s="80">
        <v>0</v>
      </c>
      <c r="Y464" s="98"/>
      <c r="Z464" s="80">
        <f t="shared" si="26"/>
        <v>0</v>
      </c>
      <c r="AA464" s="80" t="str">
        <f t="shared" si="25"/>
        <v>三林支行</v>
      </c>
      <c r="AB464" s="81" t="s">
        <v>719</v>
      </c>
      <c r="AC464" s="81">
        <v>0</v>
      </c>
      <c r="AD464" s="81">
        <v>0</v>
      </c>
      <c r="AE464" s="81">
        <v>0</v>
      </c>
      <c r="AF464" s="81">
        <v>0</v>
      </c>
      <c r="AG464" s="80" t="str">
        <f>IFERROR(VLOOKUP(AB464,$AI:$AJ,2,FALSE),0)</f>
        <v>三林支行</v>
      </c>
      <c r="AI464" s="89" t="s">
        <v>644</v>
      </c>
      <c r="AJ464" s="89" t="s">
        <v>69</v>
      </c>
      <c r="AL464" s="83"/>
      <c r="AM464" s="83"/>
      <c r="AN464" s="83"/>
      <c r="AO464" s="83"/>
      <c r="AP464" s="83"/>
      <c r="AX464" s="80" t="s">
        <v>644</v>
      </c>
      <c r="AY464" s="80" t="s">
        <v>69</v>
      </c>
    </row>
    <row r="465" s="80" customFormat="1" ht="17.25" spans="1:51">
      <c r="A465" s="95"/>
      <c r="B465" s="95"/>
      <c r="C465" s="95"/>
      <c r="D465" s="95">
        <v>0</v>
      </c>
      <c r="E465" s="95"/>
      <c r="F465" s="95"/>
      <c r="G465" s="95"/>
      <c r="H465" s="95"/>
      <c r="I465" s="95"/>
      <c r="J465" s="95"/>
      <c r="K465" s="95"/>
      <c r="L465" s="80">
        <v>0</v>
      </c>
      <c r="Y465" s="98"/>
      <c r="Z465" s="80">
        <f t="shared" si="26"/>
        <v>0</v>
      </c>
      <c r="AA465" s="80" t="str">
        <f t="shared" si="25"/>
        <v>营业部</v>
      </c>
      <c r="AB465" s="81" t="s">
        <v>410</v>
      </c>
      <c r="AC465" s="81">
        <v>0</v>
      </c>
      <c r="AD465" s="81">
        <v>0</v>
      </c>
      <c r="AE465" s="81">
        <v>0</v>
      </c>
      <c r="AF465" s="81">
        <v>10500</v>
      </c>
      <c r="AG465" s="80" t="str">
        <f>IFERROR(VLOOKUP(AB465,$AI:$AJ,2,FALSE),0)</f>
        <v>营业部</v>
      </c>
      <c r="AI465" s="89" t="s">
        <v>226</v>
      </c>
      <c r="AJ465" s="89" t="s">
        <v>69</v>
      </c>
      <c r="AL465" s="83"/>
      <c r="AM465" s="83"/>
      <c r="AN465" s="83"/>
      <c r="AO465" s="83"/>
      <c r="AP465" s="83"/>
      <c r="AX465" s="80" t="s">
        <v>226</v>
      </c>
      <c r="AY465" s="80" t="s">
        <v>69</v>
      </c>
    </row>
    <row r="466" s="80" customFormat="1" ht="17.25" spans="1:51">
      <c r="A466" s="95"/>
      <c r="B466" s="95"/>
      <c r="C466" s="95"/>
      <c r="D466" s="95">
        <v>0</v>
      </c>
      <c r="E466" s="95"/>
      <c r="F466" s="95"/>
      <c r="G466" s="95"/>
      <c r="H466" s="95"/>
      <c r="I466" s="95"/>
      <c r="J466" s="95"/>
      <c r="K466" s="95"/>
      <c r="L466" s="80">
        <v>0</v>
      </c>
      <c r="Y466" s="98"/>
      <c r="Z466" s="80">
        <f t="shared" si="26"/>
        <v>0</v>
      </c>
      <c r="AA466" s="80" t="str">
        <f t="shared" si="25"/>
        <v>北蔡支行</v>
      </c>
      <c r="AB466" s="81" t="s">
        <v>413</v>
      </c>
      <c r="AC466" s="81">
        <v>0</v>
      </c>
      <c r="AD466" s="81">
        <v>0</v>
      </c>
      <c r="AE466" s="81">
        <v>2</v>
      </c>
      <c r="AF466" s="81">
        <v>0</v>
      </c>
      <c r="AG466" s="80" t="str">
        <f>IFERROR(VLOOKUP(AB466,$AI:$AJ,2,FALSE),0)</f>
        <v>北蔡支行</v>
      </c>
      <c r="AI466" s="89" t="s">
        <v>216</v>
      </c>
      <c r="AJ466" s="89" t="s">
        <v>69</v>
      </c>
      <c r="AL466" s="83"/>
      <c r="AM466" s="83"/>
      <c r="AN466" s="83"/>
      <c r="AO466" s="83"/>
      <c r="AP466" s="83"/>
      <c r="AX466" s="80" t="s">
        <v>216</v>
      </c>
      <c r="AY466" s="80" t="s">
        <v>69</v>
      </c>
    </row>
    <row r="467" s="80" customFormat="1" ht="17.25" spans="1:51">
      <c r="A467" s="95"/>
      <c r="B467" s="95"/>
      <c r="C467" s="95"/>
      <c r="D467" s="95">
        <v>0</v>
      </c>
      <c r="E467" s="95"/>
      <c r="F467" s="95"/>
      <c r="G467" s="95"/>
      <c r="H467" s="95"/>
      <c r="I467" s="95"/>
      <c r="J467" s="95"/>
      <c r="K467" s="95"/>
      <c r="L467" s="80">
        <v>0</v>
      </c>
      <c r="Y467" s="98"/>
      <c r="Z467" s="80">
        <f t="shared" si="26"/>
        <v>0</v>
      </c>
      <c r="AA467" s="80" t="str">
        <f t="shared" si="25"/>
        <v>运营管理部业务保障部</v>
      </c>
      <c r="AB467" s="81" t="s">
        <v>465</v>
      </c>
      <c r="AC467" s="81">
        <v>0</v>
      </c>
      <c r="AD467" s="81">
        <v>0</v>
      </c>
      <c r="AE467" s="81">
        <v>0</v>
      </c>
      <c r="AF467" s="81">
        <v>0</v>
      </c>
      <c r="AG467" s="80" t="str">
        <f>IFERROR(VLOOKUP(AB467,$AI:$AJ,2,FALSE),0)</f>
        <v>运营管理部业务保障部</v>
      </c>
      <c r="AI467" s="89" t="s">
        <v>592</v>
      </c>
      <c r="AJ467" s="89" t="s">
        <v>69</v>
      </c>
      <c r="AL467" s="83"/>
      <c r="AM467" s="83"/>
      <c r="AN467" s="83"/>
      <c r="AO467" s="83"/>
      <c r="AP467" s="83"/>
      <c r="AX467" s="80" t="s">
        <v>592</v>
      </c>
      <c r="AY467" s="80" t="s">
        <v>69</v>
      </c>
    </row>
    <row r="468" s="80" customFormat="1" ht="17.25" spans="1:51">
      <c r="A468" s="95"/>
      <c r="B468" s="95"/>
      <c r="C468" s="95"/>
      <c r="D468" s="95">
        <v>0</v>
      </c>
      <c r="E468" s="95"/>
      <c r="F468" s="95"/>
      <c r="G468" s="95"/>
      <c r="H468" s="95"/>
      <c r="I468" s="95"/>
      <c r="J468" s="95"/>
      <c r="K468" s="95"/>
      <c r="L468" s="80">
        <v>0</v>
      </c>
      <c r="Y468" s="98"/>
      <c r="Z468" s="80">
        <f t="shared" si="26"/>
        <v>0</v>
      </c>
      <c r="AA468" s="80">
        <f t="shared" si="25"/>
        <v>0</v>
      </c>
      <c r="AB468" s="81" t="s">
        <v>864</v>
      </c>
      <c r="AC468" s="81">
        <v>0</v>
      </c>
      <c r="AD468" s="81">
        <v>0</v>
      </c>
      <c r="AE468" s="81">
        <v>0</v>
      </c>
      <c r="AF468" s="81">
        <v>0</v>
      </c>
      <c r="AG468" s="80">
        <f>IFERROR(VLOOKUP(AB468,$AI:$AJ,2,FALSE),0)</f>
        <v>0</v>
      </c>
      <c r="AI468" s="89" t="s">
        <v>585</v>
      </c>
      <c r="AJ468" s="89" t="s">
        <v>69</v>
      </c>
      <c r="AL468" s="83"/>
      <c r="AM468" s="83"/>
      <c r="AN468" s="83"/>
      <c r="AO468" s="83"/>
      <c r="AP468" s="83"/>
      <c r="AX468" s="80" t="s">
        <v>585</v>
      </c>
      <c r="AY468" s="80" t="s">
        <v>69</v>
      </c>
    </row>
    <row r="469" s="80" customFormat="1" ht="17.25" spans="1:51">
      <c r="A469" s="95"/>
      <c r="B469" s="95"/>
      <c r="C469" s="95"/>
      <c r="D469" s="95">
        <v>0</v>
      </c>
      <c r="E469" s="95"/>
      <c r="F469" s="95"/>
      <c r="G469" s="95"/>
      <c r="H469" s="95"/>
      <c r="I469" s="95"/>
      <c r="J469" s="95"/>
      <c r="K469" s="95"/>
      <c r="L469" s="80">
        <v>0</v>
      </c>
      <c r="Y469" s="98"/>
      <c r="Z469" s="80">
        <f t="shared" si="26"/>
        <v>0</v>
      </c>
      <c r="AA469" s="80" t="str">
        <f t="shared" si="25"/>
        <v>潼港分理处</v>
      </c>
      <c r="AB469" s="81" t="s">
        <v>416</v>
      </c>
      <c r="AC469" s="81">
        <v>0</v>
      </c>
      <c r="AD469" s="81">
        <v>0</v>
      </c>
      <c r="AE469" s="81">
        <v>23</v>
      </c>
      <c r="AF469" s="81">
        <v>70000</v>
      </c>
      <c r="AG469" s="80" t="str">
        <f>IFERROR(VLOOKUP(AB469,$AI:$AJ,2,FALSE),0)</f>
        <v>潼港分理处</v>
      </c>
      <c r="AI469" s="89" t="s">
        <v>865</v>
      </c>
      <c r="AJ469" s="89" t="s">
        <v>69</v>
      </c>
      <c r="AL469" s="83"/>
      <c r="AM469" s="83"/>
      <c r="AN469" s="83"/>
      <c r="AO469" s="83"/>
      <c r="AP469" s="83"/>
      <c r="AX469" s="80" t="s">
        <v>865</v>
      </c>
      <c r="AY469" s="80" t="s">
        <v>69</v>
      </c>
    </row>
    <row r="470" s="80" customFormat="1" ht="17.25" spans="1:51">
      <c r="A470" s="95"/>
      <c r="B470" s="95"/>
      <c r="C470" s="95"/>
      <c r="D470" s="95">
        <v>0</v>
      </c>
      <c r="E470" s="95"/>
      <c r="F470" s="95"/>
      <c r="G470" s="95"/>
      <c r="H470" s="95"/>
      <c r="I470" s="95"/>
      <c r="J470" s="95"/>
      <c r="K470" s="95"/>
      <c r="L470" s="80">
        <v>0</v>
      </c>
      <c r="Y470" s="98"/>
      <c r="Z470" s="80">
        <f t="shared" si="26"/>
        <v>0</v>
      </c>
      <c r="AA470" s="80" t="str">
        <f t="shared" si="25"/>
        <v>陆家嘴支行</v>
      </c>
      <c r="AB470" s="81" t="s">
        <v>651</v>
      </c>
      <c r="AC470" s="81">
        <v>0</v>
      </c>
      <c r="AD470" s="81">
        <v>0</v>
      </c>
      <c r="AE470" s="81">
        <v>0</v>
      </c>
      <c r="AF470" s="81">
        <v>0</v>
      </c>
      <c r="AG470" s="80" t="str">
        <f>IFERROR(VLOOKUP(AB470,$AI:$AJ,2,FALSE),0)</f>
        <v>陆家嘴支行</v>
      </c>
      <c r="AI470" s="89" t="s">
        <v>866</v>
      </c>
      <c r="AJ470" s="89" t="s">
        <v>69</v>
      </c>
      <c r="AL470" s="83"/>
      <c r="AM470" s="83"/>
      <c r="AN470" s="83"/>
      <c r="AO470" s="83"/>
      <c r="AP470" s="83"/>
      <c r="AX470" s="80" t="s">
        <v>866</v>
      </c>
      <c r="AY470" s="80" t="s">
        <v>69</v>
      </c>
    </row>
    <row r="471" s="80" customFormat="1" ht="17.25" spans="1:51">
      <c r="A471" s="95"/>
      <c r="B471" s="95"/>
      <c r="C471" s="95"/>
      <c r="D471" s="95">
        <v>0</v>
      </c>
      <c r="E471" s="95"/>
      <c r="F471" s="95"/>
      <c r="G471" s="95"/>
      <c r="H471" s="95"/>
      <c r="I471" s="95"/>
      <c r="J471" s="95"/>
      <c r="K471" s="95"/>
      <c r="L471" s="80">
        <v>0</v>
      </c>
      <c r="Y471" s="98"/>
      <c r="Z471" s="80">
        <f t="shared" si="26"/>
        <v>0</v>
      </c>
      <c r="AA471" s="80" t="str">
        <f t="shared" si="25"/>
        <v>曹路支行</v>
      </c>
      <c r="AB471" s="81" t="s">
        <v>226</v>
      </c>
      <c r="AC471" s="81">
        <v>0</v>
      </c>
      <c r="AD471" s="81">
        <v>0</v>
      </c>
      <c r="AE471" s="81">
        <v>4</v>
      </c>
      <c r="AF471" s="81">
        <v>558643</v>
      </c>
      <c r="AG471" s="80" t="str">
        <f>IFERROR(VLOOKUP(AB471,$AI:$AJ,2,FALSE),0)</f>
        <v>曹路支行</v>
      </c>
      <c r="AI471" s="89" t="s">
        <v>867</v>
      </c>
      <c r="AJ471" s="89" t="s">
        <v>69</v>
      </c>
      <c r="AL471" s="83"/>
      <c r="AM471" s="83"/>
      <c r="AN471" s="83"/>
      <c r="AO471" s="83"/>
      <c r="AP471" s="83"/>
      <c r="AX471" s="80" t="s">
        <v>867</v>
      </c>
      <c r="AY471" s="80" t="s">
        <v>69</v>
      </c>
    </row>
    <row r="472" s="80" customFormat="1" ht="17.25" spans="1:51">
      <c r="A472" s="95"/>
      <c r="B472" s="95"/>
      <c r="C472" s="95"/>
      <c r="D472" s="95">
        <v>0</v>
      </c>
      <c r="E472" s="95"/>
      <c r="F472" s="95"/>
      <c r="G472" s="95"/>
      <c r="H472" s="95"/>
      <c r="I472" s="95"/>
      <c r="J472" s="95"/>
      <c r="K472" s="95"/>
      <c r="L472" s="80">
        <v>0</v>
      </c>
      <c r="Y472" s="98"/>
      <c r="Z472" s="80">
        <f t="shared" si="26"/>
        <v>0</v>
      </c>
      <c r="AA472" s="80">
        <f t="shared" si="25"/>
        <v>0</v>
      </c>
      <c r="AB472" s="81" t="s">
        <v>868</v>
      </c>
      <c r="AC472" s="81">
        <v>0</v>
      </c>
      <c r="AD472" s="81">
        <v>0</v>
      </c>
      <c r="AE472" s="81">
        <v>0</v>
      </c>
      <c r="AF472" s="81">
        <v>0</v>
      </c>
      <c r="AG472" s="80">
        <f>IFERROR(VLOOKUP(AB472,$AI:$AJ,2,FALSE),0)</f>
        <v>0</v>
      </c>
      <c r="AI472" s="89" t="s">
        <v>76</v>
      </c>
      <c r="AJ472" s="89" t="s">
        <v>69</v>
      </c>
      <c r="AL472" s="83"/>
      <c r="AM472" s="83"/>
      <c r="AN472" s="83"/>
      <c r="AO472" s="83"/>
      <c r="AP472" s="83"/>
      <c r="AX472" s="80" t="s">
        <v>76</v>
      </c>
      <c r="AY472" s="80" t="s">
        <v>69</v>
      </c>
    </row>
    <row r="473" s="80" customFormat="1" ht="17.25" spans="1:51">
      <c r="A473" s="95"/>
      <c r="B473" s="95"/>
      <c r="C473" s="95"/>
      <c r="D473" s="95">
        <v>0</v>
      </c>
      <c r="E473" s="95"/>
      <c r="F473" s="95"/>
      <c r="G473" s="95"/>
      <c r="H473" s="95"/>
      <c r="I473" s="95"/>
      <c r="J473" s="95"/>
      <c r="K473" s="95"/>
      <c r="L473" s="80">
        <v>0</v>
      </c>
      <c r="Y473" s="98"/>
      <c r="Z473" s="80">
        <f t="shared" si="26"/>
        <v>0</v>
      </c>
      <c r="AA473" s="80" t="str">
        <f t="shared" si="25"/>
        <v>金海华城分理处</v>
      </c>
      <c r="AB473" s="81" t="s">
        <v>869</v>
      </c>
      <c r="AC473" s="81">
        <v>0</v>
      </c>
      <c r="AD473" s="81">
        <v>0</v>
      </c>
      <c r="AE473" s="81">
        <v>0</v>
      </c>
      <c r="AF473" s="81">
        <v>0</v>
      </c>
      <c r="AG473" s="80" t="str">
        <f>IFERROR(VLOOKUP(AB473,$AI:$AJ,2,FALSE),0)</f>
        <v>金海华城分理处</v>
      </c>
      <c r="AI473" s="89" t="s">
        <v>63</v>
      </c>
      <c r="AJ473" s="89" t="s">
        <v>69</v>
      </c>
      <c r="AL473" s="83"/>
      <c r="AM473" s="83"/>
      <c r="AN473" s="83"/>
      <c r="AO473" s="83"/>
      <c r="AP473" s="83"/>
      <c r="AX473" s="80" t="s">
        <v>63</v>
      </c>
      <c r="AY473" s="80" t="s">
        <v>69</v>
      </c>
    </row>
    <row r="474" s="80" customFormat="1" ht="17.25" spans="1:51">
      <c r="A474" s="95"/>
      <c r="B474" s="95"/>
      <c r="C474" s="95"/>
      <c r="D474" s="95">
        <v>0</v>
      </c>
      <c r="E474" s="95"/>
      <c r="F474" s="95"/>
      <c r="G474" s="95"/>
      <c r="H474" s="95"/>
      <c r="I474" s="95"/>
      <c r="J474" s="95"/>
      <c r="K474" s="95"/>
      <c r="L474" s="80">
        <v>0</v>
      </c>
      <c r="Y474" s="98"/>
      <c r="Z474" s="80">
        <f t="shared" si="26"/>
        <v>0</v>
      </c>
      <c r="AA474" s="80" t="str">
        <f t="shared" si="25"/>
        <v>川沙支行</v>
      </c>
      <c r="AB474" s="81" t="s">
        <v>175</v>
      </c>
      <c r="AC474" s="81">
        <v>0</v>
      </c>
      <c r="AD474" s="81">
        <v>0</v>
      </c>
      <c r="AE474" s="81">
        <v>0</v>
      </c>
      <c r="AF474" s="81">
        <v>50000</v>
      </c>
      <c r="AG474" s="80" t="str">
        <f>IFERROR(VLOOKUP(AB474,$AI:$AJ,2,FALSE),0)</f>
        <v>川沙支行</v>
      </c>
      <c r="AI474" s="93" t="s">
        <v>496</v>
      </c>
      <c r="AJ474" s="89" t="s">
        <v>69</v>
      </c>
      <c r="AL474" s="83"/>
      <c r="AM474" s="83"/>
      <c r="AN474" s="83"/>
      <c r="AO474" s="83"/>
      <c r="AP474" s="83"/>
      <c r="AX474" s="80" t="s">
        <v>496</v>
      </c>
      <c r="AY474" s="80" t="s">
        <v>69</v>
      </c>
    </row>
    <row r="475" s="80" customFormat="1" ht="17.25" spans="1:51">
      <c r="A475" s="95"/>
      <c r="B475" s="95"/>
      <c r="C475" s="95"/>
      <c r="D475" s="95">
        <v>0</v>
      </c>
      <c r="E475" s="95"/>
      <c r="F475" s="95"/>
      <c r="G475" s="95"/>
      <c r="H475" s="95"/>
      <c r="I475" s="95"/>
      <c r="J475" s="95"/>
      <c r="K475" s="95"/>
      <c r="L475" s="80">
        <v>0</v>
      </c>
      <c r="Y475" s="98"/>
      <c r="Z475" s="80">
        <f t="shared" si="26"/>
        <v>0</v>
      </c>
      <c r="AA475" s="80">
        <f t="shared" si="25"/>
        <v>0</v>
      </c>
      <c r="AB475" s="81" t="s">
        <v>870</v>
      </c>
      <c r="AC475" s="81">
        <v>0</v>
      </c>
      <c r="AD475" s="81">
        <v>0</v>
      </c>
      <c r="AE475" s="81">
        <v>0</v>
      </c>
      <c r="AF475" s="81">
        <v>0</v>
      </c>
      <c r="AG475" s="80">
        <f>IFERROR(VLOOKUP(AB475,$AI:$AJ,2,FALSE),0)</f>
        <v>0</v>
      </c>
      <c r="AI475" s="94" t="s">
        <v>871</v>
      </c>
      <c r="AJ475" s="89" t="s">
        <v>69</v>
      </c>
      <c r="AL475" s="83"/>
      <c r="AM475" s="83"/>
      <c r="AN475" s="83"/>
      <c r="AO475" s="83"/>
      <c r="AP475" s="83"/>
      <c r="AX475" s="80" t="s">
        <v>871</v>
      </c>
      <c r="AY475" s="80" t="s">
        <v>69</v>
      </c>
    </row>
    <row r="476" s="80" customFormat="1" ht="17.25" spans="1:51">
      <c r="A476" s="95"/>
      <c r="B476" s="95"/>
      <c r="C476" s="95"/>
      <c r="D476" s="95">
        <v>0</v>
      </c>
      <c r="E476" s="95"/>
      <c r="F476" s="95"/>
      <c r="G476" s="95"/>
      <c r="H476" s="95"/>
      <c r="I476" s="95"/>
      <c r="J476" s="95"/>
      <c r="K476" s="95"/>
      <c r="L476" s="80">
        <v>0</v>
      </c>
      <c r="Y476" s="98"/>
      <c r="Z476" s="80">
        <f t="shared" si="26"/>
        <v>0</v>
      </c>
      <c r="AA476" s="80" t="str">
        <f t="shared" si="25"/>
        <v>六团支行</v>
      </c>
      <c r="AB476" s="81" t="s">
        <v>872</v>
      </c>
      <c r="AC476" s="81">
        <v>1</v>
      </c>
      <c r="AD476" s="81">
        <v>0</v>
      </c>
      <c r="AE476" s="81">
        <v>1</v>
      </c>
      <c r="AF476" s="81">
        <v>20000</v>
      </c>
      <c r="AG476" s="80" t="str">
        <f>IFERROR(VLOOKUP(AB476,$AI:$AJ,2,FALSE),0)</f>
        <v>六团支行</v>
      </c>
      <c r="AI476" s="89" t="s">
        <v>727</v>
      </c>
      <c r="AJ476" s="89" t="s">
        <v>69</v>
      </c>
      <c r="AL476" s="83"/>
      <c r="AM476" s="83"/>
      <c r="AN476" s="83"/>
      <c r="AO476" s="83"/>
      <c r="AP476" s="83"/>
      <c r="AX476" s="80" t="s">
        <v>727</v>
      </c>
      <c r="AY476" s="80" t="s">
        <v>69</v>
      </c>
    </row>
    <row r="477" s="80" customFormat="1" ht="17.25" spans="1:51">
      <c r="A477" s="95"/>
      <c r="B477" s="95"/>
      <c r="C477" s="95"/>
      <c r="D477" s="95">
        <v>0</v>
      </c>
      <c r="E477" s="95"/>
      <c r="F477" s="95"/>
      <c r="G477" s="95"/>
      <c r="H477" s="95"/>
      <c r="I477" s="95"/>
      <c r="J477" s="95"/>
      <c r="K477" s="95"/>
      <c r="L477" s="80">
        <v>0</v>
      </c>
      <c r="Y477" s="98"/>
      <c r="Z477" s="80">
        <f t="shared" si="26"/>
        <v>0</v>
      </c>
      <c r="AA477" s="80" t="str">
        <f t="shared" si="25"/>
        <v>授信审批部</v>
      </c>
      <c r="AB477" s="81" t="s">
        <v>554</v>
      </c>
      <c r="AC477" s="81">
        <v>0</v>
      </c>
      <c r="AD477" s="81">
        <v>0</v>
      </c>
      <c r="AE477" s="81">
        <v>0</v>
      </c>
      <c r="AF477" s="81">
        <v>0</v>
      </c>
      <c r="AG477" s="80" t="str">
        <f>IFERROR(VLOOKUP(AB477,$AI:$AJ,2,FALSE),0)</f>
        <v>授信审批部</v>
      </c>
      <c r="AI477" s="89" t="s">
        <v>755</v>
      </c>
      <c r="AJ477" s="89" t="s">
        <v>69</v>
      </c>
      <c r="AL477" s="83"/>
      <c r="AM477" s="83"/>
      <c r="AN477" s="83"/>
      <c r="AO477" s="83"/>
      <c r="AP477" s="83"/>
      <c r="AX477" s="80" t="s">
        <v>755</v>
      </c>
      <c r="AY477" s="80" t="s">
        <v>69</v>
      </c>
    </row>
    <row r="478" s="80" customFormat="1" ht="17.25" spans="1:51">
      <c r="A478" s="95"/>
      <c r="B478" s="95"/>
      <c r="C478" s="95"/>
      <c r="D478" s="95">
        <v>0</v>
      </c>
      <c r="E478" s="95"/>
      <c r="F478" s="95"/>
      <c r="G478" s="95"/>
      <c r="H478" s="95"/>
      <c r="I478" s="95"/>
      <c r="J478" s="95"/>
      <c r="K478" s="95"/>
      <c r="L478" s="80">
        <v>0</v>
      </c>
      <c r="Y478" s="98"/>
      <c r="Z478" s="80">
        <f t="shared" si="26"/>
        <v>0</v>
      </c>
      <c r="AA478" s="80" t="str">
        <f t="shared" si="25"/>
        <v>营业部</v>
      </c>
      <c r="AB478" s="81" t="s">
        <v>420</v>
      </c>
      <c r="AC478" s="81">
        <v>0</v>
      </c>
      <c r="AD478" s="81">
        <v>0</v>
      </c>
      <c r="AE478" s="81">
        <v>0</v>
      </c>
      <c r="AF478" s="81">
        <v>0</v>
      </c>
      <c r="AG478" s="80" t="str">
        <f>IFERROR(VLOOKUP(AB478,$AI:$AJ,2,FALSE),0)</f>
        <v>营业部</v>
      </c>
      <c r="AI478" s="89" t="s">
        <v>500</v>
      </c>
      <c r="AJ478" s="89" t="s">
        <v>69</v>
      </c>
      <c r="AL478" s="83"/>
      <c r="AM478" s="83"/>
      <c r="AN478" s="83"/>
      <c r="AO478" s="83"/>
      <c r="AP478" s="83"/>
      <c r="AX478" s="80" t="s">
        <v>500</v>
      </c>
      <c r="AY478" s="80" t="s">
        <v>69</v>
      </c>
    </row>
    <row r="479" s="80" customFormat="1" ht="17.25" spans="1:51">
      <c r="A479" s="95"/>
      <c r="B479" s="95"/>
      <c r="C479" s="95"/>
      <c r="D479" s="95">
        <v>0</v>
      </c>
      <c r="E479" s="95"/>
      <c r="F479" s="95"/>
      <c r="G479" s="95"/>
      <c r="H479" s="95"/>
      <c r="I479" s="95"/>
      <c r="J479" s="95"/>
      <c r="K479" s="95"/>
      <c r="L479" s="80">
        <v>0</v>
      </c>
      <c r="Y479" s="98"/>
      <c r="Z479" s="80">
        <f t="shared" si="26"/>
        <v>0</v>
      </c>
      <c r="AA479" s="80" t="str">
        <f t="shared" si="25"/>
        <v>六团支行</v>
      </c>
      <c r="AB479" s="81" t="s">
        <v>422</v>
      </c>
      <c r="AC479" s="81">
        <v>0</v>
      </c>
      <c r="AD479" s="81">
        <v>0</v>
      </c>
      <c r="AE479" s="81">
        <v>0</v>
      </c>
      <c r="AF479" s="81">
        <v>365352</v>
      </c>
      <c r="AG479" s="80" t="str">
        <f>IFERROR(VLOOKUP(AB479,$AI:$AJ,2,FALSE),0)</f>
        <v>六团支行</v>
      </c>
      <c r="AI479" s="89" t="s">
        <v>569</v>
      </c>
      <c r="AJ479" s="89" t="s">
        <v>69</v>
      </c>
      <c r="AL479" s="83"/>
      <c r="AM479" s="83"/>
      <c r="AN479" s="83"/>
      <c r="AO479" s="83"/>
      <c r="AP479" s="83"/>
      <c r="AX479" s="80" t="s">
        <v>569</v>
      </c>
      <c r="AY479" s="80" t="s">
        <v>69</v>
      </c>
    </row>
    <row r="480" s="80" customFormat="1" ht="17.25" spans="1:51">
      <c r="A480" s="95"/>
      <c r="B480" s="95"/>
      <c r="C480" s="95"/>
      <c r="D480" s="95">
        <v>0</v>
      </c>
      <c r="E480" s="95"/>
      <c r="F480" s="95"/>
      <c r="G480" s="95"/>
      <c r="H480" s="95"/>
      <c r="I480" s="95"/>
      <c r="J480" s="95"/>
      <c r="K480" s="95"/>
      <c r="L480" s="80">
        <v>0</v>
      </c>
      <c r="Y480" s="98"/>
      <c r="Z480" s="80">
        <f t="shared" si="26"/>
        <v>0</v>
      </c>
      <c r="AA480" s="80" t="str">
        <f t="shared" si="25"/>
        <v>运营管理部</v>
      </c>
      <c r="AB480" s="81" t="s">
        <v>363</v>
      </c>
      <c r="AC480" s="81">
        <v>0</v>
      </c>
      <c r="AD480" s="81">
        <v>0</v>
      </c>
      <c r="AE480" s="81">
        <v>0</v>
      </c>
      <c r="AF480" s="81">
        <v>100000</v>
      </c>
      <c r="AG480" s="80" t="str">
        <f>IFERROR(VLOOKUP(AB480,$AI:$AJ,2,FALSE),0)</f>
        <v>运营管理部</v>
      </c>
      <c r="AI480" s="89" t="s">
        <v>820</v>
      </c>
      <c r="AJ480" s="89" t="s">
        <v>69</v>
      </c>
      <c r="AL480" s="83"/>
      <c r="AM480" s="83"/>
      <c r="AN480" s="83"/>
      <c r="AO480" s="83"/>
      <c r="AP480" s="83"/>
      <c r="AX480" s="80" t="s">
        <v>820</v>
      </c>
      <c r="AY480" s="80" t="s">
        <v>69</v>
      </c>
    </row>
    <row r="481" s="80" customFormat="1" ht="17.25" spans="1:51">
      <c r="A481" s="95"/>
      <c r="B481" s="95"/>
      <c r="C481" s="95"/>
      <c r="D481" s="95">
        <v>0</v>
      </c>
      <c r="E481" s="95"/>
      <c r="F481" s="95"/>
      <c r="G481" s="95"/>
      <c r="H481" s="95"/>
      <c r="I481" s="95"/>
      <c r="J481" s="95"/>
      <c r="K481" s="95"/>
      <c r="L481" s="80">
        <v>0</v>
      </c>
      <c r="Y481" s="98"/>
      <c r="Z481" s="80">
        <f t="shared" si="26"/>
        <v>0</v>
      </c>
      <c r="AA481" s="80" t="str">
        <f t="shared" si="25"/>
        <v>金桥支行</v>
      </c>
      <c r="AB481" s="81" t="s">
        <v>850</v>
      </c>
      <c r="AC481" s="81">
        <v>0</v>
      </c>
      <c r="AD481" s="81">
        <v>0</v>
      </c>
      <c r="AE481" s="81">
        <v>7</v>
      </c>
      <c r="AF481" s="81">
        <v>0</v>
      </c>
      <c r="AG481" s="80" t="str">
        <f>IFERROR(VLOOKUP(AB481,$AI:$AJ,2,FALSE),0)</f>
        <v>金桥支行</v>
      </c>
      <c r="AI481" s="89" t="s">
        <v>873</v>
      </c>
      <c r="AJ481" s="89" t="s">
        <v>69</v>
      </c>
      <c r="AL481" s="83"/>
      <c r="AM481" s="83"/>
      <c r="AN481" s="83"/>
      <c r="AO481" s="83"/>
      <c r="AP481" s="83"/>
      <c r="AX481" s="80" t="s">
        <v>873</v>
      </c>
      <c r="AY481" s="80" t="s">
        <v>69</v>
      </c>
    </row>
    <row r="482" s="80" customFormat="1" ht="17.25" spans="1:51">
      <c r="A482" s="95"/>
      <c r="B482" s="95"/>
      <c r="C482" s="95"/>
      <c r="D482" s="95">
        <v>0</v>
      </c>
      <c r="E482" s="95"/>
      <c r="F482" s="95"/>
      <c r="G482" s="95"/>
      <c r="H482" s="95"/>
      <c r="I482" s="95"/>
      <c r="J482" s="95"/>
      <c r="K482" s="95"/>
      <c r="L482" s="80">
        <v>0</v>
      </c>
      <c r="Y482" s="98"/>
      <c r="Z482" s="80">
        <f t="shared" si="26"/>
        <v>0</v>
      </c>
      <c r="AA482" s="80" t="str">
        <f t="shared" si="25"/>
        <v>投行机构部</v>
      </c>
      <c r="AB482" s="81" t="s">
        <v>572</v>
      </c>
      <c r="AC482" s="81">
        <v>0</v>
      </c>
      <c r="AD482" s="81">
        <v>0</v>
      </c>
      <c r="AE482" s="81">
        <v>0</v>
      </c>
      <c r="AF482" s="81">
        <v>0</v>
      </c>
      <c r="AG482" s="80" t="str">
        <f>IFERROR(VLOOKUP(AB482,$AI:$AJ,2,FALSE),0)</f>
        <v>投行机构部</v>
      </c>
      <c r="AI482" s="93" t="s">
        <v>874</v>
      </c>
      <c r="AJ482" s="89" t="s">
        <v>69</v>
      </c>
      <c r="AL482" s="83"/>
      <c r="AM482" s="83"/>
      <c r="AN482" s="83"/>
      <c r="AO482" s="83"/>
      <c r="AP482" s="83"/>
      <c r="AX482" s="80" t="s">
        <v>874</v>
      </c>
      <c r="AY482" s="80" t="s">
        <v>69</v>
      </c>
    </row>
    <row r="483" s="80" customFormat="1" ht="17.25" spans="1:51">
      <c r="A483" s="95"/>
      <c r="B483" s="95"/>
      <c r="C483" s="95"/>
      <c r="D483" s="95">
        <v>0</v>
      </c>
      <c r="E483" s="95"/>
      <c r="F483" s="95"/>
      <c r="G483" s="95"/>
      <c r="H483" s="95"/>
      <c r="I483" s="95"/>
      <c r="J483" s="95"/>
      <c r="K483" s="95"/>
      <c r="L483" s="80">
        <v>0</v>
      </c>
      <c r="Y483" s="98"/>
      <c r="Z483" s="80">
        <f t="shared" si="26"/>
        <v>0</v>
      </c>
      <c r="AA483" s="80" t="str">
        <f t="shared" si="25"/>
        <v>三林支行</v>
      </c>
      <c r="AB483" s="81" t="s">
        <v>734</v>
      </c>
      <c r="AC483" s="81">
        <v>0</v>
      </c>
      <c r="AD483" s="81">
        <v>0</v>
      </c>
      <c r="AE483" s="81">
        <v>0</v>
      </c>
      <c r="AF483" s="81">
        <v>0</v>
      </c>
      <c r="AG483" s="80" t="str">
        <f>IFERROR(VLOOKUP(AB483,$AI:$AJ,2,FALSE),0)</f>
        <v>三林支行</v>
      </c>
      <c r="AI483" s="94" t="s">
        <v>115</v>
      </c>
      <c r="AJ483" s="89" t="s">
        <v>111</v>
      </c>
      <c r="AL483" s="83"/>
      <c r="AM483" s="83"/>
      <c r="AN483" s="83"/>
      <c r="AO483" s="83"/>
      <c r="AP483" s="83"/>
      <c r="AX483" s="80" t="s">
        <v>115</v>
      </c>
      <c r="AY483" s="80" t="s">
        <v>111</v>
      </c>
    </row>
    <row r="484" s="80" customFormat="1" ht="17.25" spans="1:51">
      <c r="A484" s="95"/>
      <c r="B484" s="95"/>
      <c r="C484" s="95"/>
      <c r="D484" s="95">
        <v>0</v>
      </c>
      <c r="E484" s="95"/>
      <c r="F484" s="95"/>
      <c r="G484" s="95"/>
      <c r="H484" s="95"/>
      <c r="I484" s="95"/>
      <c r="J484" s="95"/>
      <c r="K484" s="95"/>
      <c r="L484" s="80">
        <v>0</v>
      </c>
      <c r="Y484" s="98"/>
      <c r="Z484" s="80">
        <f t="shared" si="26"/>
        <v>0</v>
      </c>
      <c r="AA484" s="80" t="str">
        <f t="shared" si="25"/>
        <v>三林支行</v>
      </c>
      <c r="AB484" s="81" t="s">
        <v>715</v>
      </c>
      <c r="AC484" s="81">
        <v>0</v>
      </c>
      <c r="AD484" s="81">
        <v>0</v>
      </c>
      <c r="AE484" s="81">
        <v>0</v>
      </c>
      <c r="AF484" s="81">
        <v>0</v>
      </c>
      <c r="AG484" s="80" t="str">
        <f>IFERROR(VLOOKUP(AB484,$AI:$AJ,2,FALSE),0)</f>
        <v>三林支行</v>
      </c>
      <c r="AI484" s="89" t="s">
        <v>349</v>
      </c>
      <c r="AJ484" s="89" t="s">
        <v>111</v>
      </c>
      <c r="AL484" s="83"/>
      <c r="AM484" s="83"/>
      <c r="AN484" s="83"/>
      <c r="AO484" s="83"/>
      <c r="AP484" s="83"/>
      <c r="AX484" s="80" t="s">
        <v>349</v>
      </c>
      <c r="AY484" s="80" t="s">
        <v>111</v>
      </c>
    </row>
    <row r="485" s="80" customFormat="1" ht="17.25" spans="1:51">
      <c r="A485" s="95"/>
      <c r="B485" s="95"/>
      <c r="C485" s="95"/>
      <c r="D485" s="95">
        <v>0</v>
      </c>
      <c r="E485" s="95"/>
      <c r="F485" s="95"/>
      <c r="G485" s="95"/>
      <c r="H485" s="95"/>
      <c r="I485" s="95"/>
      <c r="J485" s="95"/>
      <c r="K485" s="95"/>
      <c r="L485" s="80">
        <v>0</v>
      </c>
      <c r="Y485" s="98"/>
      <c r="Z485" s="80">
        <f t="shared" si="26"/>
        <v>0</v>
      </c>
      <c r="AA485" s="80" t="str">
        <f t="shared" si="25"/>
        <v>高桥支行</v>
      </c>
      <c r="AB485" s="81" t="s">
        <v>875</v>
      </c>
      <c r="AC485" s="81">
        <v>0</v>
      </c>
      <c r="AD485" s="81">
        <v>0</v>
      </c>
      <c r="AE485" s="81">
        <v>0</v>
      </c>
      <c r="AF485" s="81">
        <v>5000</v>
      </c>
      <c r="AG485" s="80" t="str">
        <f>IFERROR(VLOOKUP(AB485,$AI:$AJ,2,FALSE),0)</f>
        <v>高桥支行</v>
      </c>
      <c r="AI485" s="89" t="s">
        <v>71</v>
      </c>
      <c r="AJ485" s="89" t="s">
        <v>111</v>
      </c>
      <c r="AL485" s="83"/>
      <c r="AM485" s="83"/>
      <c r="AN485" s="83"/>
      <c r="AO485" s="83"/>
      <c r="AP485" s="83"/>
      <c r="AX485" s="80" t="s">
        <v>71</v>
      </c>
      <c r="AY485" s="80" t="s">
        <v>111</v>
      </c>
    </row>
    <row r="486" s="80" customFormat="1" ht="17.25" spans="1:51">
      <c r="A486" s="95"/>
      <c r="B486" s="95"/>
      <c r="C486" s="95"/>
      <c r="D486" s="95">
        <v>0</v>
      </c>
      <c r="E486" s="95"/>
      <c r="F486" s="95"/>
      <c r="G486" s="95"/>
      <c r="H486" s="95"/>
      <c r="I486" s="95"/>
      <c r="J486" s="95"/>
      <c r="K486" s="95"/>
      <c r="L486" s="80">
        <v>0</v>
      </c>
      <c r="Y486" s="98"/>
      <c r="Z486" s="80">
        <f t="shared" si="26"/>
        <v>0</v>
      </c>
      <c r="AA486" s="80" t="str">
        <f t="shared" si="25"/>
        <v>香山分理处</v>
      </c>
      <c r="AB486" s="81" t="s">
        <v>425</v>
      </c>
      <c r="AC486" s="81">
        <v>0</v>
      </c>
      <c r="AD486" s="81">
        <v>0</v>
      </c>
      <c r="AE486" s="81">
        <v>7</v>
      </c>
      <c r="AF486" s="81">
        <v>186000</v>
      </c>
      <c r="AG486" s="80" t="str">
        <f>IFERROR(VLOOKUP(AB486,$AI:$AJ,2,FALSE),0)</f>
        <v>香山分理处</v>
      </c>
      <c r="AI486" s="89" t="s">
        <v>432</v>
      </c>
      <c r="AJ486" s="89" t="s">
        <v>111</v>
      </c>
      <c r="AL486" s="83"/>
      <c r="AM486" s="83"/>
      <c r="AN486" s="83"/>
      <c r="AO486" s="83"/>
      <c r="AP486" s="83"/>
      <c r="AX486" s="80" t="s">
        <v>432</v>
      </c>
      <c r="AY486" s="80" t="s">
        <v>111</v>
      </c>
    </row>
    <row r="487" s="80" customFormat="1" ht="17.25" spans="1:51">
      <c r="A487" s="95"/>
      <c r="B487" s="95"/>
      <c r="C487" s="95"/>
      <c r="D487" s="95">
        <v>0</v>
      </c>
      <c r="E487" s="95"/>
      <c r="F487" s="95"/>
      <c r="G487" s="95"/>
      <c r="H487" s="95"/>
      <c r="I487" s="95"/>
      <c r="J487" s="95"/>
      <c r="K487" s="95"/>
      <c r="L487" s="80">
        <v>0</v>
      </c>
      <c r="Y487" s="98"/>
      <c r="Z487" s="80">
        <f t="shared" si="26"/>
        <v>0</v>
      </c>
      <c r="AA487" s="80" t="str">
        <f t="shared" si="25"/>
        <v>运营管理部</v>
      </c>
      <c r="AB487" s="81" t="s">
        <v>366</v>
      </c>
      <c r="AC487" s="81">
        <v>0</v>
      </c>
      <c r="AD487" s="81">
        <v>0</v>
      </c>
      <c r="AE487" s="81">
        <v>0</v>
      </c>
      <c r="AF487" s="81">
        <v>0</v>
      </c>
      <c r="AG487" s="80" t="str">
        <f>IFERROR(VLOOKUP(AB487,$AI:$AJ,2,FALSE),0)</f>
        <v>运营管理部</v>
      </c>
      <c r="AI487" s="89" t="s">
        <v>411</v>
      </c>
      <c r="AJ487" s="89" t="s">
        <v>111</v>
      </c>
      <c r="AL487" s="83"/>
      <c r="AM487" s="83"/>
      <c r="AN487" s="83"/>
      <c r="AO487" s="83"/>
      <c r="AP487" s="83"/>
      <c r="AX487" s="80" t="s">
        <v>411</v>
      </c>
      <c r="AY487" s="80" t="s">
        <v>111</v>
      </c>
    </row>
    <row r="488" s="80" customFormat="1" ht="17.25" spans="1:51">
      <c r="A488" s="95"/>
      <c r="B488" s="95"/>
      <c r="C488" s="95"/>
      <c r="D488" s="95">
        <v>0</v>
      </c>
      <c r="E488" s="95"/>
      <c r="F488" s="95"/>
      <c r="G488" s="95"/>
      <c r="H488" s="95"/>
      <c r="I488" s="95"/>
      <c r="J488" s="95"/>
      <c r="K488" s="95"/>
      <c r="L488" s="80">
        <v>0</v>
      </c>
      <c r="Y488" s="98"/>
      <c r="Z488" s="80">
        <f t="shared" si="26"/>
        <v>0</v>
      </c>
      <c r="AA488" s="80" t="str">
        <f t="shared" si="25"/>
        <v>办公室</v>
      </c>
      <c r="AB488" s="81" t="s">
        <v>60</v>
      </c>
      <c r="AC488" s="81">
        <v>0</v>
      </c>
      <c r="AD488" s="81">
        <v>0</v>
      </c>
      <c r="AE488" s="81">
        <v>0</v>
      </c>
      <c r="AF488" s="81">
        <v>0</v>
      </c>
      <c r="AG488" s="80" t="str">
        <f>IFERROR(VLOOKUP(AB488,$AI:$AJ,2,FALSE),0)</f>
        <v>办公室</v>
      </c>
      <c r="AI488" s="89" t="s">
        <v>876</v>
      </c>
      <c r="AJ488" s="89" t="s">
        <v>111</v>
      </c>
      <c r="AL488" s="83"/>
      <c r="AM488" s="83"/>
      <c r="AN488" s="83"/>
      <c r="AO488" s="83"/>
      <c r="AP488" s="83"/>
      <c r="AX488" s="80" t="s">
        <v>876</v>
      </c>
      <c r="AY488" s="80" t="s">
        <v>111</v>
      </c>
    </row>
    <row r="489" s="80" customFormat="1" ht="17.25" spans="1:51">
      <c r="A489" s="95"/>
      <c r="B489" s="95"/>
      <c r="C489" s="95"/>
      <c r="D489" s="95">
        <v>0</v>
      </c>
      <c r="E489" s="95"/>
      <c r="F489" s="95"/>
      <c r="G489" s="95"/>
      <c r="H489" s="95"/>
      <c r="I489" s="95"/>
      <c r="J489" s="95"/>
      <c r="K489" s="95"/>
      <c r="L489" s="80">
        <v>0</v>
      </c>
      <c r="Y489" s="98"/>
      <c r="Z489" s="80">
        <f t="shared" si="26"/>
        <v>0</v>
      </c>
      <c r="AA489" s="80" t="str">
        <f t="shared" si="25"/>
        <v>江镇支行</v>
      </c>
      <c r="AB489" s="81" t="s">
        <v>428</v>
      </c>
      <c r="AC489" s="81">
        <v>0</v>
      </c>
      <c r="AD489" s="81">
        <v>0</v>
      </c>
      <c r="AE489" s="81">
        <v>0</v>
      </c>
      <c r="AF489" s="81">
        <v>130000</v>
      </c>
      <c r="AG489" s="80" t="str">
        <f>IFERROR(VLOOKUP(AB489,$AI:$AJ,2,FALSE),0)</f>
        <v>江镇支行</v>
      </c>
      <c r="AI489" s="93" t="s">
        <v>877</v>
      </c>
      <c r="AJ489" s="89" t="s">
        <v>111</v>
      </c>
      <c r="AL489" s="83"/>
      <c r="AM489" s="83"/>
      <c r="AN489" s="83"/>
      <c r="AO489" s="83"/>
      <c r="AP489" s="83"/>
      <c r="AX489" s="80" t="s">
        <v>877</v>
      </c>
      <c r="AY489" s="80" t="s">
        <v>111</v>
      </c>
    </row>
    <row r="490" s="80" customFormat="1" ht="17.25" spans="1:51">
      <c r="A490" s="95"/>
      <c r="B490" s="95"/>
      <c r="C490" s="95"/>
      <c r="D490" s="95">
        <v>0</v>
      </c>
      <c r="E490" s="95"/>
      <c r="F490" s="95"/>
      <c r="G490" s="95"/>
      <c r="H490" s="95"/>
      <c r="I490" s="95"/>
      <c r="J490" s="95"/>
      <c r="K490" s="95"/>
      <c r="L490" s="80">
        <v>0</v>
      </c>
      <c r="Y490" s="98"/>
      <c r="Z490" s="80">
        <f t="shared" si="26"/>
        <v>0</v>
      </c>
      <c r="AA490" s="80" t="str">
        <f t="shared" si="25"/>
        <v>严桥支行</v>
      </c>
      <c r="AB490" s="81" t="s">
        <v>431</v>
      </c>
      <c r="AC490" s="81">
        <v>0</v>
      </c>
      <c r="AD490" s="81">
        <v>0</v>
      </c>
      <c r="AE490" s="81">
        <v>2</v>
      </c>
      <c r="AF490" s="81">
        <v>0</v>
      </c>
      <c r="AG490" s="80" t="str">
        <f>IFERROR(VLOOKUP(AB490,$AI:$AJ,2,FALSE),0)</f>
        <v>严桥支行</v>
      </c>
      <c r="AI490" s="94" t="s">
        <v>391</v>
      </c>
      <c r="AJ490" s="89" t="s">
        <v>111</v>
      </c>
      <c r="AL490" s="83"/>
      <c r="AM490" s="83"/>
      <c r="AN490" s="83"/>
      <c r="AO490" s="83"/>
      <c r="AP490" s="83"/>
      <c r="AX490" s="80" t="s">
        <v>391</v>
      </c>
      <c r="AY490" s="80" t="s">
        <v>111</v>
      </c>
    </row>
    <row r="491" s="80" customFormat="1" ht="17.25" spans="1:51">
      <c r="A491" s="95"/>
      <c r="B491" s="95"/>
      <c r="C491" s="95"/>
      <c r="D491" s="95">
        <v>0</v>
      </c>
      <c r="E491" s="95"/>
      <c r="F491" s="95"/>
      <c r="G491" s="95"/>
      <c r="H491" s="95"/>
      <c r="I491" s="95"/>
      <c r="J491" s="95"/>
      <c r="K491" s="95"/>
      <c r="L491" s="80">
        <v>0</v>
      </c>
      <c r="Y491" s="98"/>
      <c r="Z491" s="80">
        <f t="shared" si="26"/>
        <v>0</v>
      </c>
      <c r="AA491" s="80" t="str">
        <f t="shared" si="25"/>
        <v>蔡路支行</v>
      </c>
      <c r="AB491" s="81" t="s">
        <v>434</v>
      </c>
      <c r="AC491" s="81">
        <v>0</v>
      </c>
      <c r="AD491" s="81">
        <v>0</v>
      </c>
      <c r="AE491" s="81">
        <v>0</v>
      </c>
      <c r="AF491" s="81">
        <v>0</v>
      </c>
      <c r="AG491" s="80" t="str">
        <f>IFERROR(VLOOKUP(AB491,$AI:$AJ,2,FALSE),0)</f>
        <v>蔡路支行</v>
      </c>
      <c r="AI491" s="89" t="s">
        <v>248</v>
      </c>
      <c r="AJ491" s="89" t="s">
        <v>213</v>
      </c>
      <c r="AL491" s="83"/>
      <c r="AM491" s="83"/>
      <c r="AN491" s="83"/>
      <c r="AO491" s="83"/>
      <c r="AP491" s="83"/>
      <c r="AX491" s="80" t="s">
        <v>248</v>
      </c>
      <c r="AY491" s="80" t="s">
        <v>213</v>
      </c>
    </row>
    <row r="492" s="80" customFormat="1" ht="17.25" spans="1:51">
      <c r="A492" s="95"/>
      <c r="B492" s="95"/>
      <c r="C492" s="95"/>
      <c r="D492" s="95">
        <v>0</v>
      </c>
      <c r="E492" s="95"/>
      <c r="F492" s="95"/>
      <c r="G492" s="95"/>
      <c r="H492" s="95"/>
      <c r="I492" s="95"/>
      <c r="J492" s="95"/>
      <c r="K492" s="95"/>
      <c r="L492" s="80">
        <v>0</v>
      </c>
      <c r="Y492" s="98"/>
      <c r="Z492" s="80">
        <f t="shared" si="26"/>
        <v>0</v>
      </c>
      <c r="AA492" s="80" t="str">
        <f t="shared" si="25"/>
        <v>唐镇支行</v>
      </c>
      <c r="AB492" s="81" t="s">
        <v>878</v>
      </c>
      <c r="AC492" s="81">
        <v>0</v>
      </c>
      <c r="AD492" s="81">
        <v>0</v>
      </c>
      <c r="AE492" s="81">
        <v>0</v>
      </c>
      <c r="AF492" s="81">
        <v>0</v>
      </c>
      <c r="AG492" s="80" t="str">
        <f>IFERROR(VLOOKUP(AB492,$AI:$AJ,2,FALSE),0)</f>
        <v>唐镇支行</v>
      </c>
      <c r="AI492" s="89" t="s">
        <v>139</v>
      </c>
      <c r="AJ492" s="89" t="s">
        <v>213</v>
      </c>
      <c r="AL492" s="83"/>
      <c r="AM492" s="83"/>
      <c r="AN492" s="83"/>
      <c r="AO492" s="83"/>
      <c r="AP492" s="83"/>
      <c r="AX492" s="80" t="s">
        <v>139</v>
      </c>
      <c r="AY492" s="80" t="s">
        <v>213</v>
      </c>
    </row>
    <row r="493" s="80" customFormat="1" ht="17.25" spans="1:51">
      <c r="A493" s="95"/>
      <c r="B493" s="95"/>
      <c r="C493" s="95"/>
      <c r="D493" s="95">
        <v>0</v>
      </c>
      <c r="E493" s="95"/>
      <c r="F493" s="95"/>
      <c r="G493" s="95"/>
      <c r="H493" s="95"/>
      <c r="I493" s="95"/>
      <c r="J493" s="95"/>
      <c r="K493" s="95"/>
      <c r="L493" s="80">
        <v>0</v>
      </c>
      <c r="Y493" s="98"/>
      <c r="Z493" s="80">
        <f t="shared" si="26"/>
        <v>0</v>
      </c>
      <c r="AA493" s="80" t="str">
        <f t="shared" si="25"/>
        <v>北蔡支行</v>
      </c>
      <c r="AB493" s="81" t="s">
        <v>787</v>
      </c>
      <c r="AC493" s="81">
        <v>0</v>
      </c>
      <c r="AD493" s="81">
        <v>8000</v>
      </c>
      <c r="AE493" s="81">
        <v>0</v>
      </c>
      <c r="AF493" s="81">
        <v>24200</v>
      </c>
      <c r="AG493" s="80" t="str">
        <f>IFERROR(VLOOKUP(AB493,$AI:$AJ,2,FALSE),0)</f>
        <v>北蔡支行</v>
      </c>
      <c r="AI493" s="89" t="s">
        <v>446</v>
      </c>
      <c r="AJ493" s="89" t="s">
        <v>213</v>
      </c>
      <c r="AL493" s="83"/>
      <c r="AM493" s="83"/>
      <c r="AN493" s="83"/>
      <c r="AO493" s="83"/>
      <c r="AP493" s="83"/>
      <c r="AX493" s="80" t="s">
        <v>446</v>
      </c>
      <c r="AY493" s="80" t="s">
        <v>213</v>
      </c>
    </row>
    <row r="494" s="80" customFormat="1" ht="17.25" spans="1:51">
      <c r="A494" s="95"/>
      <c r="B494" s="95"/>
      <c r="C494" s="95"/>
      <c r="D494" s="95">
        <v>0</v>
      </c>
      <c r="E494" s="95"/>
      <c r="F494" s="95"/>
      <c r="G494" s="95"/>
      <c r="H494" s="95"/>
      <c r="I494" s="95"/>
      <c r="J494" s="95"/>
      <c r="K494" s="95"/>
      <c r="L494" s="80">
        <v>0</v>
      </c>
      <c r="Y494" s="98"/>
      <c r="Z494" s="80">
        <f t="shared" si="26"/>
        <v>0</v>
      </c>
      <c r="AA494" s="80" t="str">
        <f t="shared" si="25"/>
        <v>运营管理部业务保障部</v>
      </c>
      <c r="AB494" s="81" t="s">
        <v>439</v>
      </c>
      <c r="AC494" s="81">
        <v>0</v>
      </c>
      <c r="AD494" s="81">
        <v>0</v>
      </c>
      <c r="AE494" s="81">
        <v>0</v>
      </c>
      <c r="AF494" s="81">
        <v>0</v>
      </c>
      <c r="AG494" s="80" t="str">
        <f>IFERROR(VLOOKUP(AB494,$AI:$AJ,2,FALSE),0)</f>
        <v>运营管理部业务保障部</v>
      </c>
      <c r="AI494" s="89" t="s">
        <v>421</v>
      </c>
      <c r="AJ494" s="89" t="s">
        <v>213</v>
      </c>
      <c r="AL494" s="83"/>
      <c r="AM494" s="83"/>
      <c r="AN494" s="83"/>
      <c r="AO494" s="83"/>
      <c r="AP494" s="83"/>
      <c r="AX494" s="80" t="s">
        <v>421</v>
      </c>
      <c r="AY494" s="80" t="s">
        <v>213</v>
      </c>
    </row>
    <row r="495" s="80" customFormat="1" ht="17.25" spans="1:51">
      <c r="A495" s="95"/>
      <c r="B495" s="95"/>
      <c r="C495" s="95"/>
      <c r="D495" s="95">
        <v>0</v>
      </c>
      <c r="E495" s="95"/>
      <c r="F495" s="95"/>
      <c r="G495" s="95"/>
      <c r="H495" s="95"/>
      <c r="I495" s="95"/>
      <c r="J495" s="95"/>
      <c r="K495" s="95"/>
      <c r="L495" s="80">
        <v>0</v>
      </c>
      <c r="Y495" s="98"/>
      <c r="Z495" s="80">
        <f t="shared" si="26"/>
        <v>0</v>
      </c>
      <c r="AA495" s="80" t="str">
        <f t="shared" si="25"/>
        <v>零售市场部</v>
      </c>
      <c r="AB495" s="81" t="s">
        <v>618</v>
      </c>
      <c r="AC495" s="81">
        <v>0</v>
      </c>
      <c r="AD495" s="81">
        <v>0</v>
      </c>
      <c r="AE495" s="81">
        <v>0</v>
      </c>
      <c r="AF495" s="81">
        <v>44000</v>
      </c>
      <c r="AG495" s="80" t="str">
        <f>IFERROR(VLOOKUP(AB495,$AI:$AJ,2,FALSE),0)</f>
        <v>零售市场部</v>
      </c>
      <c r="AI495" s="89" t="s">
        <v>616</v>
      </c>
      <c r="AJ495" s="89" t="s">
        <v>213</v>
      </c>
      <c r="AL495" s="83"/>
      <c r="AM495" s="83"/>
      <c r="AN495" s="83"/>
      <c r="AO495" s="83"/>
      <c r="AP495" s="83"/>
      <c r="AX495" s="80" t="s">
        <v>616</v>
      </c>
      <c r="AY495" s="80" t="s">
        <v>213</v>
      </c>
    </row>
    <row r="496" s="80" customFormat="1" ht="17.25" spans="1:51">
      <c r="A496" s="95"/>
      <c r="B496" s="95"/>
      <c r="C496" s="95"/>
      <c r="D496" s="95">
        <v>0</v>
      </c>
      <c r="E496" s="95"/>
      <c r="F496" s="95"/>
      <c r="G496" s="95"/>
      <c r="H496" s="95"/>
      <c r="I496" s="95"/>
      <c r="J496" s="95"/>
      <c r="K496" s="95"/>
      <c r="L496" s="80">
        <v>0</v>
      </c>
      <c r="Y496" s="98"/>
      <c r="Z496" s="80">
        <f t="shared" si="26"/>
        <v>0</v>
      </c>
      <c r="AA496" s="80">
        <f t="shared" si="25"/>
        <v>0</v>
      </c>
      <c r="AB496" s="81" t="s">
        <v>879</v>
      </c>
      <c r="AC496" s="81">
        <v>0</v>
      </c>
      <c r="AD496" s="81">
        <v>0</v>
      </c>
      <c r="AE496" s="81">
        <v>0</v>
      </c>
      <c r="AF496" s="81">
        <v>0</v>
      </c>
      <c r="AG496" s="80">
        <f>IFERROR(VLOOKUP(AB496,$AI:$AJ,2,FALSE),0)</f>
        <v>0</v>
      </c>
      <c r="AI496" s="89" t="s">
        <v>880</v>
      </c>
      <c r="AJ496" s="89" t="s">
        <v>213</v>
      </c>
      <c r="AL496" s="83"/>
      <c r="AM496" s="83"/>
      <c r="AN496" s="83"/>
      <c r="AO496" s="83"/>
      <c r="AP496" s="83"/>
      <c r="AX496" s="80" t="s">
        <v>880</v>
      </c>
      <c r="AY496" s="80" t="s">
        <v>213</v>
      </c>
    </row>
    <row r="497" s="80" customFormat="1" ht="17.25" spans="1:51">
      <c r="A497" s="95"/>
      <c r="B497" s="95"/>
      <c r="C497" s="95"/>
      <c r="D497" s="95">
        <v>0</v>
      </c>
      <c r="E497" s="95"/>
      <c r="F497" s="95"/>
      <c r="G497" s="95"/>
      <c r="H497" s="95"/>
      <c r="I497" s="95"/>
      <c r="J497" s="95"/>
      <c r="K497" s="95"/>
      <c r="L497" s="80">
        <v>0</v>
      </c>
      <c r="Y497" s="98"/>
      <c r="Z497" s="80">
        <f t="shared" si="26"/>
        <v>0</v>
      </c>
      <c r="AA497" s="80" t="str">
        <f t="shared" si="25"/>
        <v>王港支行</v>
      </c>
      <c r="AB497" s="81" t="s">
        <v>881</v>
      </c>
      <c r="AC497" s="81">
        <v>0</v>
      </c>
      <c r="AD497" s="81">
        <v>0</v>
      </c>
      <c r="AE497" s="81">
        <v>0</v>
      </c>
      <c r="AF497" s="81">
        <v>0</v>
      </c>
      <c r="AG497" s="80" t="str">
        <f>IFERROR(VLOOKUP(AB497,$AI:$AJ,2,FALSE),0)</f>
        <v>王港支行</v>
      </c>
      <c r="AI497" s="91" t="s">
        <v>882</v>
      </c>
      <c r="AJ497" s="89" t="s">
        <v>213</v>
      </c>
      <c r="AL497" s="83"/>
      <c r="AM497" s="83"/>
      <c r="AN497" s="83"/>
      <c r="AO497" s="83"/>
      <c r="AP497" s="83"/>
      <c r="AX497" s="80" t="s">
        <v>882</v>
      </c>
      <c r="AY497" s="80" t="s">
        <v>213</v>
      </c>
    </row>
    <row r="498" s="80" customFormat="1" ht="17.25" spans="1:51">
      <c r="A498" s="95"/>
      <c r="B498" s="95"/>
      <c r="C498" s="95"/>
      <c r="D498" s="95">
        <v>0</v>
      </c>
      <c r="E498" s="95"/>
      <c r="F498" s="95"/>
      <c r="G498" s="95"/>
      <c r="H498" s="95"/>
      <c r="I498" s="95"/>
      <c r="J498" s="95"/>
      <c r="K498" s="95"/>
      <c r="L498" s="80">
        <v>0</v>
      </c>
      <c r="Y498" s="98"/>
      <c r="Z498" s="80">
        <f t="shared" si="26"/>
        <v>0</v>
      </c>
      <c r="AA498" s="80">
        <f t="shared" si="25"/>
        <v>0</v>
      </c>
      <c r="AB498" s="81" t="s">
        <v>883</v>
      </c>
      <c r="AC498" s="81">
        <v>0</v>
      </c>
      <c r="AD498" s="81">
        <v>0</v>
      </c>
      <c r="AE498" s="81">
        <v>0</v>
      </c>
      <c r="AF498" s="81">
        <v>0</v>
      </c>
      <c r="AG498" s="80">
        <f>IFERROR(VLOOKUP(AB498,$AI:$AJ,2,FALSE),0)</f>
        <v>0</v>
      </c>
      <c r="AI498" s="92" t="s">
        <v>606</v>
      </c>
      <c r="AJ498" s="89" t="s">
        <v>133</v>
      </c>
      <c r="AL498" s="83"/>
      <c r="AM498" s="83"/>
      <c r="AN498" s="83"/>
      <c r="AO498" s="83"/>
      <c r="AP498" s="83"/>
      <c r="AX498" s="80" t="s">
        <v>606</v>
      </c>
      <c r="AY498" s="80" t="s">
        <v>133</v>
      </c>
    </row>
    <row r="499" s="80" customFormat="1" ht="17.25" spans="1:51">
      <c r="A499" s="95"/>
      <c r="B499" s="95"/>
      <c r="C499" s="95"/>
      <c r="D499" s="95">
        <v>0</v>
      </c>
      <c r="E499" s="95"/>
      <c r="F499" s="95"/>
      <c r="G499" s="95"/>
      <c r="H499" s="95"/>
      <c r="I499" s="95"/>
      <c r="J499" s="95"/>
      <c r="K499" s="95"/>
      <c r="L499" s="80">
        <v>0</v>
      </c>
      <c r="Y499" s="98"/>
      <c r="Z499" s="80">
        <f t="shared" si="26"/>
        <v>0</v>
      </c>
      <c r="AA499" s="80">
        <f t="shared" si="25"/>
        <v>0</v>
      </c>
      <c r="AB499" s="81" t="s">
        <v>884</v>
      </c>
      <c r="AC499" s="81">
        <v>0</v>
      </c>
      <c r="AD499" s="81">
        <v>0</v>
      </c>
      <c r="AE499" s="81">
        <v>0</v>
      </c>
      <c r="AF499" s="81">
        <v>0</v>
      </c>
      <c r="AG499" s="80">
        <f>IFERROR(VLOOKUP(AB499,$AI:$AJ,2,FALSE),0)</f>
        <v>0</v>
      </c>
      <c r="AI499" s="93" t="s">
        <v>145</v>
      </c>
      <c r="AJ499" s="89" t="s">
        <v>133</v>
      </c>
      <c r="AL499" s="83"/>
      <c r="AM499" s="83"/>
      <c r="AN499" s="83"/>
      <c r="AO499" s="83"/>
      <c r="AP499" s="83"/>
      <c r="AX499" s="80" t="s">
        <v>145</v>
      </c>
      <c r="AY499" s="80" t="s">
        <v>133</v>
      </c>
    </row>
    <row r="500" s="80" customFormat="1" ht="17.25" spans="1:51">
      <c r="A500" s="95"/>
      <c r="B500" s="95"/>
      <c r="C500" s="95"/>
      <c r="D500" s="95">
        <v>0</v>
      </c>
      <c r="E500" s="95"/>
      <c r="F500" s="95"/>
      <c r="G500" s="95"/>
      <c r="H500" s="95"/>
      <c r="I500" s="95"/>
      <c r="J500" s="95"/>
      <c r="K500" s="95"/>
      <c r="L500" s="80">
        <v>0</v>
      </c>
      <c r="Y500" s="98"/>
      <c r="Z500" s="80">
        <f t="shared" si="26"/>
        <v>0</v>
      </c>
      <c r="AA500" s="80" t="str">
        <f t="shared" si="25"/>
        <v>高东支行</v>
      </c>
      <c r="AB500" s="81" t="s">
        <v>885</v>
      </c>
      <c r="AC500" s="81">
        <v>0</v>
      </c>
      <c r="AD500" s="81">
        <v>0</v>
      </c>
      <c r="AE500" s="81">
        <v>0</v>
      </c>
      <c r="AF500" s="81">
        <v>0</v>
      </c>
      <c r="AG500" s="80" t="str">
        <f>IFERROR(VLOOKUP(AB500,$AI:$AJ,2,FALSE),0)</f>
        <v>高东支行</v>
      </c>
      <c r="AI500" s="89" t="s">
        <v>869</v>
      </c>
      <c r="AJ500" s="89" t="s">
        <v>133</v>
      </c>
      <c r="AL500" s="83"/>
      <c r="AM500" s="83"/>
      <c r="AN500" s="83"/>
      <c r="AO500" s="83"/>
      <c r="AP500" s="83"/>
      <c r="AX500" s="80" t="s">
        <v>869</v>
      </c>
      <c r="AY500" s="80" t="s">
        <v>133</v>
      </c>
    </row>
    <row r="501" s="80" customFormat="1" ht="17.25" spans="1:51">
      <c r="A501" s="95"/>
      <c r="B501" s="95"/>
      <c r="C501" s="95"/>
      <c r="D501" s="95">
        <v>0</v>
      </c>
      <c r="E501" s="95"/>
      <c r="F501" s="95"/>
      <c r="G501" s="95"/>
      <c r="H501" s="95"/>
      <c r="I501" s="95"/>
      <c r="J501" s="95"/>
      <c r="K501" s="95"/>
      <c r="L501" s="80">
        <v>0</v>
      </c>
      <c r="Y501" s="98"/>
      <c r="Z501" s="80">
        <f t="shared" si="26"/>
        <v>0</v>
      </c>
      <c r="AA501" s="80" t="str">
        <f t="shared" si="25"/>
        <v>花木支行</v>
      </c>
      <c r="AB501" s="81" t="s">
        <v>683</v>
      </c>
      <c r="AC501" s="81">
        <v>0</v>
      </c>
      <c r="AD501" s="81">
        <v>0</v>
      </c>
      <c r="AE501" s="81">
        <v>0</v>
      </c>
      <c r="AF501" s="81">
        <v>201478</v>
      </c>
      <c r="AG501" s="80" t="str">
        <f>IFERROR(VLOOKUP(AB501,$AI:$AJ,2,FALSE),0)</f>
        <v>花木支行</v>
      </c>
      <c r="AI501" s="94" t="s">
        <v>233</v>
      </c>
      <c r="AJ501" s="89" t="s">
        <v>133</v>
      </c>
      <c r="AL501" s="83"/>
      <c r="AM501" s="83"/>
      <c r="AN501" s="83"/>
      <c r="AO501" s="83"/>
      <c r="AP501" s="83"/>
      <c r="AX501" s="80" t="s">
        <v>233</v>
      </c>
      <c r="AY501" s="80" t="s">
        <v>133</v>
      </c>
    </row>
    <row r="502" s="80" customFormat="1" ht="17.25" spans="1:51">
      <c r="A502" s="95"/>
      <c r="B502" s="95"/>
      <c r="C502" s="95"/>
      <c r="D502" s="95">
        <v>0</v>
      </c>
      <c r="E502" s="95"/>
      <c r="F502" s="95"/>
      <c r="G502" s="95"/>
      <c r="H502" s="95"/>
      <c r="I502" s="95"/>
      <c r="J502" s="95"/>
      <c r="K502" s="95"/>
      <c r="L502" s="80">
        <v>0</v>
      </c>
      <c r="Y502" s="98"/>
      <c r="Z502" s="80">
        <f t="shared" si="26"/>
        <v>0</v>
      </c>
      <c r="AA502" s="80" t="str">
        <f t="shared" si="25"/>
        <v>北蔡支行</v>
      </c>
      <c r="AB502" s="81" t="s">
        <v>792</v>
      </c>
      <c r="AC502" s="81">
        <v>0</v>
      </c>
      <c r="AD502" s="81">
        <v>0</v>
      </c>
      <c r="AE502" s="81">
        <v>0</v>
      </c>
      <c r="AF502" s="81">
        <v>9000</v>
      </c>
      <c r="AG502" s="80" t="str">
        <f>IFERROR(VLOOKUP(AB502,$AI:$AJ,2,FALSE),0)</f>
        <v>北蔡支行</v>
      </c>
      <c r="AI502" s="89" t="s">
        <v>426</v>
      </c>
      <c r="AJ502" s="89" t="s">
        <v>133</v>
      </c>
      <c r="AL502" s="83"/>
      <c r="AM502" s="83"/>
      <c r="AN502" s="83"/>
      <c r="AO502" s="83"/>
      <c r="AP502" s="83"/>
      <c r="AX502" s="80" t="s">
        <v>426</v>
      </c>
      <c r="AY502" s="80" t="s">
        <v>133</v>
      </c>
    </row>
    <row r="503" s="80" customFormat="1" ht="17.25" spans="1:51">
      <c r="A503" s="95"/>
      <c r="B503" s="95"/>
      <c r="C503" s="95"/>
      <c r="D503" s="95">
        <v>0</v>
      </c>
      <c r="E503" s="95"/>
      <c r="F503" s="95"/>
      <c r="G503" s="95"/>
      <c r="H503" s="95"/>
      <c r="I503" s="95"/>
      <c r="J503" s="95"/>
      <c r="K503" s="95"/>
      <c r="L503" s="80">
        <v>0</v>
      </c>
      <c r="Y503" s="98"/>
      <c r="Z503" s="80">
        <f t="shared" si="26"/>
        <v>0</v>
      </c>
      <c r="AA503" s="80" t="str">
        <f t="shared" si="25"/>
        <v>唐镇支行</v>
      </c>
      <c r="AB503" s="81" t="s">
        <v>437</v>
      </c>
      <c r="AC503" s="81">
        <v>0</v>
      </c>
      <c r="AD503" s="81">
        <v>0</v>
      </c>
      <c r="AE503" s="81">
        <v>1</v>
      </c>
      <c r="AF503" s="81">
        <v>0</v>
      </c>
      <c r="AG503" s="80" t="str">
        <f>IFERROR(VLOOKUP(AB503,$AI:$AJ,2,FALSE),0)</f>
        <v>唐镇支行</v>
      </c>
      <c r="AI503" s="89" t="s">
        <v>886</v>
      </c>
      <c r="AJ503" s="89" t="s">
        <v>133</v>
      </c>
      <c r="AL503" s="83"/>
      <c r="AM503" s="83"/>
      <c r="AN503" s="83"/>
      <c r="AO503" s="83"/>
      <c r="AP503" s="83"/>
      <c r="AX503" s="80" t="s">
        <v>886</v>
      </c>
      <c r="AY503" s="80" t="s">
        <v>133</v>
      </c>
    </row>
    <row r="504" s="80" customFormat="1" ht="17.25" spans="1:51">
      <c r="A504" s="95"/>
      <c r="B504" s="95"/>
      <c r="C504" s="95"/>
      <c r="D504" s="95">
        <v>0</v>
      </c>
      <c r="E504" s="95"/>
      <c r="F504" s="95"/>
      <c r="G504" s="95"/>
      <c r="H504" s="95"/>
      <c r="I504" s="95"/>
      <c r="J504" s="95"/>
      <c r="K504" s="95"/>
      <c r="L504" s="80">
        <v>0</v>
      </c>
      <c r="Y504" s="98"/>
      <c r="Z504" s="80">
        <f t="shared" si="26"/>
        <v>0</v>
      </c>
      <c r="AA504" s="80" t="str">
        <f t="shared" si="25"/>
        <v>东波分理处</v>
      </c>
      <c r="AB504" s="81" t="s">
        <v>440</v>
      </c>
      <c r="AC504" s="81">
        <v>0</v>
      </c>
      <c r="AD504" s="81">
        <v>0</v>
      </c>
      <c r="AE504" s="81">
        <v>0</v>
      </c>
      <c r="AF504" s="81">
        <v>0</v>
      </c>
      <c r="AG504" s="80" t="str">
        <f>IFERROR(VLOOKUP(AB504,$AI:$AJ,2,FALSE),0)</f>
        <v>东波分理处</v>
      </c>
      <c r="AI504" s="89" t="s">
        <v>887</v>
      </c>
      <c r="AJ504" s="89" t="s">
        <v>133</v>
      </c>
      <c r="AL504" s="83"/>
      <c r="AM504" s="83"/>
      <c r="AN504" s="83"/>
      <c r="AO504" s="83"/>
      <c r="AP504" s="83"/>
      <c r="AX504" s="80" t="s">
        <v>887</v>
      </c>
      <c r="AY504" s="80" t="s">
        <v>133</v>
      </c>
    </row>
    <row r="505" s="80" customFormat="1" ht="17.25" spans="1:51">
      <c r="A505" s="95"/>
      <c r="B505" s="95"/>
      <c r="C505" s="95"/>
      <c r="D505" s="95">
        <v>0</v>
      </c>
      <c r="E505" s="95"/>
      <c r="F505" s="95"/>
      <c r="G505" s="95"/>
      <c r="H505" s="95"/>
      <c r="I505" s="95"/>
      <c r="J505" s="95"/>
      <c r="K505" s="95"/>
      <c r="L505" s="80">
        <v>0</v>
      </c>
      <c r="Y505" s="98"/>
      <c r="Z505" s="80">
        <f t="shared" si="26"/>
        <v>0</v>
      </c>
      <c r="AA505" s="80">
        <f t="shared" si="25"/>
        <v>0</v>
      </c>
      <c r="AB505" s="81" t="s">
        <v>888</v>
      </c>
      <c r="AC505" s="81">
        <v>0</v>
      </c>
      <c r="AD505" s="81">
        <v>0</v>
      </c>
      <c r="AE505" s="81">
        <v>0</v>
      </c>
      <c r="AF505" s="81">
        <v>10000</v>
      </c>
      <c r="AG505" s="80">
        <f>IFERROR(VLOOKUP(AB505,$AI:$AJ,2,FALSE),0)</f>
        <v>0</v>
      </c>
      <c r="AI505" s="89" t="s">
        <v>889</v>
      </c>
      <c r="AJ505" s="89" t="s">
        <v>133</v>
      </c>
      <c r="AL505" s="83"/>
      <c r="AM505" s="83"/>
      <c r="AN505" s="83"/>
      <c r="AO505" s="83"/>
      <c r="AP505" s="83"/>
      <c r="AX505" s="80" t="s">
        <v>889</v>
      </c>
      <c r="AY505" s="80" t="s">
        <v>133</v>
      </c>
    </row>
    <row r="506" s="80" customFormat="1" ht="17.25" spans="1:51">
      <c r="A506" s="95"/>
      <c r="B506" s="95"/>
      <c r="C506" s="95"/>
      <c r="D506" s="95">
        <v>0</v>
      </c>
      <c r="E506" s="95"/>
      <c r="F506" s="95"/>
      <c r="G506" s="95"/>
      <c r="H506" s="95"/>
      <c r="I506" s="95"/>
      <c r="J506" s="95"/>
      <c r="K506" s="95"/>
      <c r="L506" s="80">
        <v>0</v>
      </c>
      <c r="Y506" s="98"/>
      <c r="Z506" s="80">
        <f t="shared" si="26"/>
        <v>0</v>
      </c>
      <c r="AA506" s="80">
        <f t="shared" si="25"/>
        <v>0</v>
      </c>
      <c r="AB506" s="81" t="s">
        <v>890</v>
      </c>
      <c r="AC506" s="81">
        <v>0</v>
      </c>
      <c r="AD506" s="81">
        <v>0</v>
      </c>
      <c r="AE506" s="81">
        <v>0</v>
      </c>
      <c r="AF506" s="81">
        <v>0</v>
      </c>
      <c r="AG506" s="80">
        <f>IFERROR(VLOOKUP(AB506,$AI:$AJ,2,FALSE),0)</f>
        <v>0</v>
      </c>
      <c r="AI506" s="89" t="s">
        <v>834</v>
      </c>
      <c r="AJ506" s="89" t="s">
        <v>114</v>
      </c>
      <c r="AL506" s="83"/>
      <c r="AM506" s="83"/>
      <c r="AN506" s="83"/>
      <c r="AO506" s="83"/>
      <c r="AP506" s="83"/>
      <c r="AX506" s="80" t="s">
        <v>834</v>
      </c>
      <c r="AY506" s="80" t="s">
        <v>114</v>
      </c>
    </row>
    <row r="507" s="80" customFormat="1" ht="17.25" spans="1:51">
      <c r="A507" s="95"/>
      <c r="B507" s="95"/>
      <c r="C507" s="95"/>
      <c r="D507" s="95">
        <v>0</v>
      </c>
      <c r="E507" s="95"/>
      <c r="F507" s="95"/>
      <c r="G507" s="95"/>
      <c r="H507" s="95"/>
      <c r="I507" s="95"/>
      <c r="J507" s="95"/>
      <c r="K507" s="95"/>
      <c r="L507" s="80">
        <v>0</v>
      </c>
      <c r="Y507" s="98"/>
      <c r="Z507" s="80">
        <f t="shared" si="26"/>
        <v>0</v>
      </c>
      <c r="AA507" s="80">
        <f t="shared" si="25"/>
        <v>0</v>
      </c>
      <c r="AB507" s="81" t="s">
        <v>891</v>
      </c>
      <c r="AC507" s="81">
        <v>0</v>
      </c>
      <c r="AD507" s="81">
        <v>0</v>
      </c>
      <c r="AE507" s="81">
        <v>0</v>
      </c>
      <c r="AF507" s="81">
        <v>0</v>
      </c>
      <c r="AG507" s="80">
        <f>IFERROR(VLOOKUP(AB507,$AI:$AJ,2,FALSE),0)</f>
        <v>0</v>
      </c>
      <c r="AI507" s="89" t="s">
        <v>875</v>
      </c>
      <c r="AJ507" s="89" t="s">
        <v>114</v>
      </c>
      <c r="AL507" s="83"/>
      <c r="AM507" s="83"/>
      <c r="AN507" s="83"/>
      <c r="AO507" s="83"/>
      <c r="AP507" s="83"/>
      <c r="AX507" s="80" t="s">
        <v>875</v>
      </c>
      <c r="AY507" s="80" t="s">
        <v>114</v>
      </c>
    </row>
    <row r="508" s="80" customFormat="1" ht="17.25" spans="1:51">
      <c r="A508" s="95"/>
      <c r="B508" s="95"/>
      <c r="C508" s="95"/>
      <c r="D508" s="95">
        <v>0</v>
      </c>
      <c r="E508" s="95"/>
      <c r="F508" s="95"/>
      <c r="G508" s="95"/>
      <c r="H508" s="95"/>
      <c r="I508" s="95"/>
      <c r="J508" s="95"/>
      <c r="K508" s="95"/>
      <c r="L508" s="80">
        <v>0</v>
      </c>
      <c r="Y508" s="98"/>
      <c r="Z508" s="80">
        <f t="shared" si="26"/>
        <v>0</v>
      </c>
      <c r="AA508" s="80" t="str">
        <f t="shared" si="25"/>
        <v>金桥支行</v>
      </c>
      <c r="AB508" s="81" t="s">
        <v>845</v>
      </c>
      <c r="AC508" s="81">
        <v>0</v>
      </c>
      <c r="AD508" s="81">
        <v>0</v>
      </c>
      <c r="AE508" s="81">
        <v>0</v>
      </c>
      <c r="AF508" s="81">
        <v>0</v>
      </c>
      <c r="AG508" s="80" t="str">
        <f>IFERROR(VLOOKUP(AB508,$AI:$AJ,2,FALSE),0)</f>
        <v>金桥支行</v>
      </c>
      <c r="AI508" s="89" t="s">
        <v>892</v>
      </c>
      <c r="AJ508" s="89" t="s">
        <v>114</v>
      </c>
      <c r="AL508" s="83"/>
      <c r="AM508" s="83"/>
      <c r="AN508" s="83"/>
      <c r="AO508" s="83"/>
      <c r="AP508" s="83"/>
      <c r="AX508" s="80" t="s">
        <v>892</v>
      </c>
      <c r="AY508" s="80" t="s">
        <v>114</v>
      </c>
    </row>
    <row r="509" s="80" customFormat="1" ht="17.25" spans="1:51">
      <c r="A509" s="95"/>
      <c r="B509" s="95"/>
      <c r="C509" s="95"/>
      <c r="D509" s="95">
        <v>0</v>
      </c>
      <c r="E509" s="95"/>
      <c r="F509" s="95"/>
      <c r="G509" s="95"/>
      <c r="H509" s="95"/>
      <c r="I509" s="95"/>
      <c r="J509" s="95"/>
      <c r="K509" s="95"/>
      <c r="L509" s="80">
        <v>0</v>
      </c>
      <c r="Y509" s="98"/>
      <c r="Z509" s="80">
        <f t="shared" si="26"/>
        <v>0</v>
      </c>
      <c r="AA509" s="80" t="str">
        <f t="shared" si="25"/>
        <v>风险管理部</v>
      </c>
      <c r="AB509" s="81" t="s">
        <v>485</v>
      </c>
      <c r="AC509" s="81">
        <v>0</v>
      </c>
      <c r="AD509" s="81">
        <v>0</v>
      </c>
      <c r="AE509" s="81">
        <v>1</v>
      </c>
      <c r="AF509" s="81">
        <v>0</v>
      </c>
      <c r="AG509" s="80" t="str">
        <f>IFERROR(VLOOKUP(AB509,$AI:$AJ,2,FALSE),0)</f>
        <v>风险管理部</v>
      </c>
      <c r="AI509" s="89" t="s">
        <v>634</v>
      </c>
      <c r="AJ509" s="89" t="s">
        <v>114</v>
      </c>
      <c r="AL509" s="83"/>
      <c r="AM509" s="83"/>
      <c r="AN509" s="83"/>
      <c r="AO509" s="83"/>
      <c r="AP509" s="83"/>
      <c r="AX509" s="80" t="s">
        <v>634</v>
      </c>
      <c r="AY509" s="80" t="s">
        <v>114</v>
      </c>
    </row>
    <row r="510" s="80" customFormat="1" ht="17.25" spans="1:51">
      <c r="A510" s="95"/>
      <c r="B510" s="95"/>
      <c r="C510" s="95"/>
      <c r="D510" s="95">
        <v>0</v>
      </c>
      <c r="E510" s="95"/>
      <c r="F510" s="95"/>
      <c r="G510" s="95"/>
      <c r="H510" s="95"/>
      <c r="I510" s="95"/>
      <c r="J510" s="95"/>
      <c r="K510" s="95"/>
      <c r="L510" s="80">
        <v>0</v>
      </c>
      <c r="Y510" s="98"/>
      <c r="Z510" s="80">
        <f t="shared" si="26"/>
        <v>0</v>
      </c>
      <c r="AA510" s="80">
        <f t="shared" si="25"/>
        <v>0</v>
      </c>
      <c r="AB510" s="81" t="s">
        <v>893</v>
      </c>
      <c r="AC510" s="81">
        <v>0</v>
      </c>
      <c r="AD510" s="81">
        <v>0</v>
      </c>
      <c r="AE510" s="81">
        <v>0</v>
      </c>
      <c r="AF510" s="81">
        <v>0</v>
      </c>
      <c r="AG510" s="80">
        <f>IFERROR(VLOOKUP(AB510,$AI:$AJ,2,FALSE),0)</f>
        <v>0</v>
      </c>
      <c r="AI510" s="89" t="s">
        <v>481</v>
      </c>
      <c r="AJ510" s="89" t="s">
        <v>114</v>
      </c>
      <c r="AL510" s="83"/>
      <c r="AM510" s="83"/>
      <c r="AN510" s="83"/>
      <c r="AO510" s="83"/>
      <c r="AP510" s="83"/>
      <c r="AX510" s="80" t="s">
        <v>481</v>
      </c>
      <c r="AY510" s="80" t="s">
        <v>114</v>
      </c>
    </row>
    <row r="511" s="80" customFormat="1" ht="17.25" spans="1:51">
      <c r="A511" s="95"/>
      <c r="B511" s="95"/>
      <c r="C511" s="95"/>
      <c r="D511" s="95">
        <v>0</v>
      </c>
      <c r="E511" s="95"/>
      <c r="F511" s="95"/>
      <c r="G511" s="95"/>
      <c r="H511" s="95"/>
      <c r="I511" s="95"/>
      <c r="J511" s="95"/>
      <c r="K511" s="95"/>
      <c r="L511" s="80">
        <v>0</v>
      </c>
      <c r="Y511" s="98"/>
      <c r="Z511" s="80">
        <f t="shared" si="26"/>
        <v>0</v>
      </c>
      <c r="AA511" s="80" t="str">
        <f t="shared" si="25"/>
        <v>运营管理部</v>
      </c>
      <c r="AB511" s="81" t="s">
        <v>367</v>
      </c>
      <c r="AC511" s="81">
        <v>0</v>
      </c>
      <c r="AD511" s="81">
        <v>0</v>
      </c>
      <c r="AE511" s="81">
        <v>0</v>
      </c>
      <c r="AF511" s="81">
        <v>0</v>
      </c>
      <c r="AG511" s="80" t="str">
        <f>IFERROR(VLOOKUP(AB511,$AI:$AJ,2,FALSE),0)</f>
        <v>运营管理部</v>
      </c>
      <c r="AI511" s="89" t="s">
        <v>508</v>
      </c>
      <c r="AJ511" s="89" t="s">
        <v>114</v>
      </c>
      <c r="AL511" s="83"/>
      <c r="AM511" s="83"/>
      <c r="AN511" s="83"/>
      <c r="AO511" s="83"/>
      <c r="AP511" s="83"/>
      <c r="AX511" s="80" t="s">
        <v>508</v>
      </c>
      <c r="AY511" s="80" t="s">
        <v>114</v>
      </c>
    </row>
    <row r="512" s="80" customFormat="1" ht="17.25" spans="1:51">
      <c r="A512" s="95"/>
      <c r="B512" s="95"/>
      <c r="C512" s="95"/>
      <c r="D512" s="95">
        <v>0</v>
      </c>
      <c r="E512" s="95"/>
      <c r="F512" s="95"/>
      <c r="G512" s="95"/>
      <c r="H512" s="95"/>
      <c r="I512" s="95"/>
      <c r="J512" s="95"/>
      <c r="K512" s="95"/>
      <c r="L512" s="80">
        <v>0</v>
      </c>
      <c r="Y512" s="98"/>
      <c r="Z512" s="80">
        <f t="shared" si="26"/>
        <v>0</v>
      </c>
      <c r="AA512" s="80">
        <f t="shared" si="25"/>
        <v>0</v>
      </c>
      <c r="AB512" s="81" t="s">
        <v>894</v>
      </c>
      <c r="AC512" s="81">
        <v>0</v>
      </c>
      <c r="AD512" s="81">
        <v>0</v>
      </c>
      <c r="AE512" s="81">
        <v>0</v>
      </c>
      <c r="AF512" s="81">
        <v>0</v>
      </c>
      <c r="AG512" s="80">
        <f>IFERROR(VLOOKUP(AB512,$AI:$AJ,2,FALSE),0)</f>
        <v>0</v>
      </c>
      <c r="AI512" s="89" t="s">
        <v>691</v>
      </c>
      <c r="AJ512" s="89" t="s">
        <v>114</v>
      </c>
      <c r="AL512" s="83"/>
      <c r="AM512" s="83"/>
      <c r="AN512" s="83"/>
      <c r="AO512" s="83"/>
      <c r="AP512" s="83"/>
      <c r="AX512" s="80" t="s">
        <v>691</v>
      </c>
      <c r="AY512" s="80" t="s">
        <v>114</v>
      </c>
    </row>
    <row r="513" s="80" customFormat="1" ht="17.25" spans="1:51">
      <c r="A513" s="95"/>
      <c r="B513" s="95"/>
      <c r="C513" s="95"/>
      <c r="D513" s="95">
        <v>0</v>
      </c>
      <c r="E513" s="95"/>
      <c r="F513" s="95"/>
      <c r="G513" s="95"/>
      <c r="H513" s="95"/>
      <c r="I513" s="95"/>
      <c r="J513" s="95"/>
      <c r="K513" s="95"/>
      <c r="L513" s="80">
        <v>0</v>
      </c>
      <c r="Y513" s="98"/>
      <c r="Z513" s="80">
        <f t="shared" si="26"/>
        <v>0</v>
      </c>
      <c r="AA513" s="80">
        <f t="shared" si="25"/>
        <v>0</v>
      </c>
      <c r="AB513" s="81" t="s">
        <v>895</v>
      </c>
      <c r="AC513" s="81">
        <v>0</v>
      </c>
      <c r="AD513" s="81">
        <v>0</v>
      </c>
      <c r="AE513" s="81">
        <v>0</v>
      </c>
      <c r="AF513" s="81">
        <v>0</v>
      </c>
      <c r="AG513" s="80">
        <f>IFERROR(VLOOKUP(AB513,$AI:$AJ,2,FALSE),0)</f>
        <v>0</v>
      </c>
      <c r="AI513" s="89" t="s">
        <v>896</v>
      </c>
      <c r="AJ513" s="89" t="s">
        <v>114</v>
      </c>
      <c r="AL513" s="83"/>
      <c r="AM513" s="83"/>
      <c r="AN513" s="83"/>
      <c r="AO513" s="83"/>
      <c r="AP513" s="83"/>
      <c r="AX513" s="80" t="s">
        <v>896</v>
      </c>
      <c r="AY513" s="80" t="s">
        <v>114</v>
      </c>
    </row>
    <row r="514" s="80" customFormat="1" ht="17.25" spans="1:51">
      <c r="A514" s="95"/>
      <c r="B514" s="95"/>
      <c r="C514" s="95"/>
      <c r="D514" s="95">
        <v>0</v>
      </c>
      <c r="E514" s="95"/>
      <c r="F514" s="95"/>
      <c r="G514" s="95"/>
      <c r="H514" s="95"/>
      <c r="I514" s="95"/>
      <c r="J514" s="95"/>
      <c r="K514" s="95"/>
      <c r="L514" s="80">
        <v>0</v>
      </c>
      <c r="Y514" s="98"/>
      <c r="Z514" s="80">
        <f t="shared" si="26"/>
        <v>0</v>
      </c>
      <c r="AA514" s="80" t="str">
        <f t="shared" ref="AA514:AA577" si="27">AG514</f>
        <v>北蔡支行</v>
      </c>
      <c r="AB514" s="81" t="s">
        <v>783</v>
      </c>
      <c r="AC514" s="81">
        <v>0</v>
      </c>
      <c r="AD514" s="81">
        <v>0</v>
      </c>
      <c r="AE514" s="81">
        <v>0</v>
      </c>
      <c r="AF514" s="81">
        <v>0</v>
      </c>
      <c r="AG514" s="80" t="str">
        <f>IFERROR(VLOOKUP(AB514,$AI:$AJ,2,FALSE),0)</f>
        <v>北蔡支行</v>
      </c>
      <c r="AI514" s="89" t="s">
        <v>897</v>
      </c>
      <c r="AJ514" s="89" t="s">
        <v>114</v>
      </c>
      <c r="AL514" s="83"/>
      <c r="AM514" s="83"/>
      <c r="AN514" s="83"/>
      <c r="AO514" s="83"/>
      <c r="AP514" s="83"/>
      <c r="AX514" s="80" t="s">
        <v>897</v>
      </c>
      <c r="AY514" s="80" t="s">
        <v>114</v>
      </c>
    </row>
    <row r="515" s="80" customFormat="1" ht="17.25" spans="1:51">
      <c r="A515" s="95"/>
      <c r="B515" s="95"/>
      <c r="C515" s="95"/>
      <c r="D515" s="95">
        <v>0</v>
      </c>
      <c r="E515" s="95"/>
      <c r="F515" s="95"/>
      <c r="G515" s="95"/>
      <c r="H515" s="95"/>
      <c r="I515" s="95"/>
      <c r="J515" s="95"/>
      <c r="K515" s="95"/>
      <c r="L515" s="80">
        <v>0</v>
      </c>
      <c r="Y515" s="98"/>
      <c r="Z515" s="80">
        <f t="shared" si="26"/>
        <v>0</v>
      </c>
      <c r="AA515" s="80" t="str">
        <f t="shared" si="27"/>
        <v>零售市场部</v>
      </c>
      <c r="AB515" s="81" t="s">
        <v>179</v>
      </c>
      <c r="AC515" s="81">
        <v>1</v>
      </c>
      <c r="AD515" s="81">
        <v>200000</v>
      </c>
      <c r="AE515" s="81">
        <v>34</v>
      </c>
      <c r="AF515" s="81">
        <v>4007332</v>
      </c>
      <c r="AG515" s="80" t="str">
        <f>IFERROR(VLOOKUP(AB515,$AI:$AJ,2,FALSE),0)</f>
        <v>零售市场部</v>
      </c>
      <c r="AI515" s="89" t="s">
        <v>123</v>
      </c>
      <c r="AJ515" s="89" t="s">
        <v>114</v>
      </c>
      <c r="AL515" s="83"/>
      <c r="AM515" s="83"/>
      <c r="AN515" s="83"/>
      <c r="AO515" s="83"/>
      <c r="AP515" s="83"/>
      <c r="AX515" s="80" t="s">
        <v>123</v>
      </c>
      <c r="AY515" s="80" t="s">
        <v>114</v>
      </c>
    </row>
    <row r="516" s="80" customFormat="1" ht="17.25" spans="1:51">
      <c r="A516" s="95"/>
      <c r="B516" s="95"/>
      <c r="C516" s="95"/>
      <c r="D516" s="95">
        <v>0</v>
      </c>
      <c r="E516" s="95"/>
      <c r="F516" s="95"/>
      <c r="G516" s="95"/>
      <c r="H516" s="95"/>
      <c r="I516" s="95"/>
      <c r="J516" s="95"/>
      <c r="K516" s="95"/>
      <c r="L516" s="80">
        <v>0</v>
      </c>
      <c r="Y516" s="98"/>
      <c r="Z516" s="80">
        <f t="shared" ref="Z516:Z579" si="28">P516-Y516</f>
        <v>0</v>
      </c>
      <c r="AA516" s="80" t="str">
        <f t="shared" si="27"/>
        <v>芳华分理处</v>
      </c>
      <c r="AB516" s="81" t="s">
        <v>232</v>
      </c>
      <c r="AC516" s="81">
        <v>0</v>
      </c>
      <c r="AD516" s="81">
        <v>0</v>
      </c>
      <c r="AE516" s="81">
        <v>0</v>
      </c>
      <c r="AF516" s="81">
        <v>105000</v>
      </c>
      <c r="AG516" s="80" t="str">
        <f>IFERROR(VLOOKUP(AB516,$AI:$AJ,2,FALSE),0)</f>
        <v>芳华分理处</v>
      </c>
      <c r="AI516" s="89" t="s">
        <v>716</v>
      </c>
      <c r="AJ516" s="89" t="s">
        <v>114</v>
      </c>
      <c r="AL516" s="83"/>
      <c r="AM516" s="83"/>
      <c r="AN516" s="83"/>
      <c r="AO516" s="83"/>
      <c r="AP516" s="83"/>
      <c r="AX516" s="80" t="s">
        <v>716</v>
      </c>
      <c r="AY516" s="80" t="s">
        <v>114</v>
      </c>
    </row>
    <row r="517" s="80" customFormat="1" ht="17.25" spans="1:51">
      <c r="A517" s="95"/>
      <c r="B517" s="95"/>
      <c r="C517" s="95"/>
      <c r="D517" s="95">
        <v>0</v>
      </c>
      <c r="E517" s="95"/>
      <c r="F517" s="95"/>
      <c r="G517" s="95"/>
      <c r="H517" s="95"/>
      <c r="I517" s="95"/>
      <c r="J517" s="95"/>
      <c r="K517" s="95"/>
      <c r="L517" s="80">
        <v>0</v>
      </c>
      <c r="Y517" s="98"/>
      <c r="Z517" s="80">
        <f t="shared" si="28"/>
        <v>0</v>
      </c>
      <c r="AA517" s="80" t="str">
        <f t="shared" si="27"/>
        <v>南新分理处</v>
      </c>
      <c r="AB517" s="81" t="s">
        <v>833</v>
      </c>
      <c r="AC517" s="81">
        <v>0</v>
      </c>
      <c r="AD517" s="81">
        <v>0</v>
      </c>
      <c r="AE517" s="81">
        <v>0</v>
      </c>
      <c r="AF517" s="81">
        <v>0</v>
      </c>
      <c r="AG517" s="80" t="str">
        <f>IFERROR(VLOOKUP(AB517,$AI:$AJ,2,FALSE),0)</f>
        <v>南新分理处</v>
      </c>
      <c r="AI517" s="89" t="s">
        <v>628</v>
      </c>
      <c r="AJ517" s="89" t="s">
        <v>114</v>
      </c>
      <c r="AL517" s="83"/>
      <c r="AM517" s="83"/>
      <c r="AN517" s="83"/>
      <c r="AO517" s="83"/>
      <c r="AP517" s="83"/>
      <c r="AX517" s="80" t="s">
        <v>628</v>
      </c>
      <c r="AY517" s="80" t="s">
        <v>114</v>
      </c>
    </row>
    <row r="518" s="80" customFormat="1" ht="17.25" spans="1:51">
      <c r="A518" s="95"/>
      <c r="B518" s="95"/>
      <c r="C518" s="95"/>
      <c r="D518" s="95">
        <v>0</v>
      </c>
      <c r="E518" s="95"/>
      <c r="F518" s="95"/>
      <c r="G518" s="95"/>
      <c r="H518" s="95"/>
      <c r="I518" s="95"/>
      <c r="J518" s="95"/>
      <c r="K518" s="95"/>
      <c r="L518" s="80">
        <v>0</v>
      </c>
      <c r="Y518" s="98"/>
      <c r="Z518" s="80">
        <f t="shared" si="28"/>
        <v>0</v>
      </c>
      <c r="AA518" s="80" t="str">
        <f t="shared" si="27"/>
        <v>运营管理部业务保障部</v>
      </c>
      <c r="AB518" s="81" t="s">
        <v>444</v>
      </c>
      <c r="AC518" s="81">
        <v>0</v>
      </c>
      <c r="AD518" s="81">
        <v>0</v>
      </c>
      <c r="AE518" s="81">
        <v>0</v>
      </c>
      <c r="AF518" s="81">
        <v>0</v>
      </c>
      <c r="AG518" s="80" t="str">
        <f>IFERROR(VLOOKUP(AB518,$AI:$AJ,2,FALSE),0)</f>
        <v>运营管理部业务保障部</v>
      </c>
      <c r="AI518" s="93" t="s">
        <v>438</v>
      </c>
      <c r="AJ518" s="89" t="s">
        <v>114</v>
      </c>
      <c r="AL518" s="83"/>
      <c r="AM518" s="83"/>
      <c r="AN518" s="83"/>
      <c r="AO518" s="83"/>
      <c r="AP518" s="83"/>
      <c r="AX518" s="80" t="s">
        <v>438</v>
      </c>
      <c r="AY518" s="80" t="s">
        <v>114</v>
      </c>
    </row>
    <row r="519" s="80" customFormat="1" ht="17.25" spans="1:51">
      <c r="A519" s="95"/>
      <c r="B519" s="95"/>
      <c r="C519" s="95"/>
      <c r="D519" s="95">
        <v>0</v>
      </c>
      <c r="E519" s="95"/>
      <c r="F519" s="95"/>
      <c r="G519" s="95"/>
      <c r="H519" s="95"/>
      <c r="I519" s="95"/>
      <c r="J519" s="95"/>
      <c r="K519" s="95"/>
      <c r="L519" s="80">
        <v>0</v>
      </c>
      <c r="Y519" s="98"/>
      <c r="Z519" s="80">
        <f t="shared" si="28"/>
        <v>0</v>
      </c>
      <c r="AA519" s="80" t="str">
        <f t="shared" si="27"/>
        <v>合庆支行</v>
      </c>
      <c r="AB519" s="81" t="s">
        <v>898</v>
      </c>
      <c r="AC519" s="81">
        <v>0</v>
      </c>
      <c r="AD519" s="81">
        <v>0</v>
      </c>
      <c r="AE519" s="81">
        <v>0</v>
      </c>
      <c r="AF519" s="81">
        <v>0</v>
      </c>
      <c r="AG519" s="80" t="str">
        <f>IFERROR(VLOOKUP(AB519,$AI:$AJ,2,FALSE),0)</f>
        <v>合庆支行</v>
      </c>
      <c r="AI519" s="94" t="s">
        <v>575</v>
      </c>
      <c r="AJ519" s="89" t="s">
        <v>114</v>
      </c>
      <c r="AL519" s="83"/>
      <c r="AM519" s="83"/>
      <c r="AN519" s="83"/>
      <c r="AO519" s="83"/>
      <c r="AP519" s="83"/>
      <c r="AX519" s="80" t="s">
        <v>575</v>
      </c>
      <c r="AY519" s="80" t="s">
        <v>114</v>
      </c>
    </row>
    <row r="520" s="80" customFormat="1" ht="17.25" spans="1:51">
      <c r="A520" s="95"/>
      <c r="B520" s="95"/>
      <c r="C520" s="95"/>
      <c r="D520" s="95">
        <v>0</v>
      </c>
      <c r="E520" s="95"/>
      <c r="F520" s="95"/>
      <c r="G520" s="95"/>
      <c r="H520" s="95"/>
      <c r="I520" s="95"/>
      <c r="J520" s="95"/>
      <c r="K520" s="95"/>
      <c r="L520" s="80">
        <v>0</v>
      </c>
      <c r="Y520" s="98"/>
      <c r="Z520" s="80">
        <f t="shared" si="28"/>
        <v>0</v>
      </c>
      <c r="AA520" s="80" t="str">
        <f t="shared" si="27"/>
        <v>营业部</v>
      </c>
      <c r="AB520" s="81" t="s">
        <v>595</v>
      </c>
      <c r="AC520" s="81">
        <v>0</v>
      </c>
      <c r="AD520" s="81">
        <v>0</v>
      </c>
      <c r="AE520" s="81">
        <v>0</v>
      </c>
      <c r="AF520" s="81">
        <v>0</v>
      </c>
      <c r="AG520" s="80" t="str">
        <f>IFERROR(VLOOKUP(AB520,$AI:$AJ,2,FALSE),0)</f>
        <v>营业部</v>
      </c>
      <c r="AI520" s="89" t="s">
        <v>829</v>
      </c>
      <c r="AJ520" s="89" t="s">
        <v>114</v>
      </c>
      <c r="AL520" s="83"/>
      <c r="AM520" s="83"/>
      <c r="AN520" s="83"/>
      <c r="AO520" s="83"/>
      <c r="AP520" s="83"/>
      <c r="AX520" s="80" t="s">
        <v>829</v>
      </c>
      <c r="AY520" s="80" t="s">
        <v>114</v>
      </c>
    </row>
    <row r="521" s="80" customFormat="1" ht="17.25" spans="1:51">
      <c r="A521" s="95"/>
      <c r="B521" s="95"/>
      <c r="C521" s="95"/>
      <c r="D521" s="95">
        <v>0</v>
      </c>
      <c r="E521" s="95"/>
      <c r="F521" s="95"/>
      <c r="G521" s="95"/>
      <c r="H521" s="95"/>
      <c r="I521" s="95"/>
      <c r="J521" s="95"/>
      <c r="K521" s="95"/>
      <c r="L521" s="80">
        <v>0</v>
      </c>
      <c r="Y521" s="98"/>
      <c r="Z521" s="80">
        <f t="shared" si="28"/>
        <v>0</v>
      </c>
      <c r="AA521" s="80">
        <f t="shared" si="27"/>
        <v>0</v>
      </c>
      <c r="AB521" s="81" t="s">
        <v>899</v>
      </c>
      <c r="AC521" s="81">
        <v>0</v>
      </c>
      <c r="AD521" s="81">
        <v>0</v>
      </c>
      <c r="AE521" s="81">
        <v>0</v>
      </c>
      <c r="AF521" s="81">
        <v>0</v>
      </c>
      <c r="AG521" s="80">
        <f>IFERROR(VLOOKUP(AB521,$AI:$AJ,2,FALSE),0)</f>
        <v>0</v>
      </c>
      <c r="AI521" s="89" t="s">
        <v>900</v>
      </c>
      <c r="AJ521" s="89" t="s">
        <v>114</v>
      </c>
      <c r="AL521" s="83"/>
      <c r="AM521" s="83"/>
      <c r="AN521" s="83"/>
      <c r="AO521" s="83"/>
      <c r="AP521" s="83"/>
      <c r="AX521" s="80" t="s">
        <v>900</v>
      </c>
      <c r="AY521" s="80" t="s">
        <v>114</v>
      </c>
    </row>
    <row r="522" s="80" customFormat="1" ht="17.25" spans="1:51">
      <c r="A522" s="95"/>
      <c r="B522" s="95"/>
      <c r="C522" s="95"/>
      <c r="D522" s="95">
        <v>0</v>
      </c>
      <c r="E522" s="95"/>
      <c r="F522" s="95"/>
      <c r="G522" s="95"/>
      <c r="H522" s="95"/>
      <c r="I522" s="95"/>
      <c r="J522" s="95"/>
      <c r="K522" s="95"/>
      <c r="L522" s="80">
        <v>0</v>
      </c>
      <c r="Y522" s="98"/>
      <c r="Z522" s="80">
        <f t="shared" si="28"/>
        <v>0</v>
      </c>
      <c r="AA522" s="80" t="str">
        <f t="shared" si="27"/>
        <v>民耀分理处</v>
      </c>
      <c r="AB522" s="81" t="s">
        <v>446</v>
      </c>
      <c r="AC522" s="81">
        <v>0</v>
      </c>
      <c r="AD522" s="81">
        <v>0</v>
      </c>
      <c r="AE522" s="81">
        <v>0</v>
      </c>
      <c r="AF522" s="81">
        <v>0</v>
      </c>
      <c r="AG522" s="80" t="str">
        <f>IFERROR(VLOOKUP(AB522,$AI:$AJ,2,FALSE),0)</f>
        <v>民耀分理处</v>
      </c>
      <c r="AI522" s="89" t="s">
        <v>901</v>
      </c>
      <c r="AJ522" s="89" t="s">
        <v>114</v>
      </c>
      <c r="AL522" s="83"/>
      <c r="AM522" s="83"/>
      <c r="AN522" s="83"/>
      <c r="AO522" s="83"/>
      <c r="AP522" s="83"/>
      <c r="AX522" s="80" t="s">
        <v>901</v>
      </c>
      <c r="AY522" s="80" t="s">
        <v>114</v>
      </c>
    </row>
    <row r="523" s="80" customFormat="1" ht="17.25" spans="1:51">
      <c r="A523" s="95"/>
      <c r="B523" s="95"/>
      <c r="C523" s="95"/>
      <c r="D523" s="95">
        <v>0</v>
      </c>
      <c r="E523" s="95"/>
      <c r="F523" s="95"/>
      <c r="G523" s="95"/>
      <c r="H523" s="95"/>
      <c r="I523" s="95"/>
      <c r="J523" s="95"/>
      <c r="K523" s="95"/>
      <c r="L523" s="80">
        <v>0</v>
      </c>
      <c r="Y523" s="98"/>
      <c r="Z523" s="80">
        <f t="shared" si="28"/>
        <v>0</v>
      </c>
      <c r="AA523" s="80" t="str">
        <f t="shared" si="27"/>
        <v>高桥支行</v>
      </c>
      <c r="AB523" s="81" t="s">
        <v>900</v>
      </c>
      <c r="AC523" s="81">
        <v>0</v>
      </c>
      <c r="AD523" s="81">
        <v>0</v>
      </c>
      <c r="AE523" s="81">
        <v>0</v>
      </c>
      <c r="AF523" s="81">
        <v>0</v>
      </c>
      <c r="AG523" s="80" t="str">
        <f>IFERROR(VLOOKUP(AB523,$AI:$AJ,2,FALSE),0)</f>
        <v>高桥支行</v>
      </c>
      <c r="AI523" s="89" t="s">
        <v>902</v>
      </c>
      <c r="AJ523" s="89" t="s">
        <v>114</v>
      </c>
      <c r="AL523" s="83"/>
      <c r="AM523" s="83"/>
      <c r="AN523" s="83"/>
      <c r="AO523" s="83"/>
      <c r="AP523" s="83"/>
      <c r="AX523" s="80" t="s">
        <v>902</v>
      </c>
      <c r="AY523" s="80" t="s">
        <v>114</v>
      </c>
    </row>
    <row r="524" s="80" customFormat="1" ht="17.25" spans="1:51">
      <c r="A524" s="95"/>
      <c r="B524" s="95"/>
      <c r="C524" s="95"/>
      <c r="D524" s="95">
        <v>0</v>
      </c>
      <c r="E524" s="95"/>
      <c r="F524" s="95"/>
      <c r="G524" s="95"/>
      <c r="H524" s="95"/>
      <c r="I524" s="95"/>
      <c r="J524" s="95"/>
      <c r="K524" s="95"/>
      <c r="L524" s="80">
        <v>0</v>
      </c>
      <c r="Y524" s="98"/>
      <c r="Z524" s="80">
        <f t="shared" si="28"/>
        <v>0</v>
      </c>
      <c r="AA524" s="80" t="str">
        <f t="shared" si="27"/>
        <v>唐镇支行</v>
      </c>
      <c r="AB524" s="81" t="s">
        <v>903</v>
      </c>
      <c r="AC524" s="81">
        <v>0</v>
      </c>
      <c r="AD524" s="81">
        <v>0</v>
      </c>
      <c r="AE524" s="81">
        <v>0</v>
      </c>
      <c r="AF524" s="81">
        <v>0</v>
      </c>
      <c r="AG524" s="80" t="str">
        <f>IFERROR(VLOOKUP(AB524,$AI:$AJ,2,FALSE),0)</f>
        <v>唐镇支行</v>
      </c>
      <c r="AI524" s="89" t="s">
        <v>762</v>
      </c>
      <c r="AJ524" s="89" t="s">
        <v>114</v>
      </c>
      <c r="AL524" s="83"/>
      <c r="AM524" s="83"/>
      <c r="AN524" s="83"/>
      <c r="AO524" s="83"/>
      <c r="AP524" s="83"/>
      <c r="AX524" s="80" t="s">
        <v>762</v>
      </c>
      <c r="AY524" s="80" t="s">
        <v>114</v>
      </c>
    </row>
    <row r="525" s="80" customFormat="1" ht="17.25" spans="1:51">
      <c r="A525" s="95"/>
      <c r="B525" s="95"/>
      <c r="C525" s="95"/>
      <c r="D525" s="95">
        <v>0</v>
      </c>
      <c r="E525" s="95"/>
      <c r="F525" s="95"/>
      <c r="G525" s="95"/>
      <c r="H525" s="95"/>
      <c r="I525" s="95"/>
      <c r="J525" s="95"/>
      <c r="K525" s="95"/>
      <c r="L525" s="80">
        <v>0</v>
      </c>
      <c r="Y525" s="98"/>
      <c r="Z525" s="80">
        <f t="shared" si="28"/>
        <v>0</v>
      </c>
      <c r="AA525" s="80" t="str">
        <f t="shared" si="27"/>
        <v>金杨支行</v>
      </c>
      <c r="AB525" s="81" t="s">
        <v>449</v>
      </c>
      <c r="AC525" s="81">
        <v>0</v>
      </c>
      <c r="AD525" s="81">
        <v>0</v>
      </c>
      <c r="AE525" s="81">
        <v>0</v>
      </c>
      <c r="AF525" s="81">
        <v>200000</v>
      </c>
      <c r="AG525" s="80" t="str">
        <f>IFERROR(VLOOKUP(AB525,$AI:$AJ,2,FALSE),0)</f>
        <v>金杨支行</v>
      </c>
      <c r="AI525" s="89" t="s">
        <v>904</v>
      </c>
      <c r="AJ525" s="89" t="s">
        <v>114</v>
      </c>
      <c r="AL525" s="83"/>
      <c r="AM525" s="83"/>
      <c r="AN525" s="83"/>
      <c r="AO525" s="83"/>
      <c r="AP525" s="83"/>
      <c r="AX525" s="80" t="s">
        <v>904</v>
      </c>
      <c r="AY525" s="80" t="s">
        <v>114</v>
      </c>
    </row>
    <row r="526" s="80" customFormat="1" ht="17.25" spans="1:51">
      <c r="A526" s="95"/>
      <c r="B526" s="95"/>
      <c r="C526" s="95"/>
      <c r="D526" s="95">
        <v>0</v>
      </c>
      <c r="E526" s="95"/>
      <c r="F526" s="95"/>
      <c r="G526" s="95"/>
      <c r="H526" s="95"/>
      <c r="I526" s="95"/>
      <c r="J526" s="95"/>
      <c r="K526" s="95"/>
      <c r="L526" s="80">
        <v>0</v>
      </c>
      <c r="Y526" s="98"/>
      <c r="Z526" s="80">
        <f t="shared" si="28"/>
        <v>0</v>
      </c>
      <c r="AA526" s="80" t="str">
        <f t="shared" si="27"/>
        <v>运营管理部业务保障部</v>
      </c>
      <c r="AB526" s="81" t="s">
        <v>424</v>
      </c>
      <c r="AC526" s="81">
        <v>0</v>
      </c>
      <c r="AD526" s="81">
        <v>0</v>
      </c>
      <c r="AE526" s="81">
        <v>0</v>
      </c>
      <c r="AF526" s="81">
        <v>0</v>
      </c>
      <c r="AG526" s="80" t="str">
        <f>IFERROR(VLOOKUP(AB526,$AI:$AJ,2,FALSE),0)</f>
        <v>运营管理部业务保障部</v>
      </c>
      <c r="AI526" s="93" t="s">
        <v>905</v>
      </c>
      <c r="AJ526" s="89" t="s">
        <v>96</v>
      </c>
      <c r="AL526" s="83"/>
      <c r="AM526" s="83"/>
      <c r="AN526" s="83"/>
      <c r="AO526" s="83"/>
      <c r="AP526" s="83"/>
      <c r="AX526" s="80" t="s">
        <v>905</v>
      </c>
      <c r="AY526" s="80" t="s">
        <v>96</v>
      </c>
    </row>
    <row r="527" s="80" customFormat="1" ht="17.25" spans="1:51">
      <c r="A527" s="95"/>
      <c r="B527" s="95"/>
      <c r="C527" s="95"/>
      <c r="D527" s="95">
        <v>0</v>
      </c>
      <c r="E527" s="95"/>
      <c r="F527" s="95"/>
      <c r="G527" s="95"/>
      <c r="H527" s="95"/>
      <c r="I527" s="95"/>
      <c r="J527" s="95"/>
      <c r="K527" s="95"/>
      <c r="L527" s="80">
        <v>0</v>
      </c>
      <c r="Y527" s="98"/>
      <c r="Z527" s="80">
        <f t="shared" si="28"/>
        <v>0</v>
      </c>
      <c r="AA527" s="80" t="str">
        <f t="shared" si="27"/>
        <v>杨思支行</v>
      </c>
      <c r="AB527" s="81" t="s">
        <v>451</v>
      </c>
      <c r="AC527" s="81">
        <v>0</v>
      </c>
      <c r="AD527" s="81">
        <v>0</v>
      </c>
      <c r="AE527" s="81">
        <v>0</v>
      </c>
      <c r="AF527" s="81">
        <v>0</v>
      </c>
      <c r="AG527" s="80" t="str">
        <f>IFERROR(VLOOKUP(AB527,$AI:$AJ,2,FALSE),0)</f>
        <v>杨思支行</v>
      </c>
      <c r="AI527" s="94" t="s">
        <v>393</v>
      </c>
      <c r="AJ527" s="89" t="s">
        <v>96</v>
      </c>
      <c r="AL527" s="83"/>
      <c r="AM527" s="83"/>
      <c r="AN527" s="83"/>
      <c r="AO527" s="83"/>
      <c r="AP527" s="83"/>
      <c r="AX527" s="80" t="s">
        <v>393</v>
      </c>
      <c r="AY527" s="80" t="s">
        <v>96</v>
      </c>
    </row>
    <row r="528" s="80" customFormat="1" ht="17.25" spans="1:51">
      <c r="A528" s="95"/>
      <c r="B528" s="95"/>
      <c r="C528" s="95"/>
      <c r="D528" s="95">
        <v>0</v>
      </c>
      <c r="E528" s="95"/>
      <c r="F528" s="95"/>
      <c r="G528" s="95"/>
      <c r="H528" s="95"/>
      <c r="I528" s="95"/>
      <c r="J528" s="95"/>
      <c r="K528" s="95"/>
      <c r="L528" s="80">
        <v>0</v>
      </c>
      <c r="Y528" s="98"/>
      <c r="Z528" s="80">
        <f t="shared" si="28"/>
        <v>0</v>
      </c>
      <c r="AA528" s="80" t="str">
        <f t="shared" si="27"/>
        <v>高东支行</v>
      </c>
      <c r="AB528" s="81" t="s">
        <v>906</v>
      </c>
      <c r="AC528" s="81">
        <v>0</v>
      </c>
      <c r="AD528" s="81">
        <v>0</v>
      </c>
      <c r="AE528" s="81">
        <v>0</v>
      </c>
      <c r="AF528" s="81">
        <v>0</v>
      </c>
      <c r="AG528" s="80" t="str">
        <f>IFERROR(VLOOKUP(AB528,$AI:$AJ,2,FALSE),0)</f>
        <v>高东支行</v>
      </c>
      <c r="AI528" s="89" t="s">
        <v>172</v>
      </c>
      <c r="AJ528" s="89" t="s">
        <v>157</v>
      </c>
      <c r="AL528" s="83"/>
      <c r="AM528" s="83"/>
      <c r="AN528" s="83"/>
      <c r="AO528" s="83"/>
      <c r="AP528" s="83"/>
      <c r="AX528" s="80" t="s">
        <v>172</v>
      </c>
      <c r="AY528" s="80" t="s">
        <v>157</v>
      </c>
    </row>
    <row r="529" s="80" customFormat="1" ht="17.25" spans="1:51">
      <c r="A529" s="95"/>
      <c r="B529" s="95"/>
      <c r="C529" s="95"/>
      <c r="D529" s="95">
        <v>0</v>
      </c>
      <c r="E529" s="95"/>
      <c r="F529" s="95"/>
      <c r="G529" s="95"/>
      <c r="H529" s="95"/>
      <c r="I529" s="95"/>
      <c r="J529" s="95"/>
      <c r="K529" s="95"/>
      <c r="L529" s="80">
        <v>0</v>
      </c>
      <c r="Y529" s="98"/>
      <c r="Z529" s="80">
        <f t="shared" si="28"/>
        <v>0</v>
      </c>
      <c r="AA529" s="80" t="str">
        <f t="shared" si="27"/>
        <v>北蔡支行</v>
      </c>
      <c r="AB529" s="81" t="s">
        <v>808</v>
      </c>
      <c r="AC529" s="81">
        <v>0</v>
      </c>
      <c r="AD529" s="81">
        <v>0</v>
      </c>
      <c r="AE529" s="81">
        <v>0</v>
      </c>
      <c r="AF529" s="81">
        <v>0</v>
      </c>
      <c r="AG529" s="80" t="str">
        <f>IFERROR(VLOOKUP(AB529,$AI:$AJ,2,FALSE),0)</f>
        <v>北蔡支行</v>
      </c>
      <c r="AI529" s="89" t="s">
        <v>907</v>
      </c>
      <c r="AJ529" s="89" t="s">
        <v>96</v>
      </c>
      <c r="AL529" s="83"/>
      <c r="AM529" s="83"/>
      <c r="AN529" s="83"/>
      <c r="AO529" s="83"/>
      <c r="AP529" s="83"/>
      <c r="AX529" s="80" t="s">
        <v>907</v>
      </c>
      <c r="AY529" s="80" t="s">
        <v>96</v>
      </c>
    </row>
    <row r="530" s="80" customFormat="1" ht="17.25" spans="1:51">
      <c r="A530" s="95"/>
      <c r="B530" s="95"/>
      <c r="C530" s="95"/>
      <c r="D530" s="95">
        <v>0</v>
      </c>
      <c r="E530" s="95"/>
      <c r="F530" s="95"/>
      <c r="G530" s="95"/>
      <c r="H530" s="95"/>
      <c r="I530" s="95"/>
      <c r="J530" s="95"/>
      <c r="K530" s="95"/>
      <c r="L530" s="80">
        <v>0</v>
      </c>
      <c r="Y530" s="98"/>
      <c r="Z530" s="80">
        <f t="shared" si="28"/>
        <v>0</v>
      </c>
      <c r="AA530" s="80" t="str">
        <f t="shared" si="27"/>
        <v>三林支行</v>
      </c>
      <c r="AB530" s="81" t="s">
        <v>724</v>
      </c>
      <c r="AC530" s="81">
        <v>0</v>
      </c>
      <c r="AD530" s="81">
        <v>0</v>
      </c>
      <c r="AE530" s="81">
        <v>0</v>
      </c>
      <c r="AF530" s="81">
        <v>0</v>
      </c>
      <c r="AG530" s="80" t="str">
        <f>IFERROR(VLOOKUP(AB530,$AI:$AJ,2,FALSE),0)</f>
        <v>三林支行</v>
      </c>
      <c r="AI530" s="89" t="s">
        <v>837</v>
      </c>
      <c r="AJ530" s="89" t="s">
        <v>96</v>
      </c>
      <c r="AL530" s="83"/>
      <c r="AM530" s="83"/>
      <c r="AN530" s="83"/>
      <c r="AO530" s="83"/>
      <c r="AP530" s="83"/>
      <c r="AX530" s="80" t="s">
        <v>837</v>
      </c>
      <c r="AY530" s="80" t="s">
        <v>96</v>
      </c>
    </row>
    <row r="531" s="80" customFormat="1" ht="17.25" spans="1:51">
      <c r="A531" s="95"/>
      <c r="B531" s="95"/>
      <c r="C531" s="95"/>
      <c r="D531" s="95">
        <v>0</v>
      </c>
      <c r="E531" s="95"/>
      <c r="F531" s="95"/>
      <c r="G531" s="95"/>
      <c r="H531" s="95"/>
      <c r="I531" s="95"/>
      <c r="J531" s="95"/>
      <c r="K531" s="95"/>
      <c r="L531" s="80">
        <v>0</v>
      </c>
      <c r="Y531" s="98"/>
      <c r="Z531" s="80">
        <f t="shared" si="28"/>
        <v>0</v>
      </c>
      <c r="AA531" s="80" t="str">
        <f t="shared" si="27"/>
        <v>花木支行</v>
      </c>
      <c r="AB531" s="81" t="s">
        <v>237</v>
      </c>
      <c r="AC531" s="81">
        <v>0</v>
      </c>
      <c r="AD531" s="81">
        <v>0</v>
      </c>
      <c r="AE531" s="81">
        <v>9</v>
      </c>
      <c r="AF531" s="81">
        <v>100000</v>
      </c>
      <c r="AG531" s="80" t="str">
        <f>IFERROR(VLOOKUP(AB531,$AI:$AJ,2,FALSE),0)</f>
        <v>花木支行</v>
      </c>
      <c r="AI531" s="89" t="s">
        <v>365</v>
      </c>
      <c r="AJ531" s="89" t="s">
        <v>96</v>
      </c>
      <c r="AL531" s="83"/>
      <c r="AM531" s="83"/>
      <c r="AN531" s="83"/>
      <c r="AO531" s="83"/>
      <c r="AP531" s="83"/>
      <c r="AX531" s="80" t="s">
        <v>365</v>
      </c>
      <c r="AY531" s="80" t="s">
        <v>96</v>
      </c>
    </row>
    <row r="532" s="80" customFormat="1" ht="17.25" spans="1:51">
      <c r="A532" s="95"/>
      <c r="B532" s="95"/>
      <c r="C532" s="95"/>
      <c r="D532" s="95">
        <v>0</v>
      </c>
      <c r="E532" s="95"/>
      <c r="F532" s="95"/>
      <c r="G532" s="95"/>
      <c r="H532" s="95"/>
      <c r="I532" s="95"/>
      <c r="J532" s="95"/>
      <c r="K532" s="95"/>
      <c r="L532" s="80">
        <v>0</v>
      </c>
      <c r="Y532" s="98"/>
      <c r="Z532" s="80">
        <f t="shared" si="28"/>
        <v>0</v>
      </c>
      <c r="AA532" s="80" t="str">
        <f t="shared" si="27"/>
        <v>北蔡支行</v>
      </c>
      <c r="AB532" s="81" t="s">
        <v>794</v>
      </c>
      <c r="AC532" s="81">
        <v>0</v>
      </c>
      <c r="AD532" s="81">
        <v>0</v>
      </c>
      <c r="AE532" s="81">
        <v>0</v>
      </c>
      <c r="AF532" s="81">
        <v>0</v>
      </c>
      <c r="AG532" s="80" t="str">
        <f>IFERROR(VLOOKUP(AB532,$AI:$AJ,2,FALSE),0)</f>
        <v>北蔡支行</v>
      </c>
      <c r="AI532" s="89" t="s">
        <v>908</v>
      </c>
      <c r="AJ532" s="89" t="s">
        <v>96</v>
      </c>
      <c r="AL532" s="83"/>
      <c r="AM532" s="83"/>
      <c r="AN532" s="83"/>
      <c r="AO532" s="83"/>
      <c r="AP532" s="83"/>
      <c r="AX532" s="80" t="s">
        <v>908</v>
      </c>
      <c r="AY532" s="80" t="s">
        <v>96</v>
      </c>
    </row>
    <row r="533" s="80" customFormat="1" ht="17.25" spans="1:51">
      <c r="A533" s="95"/>
      <c r="B533" s="95"/>
      <c r="C533" s="95"/>
      <c r="D533" s="95">
        <v>0</v>
      </c>
      <c r="E533" s="95"/>
      <c r="F533" s="95"/>
      <c r="G533" s="95"/>
      <c r="H533" s="95"/>
      <c r="I533" s="95"/>
      <c r="J533" s="95"/>
      <c r="K533" s="95"/>
      <c r="L533" s="80">
        <v>0</v>
      </c>
      <c r="Y533" s="98"/>
      <c r="Z533" s="80">
        <f t="shared" si="28"/>
        <v>0</v>
      </c>
      <c r="AA533" s="80" t="str">
        <f t="shared" si="27"/>
        <v>零售市场部</v>
      </c>
      <c r="AB533" s="81" t="s">
        <v>240</v>
      </c>
      <c r="AC533" s="81">
        <v>0</v>
      </c>
      <c r="AD533" s="81">
        <v>0</v>
      </c>
      <c r="AE533" s="81">
        <v>4</v>
      </c>
      <c r="AF533" s="81">
        <v>687500</v>
      </c>
      <c r="AG533" s="80" t="str">
        <f>IFERROR(VLOOKUP(AB533,$AI:$AJ,2,FALSE),0)</f>
        <v>零售市场部</v>
      </c>
      <c r="AI533" s="89" t="s">
        <v>909</v>
      </c>
      <c r="AJ533" s="89" t="s">
        <v>96</v>
      </c>
      <c r="AL533" s="83"/>
      <c r="AM533" s="83"/>
      <c r="AN533" s="83"/>
      <c r="AO533" s="83"/>
      <c r="AP533" s="83"/>
      <c r="AX533" s="80" t="s">
        <v>909</v>
      </c>
      <c r="AY533" s="80" t="s">
        <v>96</v>
      </c>
    </row>
    <row r="534" s="80" customFormat="1" ht="17.25" spans="1:51">
      <c r="A534" s="95"/>
      <c r="B534" s="95"/>
      <c r="C534" s="95"/>
      <c r="D534" s="95">
        <v>0</v>
      </c>
      <c r="E534" s="95"/>
      <c r="F534" s="95"/>
      <c r="G534" s="95"/>
      <c r="H534" s="95"/>
      <c r="I534" s="95"/>
      <c r="J534" s="95"/>
      <c r="K534" s="95"/>
      <c r="L534" s="80">
        <v>0</v>
      </c>
      <c r="Y534" s="98"/>
      <c r="Z534" s="80">
        <f t="shared" si="28"/>
        <v>0</v>
      </c>
      <c r="AA534" s="80" t="str">
        <f t="shared" si="27"/>
        <v>唐镇支行</v>
      </c>
      <c r="AB534" s="81" t="s">
        <v>457</v>
      </c>
      <c r="AC534" s="81">
        <v>0</v>
      </c>
      <c r="AD534" s="81">
        <v>0</v>
      </c>
      <c r="AE534" s="81">
        <v>0</v>
      </c>
      <c r="AF534" s="81">
        <v>0</v>
      </c>
      <c r="AG534" s="80" t="str">
        <f>IFERROR(VLOOKUP(AB534,$AI:$AJ,2,FALSE),0)</f>
        <v>唐镇支行</v>
      </c>
      <c r="AI534" s="89" t="s">
        <v>910</v>
      </c>
      <c r="AJ534" s="89" t="s">
        <v>96</v>
      </c>
      <c r="AL534" s="83"/>
      <c r="AM534" s="83"/>
      <c r="AN534" s="83"/>
      <c r="AO534" s="83"/>
      <c r="AP534" s="83"/>
      <c r="AX534" s="80" t="s">
        <v>910</v>
      </c>
      <c r="AY534" s="80" t="s">
        <v>96</v>
      </c>
    </row>
    <row r="535" s="80" customFormat="1" ht="17.25" spans="1:51">
      <c r="A535" s="95"/>
      <c r="B535" s="95"/>
      <c r="C535" s="95"/>
      <c r="D535" s="95">
        <v>0</v>
      </c>
      <c r="E535" s="95"/>
      <c r="F535" s="95"/>
      <c r="G535" s="95"/>
      <c r="H535" s="95"/>
      <c r="I535" s="95"/>
      <c r="J535" s="95"/>
      <c r="K535" s="95"/>
      <c r="L535" s="80">
        <v>0</v>
      </c>
      <c r="Y535" s="98"/>
      <c r="Z535" s="80">
        <f t="shared" si="28"/>
        <v>0</v>
      </c>
      <c r="AA535" s="80" t="str">
        <f t="shared" si="27"/>
        <v>三林支行</v>
      </c>
      <c r="AB535" s="81" t="s">
        <v>717</v>
      </c>
      <c r="AC535" s="81">
        <v>0</v>
      </c>
      <c r="AD535" s="81">
        <v>0</v>
      </c>
      <c r="AE535" s="81">
        <v>0</v>
      </c>
      <c r="AF535" s="81">
        <v>0</v>
      </c>
      <c r="AG535" s="80" t="str">
        <f>IFERROR(VLOOKUP(AB535,$AI:$AJ,2,FALSE),0)</f>
        <v>三林支行</v>
      </c>
      <c r="AI535" s="91" t="s">
        <v>911</v>
      </c>
      <c r="AJ535" s="89" t="s">
        <v>225</v>
      </c>
      <c r="AL535" s="83"/>
      <c r="AM535" s="83"/>
      <c r="AN535" s="83"/>
      <c r="AO535" s="83"/>
      <c r="AP535" s="83"/>
      <c r="AX535" s="80" t="s">
        <v>911</v>
      </c>
      <c r="AY535" s="80" t="s">
        <v>225</v>
      </c>
    </row>
    <row r="536" s="80" customFormat="1" ht="17.25" spans="1:51">
      <c r="A536" s="95"/>
      <c r="B536" s="95"/>
      <c r="C536" s="95"/>
      <c r="D536" s="95">
        <v>0</v>
      </c>
      <c r="E536" s="95"/>
      <c r="F536" s="95"/>
      <c r="G536" s="95"/>
      <c r="H536" s="95"/>
      <c r="I536" s="95"/>
      <c r="J536" s="95"/>
      <c r="K536" s="95"/>
      <c r="L536" s="80">
        <v>0</v>
      </c>
      <c r="Y536" s="98"/>
      <c r="Z536" s="80">
        <f t="shared" si="28"/>
        <v>0</v>
      </c>
      <c r="AA536" s="80" t="str">
        <f t="shared" si="27"/>
        <v>风险管理部</v>
      </c>
      <c r="AB536" s="81" t="s">
        <v>511</v>
      </c>
      <c r="AC536" s="81">
        <v>0</v>
      </c>
      <c r="AD536" s="81">
        <v>0</v>
      </c>
      <c r="AE536" s="81">
        <v>0</v>
      </c>
      <c r="AF536" s="81">
        <v>0</v>
      </c>
      <c r="AG536" s="80" t="str">
        <f>IFERROR(VLOOKUP(AB536,$AI:$AJ,2,FALSE),0)</f>
        <v>风险管理部</v>
      </c>
      <c r="AI536" s="93" t="s">
        <v>552</v>
      </c>
      <c r="AJ536" s="89" t="s">
        <v>225</v>
      </c>
      <c r="AL536" s="83"/>
      <c r="AM536" s="83"/>
      <c r="AN536" s="83"/>
      <c r="AO536" s="83"/>
      <c r="AP536" s="83"/>
      <c r="AX536" s="80" t="s">
        <v>552</v>
      </c>
      <c r="AY536" s="80" t="s">
        <v>225</v>
      </c>
    </row>
    <row r="537" s="80" customFormat="1" ht="17.25" spans="1:51">
      <c r="A537" s="95"/>
      <c r="B537" s="95"/>
      <c r="C537" s="95"/>
      <c r="D537" s="95">
        <v>0</v>
      </c>
      <c r="E537" s="95"/>
      <c r="F537" s="95"/>
      <c r="G537" s="95"/>
      <c r="H537" s="95"/>
      <c r="I537" s="95"/>
      <c r="J537" s="95"/>
      <c r="K537" s="95"/>
      <c r="L537" s="80">
        <v>0</v>
      </c>
      <c r="Y537" s="98"/>
      <c r="Z537" s="80">
        <f t="shared" si="28"/>
        <v>0</v>
      </c>
      <c r="AA537" s="80">
        <f t="shared" si="27"/>
        <v>0</v>
      </c>
      <c r="AB537" s="81" t="s">
        <v>912</v>
      </c>
      <c r="AC537" s="81">
        <v>0</v>
      </c>
      <c r="AD537" s="81">
        <v>0</v>
      </c>
      <c r="AE537" s="81">
        <v>0</v>
      </c>
      <c r="AF537" s="81">
        <v>0</v>
      </c>
      <c r="AG537" s="80">
        <f>IFERROR(VLOOKUP(AB537,$AI:$AJ,2,FALSE),0)</f>
        <v>0</v>
      </c>
      <c r="AI537" s="89" t="s">
        <v>416</v>
      </c>
      <c r="AJ537" s="89" t="s">
        <v>225</v>
      </c>
      <c r="AL537" s="83"/>
      <c r="AM537" s="83"/>
      <c r="AN537" s="83"/>
      <c r="AO537" s="83"/>
      <c r="AP537" s="83"/>
      <c r="AX537" s="80" t="s">
        <v>416</v>
      </c>
      <c r="AY537" s="80" t="s">
        <v>225</v>
      </c>
    </row>
    <row r="538" s="80" customFormat="1" ht="17.25" spans="1:51">
      <c r="A538" s="95"/>
      <c r="B538" s="95"/>
      <c r="C538" s="95"/>
      <c r="D538" s="95">
        <v>0</v>
      </c>
      <c r="E538" s="95"/>
      <c r="F538" s="95"/>
      <c r="G538" s="95"/>
      <c r="H538" s="95"/>
      <c r="I538" s="95"/>
      <c r="J538" s="95"/>
      <c r="K538" s="95"/>
      <c r="L538" s="80">
        <v>0</v>
      </c>
      <c r="Y538" s="98"/>
      <c r="Z538" s="80">
        <f t="shared" si="28"/>
        <v>0</v>
      </c>
      <c r="AA538" s="80">
        <f t="shared" si="27"/>
        <v>0</v>
      </c>
      <c r="AB538" s="81" t="s">
        <v>913</v>
      </c>
      <c r="AC538" s="81">
        <v>0</v>
      </c>
      <c r="AD538" s="81">
        <v>0</v>
      </c>
      <c r="AE538" s="81">
        <v>0</v>
      </c>
      <c r="AF538" s="81">
        <v>110000</v>
      </c>
      <c r="AG538" s="80">
        <f>IFERROR(VLOOKUP(AB538,$AI:$AJ,2,FALSE),0)</f>
        <v>0</v>
      </c>
      <c r="AI538" s="94" t="s">
        <v>443</v>
      </c>
      <c r="AJ538" s="89" t="s">
        <v>225</v>
      </c>
      <c r="AL538" s="83"/>
      <c r="AM538" s="83"/>
      <c r="AN538" s="83"/>
      <c r="AO538" s="83"/>
      <c r="AP538" s="83"/>
      <c r="AX538" s="80" t="s">
        <v>443</v>
      </c>
      <c r="AY538" s="80" t="s">
        <v>225</v>
      </c>
    </row>
    <row r="539" s="80" customFormat="1" ht="17.25" spans="1:51">
      <c r="A539" s="95"/>
      <c r="B539" s="95"/>
      <c r="C539" s="95"/>
      <c r="D539" s="95">
        <v>0</v>
      </c>
      <c r="E539" s="95"/>
      <c r="F539" s="95"/>
      <c r="G539" s="95"/>
      <c r="H539" s="95"/>
      <c r="I539" s="95"/>
      <c r="J539" s="95"/>
      <c r="K539" s="95"/>
      <c r="L539" s="80">
        <v>0</v>
      </c>
      <c r="Y539" s="98"/>
      <c r="Z539" s="80">
        <f t="shared" si="28"/>
        <v>0</v>
      </c>
      <c r="AA539" s="80" t="str">
        <f t="shared" si="27"/>
        <v>陆家嘴支行</v>
      </c>
      <c r="AB539" s="81" t="s">
        <v>655</v>
      </c>
      <c r="AC539" s="81">
        <v>0</v>
      </c>
      <c r="AD539" s="81">
        <v>0</v>
      </c>
      <c r="AE539" s="81">
        <v>0</v>
      </c>
      <c r="AF539" s="81">
        <v>0</v>
      </c>
      <c r="AG539" s="80" t="str">
        <f>IFERROR(VLOOKUP(AB539,$AI:$AJ,2,FALSE),0)</f>
        <v>陆家嘴支行</v>
      </c>
      <c r="AI539" s="89" t="s">
        <v>112</v>
      </c>
      <c r="AJ539" s="89" t="s">
        <v>225</v>
      </c>
      <c r="AL539" s="83"/>
      <c r="AM539" s="83"/>
      <c r="AN539" s="83"/>
      <c r="AO539" s="83"/>
      <c r="AP539" s="83"/>
      <c r="AX539" s="80" t="s">
        <v>112</v>
      </c>
      <c r="AY539" s="80" t="s">
        <v>225</v>
      </c>
    </row>
    <row r="540" s="80" customFormat="1" ht="17.25" spans="1:51">
      <c r="A540" s="95"/>
      <c r="B540" s="95"/>
      <c r="C540" s="95"/>
      <c r="D540" s="95">
        <v>0</v>
      </c>
      <c r="E540" s="95"/>
      <c r="F540" s="95"/>
      <c r="G540" s="95"/>
      <c r="H540" s="95"/>
      <c r="I540" s="95"/>
      <c r="J540" s="95"/>
      <c r="K540" s="95"/>
      <c r="L540" s="80">
        <v>0</v>
      </c>
      <c r="Y540" s="98"/>
      <c r="Z540" s="80">
        <f t="shared" si="28"/>
        <v>0</v>
      </c>
      <c r="AA540" s="80">
        <f t="shared" si="27"/>
        <v>0</v>
      </c>
      <c r="AB540" s="81" t="s">
        <v>914</v>
      </c>
      <c r="AC540" s="81">
        <v>0</v>
      </c>
      <c r="AD540" s="81">
        <v>0</v>
      </c>
      <c r="AE540" s="81">
        <v>0</v>
      </c>
      <c r="AF540" s="81">
        <v>0</v>
      </c>
      <c r="AG540" s="80">
        <f>IFERROR(VLOOKUP(AB540,$AI:$AJ,2,FALSE),0)</f>
        <v>0</v>
      </c>
      <c r="AI540" s="92" t="s">
        <v>736</v>
      </c>
      <c r="AJ540" s="89" t="s">
        <v>104</v>
      </c>
      <c r="AL540" s="83"/>
      <c r="AM540" s="83"/>
      <c r="AN540" s="83"/>
      <c r="AO540" s="83"/>
      <c r="AP540" s="83"/>
      <c r="AX540" s="80" t="s">
        <v>736</v>
      </c>
      <c r="AY540" s="80" t="s">
        <v>104</v>
      </c>
    </row>
    <row r="541" s="80" customFormat="1" ht="17.25" spans="1:51">
      <c r="A541" s="95"/>
      <c r="B541" s="95"/>
      <c r="C541" s="95"/>
      <c r="D541" s="95">
        <v>0</v>
      </c>
      <c r="E541" s="95"/>
      <c r="F541" s="95"/>
      <c r="G541" s="95"/>
      <c r="H541" s="95"/>
      <c r="I541" s="95"/>
      <c r="J541" s="95"/>
      <c r="K541" s="95"/>
      <c r="L541" s="80">
        <v>0</v>
      </c>
      <c r="Y541" s="98"/>
      <c r="Z541" s="80">
        <f t="shared" si="28"/>
        <v>0</v>
      </c>
      <c r="AA541" s="80" t="str">
        <f t="shared" si="27"/>
        <v>运营管理部</v>
      </c>
      <c r="AB541" s="81" t="s">
        <v>402</v>
      </c>
      <c r="AC541" s="81">
        <v>0</v>
      </c>
      <c r="AD541" s="81">
        <v>0</v>
      </c>
      <c r="AE541" s="81">
        <v>0</v>
      </c>
      <c r="AF541" s="81">
        <v>0</v>
      </c>
      <c r="AG541" s="80" t="str">
        <f>IFERROR(VLOOKUP(AB541,$AI:$AJ,2,FALSE),0)</f>
        <v>运营管理部</v>
      </c>
      <c r="AI541" s="89" t="s">
        <v>360</v>
      </c>
      <c r="AJ541" s="89" t="s">
        <v>104</v>
      </c>
      <c r="AL541" s="83"/>
      <c r="AM541" s="83"/>
      <c r="AN541" s="83"/>
      <c r="AO541" s="83"/>
      <c r="AP541" s="83"/>
      <c r="AX541" s="80" t="s">
        <v>360</v>
      </c>
      <c r="AY541" s="80" t="s">
        <v>104</v>
      </c>
    </row>
    <row r="542" s="80" customFormat="1" ht="17.25" spans="1:51">
      <c r="A542" s="95"/>
      <c r="B542" s="95"/>
      <c r="C542" s="95"/>
      <c r="D542" s="95">
        <v>0</v>
      </c>
      <c r="E542" s="95"/>
      <c r="F542" s="95"/>
      <c r="G542" s="95"/>
      <c r="H542" s="95"/>
      <c r="I542" s="95"/>
      <c r="J542" s="95"/>
      <c r="K542" s="95"/>
      <c r="L542" s="80">
        <v>0</v>
      </c>
      <c r="Y542" s="98"/>
      <c r="Z542" s="80">
        <f t="shared" si="28"/>
        <v>0</v>
      </c>
      <c r="AA542" s="80" t="str">
        <f t="shared" si="27"/>
        <v>新园路支行</v>
      </c>
      <c r="AB542" s="81" t="s">
        <v>459</v>
      </c>
      <c r="AC542" s="81">
        <v>0</v>
      </c>
      <c r="AD542" s="81">
        <v>0</v>
      </c>
      <c r="AE542" s="81">
        <v>0</v>
      </c>
      <c r="AF542" s="81">
        <v>181100</v>
      </c>
      <c r="AG542" s="80" t="str">
        <f>IFERROR(VLOOKUP(AB542,$AI:$AJ,2,FALSE),0)</f>
        <v>新园路支行</v>
      </c>
      <c r="AI542" s="89" t="s">
        <v>825</v>
      </c>
      <c r="AJ542" s="89" t="s">
        <v>104</v>
      </c>
      <c r="AL542" s="83"/>
      <c r="AM542" s="83"/>
      <c r="AN542" s="83"/>
      <c r="AO542" s="83"/>
      <c r="AP542" s="83"/>
      <c r="AX542" s="80" t="s">
        <v>825</v>
      </c>
      <c r="AY542" s="80" t="s">
        <v>104</v>
      </c>
    </row>
    <row r="543" s="80" customFormat="1" ht="17.25" spans="1:51">
      <c r="A543" s="95"/>
      <c r="B543" s="95"/>
      <c r="C543" s="95"/>
      <c r="D543" s="95">
        <v>0</v>
      </c>
      <c r="E543" s="95"/>
      <c r="F543" s="95"/>
      <c r="G543" s="95"/>
      <c r="H543" s="95"/>
      <c r="I543" s="95"/>
      <c r="J543" s="95"/>
      <c r="K543" s="95"/>
      <c r="L543" s="80">
        <v>0</v>
      </c>
      <c r="Y543" s="98"/>
      <c r="Z543" s="80">
        <f t="shared" si="28"/>
        <v>0</v>
      </c>
      <c r="AA543" s="80" t="str">
        <f t="shared" si="27"/>
        <v>香山分理处</v>
      </c>
      <c r="AB543" s="81" t="s">
        <v>461</v>
      </c>
      <c r="AC543" s="81">
        <v>0</v>
      </c>
      <c r="AD543" s="81">
        <v>0</v>
      </c>
      <c r="AE543" s="81">
        <v>0</v>
      </c>
      <c r="AF543" s="81">
        <v>0</v>
      </c>
      <c r="AG543" s="80" t="str">
        <f>IFERROR(VLOOKUP(AB543,$AI:$AJ,2,FALSE),0)</f>
        <v>香山分理处</v>
      </c>
      <c r="AI543" s="89" t="s">
        <v>626</v>
      </c>
      <c r="AJ543" s="89" t="s">
        <v>104</v>
      </c>
      <c r="AL543" s="83"/>
      <c r="AM543" s="83"/>
      <c r="AN543" s="83"/>
      <c r="AO543" s="83"/>
      <c r="AP543" s="83"/>
      <c r="AX543" s="80" t="s">
        <v>626</v>
      </c>
      <c r="AY543" s="80" t="s">
        <v>104</v>
      </c>
    </row>
    <row r="544" s="80" customFormat="1" ht="17.25" spans="1:51">
      <c r="A544" s="95"/>
      <c r="B544" s="95"/>
      <c r="C544" s="95"/>
      <c r="D544" s="95">
        <v>0</v>
      </c>
      <c r="E544" s="95"/>
      <c r="F544" s="95"/>
      <c r="G544" s="95"/>
      <c r="H544" s="95"/>
      <c r="I544" s="95"/>
      <c r="J544" s="95"/>
      <c r="K544" s="95"/>
      <c r="L544" s="80">
        <v>0</v>
      </c>
      <c r="Y544" s="98"/>
      <c r="Z544" s="80">
        <f t="shared" si="28"/>
        <v>0</v>
      </c>
      <c r="AA544" s="80">
        <f t="shared" si="27"/>
        <v>0</v>
      </c>
      <c r="AB544" s="81" t="s">
        <v>915</v>
      </c>
      <c r="AC544" s="81">
        <v>0</v>
      </c>
      <c r="AD544" s="81">
        <v>0</v>
      </c>
      <c r="AE544" s="81">
        <v>0</v>
      </c>
      <c r="AF544" s="81">
        <v>0</v>
      </c>
      <c r="AG544" s="80">
        <f>IFERROR(VLOOKUP(AB544,$AI:$AJ,2,FALSE),0)</f>
        <v>0</v>
      </c>
      <c r="AI544" s="89" t="s">
        <v>218</v>
      </c>
      <c r="AJ544" s="89" t="s">
        <v>104</v>
      </c>
      <c r="AL544" s="83"/>
      <c r="AM544" s="83"/>
      <c r="AN544" s="83"/>
      <c r="AO544" s="83"/>
      <c r="AP544" s="83"/>
      <c r="AX544" s="80" t="s">
        <v>218</v>
      </c>
      <c r="AY544" s="80" t="s">
        <v>104</v>
      </c>
    </row>
    <row r="545" s="80" customFormat="1" ht="17.25" spans="1:51">
      <c r="A545" s="95"/>
      <c r="B545" s="95"/>
      <c r="C545" s="95"/>
      <c r="D545" s="95">
        <v>0</v>
      </c>
      <c r="E545" s="95"/>
      <c r="F545" s="95"/>
      <c r="G545" s="95"/>
      <c r="H545" s="95"/>
      <c r="I545" s="95"/>
      <c r="J545" s="95"/>
      <c r="K545" s="95"/>
      <c r="L545" s="80">
        <v>0</v>
      </c>
      <c r="Y545" s="98"/>
      <c r="Z545" s="80">
        <f t="shared" si="28"/>
        <v>0</v>
      </c>
      <c r="AA545" s="80">
        <f t="shared" si="27"/>
        <v>0</v>
      </c>
      <c r="AB545" s="81" t="s">
        <v>916</v>
      </c>
      <c r="AC545" s="81">
        <v>0</v>
      </c>
      <c r="AD545" s="81">
        <v>0</v>
      </c>
      <c r="AE545" s="81">
        <v>0</v>
      </c>
      <c r="AF545" s="81">
        <v>0</v>
      </c>
      <c r="AG545" s="80">
        <f>IFERROR(VLOOKUP(AB545,$AI:$AJ,2,FALSE),0)</f>
        <v>0</v>
      </c>
      <c r="AI545" s="89" t="s">
        <v>765</v>
      </c>
      <c r="AJ545" s="89" t="s">
        <v>104</v>
      </c>
      <c r="AL545" s="83"/>
      <c r="AM545" s="83"/>
      <c r="AN545" s="83"/>
      <c r="AO545" s="83"/>
      <c r="AP545" s="83"/>
      <c r="AX545" s="80" t="s">
        <v>765</v>
      </c>
      <c r="AY545" s="80" t="s">
        <v>104</v>
      </c>
    </row>
    <row r="546" s="80" customFormat="1" ht="17.25" spans="1:51">
      <c r="A546" s="95"/>
      <c r="B546" s="95"/>
      <c r="C546" s="95"/>
      <c r="D546" s="95">
        <v>0</v>
      </c>
      <c r="E546" s="95"/>
      <c r="F546" s="95"/>
      <c r="G546" s="95"/>
      <c r="H546" s="95"/>
      <c r="I546" s="95"/>
      <c r="J546" s="95"/>
      <c r="K546" s="95"/>
      <c r="L546" s="80">
        <v>0</v>
      </c>
      <c r="Y546" s="98"/>
      <c r="Z546" s="80">
        <f t="shared" si="28"/>
        <v>0</v>
      </c>
      <c r="AA546" s="80" t="str">
        <f t="shared" si="27"/>
        <v>川沙支行</v>
      </c>
      <c r="AB546" s="81" t="s">
        <v>917</v>
      </c>
      <c r="AC546" s="81">
        <v>0</v>
      </c>
      <c r="AD546" s="81">
        <v>0</v>
      </c>
      <c r="AE546" s="81">
        <v>0</v>
      </c>
      <c r="AF546" s="81">
        <v>0</v>
      </c>
      <c r="AG546" s="80" t="str">
        <f>IFERROR(VLOOKUP(AB546,$AI:$AJ,2,FALSE),0)</f>
        <v>川沙支行</v>
      </c>
      <c r="AI546" s="89" t="s">
        <v>918</v>
      </c>
      <c r="AJ546" s="89" t="s">
        <v>104</v>
      </c>
      <c r="AL546" s="83"/>
      <c r="AM546" s="83"/>
      <c r="AN546" s="83"/>
      <c r="AO546" s="83"/>
      <c r="AP546" s="83"/>
      <c r="AX546" s="80" t="s">
        <v>918</v>
      </c>
      <c r="AY546" s="80" t="s">
        <v>104</v>
      </c>
    </row>
    <row r="547" s="80" customFormat="1" ht="17.25" spans="1:51">
      <c r="A547" s="95"/>
      <c r="B547" s="95"/>
      <c r="C547" s="95"/>
      <c r="D547" s="95">
        <v>0</v>
      </c>
      <c r="E547" s="95"/>
      <c r="F547" s="95"/>
      <c r="G547" s="95"/>
      <c r="H547" s="95"/>
      <c r="I547" s="95"/>
      <c r="J547" s="95"/>
      <c r="K547" s="95"/>
      <c r="L547" s="80">
        <v>0</v>
      </c>
      <c r="Y547" s="98"/>
      <c r="Z547" s="80">
        <f t="shared" si="28"/>
        <v>0</v>
      </c>
      <c r="AA547" s="80" t="str">
        <f t="shared" si="27"/>
        <v>严桥支行</v>
      </c>
      <c r="AB547" s="81" t="s">
        <v>464</v>
      </c>
      <c r="AC547" s="81">
        <v>0</v>
      </c>
      <c r="AD547" s="81">
        <v>0</v>
      </c>
      <c r="AE547" s="81">
        <v>1</v>
      </c>
      <c r="AF547" s="81">
        <v>0</v>
      </c>
      <c r="AG547" s="80" t="str">
        <f>IFERROR(VLOOKUP(AB547,$AI:$AJ,2,FALSE),0)</f>
        <v>严桥支行</v>
      </c>
      <c r="AI547" s="89" t="s">
        <v>122</v>
      </c>
      <c r="AJ547" s="89" t="s">
        <v>104</v>
      </c>
      <c r="AL547" s="83"/>
      <c r="AM547" s="83"/>
      <c r="AN547" s="83"/>
      <c r="AO547" s="83"/>
      <c r="AP547" s="83"/>
      <c r="AX547" s="80" t="s">
        <v>122</v>
      </c>
      <c r="AY547" s="80" t="s">
        <v>104</v>
      </c>
    </row>
    <row r="548" s="80" customFormat="1" ht="17.25" spans="1:51">
      <c r="A548" s="95"/>
      <c r="B548" s="95"/>
      <c r="C548" s="95"/>
      <c r="D548" s="95">
        <v>0</v>
      </c>
      <c r="E548" s="95"/>
      <c r="F548" s="95"/>
      <c r="G548" s="95"/>
      <c r="H548" s="95"/>
      <c r="I548" s="95"/>
      <c r="J548" s="95"/>
      <c r="K548" s="95"/>
      <c r="L548" s="80">
        <v>0</v>
      </c>
      <c r="Y548" s="98"/>
      <c r="Z548" s="80">
        <f t="shared" si="28"/>
        <v>0</v>
      </c>
      <c r="AA548" s="80" t="str">
        <f t="shared" si="27"/>
        <v>唐镇支行</v>
      </c>
      <c r="AB548" s="81" t="s">
        <v>919</v>
      </c>
      <c r="AC548" s="81">
        <v>0</v>
      </c>
      <c r="AD548" s="81">
        <v>0</v>
      </c>
      <c r="AE548" s="81">
        <v>0</v>
      </c>
      <c r="AF548" s="81">
        <v>0</v>
      </c>
      <c r="AG548" s="80" t="str">
        <f>IFERROR(VLOOKUP(AB548,$AI:$AJ,2,FALSE),0)</f>
        <v>唐镇支行</v>
      </c>
      <c r="AI548" s="89" t="s">
        <v>245</v>
      </c>
      <c r="AJ548" s="89" t="s">
        <v>225</v>
      </c>
      <c r="AL548" s="83"/>
      <c r="AM548" s="83"/>
      <c r="AN548" s="83"/>
      <c r="AO548" s="83"/>
      <c r="AP548" s="83"/>
      <c r="AX548" s="80" t="s">
        <v>245</v>
      </c>
      <c r="AY548" s="80" t="s">
        <v>225</v>
      </c>
    </row>
    <row r="549" s="80" customFormat="1" ht="17.25" spans="1:51">
      <c r="A549" s="95"/>
      <c r="B549" s="95"/>
      <c r="C549" s="95"/>
      <c r="D549" s="95">
        <v>0</v>
      </c>
      <c r="E549" s="95"/>
      <c r="F549" s="95"/>
      <c r="G549" s="95"/>
      <c r="H549" s="95"/>
      <c r="I549" s="95"/>
      <c r="J549" s="95"/>
      <c r="K549" s="95"/>
      <c r="L549" s="80">
        <v>0</v>
      </c>
      <c r="Y549" s="98"/>
      <c r="Z549" s="80">
        <f t="shared" si="28"/>
        <v>0</v>
      </c>
      <c r="AA549" s="80" t="str">
        <f t="shared" si="27"/>
        <v>金杨支行</v>
      </c>
      <c r="AB549" s="81" t="s">
        <v>184</v>
      </c>
      <c r="AC549" s="81">
        <v>0</v>
      </c>
      <c r="AD549" s="81">
        <v>0</v>
      </c>
      <c r="AE549" s="81">
        <v>0</v>
      </c>
      <c r="AF549" s="81">
        <v>276529</v>
      </c>
      <c r="AG549" s="80" t="str">
        <f>IFERROR(VLOOKUP(AB549,$AI:$AJ,2,FALSE),0)</f>
        <v>金杨支行</v>
      </c>
      <c r="AI549" s="89" t="s">
        <v>180</v>
      </c>
      <c r="AJ549" s="89" t="s">
        <v>104</v>
      </c>
      <c r="AL549" s="83"/>
      <c r="AM549" s="83"/>
      <c r="AN549" s="83"/>
      <c r="AO549" s="83"/>
      <c r="AP549" s="83"/>
      <c r="AX549" s="80" t="s">
        <v>180</v>
      </c>
      <c r="AY549" s="80" t="s">
        <v>104</v>
      </c>
    </row>
    <row r="550" s="80" customFormat="1" ht="17.25" spans="1:51">
      <c r="A550" s="95"/>
      <c r="B550" s="95"/>
      <c r="C550" s="95"/>
      <c r="D550" s="95">
        <v>0</v>
      </c>
      <c r="E550" s="95"/>
      <c r="F550" s="95"/>
      <c r="G550" s="95"/>
      <c r="H550" s="95"/>
      <c r="I550" s="95"/>
      <c r="J550" s="95"/>
      <c r="K550" s="95"/>
      <c r="L550" s="80">
        <v>0</v>
      </c>
      <c r="Y550" s="98"/>
      <c r="Z550" s="80">
        <f t="shared" si="28"/>
        <v>0</v>
      </c>
      <c r="AA550" s="80" t="str">
        <f t="shared" si="27"/>
        <v>办公室</v>
      </c>
      <c r="AB550" s="81" t="s">
        <v>98</v>
      </c>
      <c r="AC550" s="81">
        <v>0</v>
      </c>
      <c r="AD550" s="81">
        <v>0</v>
      </c>
      <c r="AE550" s="81">
        <v>0</v>
      </c>
      <c r="AF550" s="81">
        <v>0</v>
      </c>
      <c r="AG550" s="80" t="str">
        <f>IFERROR(VLOOKUP(AB550,$AI:$AJ,2,FALSE),0)</f>
        <v>办公室</v>
      </c>
      <c r="AI550" s="89" t="s">
        <v>609</v>
      </c>
      <c r="AJ550" s="89" t="s">
        <v>104</v>
      </c>
      <c r="AL550" s="83"/>
      <c r="AM550" s="83"/>
      <c r="AN550" s="83"/>
      <c r="AO550" s="83"/>
      <c r="AP550" s="83"/>
      <c r="AX550" s="80" t="s">
        <v>609</v>
      </c>
      <c r="AY550" s="80" t="s">
        <v>104</v>
      </c>
    </row>
    <row r="551" s="80" customFormat="1" ht="17.25" spans="1:51">
      <c r="A551" s="95"/>
      <c r="B551" s="95"/>
      <c r="C551" s="95"/>
      <c r="D551" s="95">
        <v>0</v>
      </c>
      <c r="E551" s="95"/>
      <c r="F551" s="95"/>
      <c r="G551" s="95"/>
      <c r="H551" s="95"/>
      <c r="I551" s="95"/>
      <c r="J551" s="95"/>
      <c r="K551" s="95"/>
      <c r="L551" s="80">
        <v>0</v>
      </c>
      <c r="Y551" s="98"/>
      <c r="Z551" s="80">
        <f t="shared" si="28"/>
        <v>0</v>
      </c>
      <c r="AA551" s="80">
        <f t="shared" si="27"/>
        <v>0</v>
      </c>
      <c r="AB551" s="81" t="s">
        <v>920</v>
      </c>
      <c r="AC551" s="81">
        <v>0</v>
      </c>
      <c r="AD551" s="81">
        <v>0</v>
      </c>
      <c r="AE551" s="81">
        <v>0</v>
      </c>
      <c r="AF551" s="81">
        <v>10000</v>
      </c>
      <c r="AG551" s="80">
        <f>IFERROR(VLOOKUP(AB551,$AI:$AJ,2,FALSE),0)</f>
        <v>0</v>
      </c>
      <c r="AI551" s="89" t="s">
        <v>921</v>
      </c>
      <c r="AJ551" s="89" t="s">
        <v>104</v>
      </c>
      <c r="AL551" s="83"/>
      <c r="AM551" s="83"/>
      <c r="AN551" s="83"/>
      <c r="AO551" s="83"/>
      <c r="AP551" s="83"/>
      <c r="AX551" s="80" t="s">
        <v>921</v>
      </c>
      <c r="AY551" s="80" t="s">
        <v>104</v>
      </c>
    </row>
    <row r="552" s="80" customFormat="1" ht="17.25" spans="1:51">
      <c r="A552" s="95"/>
      <c r="B552" s="95"/>
      <c r="C552" s="95"/>
      <c r="D552" s="95">
        <v>0</v>
      </c>
      <c r="E552" s="95"/>
      <c r="F552" s="95"/>
      <c r="G552" s="95"/>
      <c r="H552" s="95"/>
      <c r="I552" s="95"/>
      <c r="J552" s="95"/>
      <c r="K552" s="95"/>
      <c r="L552" s="80">
        <v>0</v>
      </c>
      <c r="Y552" s="98"/>
      <c r="Z552" s="80">
        <f t="shared" si="28"/>
        <v>0</v>
      </c>
      <c r="AA552" s="80" t="str">
        <f t="shared" si="27"/>
        <v>东波分理处</v>
      </c>
      <c r="AB552" s="81" t="s">
        <v>922</v>
      </c>
      <c r="AC552" s="81">
        <v>0</v>
      </c>
      <c r="AD552" s="81">
        <v>0</v>
      </c>
      <c r="AE552" s="81">
        <v>0</v>
      </c>
      <c r="AF552" s="81">
        <v>0</v>
      </c>
      <c r="AG552" s="80" t="str">
        <f>IFERROR(VLOOKUP(AB552,$AI:$AJ,2,FALSE),0)</f>
        <v>东波分理处</v>
      </c>
      <c r="AI552" s="89" t="s">
        <v>923</v>
      </c>
      <c r="AJ552" s="89" t="s">
        <v>104</v>
      </c>
      <c r="AL552" s="83"/>
      <c r="AM552" s="83"/>
      <c r="AN552" s="83"/>
      <c r="AO552" s="83"/>
      <c r="AP552" s="83"/>
      <c r="AX552" s="80" t="s">
        <v>923</v>
      </c>
      <c r="AY552" s="80" t="s">
        <v>104</v>
      </c>
    </row>
    <row r="553" s="80" customFormat="1" ht="17.25" spans="1:51">
      <c r="A553" s="95"/>
      <c r="B553" s="95"/>
      <c r="C553" s="95"/>
      <c r="D553" s="95">
        <v>0</v>
      </c>
      <c r="E553" s="95"/>
      <c r="F553" s="95"/>
      <c r="G553" s="95"/>
      <c r="H553" s="95"/>
      <c r="I553" s="95"/>
      <c r="J553" s="95"/>
      <c r="K553" s="95"/>
      <c r="L553" s="80">
        <v>0</v>
      </c>
      <c r="Y553" s="98"/>
      <c r="Z553" s="80">
        <f t="shared" si="28"/>
        <v>0</v>
      </c>
      <c r="AA553" s="80" t="str">
        <f t="shared" si="27"/>
        <v>运营管理部业务保障部</v>
      </c>
      <c r="AB553" s="81" t="s">
        <v>427</v>
      </c>
      <c r="AC553" s="81">
        <v>0</v>
      </c>
      <c r="AD553" s="81">
        <v>0</v>
      </c>
      <c r="AE553" s="81">
        <v>0</v>
      </c>
      <c r="AF553" s="81">
        <v>0</v>
      </c>
      <c r="AG553" s="80" t="str">
        <f>IFERROR(VLOOKUP(AB553,$AI:$AJ,2,FALSE),0)</f>
        <v>运营管理部业务保障部</v>
      </c>
      <c r="AI553" s="93" t="s">
        <v>778</v>
      </c>
      <c r="AJ553" s="89" t="s">
        <v>104</v>
      </c>
      <c r="AL553" s="83"/>
      <c r="AM553" s="83"/>
      <c r="AN553" s="83"/>
      <c r="AO553" s="83"/>
      <c r="AP553" s="83"/>
      <c r="AX553" s="80" t="s">
        <v>778</v>
      </c>
      <c r="AY553" s="80" t="s">
        <v>104</v>
      </c>
    </row>
    <row r="554" s="80" customFormat="1" ht="17.25" spans="1:51">
      <c r="A554" s="95"/>
      <c r="B554" s="95"/>
      <c r="C554" s="95"/>
      <c r="D554" s="95">
        <v>0</v>
      </c>
      <c r="E554" s="95"/>
      <c r="F554" s="95"/>
      <c r="G554" s="95"/>
      <c r="H554" s="95"/>
      <c r="I554" s="95"/>
      <c r="J554" s="95"/>
      <c r="K554" s="95"/>
      <c r="L554" s="80">
        <v>0</v>
      </c>
      <c r="Y554" s="98"/>
      <c r="Z554" s="80">
        <f t="shared" si="28"/>
        <v>0</v>
      </c>
      <c r="AA554" s="80" t="str">
        <f t="shared" si="27"/>
        <v>凌兆分理处</v>
      </c>
      <c r="AB554" s="81" t="s">
        <v>772</v>
      </c>
      <c r="AC554" s="81">
        <v>0</v>
      </c>
      <c r="AD554" s="81">
        <v>0</v>
      </c>
      <c r="AE554" s="81">
        <v>0</v>
      </c>
      <c r="AF554" s="81">
        <v>0</v>
      </c>
      <c r="AG554" s="80" t="str">
        <f>IFERROR(VLOOKUP(AB554,$AI:$AJ,2,FALSE),0)</f>
        <v>凌兆分理处</v>
      </c>
      <c r="AI554" s="94" t="s">
        <v>924</v>
      </c>
      <c r="AJ554" s="89" t="s">
        <v>104</v>
      </c>
      <c r="AL554" s="83"/>
      <c r="AM554" s="83"/>
      <c r="AN554" s="83"/>
      <c r="AO554" s="83"/>
      <c r="AP554" s="83"/>
      <c r="AX554" s="80" t="s">
        <v>924</v>
      </c>
      <c r="AY554" s="80" t="s">
        <v>104</v>
      </c>
    </row>
    <row r="555" s="80" customFormat="1" ht="17.25" spans="1:51">
      <c r="A555" s="95"/>
      <c r="B555" s="95"/>
      <c r="C555" s="95"/>
      <c r="D555" s="95">
        <v>0</v>
      </c>
      <c r="E555" s="95"/>
      <c r="F555" s="95"/>
      <c r="G555" s="95"/>
      <c r="H555" s="95"/>
      <c r="I555" s="95"/>
      <c r="J555" s="95"/>
      <c r="K555" s="95"/>
      <c r="L555" s="80">
        <v>0</v>
      </c>
      <c r="Y555" s="98"/>
      <c r="Z555" s="80">
        <f t="shared" si="28"/>
        <v>0</v>
      </c>
      <c r="AA555" s="80" t="str">
        <f t="shared" si="27"/>
        <v>人力资源部</v>
      </c>
      <c r="AB555" s="81" t="s">
        <v>178</v>
      </c>
      <c r="AC555" s="81">
        <v>0</v>
      </c>
      <c r="AD555" s="81">
        <v>0</v>
      </c>
      <c r="AE555" s="81">
        <v>0</v>
      </c>
      <c r="AF555" s="81">
        <v>0</v>
      </c>
      <c r="AG555" s="80" t="str">
        <f>IFERROR(VLOOKUP(AB555,$AI:$AJ,2,FALSE),0)</f>
        <v>人力资源部</v>
      </c>
      <c r="AI555" s="89" t="s">
        <v>477</v>
      </c>
      <c r="AJ555" s="89" t="s">
        <v>88</v>
      </c>
      <c r="AL555" s="83"/>
      <c r="AM555" s="83"/>
      <c r="AN555" s="83"/>
      <c r="AO555" s="83"/>
      <c r="AP555" s="83"/>
      <c r="AX555" s="80" t="s">
        <v>477</v>
      </c>
      <c r="AY555" s="80" t="s">
        <v>88</v>
      </c>
    </row>
    <row r="556" s="80" customFormat="1" ht="17.25" spans="1:51">
      <c r="A556" s="95"/>
      <c r="B556" s="95"/>
      <c r="C556" s="95"/>
      <c r="D556" s="95">
        <v>0</v>
      </c>
      <c r="E556" s="95"/>
      <c r="F556" s="95"/>
      <c r="G556" s="95"/>
      <c r="H556" s="95"/>
      <c r="I556" s="95"/>
      <c r="J556" s="95"/>
      <c r="K556" s="95"/>
      <c r="L556" s="80">
        <v>0</v>
      </c>
      <c r="Y556" s="98"/>
      <c r="Z556" s="80">
        <f t="shared" si="28"/>
        <v>0</v>
      </c>
      <c r="AA556" s="80" t="str">
        <f t="shared" si="27"/>
        <v>金杨支行</v>
      </c>
      <c r="AB556" s="81" t="s">
        <v>859</v>
      </c>
      <c r="AC556" s="81">
        <v>0</v>
      </c>
      <c r="AD556" s="81">
        <v>0</v>
      </c>
      <c r="AE556" s="81">
        <v>0</v>
      </c>
      <c r="AF556" s="81">
        <v>231000</v>
      </c>
      <c r="AG556" s="80" t="str">
        <f>IFERROR(VLOOKUP(AB556,$AI:$AJ,2,FALSE),0)</f>
        <v>金杨支行</v>
      </c>
      <c r="AI556" s="89" t="s">
        <v>373</v>
      </c>
      <c r="AJ556" s="89" t="s">
        <v>88</v>
      </c>
      <c r="AL556" s="83"/>
      <c r="AM556" s="83"/>
      <c r="AN556" s="83"/>
      <c r="AO556" s="83"/>
      <c r="AP556" s="83"/>
      <c r="AX556" s="80" t="s">
        <v>373</v>
      </c>
      <c r="AY556" s="80" t="s">
        <v>88</v>
      </c>
    </row>
    <row r="557" s="80" customFormat="1" ht="17.25" spans="1:51">
      <c r="A557" s="95"/>
      <c r="B557" s="95"/>
      <c r="C557" s="95"/>
      <c r="D557" s="95">
        <v>0</v>
      </c>
      <c r="E557" s="95"/>
      <c r="F557" s="95"/>
      <c r="G557" s="95"/>
      <c r="H557" s="95"/>
      <c r="I557" s="95"/>
      <c r="J557" s="95"/>
      <c r="K557" s="95"/>
      <c r="L557" s="80">
        <v>0</v>
      </c>
      <c r="Y557" s="98"/>
      <c r="Z557" s="80">
        <f t="shared" si="28"/>
        <v>0</v>
      </c>
      <c r="AA557" s="80">
        <f t="shared" si="27"/>
        <v>0</v>
      </c>
      <c r="AB557" s="81" t="s">
        <v>925</v>
      </c>
      <c r="AC557" s="81">
        <v>0</v>
      </c>
      <c r="AD557" s="81">
        <v>0</v>
      </c>
      <c r="AE557" s="81">
        <v>0</v>
      </c>
      <c r="AF557" s="81">
        <v>0</v>
      </c>
      <c r="AG557" s="80">
        <f>IFERROR(VLOOKUP(AB557,$AI:$AJ,2,FALSE),0)</f>
        <v>0</v>
      </c>
      <c r="AI557" s="89" t="s">
        <v>134</v>
      </c>
      <c r="AJ557" s="89" t="s">
        <v>88</v>
      </c>
      <c r="AL557" s="83"/>
      <c r="AM557" s="83"/>
      <c r="AN557" s="83"/>
      <c r="AO557" s="83"/>
      <c r="AP557" s="83"/>
      <c r="AX557" s="80" t="s">
        <v>134</v>
      </c>
      <c r="AY557" s="80" t="s">
        <v>88</v>
      </c>
    </row>
    <row r="558" s="80" customFormat="1" ht="17.25" spans="1:51">
      <c r="A558" s="95"/>
      <c r="B558" s="95"/>
      <c r="C558" s="95"/>
      <c r="D558" s="95">
        <v>0</v>
      </c>
      <c r="E558" s="95"/>
      <c r="F558" s="95"/>
      <c r="G558" s="95"/>
      <c r="H558" s="95"/>
      <c r="I558" s="95"/>
      <c r="J558" s="95"/>
      <c r="K558" s="95"/>
      <c r="L558" s="80">
        <v>0</v>
      </c>
      <c r="Y558" s="98"/>
      <c r="Z558" s="80">
        <f t="shared" si="28"/>
        <v>0</v>
      </c>
      <c r="AA558" s="80">
        <f t="shared" si="27"/>
        <v>0</v>
      </c>
      <c r="AB558" s="81" t="s">
        <v>926</v>
      </c>
      <c r="AC558" s="81">
        <v>0</v>
      </c>
      <c r="AD558" s="81">
        <v>0</v>
      </c>
      <c r="AE558" s="81">
        <v>0</v>
      </c>
      <c r="AF558" s="81">
        <v>20000</v>
      </c>
      <c r="AG558" s="80">
        <f>IFERROR(VLOOKUP(AB558,$AI:$AJ,2,FALSE),0)</f>
        <v>0</v>
      </c>
      <c r="AI558" s="89" t="s">
        <v>709</v>
      </c>
      <c r="AJ558" s="89" t="s">
        <v>88</v>
      </c>
      <c r="AL558" s="83"/>
      <c r="AM558" s="83"/>
      <c r="AN558" s="83"/>
      <c r="AO558" s="83"/>
      <c r="AP558" s="83"/>
      <c r="AX558" s="80" t="s">
        <v>709</v>
      </c>
      <c r="AY558" s="80" t="s">
        <v>88</v>
      </c>
    </row>
    <row r="559" s="80" customFormat="1" ht="17.25" spans="1:51">
      <c r="A559" s="95"/>
      <c r="B559" s="95"/>
      <c r="C559" s="95"/>
      <c r="D559" s="95">
        <v>0</v>
      </c>
      <c r="E559" s="95"/>
      <c r="F559" s="95"/>
      <c r="G559" s="95"/>
      <c r="H559" s="95"/>
      <c r="I559" s="95"/>
      <c r="J559" s="95"/>
      <c r="K559" s="95"/>
      <c r="L559" s="80">
        <v>0</v>
      </c>
      <c r="Y559" s="98"/>
      <c r="Z559" s="80">
        <f t="shared" si="28"/>
        <v>0</v>
      </c>
      <c r="AA559" s="80" t="str">
        <f t="shared" si="27"/>
        <v>黄楼支行</v>
      </c>
      <c r="AB559" s="81" t="s">
        <v>467</v>
      </c>
      <c r="AC559" s="81">
        <v>0</v>
      </c>
      <c r="AD559" s="81">
        <v>1100</v>
      </c>
      <c r="AE559" s="81">
        <v>0</v>
      </c>
      <c r="AF559" s="81">
        <v>58100</v>
      </c>
      <c r="AG559" s="80" t="str">
        <f>IFERROR(VLOOKUP(AB559,$AI:$AJ,2,FALSE),0)</f>
        <v>黄楼支行</v>
      </c>
      <c r="AI559" s="89" t="s">
        <v>773</v>
      </c>
      <c r="AJ559" s="89" t="s">
        <v>88</v>
      </c>
      <c r="AL559" s="83"/>
      <c r="AM559" s="83"/>
      <c r="AN559" s="83"/>
      <c r="AO559" s="83"/>
      <c r="AP559" s="83"/>
      <c r="AX559" s="80" t="s">
        <v>773</v>
      </c>
      <c r="AY559" s="80" t="s">
        <v>88</v>
      </c>
    </row>
    <row r="560" s="80" customFormat="1" ht="17.25" spans="1:51">
      <c r="A560" s="95"/>
      <c r="B560" s="95"/>
      <c r="C560" s="95"/>
      <c r="D560" s="95">
        <v>0</v>
      </c>
      <c r="E560" s="95"/>
      <c r="F560" s="95"/>
      <c r="G560" s="95"/>
      <c r="H560" s="95"/>
      <c r="I560" s="95"/>
      <c r="J560" s="95"/>
      <c r="K560" s="95"/>
      <c r="L560" s="80">
        <v>0</v>
      </c>
      <c r="Y560" s="98"/>
      <c r="Z560" s="80">
        <f t="shared" si="28"/>
        <v>0</v>
      </c>
      <c r="AA560" s="80" t="str">
        <f t="shared" si="27"/>
        <v>六里支行</v>
      </c>
      <c r="AB560" s="81" t="s">
        <v>814</v>
      </c>
      <c r="AC560" s="81">
        <v>0</v>
      </c>
      <c r="AD560" s="81">
        <v>0</v>
      </c>
      <c r="AE560" s="81">
        <v>0</v>
      </c>
      <c r="AF560" s="81">
        <v>77000</v>
      </c>
      <c r="AG560" s="80" t="str">
        <f>IFERROR(VLOOKUP(AB560,$AI:$AJ,2,FALSE),0)</f>
        <v>六里支行</v>
      </c>
      <c r="AI560" s="89" t="s">
        <v>654</v>
      </c>
      <c r="AJ560" s="89" t="s">
        <v>88</v>
      </c>
      <c r="AL560" s="83"/>
      <c r="AM560" s="83"/>
      <c r="AN560" s="83"/>
      <c r="AO560" s="83"/>
      <c r="AP560" s="83"/>
      <c r="AX560" s="80" t="s">
        <v>654</v>
      </c>
      <c r="AY560" s="80" t="s">
        <v>88</v>
      </c>
    </row>
    <row r="561" s="80" customFormat="1" ht="17.25" spans="1:51">
      <c r="A561" s="95"/>
      <c r="B561" s="95"/>
      <c r="C561" s="95"/>
      <c r="D561" s="95">
        <v>0</v>
      </c>
      <c r="E561" s="95"/>
      <c r="F561" s="95"/>
      <c r="G561" s="95"/>
      <c r="H561" s="95"/>
      <c r="I561" s="95"/>
      <c r="J561" s="95"/>
      <c r="K561" s="95"/>
      <c r="L561" s="80">
        <v>0</v>
      </c>
      <c r="Y561" s="98"/>
      <c r="Z561" s="80">
        <f t="shared" si="28"/>
        <v>0</v>
      </c>
      <c r="AA561" s="80" t="str">
        <f t="shared" si="27"/>
        <v>孙桥支行</v>
      </c>
      <c r="AB561" s="81" t="s">
        <v>468</v>
      </c>
      <c r="AC561" s="81">
        <v>0</v>
      </c>
      <c r="AD561" s="81">
        <v>0</v>
      </c>
      <c r="AE561" s="81">
        <v>0</v>
      </c>
      <c r="AF561" s="81">
        <v>0</v>
      </c>
      <c r="AG561" s="80" t="str">
        <f>IFERROR(VLOOKUP(AB561,$AI:$AJ,2,FALSE),0)</f>
        <v>孙桥支行</v>
      </c>
      <c r="AI561" s="93" t="s">
        <v>927</v>
      </c>
      <c r="AJ561" s="89" t="s">
        <v>88</v>
      </c>
      <c r="AL561" s="83"/>
      <c r="AM561" s="83"/>
      <c r="AN561" s="83"/>
      <c r="AO561" s="83"/>
      <c r="AP561" s="83"/>
      <c r="AX561" s="80" t="s">
        <v>927</v>
      </c>
      <c r="AY561" s="80" t="s">
        <v>88</v>
      </c>
    </row>
    <row r="562" s="80" customFormat="1" ht="17.25" spans="1:51">
      <c r="A562" s="95"/>
      <c r="B562" s="95"/>
      <c r="C562" s="95"/>
      <c r="D562" s="95">
        <v>0</v>
      </c>
      <c r="E562" s="95"/>
      <c r="F562" s="95"/>
      <c r="G562" s="95"/>
      <c r="H562" s="95"/>
      <c r="I562" s="95"/>
      <c r="J562" s="95"/>
      <c r="K562" s="95"/>
      <c r="L562" s="80">
        <v>0</v>
      </c>
      <c r="Y562" s="98"/>
      <c r="Z562" s="80">
        <f t="shared" si="28"/>
        <v>0</v>
      </c>
      <c r="AA562" s="80">
        <f t="shared" si="27"/>
        <v>0</v>
      </c>
      <c r="AB562" s="81" t="s">
        <v>928</v>
      </c>
      <c r="AC562" s="81">
        <v>0</v>
      </c>
      <c r="AD562" s="81">
        <v>0</v>
      </c>
      <c r="AE562" s="81">
        <v>0</v>
      </c>
      <c r="AF562" s="81">
        <v>0</v>
      </c>
      <c r="AG562" s="80">
        <f>IFERROR(VLOOKUP(AB562,$AI:$AJ,2,FALSE),0)</f>
        <v>0</v>
      </c>
      <c r="AI562" s="89" t="s">
        <v>929</v>
      </c>
      <c r="AJ562" s="89" t="s">
        <v>88</v>
      </c>
      <c r="AL562" s="83"/>
      <c r="AM562" s="83"/>
      <c r="AN562" s="83"/>
      <c r="AO562" s="83"/>
      <c r="AP562" s="83"/>
      <c r="AX562" s="80" t="s">
        <v>929</v>
      </c>
      <c r="AY562" s="80" t="s">
        <v>88</v>
      </c>
    </row>
    <row r="563" s="80" customFormat="1" ht="17.25" spans="1:51">
      <c r="A563" s="95"/>
      <c r="B563" s="95"/>
      <c r="C563" s="95"/>
      <c r="D563" s="95">
        <v>0</v>
      </c>
      <c r="E563" s="95"/>
      <c r="F563" s="95"/>
      <c r="G563" s="95"/>
      <c r="H563" s="95"/>
      <c r="I563" s="95"/>
      <c r="J563" s="95"/>
      <c r="K563" s="95"/>
      <c r="L563" s="80">
        <v>0</v>
      </c>
      <c r="Y563" s="98"/>
      <c r="Z563" s="80">
        <f t="shared" si="28"/>
        <v>0</v>
      </c>
      <c r="AA563" s="80" t="str">
        <f t="shared" si="27"/>
        <v>江镇支行</v>
      </c>
      <c r="AB563" s="81" t="s">
        <v>930</v>
      </c>
      <c r="AC563" s="81">
        <v>0</v>
      </c>
      <c r="AD563" s="81">
        <v>0</v>
      </c>
      <c r="AE563" s="81">
        <v>0</v>
      </c>
      <c r="AF563" s="81">
        <v>0</v>
      </c>
      <c r="AG563" s="80" t="str">
        <f>IFERROR(VLOOKUP(AB563,$AI:$AJ,2,FALSE),0)</f>
        <v>江镇支行</v>
      </c>
      <c r="AI563" s="89" t="s">
        <v>931</v>
      </c>
      <c r="AJ563" s="89" t="s">
        <v>82</v>
      </c>
      <c r="AL563" s="83"/>
      <c r="AM563" s="83"/>
      <c r="AN563" s="83"/>
      <c r="AO563" s="83"/>
      <c r="AP563" s="83"/>
      <c r="AX563" s="80" t="s">
        <v>931</v>
      </c>
      <c r="AY563" s="80" t="s">
        <v>82</v>
      </c>
    </row>
    <row r="564" s="80" customFormat="1" ht="17.25" spans="1:51">
      <c r="A564" s="95"/>
      <c r="B564" s="95"/>
      <c r="C564" s="95"/>
      <c r="D564" s="95">
        <v>0</v>
      </c>
      <c r="E564" s="95"/>
      <c r="F564" s="95"/>
      <c r="G564" s="95"/>
      <c r="H564" s="95"/>
      <c r="I564" s="95"/>
      <c r="J564" s="95"/>
      <c r="K564" s="95"/>
      <c r="L564" s="80">
        <v>0</v>
      </c>
      <c r="Y564" s="98"/>
      <c r="Z564" s="80">
        <f t="shared" si="28"/>
        <v>0</v>
      </c>
      <c r="AA564" s="80">
        <f t="shared" si="27"/>
        <v>0</v>
      </c>
      <c r="AB564" s="81" t="s">
        <v>932</v>
      </c>
      <c r="AC564" s="81">
        <v>0</v>
      </c>
      <c r="AD564" s="81">
        <v>0</v>
      </c>
      <c r="AE564" s="81">
        <v>0</v>
      </c>
      <c r="AF564" s="81">
        <v>0</v>
      </c>
      <c r="AG564" s="80">
        <f>IFERROR(VLOOKUP(AB564,$AI:$AJ,2,FALSE),0)</f>
        <v>0</v>
      </c>
      <c r="AI564" s="89" t="s">
        <v>440</v>
      </c>
      <c r="AJ564" s="89" t="s">
        <v>82</v>
      </c>
      <c r="AL564" s="83"/>
      <c r="AM564" s="83"/>
      <c r="AN564" s="83"/>
      <c r="AO564" s="83"/>
      <c r="AP564" s="83"/>
      <c r="AX564" s="80" t="s">
        <v>440</v>
      </c>
      <c r="AY564" s="80" t="s">
        <v>82</v>
      </c>
    </row>
    <row r="565" s="80" customFormat="1" ht="17.25" spans="1:51">
      <c r="A565" s="95"/>
      <c r="B565" s="95"/>
      <c r="C565" s="95"/>
      <c r="D565" s="95">
        <v>0</v>
      </c>
      <c r="E565" s="95"/>
      <c r="F565" s="95"/>
      <c r="G565" s="95"/>
      <c r="H565" s="95"/>
      <c r="I565" s="95"/>
      <c r="J565" s="95"/>
      <c r="K565" s="95"/>
      <c r="L565" s="80">
        <v>0</v>
      </c>
      <c r="Y565" s="98"/>
      <c r="Z565" s="80">
        <f t="shared" si="28"/>
        <v>0</v>
      </c>
      <c r="AA565" s="80" t="str">
        <f t="shared" si="27"/>
        <v>花木支行</v>
      </c>
      <c r="AB565" s="81" t="s">
        <v>696</v>
      </c>
      <c r="AC565" s="81">
        <v>0</v>
      </c>
      <c r="AD565" s="81">
        <v>0</v>
      </c>
      <c r="AE565" s="81">
        <v>0</v>
      </c>
      <c r="AF565" s="81">
        <v>0</v>
      </c>
      <c r="AG565" s="80" t="str">
        <f>IFERROR(VLOOKUP(AB565,$AI:$AJ,2,FALSE),0)</f>
        <v>花木支行</v>
      </c>
      <c r="AI565" s="89" t="s">
        <v>514</v>
      </c>
      <c r="AJ565" s="89" t="s">
        <v>82</v>
      </c>
      <c r="AL565" s="83"/>
      <c r="AM565" s="83"/>
      <c r="AN565" s="83"/>
      <c r="AO565" s="83"/>
      <c r="AP565" s="83"/>
      <c r="AX565" s="80" t="s">
        <v>514</v>
      </c>
      <c r="AY565" s="80" t="s">
        <v>82</v>
      </c>
    </row>
    <row r="566" s="80" customFormat="1" ht="17.25" spans="1:51">
      <c r="A566" s="95"/>
      <c r="B566" s="95"/>
      <c r="C566" s="95"/>
      <c r="D566" s="95">
        <v>0</v>
      </c>
      <c r="E566" s="95"/>
      <c r="F566" s="95"/>
      <c r="G566" s="95"/>
      <c r="H566" s="95"/>
      <c r="I566" s="95"/>
      <c r="J566" s="95"/>
      <c r="K566" s="95"/>
      <c r="L566" s="80">
        <v>0</v>
      </c>
      <c r="Y566" s="98"/>
      <c r="Z566" s="80">
        <f t="shared" si="28"/>
        <v>0</v>
      </c>
      <c r="AA566" s="80" t="str">
        <f t="shared" si="27"/>
        <v>零售市场部</v>
      </c>
      <c r="AB566" s="81" t="s">
        <v>189</v>
      </c>
      <c r="AC566" s="81">
        <v>2</v>
      </c>
      <c r="AD566" s="81">
        <v>287000</v>
      </c>
      <c r="AE566" s="81">
        <v>53</v>
      </c>
      <c r="AF566" s="81">
        <v>17168651</v>
      </c>
      <c r="AG566" s="80" t="str">
        <f>IFERROR(VLOOKUP(AB566,$AI:$AJ,2,FALSE),0)</f>
        <v>零售市场部</v>
      </c>
      <c r="AI566" s="89" t="s">
        <v>354</v>
      </c>
      <c r="AJ566" s="89" t="s">
        <v>82</v>
      </c>
      <c r="AL566" s="83"/>
      <c r="AM566" s="83"/>
      <c r="AN566" s="83"/>
      <c r="AO566" s="83"/>
      <c r="AP566" s="83"/>
      <c r="AX566" s="80" t="s">
        <v>354</v>
      </c>
      <c r="AY566" s="80" t="s">
        <v>82</v>
      </c>
    </row>
    <row r="567" s="80" customFormat="1" ht="17.25" spans="1:51">
      <c r="A567" s="95"/>
      <c r="B567" s="95"/>
      <c r="C567" s="95"/>
      <c r="D567" s="95">
        <v>0</v>
      </c>
      <c r="E567" s="95"/>
      <c r="F567" s="95"/>
      <c r="G567" s="95"/>
      <c r="H567" s="95"/>
      <c r="I567" s="95"/>
      <c r="J567" s="95"/>
      <c r="K567" s="95"/>
      <c r="L567" s="80">
        <v>0</v>
      </c>
      <c r="Y567" s="98"/>
      <c r="Z567" s="80">
        <f t="shared" si="28"/>
        <v>0</v>
      </c>
      <c r="AA567" s="80" t="str">
        <f t="shared" si="27"/>
        <v>北蔡支行</v>
      </c>
      <c r="AB567" s="81" t="s">
        <v>793</v>
      </c>
      <c r="AC567" s="81">
        <v>0</v>
      </c>
      <c r="AD567" s="81">
        <v>0</v>
      </c>
      <c r="AE567" s="81">
        <v>0</v>
      </c>
      <c r="AF567" s="81">
        <v>0</v>
      </c>
      <c r="AG567" s="80" t="str">
        <f>IFERROR(VLOOKUP(AB567,$AI:$AJ,2,FALSE),0)</f>
        <v>北蔡支行</v>
      </c>
      <c r="AI567" s="89" t="s">
        <v>922</v>
      </c>
      <c r="AJ567" s="89" t="s">
        <v>82</v>
      </c>
      <c r="AL567" s="83"/>
      <c r="AM567" s="83"/>
      <c r="AN567" s="83"/>
      <c r="AO567" s="83"/>
      <c r="AP567" s="83"/>
      <c r="AX567" s="80" t="s">
        <v>922</v>
      </c>
      <c r="AY567" s="80" t="s">
        <v>82</v>
      </c>
    </row>
    <row r="568" s="80" customFormat="1" ht="17.25" spans="1:51">
      <c r="A568" s="95"/>
      <c r="B568" s="95"/>
      <c r="C568" s="95"/>
      <c r="D568" s="95">
        <v>0</v>
      </c>
      <c r="E568" s="95"/>
      <c r="F568" s="95"/>
      <c r="G568" s="95"/>
      <c r="H568" s="95"/>
      <c r="I568" s="95"/>
      <c r="J568" s="95"/>
      <c r="K568" s="95"/>
      <c r="L568" s="80">
        <v>0</v>
      </c>
      <c r="Y568" s="98"/>
      <c r="Z568" s="80">
        <f t="shared" si="28"/>
        <v>0</v>
      </c>
      <c r="AA568" s="80">
        <f t="shared" si="27"/>
        <v>0</v>
      </c>
      <c r="AB568" s="81" t="s">
        <v>933</v>
      </c>
      <c r="AC568" s="81">
        <v>0</v>
      </c>
      <c r="AD568" s="81">
        <v>0</v>
      </c>
      <c r="AE568" s="81">
        <v>0</v>
      </c>
      <c r="AF568" s="81">
        <v>0</v>
      </c>
      <c r="AG568" s="80">
        <f>IFERROR(VLOOKUP(AB568,$AI:$AJ,2,FALSE),0)</f>
        <v>0</v>
      </c>
      <c r="AI568" s="91" t="s">
        <v>934</v>
      </c>
      <c r="AJ568" s="89" t="s">
        <v>82</v>
      </c>
      <c r="AL568" s="83"/>
      <c r="AM568" s="83"/>
      <c r="AN568" s="83"/>
      <c r="AO568" s="83"/>
      <c r="AP568" s="83"/>
      <c r="AX568" s="80" t="s">
        <v>934</v>
      </c>
      <c r="AY568" s="80" t="s">
        <v>82</v>
      </c>
    </row>
    <row r="569" s="80" customFormat="1" ht="17.25" spans="1:51">
      <c r="A569" s="95"/>
      <c r="B569" s="95"/>
      <c r="C569" s="95"/>
      <c r="D569" s="95">
        <v>0</v>
      </c>
      <c r="E569" s="95"/>
      <c r="F569" s="95"/>
      <c r="G569" s="95"/>
      <c r="H569" s="95"/>
      <c r="I569" s="95"/>
      <c r="J569" s="95"/>
      <c r="K569" s="95"/>
      <c r="L569" s="80">
        <v>0</v>
      </c>
      <c r="Y569" s="98"/>
      <c r="Z569" s="80">
        <f t="shared" si="28"/>
        <v>0</v>
      </c>
      <c r="AA569" s="80" t="str">
        <f t="shared" si="27"/>
        <v>合庆支行</v>
      </c>
      <c r="AB569" s="81" t="s">
        <v>471</v>
      </c>
      <c r="AC569" s="81">
        <v>1</v>
      </c>
      <c r="AD569" s="81">
        <v>0</v>
      </c>
      <c r="AE569" s="81">
        <v>4</v>
      </c>
      <c r="AF569" s="81">
        <v>0</v>
      </c>
      <c r="AG569" s="80" t="str">
        <f>IFERROR(VLOOKUP(AB569,$AI:$AJ,2,FALSE),0)</f>
        <v>合庆支行</v>
      </c>
      <c r="AI569" s="93" t="s">
        <v>935</v>
      </c>
      <c r="AJ569" s="89" t="s">
        <v>82</v>
      </c>
      <c r="AL569" s="83"/>
      <c r="AM569" s="83"/>
      <c r="AN569" s="83"/>
      <c r="AO569" s="83"/>
      <c r="AP569" s="83"/>
      <c r="AX569" s="80" t="s">
        <v>935</v>
      </c>
      <c r="AY569" s="80" t="s">
        <v>82</v>
      </c>
    </row>
    <row r="570" s="80" customFormat="1" ht="17.25" spans="1:51">
      <c r="A570" s="95"/>
      <c r="B570" s="95"/>
      <c r="C570" s="95"/>
      <c r="D570" s="95">
        <v>0</v>
      </c>
      <c r="E570" s="95"/>
      <c r="F570" s="95"/>
      <c r="G570" s="95"/>
      <c r="H570" s="95"/>
      <c r="I570" s="95"/>
      <c r="J570" s="95"/>
      <c r="K570" s="95"/>
      <c r="L570" s="80">
        <v>0</v>
      </c>
      <c r="Y570" s="98"/>
      <c r="Z570" s="80">
        <f t="shared" si="28"/>
        <v>0</v>
      </c>
      <c r="AA570" s="80" t="str">
        <f t="shared" si="27"/>
        <v>川沙支行</v>
      </c>
      <c r="AB570" s="81" t="s">
        <v>936</v>
      </c>
      <c r="AC570" s="81">
        <v>0</v>
      </c>
      <c r="AD570" s="81">
        <v>0</v>
      </c>
      <c r="AE570" s="81">
        <v>0</v>
      </c>
      <c r="AF570" s="81">
        <v>0</v>
      </c>
      <c r="AG570" s="80" t="str">
        <f>IFERROR(VLOOKUP(AB570,$AI:$AJ,2,FALSE),0)</f>
        <v>川沙支行</v>
      </c>
      <c r="AI570" s="94" t="s">
        <v>937</v>
      </c>
      <c r="AJ570" s="89" t="s">
        <v>51</v>
      </c>
      <c r="AL570" s="83"/>
      <c r="AM570" s="83"/>
      <c r="AN570" s="83"/>
      <c r="AO570" s="83"/>
      <c r="AP570" s="83"/>
      <c r="AX570" s="80" t="s">
        <v>937</v>
      </c>
      <c r="AY570" s="80" t="s">
        <v>51</v>
      </c>
    </row>
    <row r="571" s="80" customFormat="1" ht="17.25" spans="1:51">
      <c r="A571" s="95"/>
      <c r="B571" s="95"/>
      <c r="C571" s="95"/>
      <c r="D571" s="95">
        <v>0</v>
      </c>
      <c r="E571" s="95"/>
      <c r="F571" s="95"/>
      <c r="G571" s="95"/>
      <c r="H571" s="95"/>
      <c r="I571" s="95"/>
      <c r="J571" s="95"/>
      <c r="K571" s="95"/>
      <c r="L571" s="80">
        <v>0</v>
      </c>
      <c r="Y571" s="98"/>
      <c r="Z571" s="80">
        <f t="shared" si="28"/>
        <v>0</v>
      </c>
      <c r="AA571" s="80" t="str">
        <f t="shared" si="27"/>
        <v>严桥支行</v>
      </c>
      <c r="AB571" s="81" t="s">
        <v>473</v>
      </c>
      <c r="AC571" s="81">
        <v>0</v>
      </c>
      <c r="AD571" s="81">
        <v>0</v>
      </c>
      <c r="AE571" s="81">
        <v>3</v>
      </c>
      <c r="AF571" s="81">
        <v>50000</v>
      </c>
      <c r="AG571" s="80" t="str">
        <f>IFERROR(VLOOKUP(AB571,$AI:$AJ,2,FALSE),0)</f>
        <v>严桥支行</v>
      </c>
      <c r="AI571" s="89" t="s">
        <v>938</v>
      </c>
      <c r="AJ571" s="89" t="s">
        <v>51</v>
      </c>
      <c r="AL571" s="83"/>
      <c r="AM571" s="83"/>
      <c r="AN571" s="83"/>
      <c r="AO571" s="83"/>
      <c r="AP571" s="83"/>
      <c r="AX571" s="80" t="s">
        <v>938</v>
      </c>
      <c r="AY571" s="80" t="s">
        <v>51</v>
      </c>
    </row>
    <row r="572" s="80" customFormat="1" ht="17.25" spans="1:51">
      <c r="A572" s="95"/>
      <c r="B572" s="95"/>
      <c r="C572" s="95"/>
      <c r="D572" s="95">
        <v>0</v>
      </c>
      <c r="E572" s="95"/>
      <c r="F572" s="95"/>
      <c r="G572" s="95"/>
      <c r="H572" s="95"/>
      <c r="I572" s="95"/>
      <c r="J572" s="95"/>
      <c r="K572" s="95"/>
      <c r="L572" s="80">
        <v>0</v>
      </c>
      <c r="Y572" s="98"/>
      <c r="Z572" s="80">
        <f t="shared" si="28"/>
        <v>0</v>
      </c>
      <c r="AA572" s="80">
        <f t="shared" si="27"/>
        <v>0</v>
      </c>
      <c r="AB572" s="81" t="s">
        <v>939</v>
      </c>
      <c r="AC572" s="81">
        <v>0</v>
      </c>
      <c r="AD572" s="81">
        <v>0</v>
      </c>
      <c r="AE572" s="81">
        <v>0</v>
      </c>
      <c r="AF572" s="81">
        <v>0</v>
      </c>
      <c r="AG572" s="80">
        <f>IFERROR(VLOOKUP(AB572,$AI:$AJ,2,FALSE),0)</f>
        <v>0</v>
      </c>
      <c r="AI572" s="89" t="s">
        <v>129</v>
      </c>
      <c r="AJ572" s="89" t="s">
        <v>51</v>
      </c>
      <c r="AL572" s="83"/>
      <c r="AM572" s="83"/>
      <c r="AN572" s="83"/>
      <c r="AO572" s="83"/>
      <c r="AP572" s="83"/>
      <c r="AX572" s="80" t="s">
        <v>129</v>
      </c>
      <c r="AY572" s="80" t="s">
        <v>51</v>
      </c>
    </row>
    <row r="573" s="80" customFormat="1" ht="17.25" spans="1:51">
      <c r="A573" s="95"/>
      <c r="B573" s="95"/>
      <c r="C573" s="95"/>
      <c r="D573" s="95">
        <v>0</v>
      </c>
      <c r="E573" s="95"/>
      <c r="F573" s="95"/>
      <c r="G573" s="95"/>
      <c r="H573" s="95"/>
      <c r="I573" s="95"/>
      <c r="J573" s="95"/>
      <c r="K573" s="95"/>
      <c r="L573" s="80">
        <v>0</v>
      </c>
      <c r="Y573" s="98"/>
      <c r="Z573" s="80">
        <f t="shared" si="28"/>
        <v>0</v>
      </c>
      <c r="AA573" s="80" t="str">
        <f t="shared" si="27"/>
        <v>东波分理处</v>
      </c>
      <c r="AB573" s="81" t="s">
        <v>931</v>
      </c>
      <c r="AC573" s="81">
        <v>0</v>
      </c>
      <c r="AD573" s="81">
        <v>0</v>
      </c>
      <c r="AE573" s="81">
        <v>0</v>
      </c>
      <c r="AF573" s="81">
        <v>0</v>
      </c>
      <c r="AG573" s="80" t="str">
        <f>IFERROR(VLOOKUP(AB573,$AI:$AJ,2,FALSE),0)</f>
        <v>东波分理处</v>
      </c>
      <c r="AI573" s="89" t="s">
        <v>885</v>
      </c>
      <c r="AJ573" s="89" t="s">
        <v>51</v>
      </c>
      <c r="AL573" s="83"/>
      <c r="AM573" s="83"/>
      <c r="AN573" s="83"/>
      <c r="AO573" s="83"/>
      <c r="AP573" s="83"/>
      <c r="AX573" s="80" t="s">
        <v>885</v>
      </c>
      <c r="AY573" s="80" t="s">
        <v>51</v>
      </c>
    </row>
    <row r="574" s="80" customFormat="1" ht="17.25" spans="1:51">
      <c r="A574" s="95"/>
      <c r="B574" s="95"/>
      <c r="C574" s="95"/>
      <c r="D574" s="95">
        <v>0</v>
      </c>
      <c r="E574" s="95"/>
      <c r="F574" s="95"/>
      <c r="G574" s="95"/>
      <c r="H574" s="95"/>
      <c r="I574" s="95"/>
      <c r="J574" s="95"/>
      <c r="K574" s="95"/>
      <c r="L574" s="80">
        <v>0</v>
      </c>
      <c r="Y574" s="98"/>
      <c r="Z574" s="80">
        <f t="shared" si="28"/>
        <v>0</v>
      </c>
      <c r="AA574" s="80">
        <f t="shared" si="27"/>
        <v>0</v>
      </c>
      <c r="AB574" s="81" t="s">
        <v>940</v>
      </c>
      <c r="AC574" s="81">
        <v>0</v>
      </c>
      <c r="AD574" s="81">
        <v>0</v>
      </c>
      <c r="AE574" s="81">
        <v>0</v>
      </c>
      <c r="AF574" s="81">
        <v>0</v>
      </c>
      <c r="AG574" s="80">
        <f>IFERROR(VLOOKUP(AB574,$AI:$AJ,2,FALSE),0)</f>
        <v>0</v>
      </c>
      <c r="AI574" s="89" t="s">
        <v>941</v>
      </c>
      <c r="AJ574" s="89" t="s">
        <v>51</v>
      </c>
      <c r="AL574" s="83"/>
      <c r="AM574" s="83"/>
      <c r="AN574" s="83"/>
      <c r="AO574" s="83"/>
      <c r="AP574" s="83"/>
      <c r="AX574" s="80" t="s">
        <v>941</v>
      </c>
      <c r="AY574" s="80" t="s">
        <v>51</v>
      </c>
    </row>
    <row r="575" s="80" customFormat="1" ht="17.25" spans="1:51">
      <c r="A575" s="95"/>
      <c r="B575" s="95"/>
      <c r="C575" s="95"/>
      <c r="D575" s="95">
        <v>0</v>
      </c>
      <c r="E575" s="95"/>
      <c r="F575" s="95"/>
      <c r="G575" s="95"/>
      <c r="H575" s="95"/>
      <c r="I575" s="95"/>
      <c r="J575" s="95"/>
      <c r="K575" s="95"/>
      <c r="L575" s="80">
        <v>0</v>
      </c>
      <c r="Y575" s="98"/>
      <c r="Z575" s="80">
        <f t="shared" si="28"/>
        <v>0</v>
      </c>
      <c r="AA575" s="80" t="str">
        <f t="shared" si="27"/>
        <v>益江分理处</v>
      </c>
      <c r="AB575" s="81" t="s">
        <v>942</v>
      </c>
      <c r="AC575" s="81">
        <v>0</v>
      </c>
      <c r="AD575" s="81">
        <v>0</v>
      </c>
      <c r="AE575" s="81">
        <v>0</v>
      </c>
      <c r="AF575" s="81">
        <v>0</v>
      </c>
      <c r="AG575" s="80" t="str">
        <f>IFERROR(VLOOKUP(AB575,$AI:$AJ,2,FALSE),0)</f>
        <v>益江分理处</v>
      </c>
      <c r="AI575" s="89" t="s">
        <v>943</v>
      </c>
      <c r="AJ575" s="89" t="s">
        <v>51</v>
      </c>
      <c r="AL575" s="83"/>
      <c r="AM575" s="83"/>
      <c r="AN575" s="83"/>
      <c r="AO575" s="83"/>
      <c r="AP575" s="83"/>
      <c r="AX575" s="80" t="s">
        <v>943</v>
      </c>
      <c r="AY575" s="80" t="s">
        <v>51</v>
      </c>
    </row>
    <row r="576" s="80" customFormat="1" ht="17.25" spans="1:51">
      <c r="A576" s="95"/>
      <c r="B576" s="95"/>
      <c r="C576" s="95"/>
      <c r="D576" s="95">
        <v>0</v>
      </c>
      <c r="E576" s="95"/>
      <c r="F576" s="95"/>
      <c r="G576" s="95"/>
      <c r="H576" s="95"/>
      <c r="I576" s="95"/>
      <c r="J576" s="95"/>
      <c r="K576" s="95"/>
      <c r="L576" s="80">
        <v>0</v>
      </c>
      <c r="Y576" s="98"/>
      <c r="Z576" s="80">
        <f t="shared" si="28"/>
        <v>0</v>
      </c>
      <c r="AA576" s="80" t="str">
        <f t="shared" si="27"/>
        <v>运营管理部</v>
      </c>
      <c r="AB576" s="81" t="s">
        <v>372</v>
      </c>
      <c r="AC576" s="81">
        <v>0</v>
      </c>
      <c r="AD576" s="81">
        <v>0</v>
      </c>
      <c r="AE576" s="81">
        <v>0</v>
      </c>
      <c r="AF576" s="81">
        <v>0</v>
      </c>
      <c r="AG576" s="80" t="str">
        <f>IFERROR(VLOOKUP(AB576,$AI:$AJ,2,FALSE),0)</f>
        <v>运营管理部</v>
      </c>
      <c r="AI576" s="89" t="s">
        <v>222</v>
      </c>
      <c r="AJ576" s="89" t="s">
        <v>51</v>
      </c>
      <c r="AL576" s="83"/>
      <c r="AM576" s="83"/>
      <c r="AN576" s="83"/>
      <c r="AO576" s="83"/>
      <c r="AP576" s="83"/>
      <c r="AX576" s="80" t="s">
        <v>222</v>
      </c>
      <c r="AY576" s="80" t="s">
        <v>51</v>
      </c>
    </row>
    <row r="577" s="80" customFormat="1" ht="17.25" spans="1:51">
      <c r="A577" s="95"/>
      <c r="B577" s="95"/>
      <c r="C577" s="95"/>
      <c r="D577" s="95">
        <v>0</v>
      </c>
      <c r="E577" s="95"/>
      <c r="F577" s="95"/>
      <c r="G577" s="95"/>
      <c r="H577" s="95"/>
      <c r="I577" s="95"/>
      <c r="J577" s="95"/>
      <c r="K577" s="95"/>
      <c r="L577" s="80">
        <v>0</v>
      </c>
      <c r="Y577" s="98"/>
      <c r="Z577" s="80">
        <f t="shared" si="28"/>
        <v>0</v>
      </c>
      <c r="AA577" s="80" t="str">
        <f t="shared" si="27"/>
        <v>妙境支行</v>
      </c>
      <c r="AB577" s="81" t="s">
        <v>944</v>
      </c>
      <c r="AC577" s="81">
        <v>0</v>
      </c>
      <c r="AD577" s="81">
        <v>0</v>
      </c>
      <c r="AE577" s="81">
        <v>0</v>
      </c>
      <c r="AF577" s="81">
        <v>0</v>
      </c>
      <c r="AG577" s="80" t="str">
        <f>IFERROR(VLOOKUP(AB577,$AI:$AJ,2,FALSE),0)</f>
        <v>妙境支行</v>
      </c>
      <c r="AI577" s="89" t="s">
        <v>287</v>
      </c>
      <c r="AJ577" s="89" t="s">
        <v>51</v>
      </c>
      <c r="AL577" s="83"/>
      <c r="AM577" s="83"/>
      <c r="AN577" s="83"/>
      <c r="AO577" s="83"/>
      <c r="AP577" s="83"/>
      <c r="AX577" s="80" t="s">
        <v>287</v>
      </c>
      <c r="AY577" s="80" t="s">
        <v>51</v>
      </c>
    </row>
    <row r="578" s="80" customFormat="1" ht="17.25" spans="1:51">
      <c r="A578" s="95"/>
      <c r="B578" s="95"/>
      <c r="C578" s="95"/>
      <c r="D578" s="95">
        <v>0</v>
      </c>
      <c r="E578" s="95"/>
      <c r="F578" s="95"/>
      <c r="G578" s="95"/>
      <c r="H578" s="95"/>
      <c r="I578" s="95"/>
      <c r="J578" s="95"/>
      <c r="K578" s="95"/>
      <c r="L578" s="80">
        <v>0</v>
      </c>
      <c r="Y578" s="98"/>
      <c r="Z578" s="80">
        <f t="shared" si="28"/>
        <v>0</v>
      </c>
      <c r="AA578" s="80" t="str">
        <f t="shared" ref="AA578:AA641" si="29">AG578</f>
        <v>东沟支行</v>
      </c>
      <c r="AB578" s="81" t="s">
        <v>927</v>
      </c>
      <c r="AC578" s="81">
        <v>0</v>
      </c>
      <c r="AD578" s="81">
        <v>0</v>
      </c>
      <c r="AE578" s="81">
        <v>0</v>
      </c>
      <c r="AF578" s="81">
        <v>0</v>
      </c>
      <c r="AG578" s="80" t="str">
        <f>IFERROR(VLOOKUP(AB578,$AI:$AJ,2,FALSE),0)</f>
        <v>东沟支行</v>
      </c>
      <c r="AI578" s="89" t="s">
        <v>577</v>
      </c>
      <c r="AJ578" s="89" t="s">
        <v>51</v>
      </c>
      <c r="AL578" s="83"/>
      <c r="AM578" s="83"/>
      <c r="AN578" s="83"/>
      <c r="AO578" s="83"/>
      <c r="AP578" s="83"/>
      <c r="AX578" s="80" t="s">
        <v>577</v>
      </c>
      <c r="AY578" s="80" t="s">
        <v>51</v>
      </c>
    </row>
    <row r="579" s="80" customFormat="1" ht="17.25" spans="1:51">
      <c r="A579" s="95"/>
      <c r="B579" s="95"/>
      <c r="C579" s="95"/>
      <c r="D579" s="95">
        <v>0</v>
      </c>
      <c r="E579" s="95"/>
      <c r="F579" s="95"/>
      <c r="G579" s="95"/>
      <c r="H579" s="95"/>
      <c r="I579" s="95"/>
      <c r="J579" s="95"/>
      <c r="K579" s="95"/>
      <c r="L579" s="80">
        <v>0</v>
      </c>
      <c r="Y579" s="98"/>
      <c r="Z579" s="80">
        <f t="shared" si="28"/>
        <v>0</v>
      </c>
      <c r="AA579" s="80">
        <f t="shared" si="29"/>
        <v>0</v>
      </c>
      <c r="AB579" s="81" t="s">
        <v>945</v>
      </c>
      <c r="AC579" s="81">
        <v>0</v>
      </c>
      <c r="AD579" s="81">
        <v>0</v>
      </c>
      <c r="AE579" s="81">
        <v>0</v>
      </c>
      <c r="AF579" s="81">
        <v>0</v>
      </c>
      <c r="AG579" s="80">
        <f>IFERROR(VLOOKUP(AB579,$AI:$AJ,2,FALSE),0)</f>
        <v>0</v>
      </c>
      <c r="AI579" s="89" t="s">
        <v>480</v>
      </c>
      <c r="AJ579" s="89" t="s">
        <v>51</v>
      </c>
      <c r="AL579" s="83"/>
      <c r="AM579" s="83"/>
      <c r="AN579" s="83"/>
      <c r="AO579" s="83"/>
      <c r="AP579" s="83"/>
      <c r="AX579" s="80" t="s">
        <v>480</v>
      </c>
      <c r="AY579" s="80" t="s">
        <v>51</v>
      </c>
    </row>
    <row r="580" s="80" customFormat="1" ht="17.25" spans="1:51">
      <c r="A580" s="95"/>
      <c r="B580" s="95"/>
      <c r="C580" s="95"/>
      <c r="D580" s="95">
        <v>0</v>
      </c>
      <c r="E580" s="95"/>
      <c r="F580" s="95"/>
      <c r="G580" s="95"/>
      <c r="H580" s="95"/>
      <c r="I580" s="95"/>
      <c r="J580" s="95"/>
      <c r="K580" s="95"/>
      <c r="L580" s="80">
        <v>0</v>
      </c>
      <c r="Y580" s="98"/>
      <c r="Z580" s="80">
        <f t="shared" ref="Z580:Z643" si="30">P580-Y580</f>
        <v>0</v>
      </c>
      <c r="AA580" s="80" t="str">
        <f t="shared" si="29"/>
        <v>张江支行</v>
      </c>
      <c r="AB580" s="81" t="s">
        <v>475</v>
      </c>
      <c r="AC580" s="81">
        <v>0</v>
      </c>
      <c r="AD580" s="81">
        <v>0</v>
      </c>
      <c r="AE580" s="81">
        <v>0</v>
      </c>
      <c r="AF580" s="81">
        <v>269500</v>
      </c>
      <c r="AG580" s="80" t="str">
        <f>IFERROR(VLOOKUP(AB580,$AI:$AJ,2,FALSE),0)</f>
        <v>张江支行</v>
      </c>
      <c r="AI580" s="89" t="s">
        <v>906</v>
      </c>
      <c r="AJ580" s="89" t="s">
        <v>51</v>
      </c>
      <c r="AL580" s="83"/>
      <c r="AM580" s="83"/>
      <c r="AN580" s="83"/>
      <c r="AO580" s="83"/>
      <c r="AP580" s="83"/>
      <c r="AX580" s="80" t="s">
        <v>906</v>
      </c>
      <c r="AY580" s="80" t="s">
        <v>51</v>
      </c>
    </row>
    <row r="581" s="80" customFormat="1" ht="17.25" spans="1:51">
      <c r="A581" s="95"/>
      <c r="B581" s="95"/>
      <c r="C581" s="95"/>
      <c r="D581" s="95">
        <v>0</v>
      </c>
      <c r="E581" s="95"/>
      <c r="F581" s="95"/>
      <c r="G581" s="95"/>
      <c r="H581" s="95"/>
      <c r="I581" s="95"/>
      <c r="J581" s="95"/>
      <c r="K581" s="95"/>
      <c r="L581" s="80">
        <v>0</v>
      </c>
      <c r="Y581" s="98"/>
      <c r="Z581" s="80">
        <f t="shared" si="30"/>
        <v>0</v>
      </c>
      <c r="AA581" s="80" t="str">
        <f t="shared" si="29"/>
        <v>合庆支行</v>
      </c>
      <c r="AB581" s="81" t="s">
        <v>946</v>
      </c>
      <c r="AC581" s="81">
        <v>0</v>
      </c>
      <c r="AD581" s="81">
        <v>0</v>
      </c>
      <c r="AE581" s="81">
        <v>0</v>
      </c>
      <c r="AF581" s="81">
        <v>100000</v>
      </c>
      <c r="AG581" s="80" t="str">
        <f>IFERROR(VLOOKUP(AB581,$AI:$AJ,2,FALSE),0)</f>
        <v>合庆支行</v>
      </c>
      <c r="AI581" s="89" t="s">
        <v>489</v>
      </c>
      <c r="AJ581" s="89" t="s">
        <v>51</v>
      </c>
      <c r="AL581" s="83"/>
      <c r="AM581" s="83"/>
      <c r="AN581" s="83"/>
      <c r="AO581" s="83"/>
      <c r="AP581" s="83"/>
      <c r="AX581" s="80" t="s">
        <v>489</v>
      </c>
      <c r="AY581" s="80" t="s">
        <v>51</v>
      </c>
    </row>
    <row r="582" s="80" customFormat="1" ht="17.25" spans="1:51">
      <c r="A582" s="95"/>
      <c r="B582" s="95"/>
      <c r="C582" s="95"/>
      <c r="D582" s="95">
        <v>0</v>
      </c>
      <c r="E582" s="95"/>
      <c r="F582" s="95"/>
      <c r="G582" s="95"/>
      <c r="H582" s="95"/>
      <c r="I582" s="95"/>
      <c r="J582" s="95"/>
      <c r="K582" s="95"/>
      <c r="L582" s="80">
        <v>0</v>
      </c>
      <c r="Y582" s="98"/>
      <c r="Z582" s="80">
        <f t="shared" si="30"/>
        <v>0</v>
      </c>
      <c r="AA582" s="80">
        <f t="shared" si="29"/>
        <v>0</v>
      </c>
      <c r="AB582" s="81" t="s">
        <v>947</v>
      </c>
      <c r="AC582" s="81">
        <v>0</v>
      </c>
      <c r="AD582" s="81">
        <v>0</v>
      </c>
      <c r="AE582" s="81">
        <v>0</v>
      </c>
      <c r="AF582" s="81">
        <v>0</v>
      </c>
      <c r="AG582" s="80">
        <f>IFERROR(VLOOKUP(AB582,$AI:$AJ,2,FALSE),0)</f>
        <v>0</v>
      </c>
      <c r="AI582" s="89" t="s">
        <v>948</v>
      </c>
      <c r="AJ582" s="89" t="s">
        <v>51</v>
      </c>
      <c r="AL582" s="83"/>
      <c r="AM582" s="83"/>
      <c r="AN582" s="83"/>
      <c r="AO582" s="83"/>
      <c r="AP582" s="83"/>
      <c r="AX582" s="80" t="s">
        <v>948</v>
      </c>
      <c r="AY582" s="80" t="s">
        <v>51</v>
      </c>
    </row>
    <row r="583" s="80" customFormat="1" ht="17.25" spans="1:51">
      <c r="A583" s="95"/>
      <c r="B583" s="95"/>
      <c r="C583" s="95"/>
      <c r="D583" s="95">
        <v>0</v>
      </c>
      <c r="E583" s="95"/>
      <c r="F583" s="95"/>
      <c r="G583" s="95"/>
      <c r="H583" s="95"/>
      <c r="I583" s="95"/>
      <c r="J583" s="95"/>
      <c r="K583" s="95"/>
      <c r="L583" s="80">
        <v>0</v>
      </c>
      <c r="Y583" s="98"/>
      <c r="Z583" s="80">
        <f t="shared" si="30"/>
        <v>0</v>
      </c>
      <c r="AA583" s="80" t="str">
        <f t="shared" si="29"/>
        <v>和炯路支行</v>
      </c>
      <c r="AB583" s="81" t="s">
        <v>751</v>
      </c>
      <c r="AC583" s="81">
        <v>0</v>
      </c>
      <c r="AD583" s="81">
        <v>0</v>
      </c>
      <c r="AE583" s="81">
        <v>0</v>
      </c>
      <c r="AF583" s="81">
        <v>0</v>
      </c>
      <c r="AG583" s="80" t="str">
        <f>IFERROR(VLOOKUP(AB583,$AI:$AJ,2,FALSE),0)</f>
        <v>和炯路支行</v>
      </c>
      <c r="AI583" s="89" t="s">
        <v>949</v>
      </c>
      <c r="AJ583" s="89" t="s">
        <v>51</v>
      </c>
      <c r="AL583" s="83"/>
      <c r="AM583" s="83"/>
      <c r="AN583" s="83"/>
      <c r="AO583" s="83"/>
      <c r="AP583" s="83"/>
      <c r="AX583" s="80" t="s">
        <v>949</v>
      </c>
      <c r="AY583" s="80" t="s">
        <v>51</v>
      </c>
    </row>
    <row r="584" s="80" customFormat="1" ht="17.25" spans="1:51">
      <c r="A584" s="95"/>
      <c r="B584" s="95"/>
      <c r="C584" s="95"/>
      <c r="D584" s="95">
        <v>0</v>
      </c>
      <c r="E584" s="95"/>
      <c r="F584" s="95"/>
      <c r="G584" s="95"/>
      <c r="H584" s="95"/>
      <c r="I584" s="95"/>
      <c r="J584" s="95"/>
      <c r="K584" s="95"/>
      <c r="L584" s="80">
        <v>0</v>
      </c>
      <c r="Y584" s="98"/>
      <c r="Z584" s="80">
        <f t="shared" si="30"/>
        <v>0</v>
      </c>
      <c r="AA584" s="80" t="str">
        <f t="shared" si="29"/>
        <v>三林支行</v>
      </c>
      <c r="AB584" s="81" t="s">
        <v>720</v>
      </c>
      <c r="AC584" s="81">
        <v>0</v>
      </c>
      <c r="AD584" s="81">
        <v>0</v>
      </c>
      <c r="AE584" s="81">
        <v>0</v>
      </c>
      <c r="AF584" s="81">
        <v>0</v>
      </c>
      <c r="AG584" s="80" t="str">
        <f>IFERROR(VLOOKUP(AB584,$AI:$AJ,2,FALSE),0)</f>
        <v>三林支行</v>
      </c>
      <c r="AI584" s="93" t="s">
        <v>510</v>
      </c>
      <c r="AJ584" s="89" t="s">
        <v>199</v>
      </c>
      <c r="AL584" s="83"/>
      <c r="AM584" s="83"/>
      <c r="AN584" s="83"/>
      <c r="AO584" s="83"/>
      <c r="AP584" s="83"/>
      <c r="AX584" s="80" t="s">
        <v>510</v>
      </c>
      <c r="AY584" s="80" t="s">
        <v>199</v>
      </c>
    </row>
    <row r="585" s="80" customFormat="1" ht="17.25" spans="1:51">
      <c r="A585" s="95"/>
      <c r="B585" s="95"/>
      <c r="C585" s="95"/>
      <c r="D585" s="95">
        <v>0</v>
      </c>
      <c r="E585" s="95"/>
      <c r="F585" s="95"/>
      <c r="G585" s="95"/>
      <c r="H585" s="95"/>
      <c r="I585" s="95"/>
      <c r="J585" s="95"/>
      <c r="K585" s="95"/>
      <c r="L585" s="80">
        <v>0</v>
      </c>
      <c r="Y585" s="98"/>
      <c r="Z585" s="80">
        <f t="shared" si="30"/>
        <v>0</v>
      </c>
      <c r="AA585" s="80">
        <f t="shared" si="29"/>
        <v>0</v>
      </c>
      <c r="AB585" s="81" t="s">
        <v>950</v>
      </c>
      <c r="AC585" s="81">
        <v>0</v>
      </c>
      <c r="AD585" s="81">
        <v>0</v>
      </c>
      <c r="AE585" s="81">
        <v>0</v>
      </c>
      <c r="AF585" s="81">
        <v>0</v>
      </c>
      <c r="AG585" s="80">
        <f>IFERROR(VLOOKUP(AB585,$AI:$AJ,2,FALSE),0)</f>
        <v>0</v>
      </c>
      <c r="AI585" s="94" t="s">
        <v>531</v>
      </c>
      <c r="AJ585" s="89" t="s">
        <v>199</v>
      </c>
      <c r="AL585" s="83"/>
      <c r="AM585" s="83"/>
      <c r="AN585" s="83"/>
      <c r="AO585" s="83"/>
      <c r="AP585" s="83"/>
      <c r="AX585" s="80" t="s">
        <v>531</v>
      </c>
      <c r="AY585" s="80" t="s">
        <v>199</v>
      </c>
    </row>
    <row r="586" s="80" customFormat="1" ht="17.25" spans="1:51">
      <c r="A586" s="95"/>
      <c r="B586" s="95"/>
      <c r="C586" s="95"/>
      <c r="D586" s="95">
        <v>0</v>
      </c>
      <c r="E586" s="95"/>
      <c r="F586" s="95"/>
      <c r="G586" s="95"/>
      <c r="H586" s="95"/>
      <c r="I586" s="95"/>
      <c r="J586" s="95"/>
      <c r="K586" s="95"/>
      <c r="L586" s="80">
        <v>0</v>
      </c>
      <c r="Y586" s="98"/>
      <c r="Z586" s="80">
        <f t="shared" si="30"/>
        <v>0</v>
      </c>
      <c r="AA586" s="80" t="str">
        <f t="shared" si="29"/>
        <v>高东支行</v>
      </c>
      <c r="AB586" s="81" t="s">
        <v>943</v>
      </c>
      <c r="AC586" s="81">
        <v>0</v>
      </c>
      <c r="AD586" s="81">
        <v>0</v>
      </c>
      <c r="AE586" s="81">
        <v>0</v>
      </c>
      <c r="AF586" s="81">
        <v>0</v>
      </c>
      <c r="AG586" s="80" t="str">
        <f>IFERROR(VLOOKUP(AB586,$AI:$AJ,2,FALSE),0)</f>
        <v>高东支行</v>
      </c>
      <c r="AI586" s="94" t="s">
        <v>94</v>
      </c>
      <c r="AJ586" s="89" t="s">
        <v>199</v>
      </c>
      <c r="AL586" s="83"/>
      <c r="AM586" s="83"/>
      <c r="AN586" s="83"/>
      <c r="AO586" s="83"/>
      <c r="AP586" s="83"/>
      <c r="AX586" s="80" t="s">
        <v>94</v>
      </c>
      <c r="AY586" s="80" t="s">
        <v>199</v>
      </c>
    </row>
    <row r="587" s="80" customFormat="1" ht="17.25" spans="1:51">
      <c r="A587" s="95"/>
      <c r="B587" s="95"/>
      <c r="C587" s="95"/>
      <c r="D587" s="95">
        <v>0</v>
      </c>
      <c r="E587" s="95"/>
      <c r="F587" s="95"/>
      <c r="G587" s="95"/>
      <c r="H587" s="95"/>
      <c r="I587" s="95"/>
      <c r="J587" s="95"/>
      <c r="K587" s="95"/>
      <c r="L587" s="80">
        <v>0</v>
      </c>
      <c r="Y587" s="98"/>
      <c r="Z587" s="80">
        <f t="shared" si="30"/>
        <v>0</v>
      </c>
      <c r="AA587" s="80" t="str">
        <f t="shared" si="29"/>
        <v>东沟支行</v>
      </c>
      <c r="AB587" s="81" t="s">
        <v>477</v>
      </c>
      <c r="AC587" s="81">
        <v>0</v>
      </c>
      <c r="AD587" s="81">
        <v>0</v>
      </c>
      <c r="AE587" s="81">
        <v>5</v>
      </c>
      <c r="AF587" s="81">
        <v>75000</v>
      </c>
      <c r="AG587" s="80" t="str">
        <f>IFERROR(VLOOKUP(AB587,$AI:$AJ,2,FALSE),0)</f>
        <v>东沟支行</v>
      </c>
      <c r="AI587" s="89" t="s">
        <v>951</v>
      </c>
      <c r="AJ587" s="89" t="s">
        <v>199</v>
      </c>
      <c r="AL587" s="83"/>
      <c r="AM587" s="83"/>
      <c r="AN587" s="83"/>
      <c r="AO587" s="83"/>
      <c r="AP587" s="83"/>
      <c r="AX587" s="80" t="s">
        <v>951</v>
      </c>
      <c r="AY587" s="80" t="s">
        <v>199</v>
      </c>
    </row>
    <row r="588" s="80" customFormat="1" ht="17.25" spans="1:51">
      <c r="A588" s="95"/>
      <c r="B588" s="95"/>
      <c r="C588" s="95"/>
      <c r="D588" s="95">
        <v>0</v>
      </c>
      <c r="E588" s="95"/>
      <c r="F588" s="95"/>
      <c r="G588" s="95"/>
      <c r="H588" s="95"/>
      <c r="I588" s="95"/>
      <c r="J588" s="95"/>
      <c r="K588" s="95"/>
      <c r="L588" s="80">
        <v>0</v>
      </c>
      <c r="Y588" s="98"/>
      <c r="Z588" s="80">
        <f t="shared" si="30"/>
        <v>0</v>
      </c>
      <c r="AA588" s="80" t="str">
        <f t="shared" si="29"/>
        <v>运营管理部</v>
      </c>
      <c r="AB588" s="81" t="s">
        <v>375</v>
      </c>
      <c r="AC588" s="81">
        <v>0</v>
      </c>
      <c r="AD588" s="81">
        <v>0</v>
      </c>
      <c r="AE588" s="81">
        <v>0</v>
      </c>
      <c r="AF588" s="81">
        <v>0</v>
      </c>
      <c r="AG588" s="80" t="str">
        <f>IFERROR(VLOOKUP(AB588,$AI:$AJ,2,FALSE),0)</f>
        <v>运营管理部</v>
      </c>
      <c r="AI588" s="89" t="s">
        <v>952</v>
      </c>
      <c r="AJ588" s="89" t="s">
        <v>199</v>
      </c>
      <c r="AL588" s="83"/>
      <c r="AM588" s="83"/>
      <c r="AN588" s="83"/>
      <c r="AO588" s="83"/>
      <c r="AP588" s="83"/>
      <c r="AX588" s="80" t="s">
        <v>952</v>
      </c>
      <c r="AY588" s="80" t="s">
        <v>199</v>
      </c>
    </row>
    <row r="589" s="80" customFormat="1" ht="17.25" spans="1:51">
      <c r="A589" s="95"/>
      <c r="B589" s="95"/>
      <c r="C589" s="95"/>
      <c r="D589" s="95">
        <v>0</v>
      </c>
      <c r="E589" s="95"/>
      <c r="F589" s="95"/>
      <c r="G589" s="95"/>
      <c r="H589" s="95"/>
      <c r="I589" s="95"/>
      <c r="J589" s="95"/>
      <c r="K589" s="95"/>
      <c r="L589" s="80">
        <v>0</v>
      </c>
      <c r="Y589" s="98"/>
      <c r="Z589" s="80">
        <f t="shared" si="30"/>
        <v>0</v>
      </c>
      <c r="AA589" s="80" t="str">
        <f t="shared" si="29"/>
        <v>北蔡支行</v>
      </c>
      <c r="AB589" s="81" t="s">
        <v>781</v>
      </c>
      <c r="AC589" s="81">
        <v>0</v>
      </c>
      <c r="AD589" s="81">
        <v>0</v>
      </c>
      <c r="AE589" s="81">
        <v>0</v>
      </c>
      <c r="AF589" s="81">
        <v>0</v>
      </c>
      <c r="AG589" s="80" t="str">
        <f>IFERROR(VLOOKUP(AB589,$AI:$AJ,2,FALSE),0)</f>
        <v>北蔡支行</v>
      </c>
      <c r="AI589" s="89" t="s">
        <v>953</v>
      </c>
      <c r="AJ589" s="89" t="s">
        <v>199</v>
      </c>
      <c r="AL589" s="83"/>
      <c r="AM589" s="83"/>
      <c r="AN589" s="83"/>
      <c r="AO589" s="83"/>
      <c r="AP589" s="83"/>
      <c r="AX589" s="80" t="s">
        <v>953</v>
      </c>
      <c r="AY589" s="80" t="s">
        <v>199</v>
      </c>
    </row>
    <row r="590" s="80" customFormat="1" ht="17.25" spans="1:51">
      <c r="A590" s="95"/>
      <c r="B590" s="95"/>
      <c r="C590" s="95"/>
      <c r="D590" s="95">
        <v>0</v>
      </c>
      <c r="E590" s="95"/>
      <c r="F590" s="95"/>
      <c r="G590" s="95"/>
      <c r="H590" s="95"/>
      <c r="I590" s="95"/>
      <c r="J590" s="95"/>
      <c r="K590" s="95"/>
      <c r="L590" s="80">
        <v>0</v>
      </c>
      <c r="Y590" s="98"/>
      <c r="Z590" s="80">
        <f t="shared" si="30"/>
        <v>0</v>
      </c>
      <c r="AA590" s="80" t="str">
        <f t="shared" si="29"/>
        <v>北蔡支行</v>
      </c>
      <c r="AB590" s="81" t="s">
        <v>777</v>
      </c>
      <c r="AC590" s="81">
        <v>0</v>
      </c>
      <c r="AD590" s="81">
        <v>0</v>
      </c>
      <c r="AE590" s="81">
        <v>0</v>
      </c>
      <c r="AF590" s="81">
        <v>0</v>
      </c>
      <c r="AG590" s="80" t="str">
        <f>IFERROR(VLOOKUP(AB590,$AI:$AJ,2,FALSE),0)</f>
        <v>北蔡支行</v>
      </c>
      <c r="AI590" s="89" t="s">
        <v>954</v>
      </c>
      <c r="AJ590" s="89" t="s">
        <v>199</v>
      </c>
      <c r="AL590" s="83"/>
      <c r="AM590" s="83"/>
      <c r="AN590" s="83"/>
      <c r="AO590" s="83"/>
      <c r="AP590" s="83"/>
      <c r="AX590" s="80" t="s">
        <v>954</v>
      </c>
      <c r="AY590" s="80" t="s">
        <v>199</v>
      </c>
    </row>
    <row r="591" s="80" customFormat="1" ht="17.25" spans="1:51">
      <c r="A591" s="95"/>
      <c r="B591" s="95"/>
      <c r="C591" s="95"/>
      <c r="D591" s="95">
        <v>0</v>
      </c>
      <c r="E591" s="95"/>
      <c r="F591" s="95"/>
      <c r="G591" s="95"/>
      <c r="H591" s="95"/>
      <c r="I591" s="95"/>
      <c r="J591" s="95"/>
      <c r="K591" s="95"/>
      <c r="L591" s="80">
        <v>0</v>
      </c>
      <c r="Y591" s="98"/>
      <c r="Z591" s="80">
        <f t="shared" si="30"/>
        <v>0</v>
      </c>
      <c r="AA591" s="80" t="str">
        <f t="shared" si="29"/>
        <v>王港支行</v>
      </c>
      <c r="AB591" s="81" t="s">
        <v>955</v>
      </c>
      <c r="AC591" s="81">
        <v>0</v>
      </c>
      <c r="AD591" s="81">
        <v>0</v>
      </c>
      <c r="AE591" s="81">
        <v>1</v>
      </c>
      <c r="AF591" s="81">
        <v>523470</v>
      </c>
      <c r="AG591" s="80" t="str">
        <f>IFERROR(VLOOKUP(AB591,$AI:$AJ,2,FALSE),0)</f>
        <v>王港支行</v>
      </c>
      <c r="AI591" s="89" t="s">
        <v>956</v>
      </c>
      <c r="AJ591" s="89" t="s">
        <v>199</v>
      </c>
      <c r="AL591" s="83"/>
      <c r="AM591" s="83"/>
      <c r="AN591" s="83"/>
      <c r="AO591" s="83"/>
      <c r="AP591" s="83"/>
      <c r="AX591" s="80" t="s">
        <v>956</v>
      </c>
      <c r="AY591" s="80" t="s">
        <v>199</v>
      </c>
    </row>
    <row r="592" s="80" customFormat="1" ht="17.25" spans="1:51">
      <c r="A592" s="95"/>
      <c r="B592" s="95"/>
      <c r="C592" s="95"/>
      <c r="D592" s="95">
        <v>0</v>
      </c>
      <c r="E592" s="95"/>
      <c r="F592" s="95"/>
      <c r="G592" s="95"/>
      <c r="H592" s="95"/>
      <c r="I592" s="95"/>
      <c r="J592" s="95"/>
      <c r="K592" s="95"/>
      <c r="L592" s="80">
        <v>0</v>
      </c>
      <c r="Y592" s="98"/>
      <c r="Z592" s="80">
        <f t="shared" si="30"/>
        <v>0</v>
      </c>
      <c r="AA592" s="80" t="str">
        <f t="shared" si="29"/>
        <v>黄楼支行</v>
      </c>
      <c r="AB592" s="81" t="s">
        <v>957</v>
      </c>
      <c r="AC592" s="81">
        <v>0</v>
      </c>
      <c r="AD592" s="81">
        <v>0</v>
      </c>
      <c r="AE592" s="81">
        <v>0</v>
      </c>
      <c r="AF592" s="81">
        <v>0</v>
      </c>
      <c r="AG592" s="80" t="str">
        <f>IFERROR(VLOOKUP(AB592,$AI:$AJ,2,FALSE),0)</f>
        <v>黄楼支行</v>
      </c>
      <c r="AI592" s="89" t="s">
        <v>459</v>
      </c>
      <c r="AJ592" s="89" t="s">
        <v>157</v>
      </c>
      <c r="AL592" s="83"/>
      <c r="AM592" s="83"/>
      <c r="AN592" s="83"/>
      <c r="AO592" s="83"/>
      <c r="AP592" s="83"/>
      <c r="AX592" s="80" t="s">
        <v>459</v>
      </c>
      <c r="AY592" s="80" t="s">
        <v>157</v>
      </c>
    </row>
    <row r="593" s="80" customFormat="1" ht="17.25" spans="1:51">
      <c r="A593" s="95"/>
      <c r="B593" s="95"/>
      <c r="C593" s="95"/>
      <c r="D593" s="95">
        <v>0</v>
      </c>
      <c r="E593" s="95"/>
      <c r="F593" s="95"/>
      <c r="G593" s="95"/>
      <c r="H593" s="95"/>
      <c r="I593" s="95"/>
      <c r="J593" s="95"/>
      <c r="K593" s="95"/>
      <c r="L593" s="80">
        <v>0</v>
      </c>
      <c r="Y593" s="98"/>
      <c r="Z593" s="80">
        <f t="shared" si="30"/>
        <v>0</v>
      </c>
      <c r="AA593" s="80" t="str">
        <f t="shared" si="29"/>
        <v>江镇支行</v>
      </c>
      <c r="AB593" s="81" t="s">
        <v>958</v>
      </c>
      <c r="AC593" s="81">
        <v>0</v>
      </c>
      <c r="AD593" s="81">
        <v>0</v>
      </c>
      <c r="AE593" s="81">
        <v>0</v>
      </c>
      <c r="AF593" s="81">
        <v>0</v>
      </c>
      <c r="AG593" s="80" t="str">
        <f>IFERROR(VLOOKUP(AB593,$AI:$AJ,2,FALSE),0)</f>
        <v>江镇支行</v>
      </c>
      <c r="AI593" s="89" t="s">
        <v>625</v>
      </c>
      <c r="AJ593" s="89" t="s">
        <v>107</v>
      </c>
      <c r="AL593" s="83"/>
      <c r="AM593" s="83"/>
      <c r="AN593" s="83"/>
      <c r="AO593" s="83"/>
      <c r="AP593" s="83"/>
      <c r="AX593" s="80" t="s">
        <v>625</v>
      </c>
      <c r="AY593" s="80" t="s">
        <v>107</v>
      </c>
    </row>
    <row r="594" s="80" customFormat="1" ht="17.25" spans="1:51">
      <c r="A594" s="95"/>
      <c r="B594" s="95"/>
      <c r="C594" s="95"/>
      <c r="D594" s="95">
        <v>0</v>
      </c>
      <c r="E594" s="95"/>
      <c r="F594" s="95"/>
      <c r="G594" s="95"/>
      <c r="H594" s="95"/>
      <c r="I594" s="95"/>
      <c r="J594" s="95"/>
      <c r="K594" s="95"/>
      <c r="L594" s="80">
        <v>0</v>
      </c>
      <c r="Y594" s="98"/>
      <c r="Z594" s="80">
        <f t="shared" si="30"/>
        <v>0</v>
      </c>
      <c r="AA594" s="80" t="str">
        <f t="shared" si="29"/>
        <v>授信审批部</v>
      </c>
      <c r="AB594" s="81" t="s">
        <v>538</v>
      </c>
      <c r="AC594" s="81">
        <v>0</v>
      </c>
      <c r="AD594" s="81">
        <v>0</v>
      </c>
      <c r="AE594" s="81">
        <v>0</v>
      </c>
      <c r="AF594" s="81">
        <v>0</v>
      </c>
      <c r="AG594" s="80" t="str">
        <f>IFERROR(VLOOKUP(AB594,$AI:$AJ,2,FALSE),0)</f>
        <v>授信审批部</v>
      </c>
      <c r="AI594" s="89" t="s">
        <v>549</v>
      </c>
      <c r="AJ594" s="89" t="s">
        <v>157</v>
      </c>
      <c r="AL594" s="83"/>
      <c r="AM594" s="83"/>
      <c r="AN594" s="83"/>
      <c r="AO594" s="83"/>
      <c r="AP594" s="83"/>
      <c r="AX594" s="80" t="s">
        <v>549</v>
      </c>
      <c r="AY594" s="80" t="s">
        <v>157</v>
      </c>
    </row>
    <row r="595" s="80" customFormat="1" ht="17.25" spans="1:51">
      <c r="A595" s="95"/>
      <c r="B595" s="95"/>
      <c r="C595" s="95"/>
      <c r="D595" s="95">
        <v>0</v>
      </c>
      <c r="E595" s="95"/>
      <c r="F595" s="95"/>
      <c r="G595" s="95"/>
      <c r="H595" s="95"/>
      <c r="I595" s="95"/>
      <c r="J595" s="95"/>
      <c r="K595" s="95"/>
      <c r="L595" s="80">
        <v>0</v>
      </c>
      <c r="Y595" s="98"/>
      <c r="Z595" s="80">
        <f t="shared" si="30"/>
        <v>0</v>
      </c>
      <c r="AA595" s="80" t="str">
        <f t="shared" si="29"/>
        <v>南新分理处</v>
      </c>
      <c r="AB595" s="81" t="s">
        <v>832</v>
      </c>
      <c r="AC595" s="81">
        <v>0</v>
      </c>
      <c r="AD595" s="81">
        <v>0</v>
      </c>
      <c r="AE595" s="81">
        <v>0</v>
      </c>
      <c r="AF595" s="81">
        <v>0</v>
      </c>
      <c r="AG595" s="80" t="str">
        <f>IFERROR(VLOOKUP(AB595,$AI:$AJ,2,FALSE),0)</f>
        <v>南新分理处</v>
      </c>
      <c r="AI595" s="91" t="s">
        <v>553</v>
      </c>
      <c r="AJ595" s="89" t="s">
        <v>157</v>
      </c>
      <c r="AL595" s="83"/>
      <c r="AM595" s="83"/>
      <c r="AN595" s="83"/>
      <c r="AO595" s="83"/>
      <c r="AP595" s="83"/>
      <c r="AX595" s="80" t="s">
        <v>553</v>
      </c>
      <c r="AY595" s="80" t="s">
        <v>157</v>
      </c>
    </row>
    <row r="596" s="80" customFormat="1" ht="17.25" spans="1:51">
      <c r="A596" s="95"/>
      <c r="B596" s="95"/>
      <c r="C596" s="95"/>
      <c r="D596" s="95">
        <v>0</v>
      </c>
      <c r="E596" s="95"/>
      <c r="F596" s="95"/>
      <c r="G596" s="95"/>
      <c r="H596" s="95"/>
      <c r="I596" s="95"/>
      <c r="J596" s="95"/>
      <c r="K596" s="95"/>
      <c r="L596" s="80">
        <v>0</v>
      </c>
      <c r="Y596" s="98"/>
      <c r="Z596" s="80">
        <f t="shared" si="30"/>
        <v>0</v>
      </c>
      <c r="AA596" s="80">
        <f t="shared" si="29"/>
        <v>0</v>
      </c>
      <c r="AB596" s="81" t="s">
        <v>959</v>
      </c>
      <c r="AC596" s="81">
        <v>0</v>
      </c>
      <c r="AD596" s="81">
        <v>0</v>
      </c>
      <c r="AE596" s="81">
        <v>0</v>
      </c>
      <c r="AF596" s="81">
        <v>100000</v>
      </c>
      <c r="AG596" s="80">
        <f>IFERROR(VLOOKUP(AB596,$AI:$AJ,2,FALSE),0)</f>
        <v>0</v>
      </c>
      <c r="AI596" s="89" t="s">
        <v>646</v>
      </c>
      <c r="AJ596" s="89" t="s">
        <v>157</v>
      </c>
      <c r="AL596" s="83"/>
      <c r="AM596" s="83"/>
      <c r="AN596" s="83"/>
      <c r="AO596" s="83"/>
      <c r="AP596" s="83"/>
      <c r="AX596" s="80" t="s">
        <v>646</v>
      </c>
      <c r="AY596" s="80" t="s">
        <v>157</v>
      </c>
    </row>
    <row r="597" s="80" customFormat="1" ht="17.25" spans="1:51">
      <c r="A597" s="95"/>
      <c r="B597" s="95"/>
      <c r="C597" s="95"/>
      <c r="D597" s="95">
        <v>0</v>
      </c>
      <c r="E597" s="95"/>
      <c r="F597" s="95"/>
      <c r="G597" s="95"/>
      <c r="H597" s="95"/>
      <c r="I597" s="95"/>
      <c r="J597" s="95"/>
      <c r="K597" s="95"/>
      <c r="L597" s="80">
        <v>0</v>
      </c>
      <c r="Y597" s="98"/>
      <c r="Z597" s="80">
        <f t="shared" si="30"/>
        <v>0</v>
      </c>
      <c r="AA597" s="80" t="str">
        <f t="shared" si="29"/>
        <v>运营管理部</v>
      </c>
      <c r="AB597" s="81" t="s">
        <v>307</v>
      </c>
      <c r="AC597" s="81">
        <v>0</v>
      </c>
      <c r="AD597" s="81">
        <v>0</v>
      </c>
      <c r="AE597" s="81">
        <v>0</v>
      </c>
      <c r="AF597" s="81">
        <v>0</v>
      </c>
      <c r="AG597" s="80" t="str">
        <f>IFERROR(VLOOKUP(AB597,$AI:$AJ,2,FALSE),0)</f>
        <v>运营管理部</v>
      </c>
      <c r="AI597" s="92" t="s">
        <v>960</v>
      </c>
      <c r="AJ597" s="89" t="s">
        <v>157</v>
      </c>
      <c r="AL597" s="83"/>
      <c r="AM597" s="83"/>
      <c r="AN597" s="83"/>
      <c r="AO597" s="83"/>
      <c r="AP597" s="83"/>
      <c r="AX597" s="80" t="s">
        <v>960</v>
      </c>
      <c r="AY597" s="80" t="s">
        <v>157</v>
      </c>
    </row>
    <row r="598" s="80" customFormat="1" ht="17.25" spans="1:51">
      <c r="A598" s="95"/>
      <c r="B598" s="95"/>
      <c r="C598" s="95"/>
      <c r="D598" s="95">
        <v>0</v>
      </c>
      <c r="E598" s="95"/>
      <c r="F598" s="95"/>
      <c r="G598" s="95"/>
      <c r="H598" s="95"/>
      <c r="I598" s="95"/>
      <c r="J598" s="95"/>
      <c r="K598" s="95"/>
      <c r="L598" s="80">
        <v>0</v>
      </c>
      <c r="Y598" s="98"/>
      <c r="Z598" s="80">
        <f t="shared" si="30"/>
        <v>0</v>
      </c>
      <c r="AA598" s="80" t="str">
        <f t="shared" si="29"/>
        <v>金桥支行</v>
      </c>
      <c r="AB598" s="81" t="s">
        <v>249</v>
      </c>
      <c r="AC598" s="81">
        <v>0</v>
      </c>
      <c r="AD598" s="81">
        <v>0</v>
      </c>
      <c r="AE598" s="81">
        <v>5</v>
      </c>
      <c r="AF598" s="81">
        <v>0</v>
      </c>
      <c r="AG598" s="80" t="str">
        <f>IFERROR(VLOOKUP(AB598,$AI:$AJ,2,FALSE),0)</f>
        <v>金桥支行</v>
      </c>
      <c r="AI598" s="93" t="s">
        <v>961</v>
      </c>
      <c r="AJ598" s="89" t="s">
        <v>157</v>
      </c>
      <c r="AL598" s="83"/>
      <c r="AM598" s="83"/>
      <c r="AN598" s="83"/>
      <c r="AO598" s="83"/>
      <c r="AP598" s="83"/>
      <c r="AX598" s="80" t="s">
        <v>961</v>
      </c>
      <c r="AY598" s="80" t="s">
        <v>157</v>
      </c>
    </row>
    <row r="599" s="80" customFormat="1" ht="17.25" spans="1:51">
      <c r="A599" s="95"/>
      <c r="B599" s="95"/>
      <c r="C599" s="95"/>
      <c r="D599" s="95">
        <v>0</v>
      </c>
      <c r="E599" s="95"/>
      <c r="F599" s="95"/>
      <c r="G599" s="95"/>
      <c r="H599" s="95"/>
      <c r="I599" s="95"/>
      <c r="J599" s="95"/>
      <c r="K599" s="95"/>
      <c r="L599" s="80">
        <v>0</v>
      </c>
      <c r="Y599" s="98"/>
      <c r="Z599" s="80">
        <f t="shared" si="30"/>
        <v>0</v>
      </c>
      <c r="AA599" s="80" t="str">
        <f t="shared" si="29"/>
        <v>高桥支行</v>
      </c>
      <c r="AB599" s="81" t="s">
        <v>481</v>
      </c>
      <c r="AC599" s="81">
        <v>0</v>
      </c>
      <c r="AD599" s="81">
        <v>0</v>
      </c>
      <c r="AE599" s="81">
        <v>0</v>
      </c>
      <c r="AF599" s="81">
        <v>544900</v>
      </c>
      <c r="AG599" s="80" t="str">
        <f>IFERROR(VLOOKUP(AB599,$AI:$AJ,2,FALSE),0)</f>
        <v>高桥支行</v>
      </c>
      <c r="AI599" s="94" t="s">
        <v>962</v>
      </c>
      <c r="AJ599" s="89" t="s">
        <v>66</v>
      </c>
      <c r="AL599" s="83"/>
      <c r="AM599" s="83"/>
      <c r="AN599" s="83"/>
      <c r="AO599" s="83"/>
      <c r="AP599" s="83"/>
      <c r="AX599" s="80" t="s">
        <v>962</v>
      </c>
      <c r="AY599" s="80" t="s">
        <v>66</v>
      </c>
    </row>
    <row r="600" s="80" customFormat="1" ht="17.25" spans="1:51">
      <c r="A600" s="95"/>
      <c r="B600" s="95"/>
      <c r="C600" s="95"/>
      <c r="D600" s="95">
        <v>0</v>
      </c>
      <c r="E600" s="95"/>
      <c r="F600" s="95"/>
      <c r="G600" s="95"/>
      <c r="H600" s="95"/>
      <c r="I600" s="95"/>
      <c r="J600" s="95"/>
      <c r="K600" s="95"/>
      <c r="L600" s="80">
        <v>0</v>
      </c>
      <c r="Y600" s="98"/>
      <c r="Z600" s="80">
        <f t="shared" si="30"/>
        <v>0</v>
      </c>
      <c r="AA600" s="80" t="str">
        <f t="shared" si="29"/>
        <v>北蔡支行</v>
      </c>
      <c r="AB600" s="81" t="s">
        <v>788</v>
      </c>
      <c r="AC600" s="81">
        <v>0</v>
      </c>
      <c r="AD600" s="81">
        <v>0</v>
      </c>
      <c r="AE600" s="81">
        <v>0</v>
      </c>
      <c r="AF600" s="81">
        <v>0</v>
      </c>
      <c r="AG600" s="80" t="str">
        <f>IFERROR(VLOOKUP(AB600,$AI:$AJ,2,FALSE),0)</f>
        <v>北蔡支行</v>
      </c>
      <c r="AI600" s="89" t="s">
        <v>567</v>
      </c>
      <c r="AJ600" s="89" t="s">
        <v>66</v>
      </c>
      <c r="AL600" s="83"/>
      <c r="AM600" s="83"/>
      <c r="AN600" s="83"/>
      <c r="AO600" s="83"/>
      <c r="AP600" s="83"/>
      <c r="AX600" s="80" t="s">
        <v>567</v>
      </c>
      <c r="AY600" s="80" t="s">
        <v>66</v>
      </c>
    </row>
    <row r="601" s="80" customFormat="1" ht="17.25" spans="1:51">
      <c r="A601" s="95"/>
      <c r="B601" s="95"/>
      <c r="C601" s="95"/>
      <c r="D601" s="95">
        <v>0</v>
      </c>
      <c r="E601" s="95"/>
      <c r="F601" s="95"/>
      <c r="G601" s="95"/>
      <c r="H601" s="95"/>
      <c r="I601" s="95"/>
      <c r="J601" s="95"/>
      <c r="K601" s="95"/>
      <c r="L601" s="80">
        <v>0</v>
      </c>
      <c r="Y601" s="98"/>
      <c r="Z601" s="80">
        <f t="shared" si="30"/>
        <v>0</v>
      </c>
      <c r="AA601" s="80" t="str">
        <f t="shared" si="29"/>
        <v>洋泾支行</v>
      </c>
      <c r="AB601" s="81" t="s">
        <v>703</v>
      </c>
      <c r="AC601" s="81">
        <v>0</v>
      </c>
      <c r="AD601" s="81">
        <v>0</v>
      </c>
      <c r="AE601" s="81">
        <v>4</v>
      </c>
      <c r="AF601" s="81">
        <v>0</v>
      </c>
      <c r="AG601" s="80" t="str">
        <f>IFERROR(VLOOKUP(AB601,$AI:$AJ,2,FALSE),0)</f>
        <v>洋泾支行</v>
      </c>
      <c r="AI601" s="89" t="s">
        <v>963</v>
      </c>
      <c r="AJ601" s="89" t="s">
        <v>66</v>
      </c>
      <c r="AL601" s="83"/>
      <c r="AM601" s="83"/>
      <c r="AN601" s="83"/>
      <c r="AO601" s="83"/>
      <c r="AP601" s="83"/>
      <c r="AX601" s="80" t="s">
        <v>963</v>
      </c>
      <c r="AY601" s="80" t="s">
        <v>66</v>
      </c>
    </row>
    <row r="602" s="80" customFormat="1" ht="17.25" spans="1:51">
      <c r="A602" s="95"/>
      <c r="B602" s="95"/>
      <c r="C602" s="95"/>
      <c r="D602" s="95">
        <v>0</v>
      </c>
      <c r="E602" s="95"/>
      <c r="F602" s="95"/>
      <c r="G602" s="95"/>
      <c r="H602" s="95"/>
      <c r="I602" s="95"/>
      <c r="J602" s="95"/>
      <c r="K602" s="95"/>
      <c r="L602" s="80">
        <v>0</v>
      </c>
      <c r="Y602" s="98"/>
      <c r="Z602" s="80">
        <f t="shared" si="30"/>
        <v>0</v>
      </c>
      <c r="AA602" s="80" t="str">
        <f t="shared" si="29"/>
        <v>江镇支行</v>
      </c>
      <c r="AB602" s="81" t="s">
        <v>964</v>
      </c>
      <c r="AC602" s="81">
        <v>0</v>
      </c>
      <c r="AD602" s="81">
        <v>0</v>
      </c>
      <c r="AE602" s="81">
        <v>0</v>
      </c>
      <c r="AF602" s="81">
        <v>234000</v>
      </c>
      <c r="AG602" s="80" t="str">
        <f>IFERROR(VLOOKUP(AB602,$AI:$AJ,2,FALSE),0)</f>
        <v>江镇支行</v>
      </c>
      <c r="AI602" s="89" t="s">
        <v>136</v>
      </c>
      <c r="AJ602" s="89" t="s">
        <v>66</v>
      </c>
      <c r="AL602" s="83"/>
      <c r="AM602" s="83"/>
      <c r="AN602" s="83"/>
      <c r="AO602" s="83"/>
      <c r="AP602" s="83"/>
      <c r="AX602" s="80" t="s">
        <v>136</v>
      </c>
      <c r="AY602" s="80" t="s">
        <v>66</v>
      </c>
    </row>
    <row r="603" s="80" customFormat="1" ht="17.25" spans="1:51">
      <c r="A603" s="95"/>
      <c r="B603" s="95"/>
      <c r="C603" s="95"/>
      <c r="D603" s="95">
        <v>0</v>
      </c>
      <c r="E603" s="95"/>
      <c r="F603" s="95"/>
      <c r="G603" s="95"/>
      <c r="H603" s="95"/>
      <c r="I603" s="95"/>
      <c r="J603" s="95"/>
      <c r="K603" s="95"/>
      <c r="L603" s="80">
        <v>0</v>
      </c>
      <c r="Y603" s="98"/>
      <c r="Z603" s="80">
        <f t="shared" si="30"/>
        <v>0</v>
      </c>
      <c r="AA603" s="80">
        <f t="shared" si="29"/>
        <v>0</v>
      </c>
      <c r="AB603" s="81" t="s">
        <v>965</v>
      </c>
      <c r="AC603" s="81">
        <v>0</v>
      </c>
      <c r="AD603" s="81">
        <v>0</v>
      </c>
      <c r="AE603" s="81">
        <v>0</v>
      </c>
      <c r="AF603" s="81">
        <v>0</v>
      </c>
      <c r="AG603" s="80">
        <f>IFERROR(VLOOKUP(AB603,$AI:$AJ,2,FALSE),0)</f>
        <v>0</v>
      </c>
      <c r="AI603" s="89" t="s">
        <v>711</v>
      </c>
      <c r="AJ603" s="89" t="s">
        <v>66</v>
      </c>
      <c r="AL603" s="83"/>
      <c r="AM603" s="83"/>
      <c r="AN603" s="83"/>
      <c r="AO603" s="83"/>
      <c r="AP603" s="83"/>
      <c r="AX603" s="80" t="s">
        <v>711</v>
      </c>
      <c r="AY603" s="80" t="s">
        <v>66</v>
      </c>
    </row>
    <row r="604" s="80" customFormat="1" ht="17.25" spans="1:51">
      <c r="A604" s="95"/>
      <c r="B604" s="95"/>
      <c r="C604" s="95"/>
      <c r="D604" s="95">
        <v>0</v>
      </c>
      <c r="E604" s="95"/>
      <c r="F604" s="95"/>
      <c r="G604" s="95"/>
      <c r="H604" s="95"/>
      <c r="I604" s="95"/>
      <c r="J604" s="95"/>
      <c r="K604" s="95"/>
      <c r="L604" s="80">
        <v>0</v>
      </c>
      <c r="Y604" s="98"/>
      <c r="Z604" s="80">
        <f t="shared" si="30"/>
        <v>0</v>
      </c>
      <c r="AA604" s="80" t="str">
        <f t="shared" si="29"/>
        <v>香山分理处</v>
      </c>
      <c r="AB604" s="81" t="s">
        <v>484</v>
      </c>
      <c r="AC604" s="81">
        <v>0</v>
      </c>
      <c r="AD604" s="81">
        <v>0</v>
      </c>
      <c r="AE604" s="81">
        <v>0</v>
      </c>
      <c r="AF604" s="81">
        <v>0</v>
      </c>
      <c r="AG604" s="80" t="str">
        <f>IFERROR(VLOOKUP(AB604,$AI:$AJ,2,FALSE),0)</f>
        <v>香山分理处</v>
      </c>
      <c r="AI604" s="89" t="s">
        <v>966</v>
      </c>
      <c r="AJ604" s="89" t="s">
        <v>66</v>
      </c>
      <c r="AL604" s="83"/>
      <c r="AM604" s="83"/>
      <c r="AN604" s="83"/>
      <c r="AO604" s="83"/>
      <c r="AP604" s="83"/>
      <c r="AX604" s="80" t="s">
        <v>966</v>
      </c>
      <c r="AY604" s="80" t="s">
        <v>66</v>
      </c>
    </row>
    <row r="605" s="80" customFormat="1" ht="17.25" spans="1:51">
      <c r="A605" s="95"/>
      <c r="B605" s="95"/>
      <c r="C605" s="95"/>
      <c r="D605" s="95">
        <v>0</v>
      </c>
      <c r="E605" s="95"/>
      <c r="F605" s="95"/>
      <c r="G605" s="95"/>
      <c r="H605" s="95"/>
      <c r="I605" s="95"/>
      <c r="J605" s="95"/>
      <c r="K605" s="95"/>
      <c r="L605" s="80">
        <v>0</v>
      </c>
      <c r="Y605" s="98"/>
      <c r="Z605" s="80">
        <f t="shared" si="30"/>
        <v>0</v>
      </c>
      <c r="AA605" s="80">
        <f t="shared" si="29"/>
        <v>0</v>
      </c>
      <c r="AB605" s="81" t="s">
        <v>967</v>
      </c>
      <c r="AC605" s="81">
        <v>0</v>
      </c>
      <c r="AD605" s="81">
        <v>0</v>
      </c>
      <c r="AE605" s="81">
        <v>0</v>
      </c>
      <c r="AF605" s="81">
        <v>30500</v>
      </c>
      <c r="AG605" s="80">
        <f>IFERROR(VLOOKUP(AB605,$AI:$AJ,2,FALSE),0)</f>
        <v>0</v>
      </c>
      <c r="AI605" s="89" t="s">
        <v>782</v>
      </c>
      <c r="AJ605" s="89" t="s">
        <v>66</v>
      </c>
      <c r="AL605" s="83"/>
      <c r="AM605" s="83"/>
      <c r="AN605" s="83"/>
      <c r="AO605" s="83"/>
      <c r="AP605" s="83"/>
      <c r="AX605" s="80" t="s">
        <v>782</v>
      </c>
      <c r="AY605" s="80" t="s">
        <v>66</v>
      </c>
    </row>
    <row r="606" s="80" customFormat="1" ht="17.25" spans="1:51">
      <c r="A606" s="95"/>
      <c r="B606" s="95"/>
      <c r="C606" s="95"/>
      <c r="D606" s="95">
        <v>0</v>
      </c>
      <c r="E606" s="95"/>
      <c r="F606" s="95"/>
      <c r="G606" s="95"/>
      <c r="H606" s="95"/>
      <c r="I606" s="95"/>
      <c r="J606" s="95"/>
      <c r="K606" s="95"/>
      <c r="L606" s="80">
        <v>0</v>
      </c>
      <c r="Y606" s="98"/>
      <c r="Z606" s="80">
        <f t="shared" si="30"/>
        <v>0</v>
      </c>
      <c r="AA606" s="80" t="str">
        <f t="shared" si="29"/>
        <v>黄楼支行</v>
      </c>
      <c r="AB606" s="81" t="s">
        <v>968</v>
      </c>
      <c r="AC606" s="81">
        <v>0</v>
      </c>
      <c r="AD606" s="81">
        <v>0</v>
      </c>
      <c r="AE606" s="81">
        <v>0</v>
      </c>
      <c r="AF606" s="81">
        <v>0</v>
      </c>
      <c r="AG606" s="80" t="str">
        <f>IFERROR(VLOOKUP(AB606,$AI:$AJ,2,FALSE),0)</f>
        <v>黄楼支行</v>
      </c>
      <c r="AI606" s="89" t="s">
        <v>969</v>
      </c>
      <c r="AJ606" s="89" t="s">
        <v>66</v>
      </c>
      <c r="AL606" s="83"/>
      <c r="AM606" s="83"/>
      <c r="AN606" s="83"/>
      <c r="AO606" s="83"/>
      <c r="AP606" s="83"/>
      <c r="AX606" s="80" t="s">
        <v>969</v>
      </c>
      <c r="AY606" s="80" t="s">
        <v>66</v>
      </c>
    </row>
    <row r="607" s="80" customFormat="1" ht="17.25" spans="1:51">
      <c r="A607" s="95"/>
      <c r="B607" s="95"/>
      <c r="C607" s="95"/>
      <c r="D607" s="95">
        <v>0</v>
      </c>
      <c r="E607" s="95"/>
      <c r="F607" s="95"/>
      <c r="G607" s="95"/>
      <c r="H607" s="95"/>
      <c r="I607" s="95"/>
      <c r="J607" s="95"/>
      <c r="K607" s="95"/>
      <c r="L607" s="80">
        <v>0</v>
      </c>
      <c r="Y607" s="98"/>
      <c r="Z607" s="80">
        <f t="shared" si="30"/>
        <v>0</v>
      </c>
      <c r="AA607" s="80" t="str">
        <f t="shared" si="29"/>
        <v>唐镇支行</v>
      </c>
      <c r="AB607" s="81" t="s">
        <v>970</v>
      </c>
      <c r="AC607" s="81">
        <v>0</v>
      </c>
      <c r="AD607" s="81">
        <v>0</v>
      </c>
      <c r="AE607" s="81">
        <v>0</v>
      </c>
      <c r="AF607" s="81">
        <v>0</v>
      </c>
      <c r="AG607" s="80" t="str">
        <f>IFERROR(VLOOKUP(AB607,$AI:$AJ,2,FALSE),0)</f>
        <v>唐镇支行</v>
      </c>
      <c r="AI607" s="89" t="s">
        <v>971</v>
      </c>
      <c r="AJ607" s="89" t="s">
        <v>66</v>
      </c>
      <c r="AL607" s="83"/>
      <c r="AM607" s="83"/>
      <c r="AN607" s="83"/>
      <c r="AO607" s="83"/>
      <c r="AP607" s="83"/>
      <c r="AX607" s="80" t="s">
        <v>971</v>
      </c>
      <c r="AY607" s="80" t="s">
        <v>66</v>
      </c>
    </row>
    <row r="608" s="80" customFormat="1" ht="17.25" spans="1:51">
      <c r="A608" s="95"/>
      <c r="B608" s="95"/>
      <c r="C608" s="95"/>
      <c r="D608" s="95">
        <v>0</v>
      </c>
      <c r="E608" s="95"/>
      <c r="F608" s="95"/>
      <c r="G608" s="95"/>
      <c r="H608" s="95"/>
      <c r="I608" s="95"/>
      <c r="J608" s="95"/>
      <c r="K608" s="95"/>
      <c r="L608" s="80">
        <v>0</v>
      </c>
      <c r="Y608" s="98"/>
      <c r="Z608" s="80">
        <f t="shared" si="30"/>
        <v>0</v>
      </c>
      <c r="AA608" s="80" t="str">
        <f t="shared" si="29"/>
        <v>御桥分理处</v>
      </c>
      <c r="AB608" s="81" t="s">
        <v>486</v>
      </c>
      <c r="AC608" s="81">
        <v>0</v>
      </c>
      <c r="AD608" s="81">
        <v>0</v>
      </c>
      <c r="AE608" s="81">
        <v>2</v>
      </c>
      <c r="AF608" s="81">
        <v>300600</v>
      </c>
      <c r="AG608" s="80" t="str">
        <f>IFERROR(VLOOKUP(AB608,$AI:$AJ,2,FALSE),0)</f>
        <v>御桥分理处</v>
      </c>
      <c r="AI608" s="89" t="s">
        <v>972</v>
      </c>
      <c r="AJ608" s="89" t="s">
        <v>66</v>
      </c>
      <c r="AL608" s="83"/>
      <c r="AM608" s="83"/>
      <c r="AN608" s="83"/>
      <c r="AO608" s="83"/>
      <c r="AP608" s="83"/>
      <c r="AX608" s="80" t="s">
        <v>972</v>
      </c>
      <c r="AY608" s="80" t="s">
        <v>66</v>
      </c>
    </row>
    <row r="609" s="80" customFormat="1" ht="17.25" spans="1:51">
      <c r="A609" s="95"/>
      <c r="B609" s="95"/>
      <c r="C609" s="95"/>
      <c r="D609" s="95">
        <v>0</v>
      </c>
      <c r="E609" s="95"/>
      <c r="F609" s="95"/>
      <c r="G609" s="95"/>
      <c r="H609" s="95"/>
      <c r="I609" s="95"/>
      <c r="J609" s="95"/>
      <c r="K609" s="95"/>
      <c r="L609" s="80">
        <v>0</v>
      </c>
      <c r="Y609" s="98"/>
      <c r="Z609" s="80">
        <f t="shared" si="30"/>
        <v>0</v>
      </c>
      <c r="AA609" s="80">
        <f t="shared" si="29"/>
        <v>0</v>
      </c>
      <c r="AB609" s="81" t="s">
        <v>973</v>
      </c>
      <c r="AC609" s="81">
        <v>0</v>
      </c>
      <c r="AD609" s="81">
        <v>0</v>
      </c>
      <c r="AE609" s="81">
        <v>0</v>
      </c>
      <c r="AF609" s="81">
        <v>0</v>
      </c>
      <c r="AG609" s="80">
        <f>IFERROR(VLOOKUP(AB609,$AI:$AJ,2,FALSE),0)</f>
        <v>0</v>
      </c>
      <c r="AI609" s="89" t="s">
        <v>974</v>
      </c>
      <c r="AJ609" s="89" t="s">
        <v>66</v>
      </c>
      <c r="AL609" s="83"/>
      <c r="AM609" s="83"/>
      <c r="AN609" s="83"/>
      <c r="AO609" s="83"/>
      <c r="AP609" s="83"/>
      <c r="AX609" s="80" t="s">
        <v>974</v>
      </c>
      <c r="AY609" s="80" t="s">
        <v>66</v>
      </c>
    </row>
    <row r="610" s="80" customFormat="1" ht="17.25" spans="1:51">
      <c r="A610" s="95"/>
      <c r="B610" s="95"/>
      <c r="C610" s="95"/>
      <c r="D610" s="95">
        <v>0</v>
      </c>
      <c r="E610" s="95"/>
      <c r="F610" s="95"/>
      <c r="G610" s="95"/>
      <c r="H610" s="95"/>
      <c r="I610" s="95"/>
      <c r="J610" s="95"/>
      <c r="K610" s="95"/>
      <c r="L610" s="80">
        <v>0</v>
      </c>
      <c r="Y610" s="98"/>
      <c r="Z610" s="80">
        <f t="shared" si="30"/>
        <v>0</v>
      </c>
      <c r="AA610" s="80" t="str">
        <f t="shared" si="29"/>
        <v>三林支行</v>
      </c>
      <c r="AB610" s="81" t="s">
        <v>732</v>
      </c>
      <c r="AC610" s="81">
        <v>0</v>
      </c>
      <c r="AD610" s="81">
        <v>0</v>
      </c>
      <c r="AE610" s="81">
        <v>0</v>
      </c>
      <c r="AF610" s="81">
        <v>0</v>
      </c>
      <c r="AG610" s="80" t="str">
        <f>IFERROR(VLOOKUP(AB610,$AI:$AJ,2,FALSE),0)</f>
        <v>三林支行</v>
      </c>
      <c r="AI610" s="89" t="s">
        <v>475</v>
      </c>
      <c r="AJ610" s="89" t="s">
        <v>66</v>
      </c>
      <c r="AL610" s="83"/>
      <c r="AM610" s="83"/>
      <c r="AN610" s="83"/>
      <c r="AO610" s="83"/>
      <c r="AP610" s="83"/>
      <c r="AX610" s="80" t="s">
        <v>475</v>
      </c>
      <c r="AY610" s="80" t="s">
        <v>66</v>
      </c>
    </row>
    <row r="611" s="80" customFormat="1" ht="17.25" spans="1:51">
      <c r="A611" s="95"/>
      <c r="B611" s="95"/>
      <c r="C611" s="95"/>
      <c r="D611" s="95">
        <v>0</v>
      </c>
      <c r="E611" s="95"/>
      <c r="F611" s="95"/>
      <c r="G611" s="95"/>
      <c r="H611" s="95"/>
      <c r="I611" s="95"/>
      <c r="J611" s="95"/>
      <c r="K611" s="95"/>
      <c r="L611" s="80">
        <v>0</v>
      </c>
      <c r="Y611" s="98"/>
      <c r="Z611" s="80">
        <f t="shared" si="30"/>
        <v>0</v>
      </c>
      <c r="AA611" s="80" t="str">
        <f t="shared" si="29"/>
        <v>洋泾支行</v>
      </c>
      <c r="AB611" s="81" t="s">
        <v>194</v>
      </c>
      <c r="AC611" s="81">
        <v>0</v>
      </c>
      <c r="AD611" s="81">
        <v>0</v>
      </c>
      <c r="AE611" s="81">
        <v>0</v>
      </c>
      <c r="AF611" s="81">
        <v>85000</v>
      </c>
      <c r="AG611" s="80" t="str">
        <f>IFERROR(VLOOKUP(AB611,$AI:$AJ,2,FALSE),0)</f>
        <v>洋泾支行</v>
      </c>
      <c r="AI611" s="89" t="s">
        <v>203</v>
      </c>
      <c r="AJ611" s="89" t="s">
        <v>163</v>
      </c>
      <c r="AL611" s="83"/>
      <c r="AM611" s="83"/>
      <c r="AN611" s="83"/>
      <c r="AO611" s="83"/>
      <c r="AP611" s="83"/>
      <c r="AX611" s="80" t="s">
        <v>203</v>
      </c>
      <c r="AY611" s="80" t="s">
        <v>163</v>
      </c>
    </row>
    <row r="612" s="80" customFormat="1" ht="17.25" spans="1:51">
      <c r="A612" s="95"/>
      <c r="B612" s="95"/>
      <c r="C612" s="95"/>
      <c r="D612" s="95">
        <v>0</v>
      </c>
      <c r="E612" s="95"/>
      <c r="F612" s="95"/>
      <c r="G612" s="95"/>
      <c r="H612" s="95"/>
      <c r="I612" s="95"/>
      <c r="J612" s="95"/>
      <c r="K612" s="95"/>
      <c r="L612" s="80">
        <v>0</v>
      </c>
      <c r="Y612" s="98"/>
      <c r="Z612" s="80">
        <f t="shared" si="30"/>
        <v>0</v>
      </c>
      <c r="AA612" s="80" t="str">
        <f t="shared" si="29"/>
        <v>高东支行</v>
      </c>
      <c r="AB612" s="81" t="s">
        <v>938</v>
      </c>
      <c r="AC612" s="81">
        <v>0</v>
      </c>
      <c r="AD612" s="81">
        <v>400000</v>
      </c>
      <c r="AE612" s="81">
        <v>0</v>
      </c>
      <c r="AF612" s="81">
        <v>500000</v>
      </c>
      <c r="AG612" s="80" t="str">
        <f>IFERROR(VLOOKUP(AB612,$AI:$AJ,2,FALSE),0)</f>
        <v>高东支行</v>
      </c>
      <c r="AI612" s="89" t="s">
        <v>493</v>
      </c>
      <c r="AJ612" s="89" t="s">
        <v>66</v>
      </c>
      <c r="AL612" s="83"/>
      <c r="AM612" s="83"/>
      <c r="AN612" s="83"/>
      <c r="AO612" s="83"/>
      <c r="AP612" s="83"/>
      <c r="AX612" s="80" t="s">
        <v>493</v>
      </c>
      <c r="AY612" s="80" t="s">
        <v>66</v>
      </c>
    </row>
    <row r="613" s="80" customFormat="1" ht="17.25" spans="1:51">
      <c r="A613" s="95"/>
      <c r="B613" s="95"/>
      <c r="C613" s="95"/>
      <c r="D613" s="95">
        <v>0</v>
      </c>
      <c r="E613" s="95"/>
      <c r="F613" s="95"/>
      <c r="G613" s="95"/>
      <c r="H613" s="95"/>
      <c r="I613" s="95"/>
      <c r="J613" s="95"/>
      <c r="K613" s="95"/>
      <c r="L613" s="80">
        <v>0</v>
      </c>
      <c r="Y613" s="98"/>
      <c r="Z613" s="80">
        <f t="shared" si="30"/>
        <v>0</v>
      </c>
      <c r="AA613" s="80">
        <f t="shared" si="29"/>
        <v>0</v>
      </c>
      <c r="AB613" s="81" t="s">
        <v>975</v>
      </c>
      <c r="AC613" s="81">
        <v>0</v>
      </c>
      <c r="AD613" s="81">
        <v>0</v>
      </c>
      <c r="AE613" s="81">
        <v>0</v>
      </c>
      <c r="AF613" s="81">
        <v>0</v>
      </c>
      <c r="AG613" s="80">
        <f>IFERROR(VLOOKUP(AB613,$AI:$AJ,2,FALSE),0)</f>
        <v>0</v>
      </c>
      <c r="AI613" s="89" t="s">
        <v>596</v>
      </c>
      <c r="AJ613" s="89" t="s">
        <v>66</v>
      </c>
      <c r="AL613" s="83"/>
      <c r="AM613" s="83"/>
      <c r="AN613" s="83"/>
      <c r="AO613" s="83"/>
      <c r="AP613" s="83"/>
      <c r="AX613" s="80" t="s">
        <v>596</v>
      </c>
      <c r="AY613" s="80" t="s">
        <v>66</v>
      </c>
    </row>
    <row r="614" s="80" customFormat="1" ht="17.25" spans="1:51">
      <c r="A614" s="95"/>
      <c r="B614" s="95"/>
      <c r="C614" s="95"/>
      <c r="D614" s="95">
        <v>0</v>
      </c>
      <c r="E614" s="95"/>
      <c r="F614" s="95"/>
      <c r="G614" s="95"/>
      <c r="H614" s="95"/>
      <c r="I614" s="95"/>
      <c r="J614" s="95"/>
      <c r="K614" s="95"/>
      <c r="L614" s="80">
        <v>0</v>
      </c>
      <c r="Y614" s="98"/>
      <c r="Z614" s="80">
        <f t="shared" si="30"/>
        <v>0</v>
      </c>
      <c r="AA614" s="80" t="str">
        <f t="shared" si="29"/>
        <v>张江支行</v>
      </c>
      <c r="AB614" s="81" t="s">
        <v>614</v>
      </c>
      <c r="AC614" s="81">
        <v>0</v>
      </c>
      <c r="AD614" s="81">
        <v>0</v>
      </c>
      <c r="AE614" s="81">
        <v>1</v>
      </c>
      <c r="AF614" s="81">
        <v>69000</v>
      </c>
      <c r="AG614" s="80" t="str">
        <f>IFERROR(VLOOKUP(AB614,$AI:$AJ,2,FALSE),0)</f>
        <v>张江支行</v>
      </c>
      <c r="AI614" s="89" t="s">
        <v>976</v>
      </c>
      <c r="AJ614" s="89" t="s">
        <v>66</v>
      </c>
      <c r="AL614" s="83"/>
      <c r="AM614" s="83"/>
      <c r="AN614" s="83"/>
      <c r="AO614" s="83"/>
      <c r="AP614" s="83"/>
      <c r="AX614" s="80" t="s">
        <v>976</v>
      </c>
      <c r="AY614" s="80" t="s">
        <v>66</v>
      </c>
    </row>
    <row r="615" s="80" customFormat="1" ht="17.25" spans="1:51">
      <c r="A615" s="95"/>
      <c r="B615" s="95"/>
      <c r="C615" s="95"/>
      <c r="D615" s="95">
        <v>0</v>
      </c>
      <c r="E615" s="95"/>
      <c r="F615" s="95"/>
      <c r="G615" s="95"/>
      <c r="H615" s="95"/>
      <c r="I615" s="95"/>
      <c r="J615" s="95"/>
      <c r="K615" s="95"/>
      <c r="L615" s="80">
        <v>0</v>
      </c>
      <c r="Y615" s="98"/>
      <c r="Z615" s="80">
        <f t="shared" si="30"/>
        <v>0</v>
      </c>
      <c r="AA615" s="80" t="str">
        <f t="shared" si="29"/>
        <v>杨思支行</v>
      </c>
      <c r="AB615" s="81" t="s">
        <v>737</v>
      </c>
      <c r="AC615" s="81">
        <v>0</v>
      </c>
      <c r="AD615" s="81">
        <v>0</v>
      </c>
      <c r="AE615" s="81">
        <v>0</v>
      </c>
      <c r="AF615" s="81">
        <v>171000</v>
      </c>
      <c r="AG615" s="80" t="str">
        <f>IFERROR(VLOOKUP(AB615,$AI:$AJ,2,FALSE),0)</f>
        <v>杨思支行</v>
      </c>
      <c r="AI615" s="89" t="s">
        <v>977</v>
      </c>
      <c r="AJ615" s="89" t="s">
        <v>66</v>
      </c>
      <c r="AL615" s="83"/>
      <c r="AM615" s="83"/>
      <c r="AN615" s="83"/>
      <c r="AO615" s="83"/>
      <c r="AP615" s="83"/>
      <c r="AX615" s="80" t="s">
        <v>977</v>
      </c>
      <c r="AY615" s="80" t="s">
        <v>66</v>
      </c>
    </row>
    <row r="616" s="80" customFormat="1" ht="17.25" spans="1:51">
      <c r="A616" s="95"/>
      <c r="B616" s="95"/>
      <c r="C616" s="95"/>
      <c r="D616" s="95">
        <v>0</v>
      </c>
      <c r="E616" s="95"/>
      <c r="F616" s="95"/>
      <c r="G616" s="95"/>
      <c r="H616" s="95"/>
      <c r="I616" s="95"/>
      <c r="J616" s="95"/>
      <c r="K616" s="95"/>
      <c r="L616" s="80">
        <v>0</v>
      </c>
      <c r="Y616" s="98"/>
      <c r="Z616" s="80">
        <f t="shared" si="30"/>
        <v>0</v>
      </c>
      <c r="AA616" s="80" t="str">
        <f t="shared" si="29"/>
        <v>合庆支行</v>
      </c>
      <c r="AB616" s="81" t="s">
        <v>978</v>
      </c>
      <c r="AC616" s="81">
        <v>0</v>
      </c>
      <c r="AD616" s="81">
        <v>0</v>
      </c>
      <c r="AE616" s="81">
        <v>0</v>
      </c>
      <c r="AF616" s="81">
        <v>0</v>
      </c>
      <c r="AG616" s="80" t="str">
        <f>IFERROR(VLOOKUP(AB616,$AI:$AJ,2,FALSE),0)</f>
        <v>合庆支行</v>
      </c>
      <c r="AI616" s="89" t="s">
        <v>979</v>
      </c>
      <c r="AJ616" s="89" t="s">
        <v>66</v>
      </c>
      <c r="AL616" s="83"/>
      <c r="AM616" s="83"/>
      <c r="AN616" s="83"/>
      <c r="AO616" s="83"/>
      <c r="AP616" s="83"/>
      <c r="AX616" s="80" t="s">
        <v>979</v>
      </c>
      <c r="AY616" s="80" t="s">
        <v>66</v>
      </c>
    </row>
    <row r="617" s="80" customFormat="1" ht="17.25" spans="1:51">
      <c r="A617" s="95"/>
      <c r="B617" s="95"/>
      <c r="C617" s="95"/>
      <c r="D617" s="95">
        <v>0</v>
      </c>
      <c r="E617" s="95"/>
      <c r="F617" s="95"/>
      <c r="G617" s="95"/>
      <c r="H617" s="95"/>
      <c r="I617" s="95"/>
      <c r="J617" s="95"/>
      <c r="K617" s="95"/>
      <c r="L617" s="80">
        <v>0</v>
      </c>
      <c r="Y617" s="98"/>
      <c r="Z617" s="80">
        <f t="shared" si="30"/>
        <v>0</v>
      </c>
      <c r="AA617" s="80" t="str">
        <f t="shared" si="29"/>
        <v>香山分理处</v>
      </c>
      <c r="AB617" s="81" t="s">
        <v>675</v>
      </c>
      <c r="AC617" s="81">
        <v>0</v>
      </c>
      <c r="AD617" s="81">
        <v>0</v>
      </c>
      <c r="AE617" s="81">
        <v>0</v>
      </c>
      <c r="AF617" s="81">
        <v>0</v>
      </c>
      <c r="AG617" s="80" t="str">
        <f>IFERROR(VLOOKUP(AB617,$AI:$AJ,2,FALSE),0)</f>
        <v>香山分理处</v>
      </c>
      <c r="AI617" s="89" t="s">
        <v>358</v>
      </c>
      <c r="AJ617" s="89" t="s">
        <v>66</v>
      </c>
      <c r="AL617" s="83"/>
      <c r="AM617" s="83"/>
      <c r="AN617" s="83"/>
      <c r="AO617" s="83"/>
      <c r="AP617" s="83"/>
      <c r="AX617" s="80" t="s">
        <v>358</v>
      </c>
      <c r="AY617" s="80" t="s">
        <v>66</v>
      </c>
    </row>
    <row r="618" s="80" customFormat="1" ht="17.25" spans="1:51">
      <c r="A618" s="95"/>
      <c r="B618" s="95"/>
      <c r="C618" s="95"/>
      <c r="D618" s="95">
        <v>0</v>
      </c>
      <c r="E618" s="95"/>
      <c r="F618" s="95"/>
      <c r="G618" s="95"/>
      <c r="H618" s="95"/>
      <c r="I618" s="95"/>
      <c r="J618" s="95"/>
      <c r="K618" s="95"/>
      <c r="L618" s="80">
        <v>0</v>
      </c>
      <c r="Y618" s="98"/>
      <c r="Z618" s="80">
        <f t="shared" si="30"/>
        <v>0</v>
      </c>
      <c r="AA618" s="80" t="str">
        <f t="shared" si="29"/>
        <v>合庆支行</v>
      </c>
      <c r="AB618" s="81" t="s">
        <v>491</v>
      </c>
      <c r="AC618" s="81">
        <v>0</v>
      </c>
      <c r="AD618" s="81">
        <v>0</v>
      </c>
      <c r="AE618" s="81">
        <v>0</v>
      </c>
      <c r="AF618" s="81">
        <v>0</v>
      </c>
      <c r="AG618" s="80" t="str">
        <f>IFERROR(VLOOKUP(AB618,$AI:$AJ,2,FALSE),0)</f>
        <v>合庆支行</v>
      </c>
      <c r="AI618" s="89" t="s">
        <v>980</v>
      </c>
      <c r="AJ618" s="89" t="s">
        <v>66</v>
      </c>
      <c r="AL618" s="83"/>
      <c r="AM618" s="83"/>
      <c r="AN618" s="83"/>
      <c r="AO618" s="83"/>
      <c r="AP618" s="83"/>
      <c r="AX618" s="80" t="s">
        <v>980</v>
      </c>
      <c r="AY618" s="80" t="s">
        <v>66</v>
      </c>
    </row>
    <row r="619" s="80" customFormat="1" ht="17.25" spans="1:51">
      <c r="A619" s="95"/>
      <c r="B619" s="95"/>
      <c r="C619" s="95"/>
      <c r="D619" s="95">
        <v>0</v>
      </c>
      <c r="E619" s="95"/>
      <c r="F619" s="95"/>
      <c r="G619" s="95"/>
      <c r="H619" s="95"/>
      <c r="I619" s="95"/>
      <c r="J619" s="95"/>
      <c r="K619" s="95"/>
      <c r="L619" s="80">
        <v>0</v>
      </c>
      <c r="Y619" s="98"/>
      <c r="Z619" s="80">
        <f t="shared" si="30"/>
        <v>0</v>
      </c>
      <c r="AA619" s="80" t="str">
        <f t="shared" si="29"/>
        <v>三林支行</v>
      </c>
      <c r="AB619" s="81" t="s">
        <v>722</v>
      </c>
      <c r="AC619" s="81">
        <v>0</v>
      </c>
      <c r="AD619" s="81">
        <v>0</v>
      </c>
      <c r="AE619" s="81">
        <v>0</v>
      </c>
      <c r="AF619" s="81">
        <v>260000</v>
      </c>
      <c r="AG619" s="80" t="str">
        <f>IFERROR(VLOOKUP(AB619,$AI:$AJ,2,FALSE),0)</f>
        <v>三林支行</v>
      </c>
      <c r="AI619" s="93" t="s">
        <v>97</v>
      </c>
      <c r="AJ619" s="89" t="s">
        <v>66</v>
      </c>
      <c r="AL619" s="83"/>
      <c r="AM619" s="83"/>
      <c r="AN619" s="83"/>
      <c r="AO619" s="83"/>
      <c r="AP619" s="83"/>
      <c r="AX619" s="80" t="s">
        <v>97</v>
      </c>
      <c r="AY619" s="80" t="s">
        <v>66</v>
      </c>
    </row>
    <row r="620" s="80" customFormat="1" ht="17.25" spans="1:51">
      <c r="A620" s="95"/>
      <c r="B620" s="95"/>
      <c r="C620" s="95"/>
      <c r="D620" s="95">
        <v>0</v>
      </c>
      <c r="E620" s="95"/>
      <c r="F620" s="95"/>
      <c r="G620" s="95"/>
      <c r="H620" s="95"/>
      <c r="I620" s="95"/>
      <c r="J620" s="95"/>
      <c r="K620" s="95"/>
      <c r="L620" s="80">
        <v>0</v>
      </c>
      <c r="Y620" s="98"/>
      <c r="Z620" s="80">
        <f t="shared" si="30"/>
        <v>0</v>
      </c>
      <c r="AA620" s="80">
        <f t="shared" si="29"/>
        <v>0</v>
      </c>
      <c r="AB620" s="81" t="s">
        <v>981</v>
      </c>
      <c r="AC620" s="81">
        <v>0</v>
      </c>
      <c r="AD620" s="81">
        <v>0</v>
      </c>
      <c r="AE620" s="81">
        <v>0</v>
      </c>
      <c r="AF620" s="81">
        <v>0</v>
      </c>
      <c r="AG620" s="80">
        <f>IFERROR(VLOOKUP(AB620,$AI:$AJ,2,FALSE),0)</f>
        <v>0</v>
      </c>
      <c r="AI620" s="94" t="s">
        <v>468</v>
      </c>
      <c r="AJ620" s="89" t="s">
        <v>163</v>
      </c>
      <c r="AL620" s="83"/>
      <c r="AM620" s="83"/>
      <c r="AN620" s="83"/>
      <c r="AO620" s="83"/>
      <c r="AP620" s="83"/>
      <c r="AX620" s="80" t="s">
        <v>468</v>
      </c>
      <c r="AY620" s="80" t="s">
        <v>163</v>
      </c>
    </row>
    <row r="621" s="80" customFormat="1" ht="17.25" spans="1:51">
      <c r="A621" s="95"/>
      <c r="B621" s="95"/>
      <c r="C621" s="95"/>
      <c r="D621" s="95">
        <v>0</v>
      </c>
      <c r="E621" s="95"/>
      <c r="F621" s="95"/>
      <c r="G621" s="95"/>
      <c r="H621" s="95"/>
      <c r="I621" s="95"/>
      <c r="J621" s="95"/>
      <c r="K621" s="95"/>
      <c r="L621" s="80">
        <v>0</v>
      </c>
      <c r="Y621" s="98"/>
      <c r="Z621" s="80">
        <f t="shared" si="30"/>
        <v>0</v>
      </c>
      <c r="AA621" s="80" t="str">
        <f t="shared" si="29"/>
        <v>市场一部</v>
      </c>
      <c r="AB621" s="81" t="s">
        <v>588</v>
      </c>
      <c r="AC621" s="81">
        <v>0</v>
      </c>
      <c r="AD621" s="81">
        <v>0</v>
      </c>
      <c r="AE621" s="81">
        <v>0</v>
      </c>
      <c r="AF621" s="81">
        <v>0</v>
      </c>
      <c r="AG621" s="80" t="str">
        <f>IFERROR(VLOOKUP(AB621,$AI:$AJ,2,FALSE),0)</f>
        <v>市场一部</v>
      </c>
      <c r="AI621" s="89" t="s">
        <v>342</v>
      </c>
      <c r="AJ621" s="89" t="s">
        <v>163</v>
      </c>
      <c r="AL621" s="83"/>
      <c r="AM621" s="83"/>
      <c r="AN621" s="83"/>
      <c r="AO621" s="83"/>
      <c r="AP621" s="83"/>
      <c r="AX621" s="80" t="s">
        <v>342</v>
      </c>
      <c r="AY621" s="80" t="s">
        <v>163</v>
      </c>
    </row>
    <row r="622" s="80" customFormat="1" ht="17.25" spans="1:51">
      <c r="A622" s="95"/>
      <c r="B622" s="95"/>
      <c r="C622" s="95"/>
      <c r="D622" s="95">
        <v>0</v>
      </c>
      <c r="E622" s="95"/>
      <c r="F622" s="95"/>
      <c r="G622" s="95"/>
      <c r="H622" s="95"/>
      <c r="I622" s="95"/>
      <c r="J622" s="95"/>
      <c r="K622" s="95"/>
      <c r="L622" s="80">
        <v>0</v>
      </c>
      <c r="Y622" s="98"/>
      <c r="Z622" s="80">
        <f t="shared" si="30"/>
        <v>0</v>
      </c>
      <c r="AA622" s="80" t="str">
        <f t="shared" si="29"/>
        <v>张江支行</v>
      </c>
      <c r="AB622" s="81" t="s">
        <v>493</v>
      </c>
      <c r="AC622" s="81">
        <v>0</v>
      </c>
      <c r="AD622" s="81">
        <v>0</v>
      </c>
      <c r="AE622" s="81">
        <v>4</v>
      </c>
      <c r="AF622" s="81">
        <v>100000</v>
      </c>
      <c r="AG622" s="80" t="str">
        <f>IFERROR(VLOOKUP(AB622,$AI:$AJ,2,FALSE),0)</f>
        <v>张江支行</v>
      </c>
      <c r="AI622" s="89" t="s">
        <v>536</v>
      </c>
      <c r="AJ622" s="89" t="s">
        <v>163</v>
      </c>
      <c r="AL622" s="83"/>
      <c r="AM622" s="83"/>
      <c r="AN622" s="83"/>
      <c r="AO622" s="83"/>
      <c r="AP622" s="83"/>
      <c r="AX622" s="80" t="s">
        <v>536</v>
      </c>
      <c r="AY622" s="80" t="s">
        <v>163</v>
      </c>
    </row>
    <row r="623" s="80" customFormat="1" ht="17.25" spans="1:51">
      <c r="A623" s="95"/>
      <c r="B623" s="95"/>
      <c r="C623" s="95"/>
      <c r="D623" s="95">
        <v>0</v>
      </c>
      <c r="E623" s="95"/>
      <c r="F623" s="95"/>
      <c r="G623" s="95"/>
      <c r="H623" s="95"/>
      <c r="I623" s="95"/>
      <c r="J623" s="95"/>
      <c r="K623" s="95"/>
      <c r="L623" s="80">
        <v>0</v>
      </c>
      <c r="Y623" s="98"/>
      <c r="Z623" s="80">
        <f t="shared" si="30"/>
        <v>0</v>
      </c>
      <c r="AA623" s="80" t="str">
        <f t="shared" si="29"/>
        <v>曹路支行</v>
      </c>
      <c r="AB623" s="81" t="s">
        <v>496</v>
      </c>
      <c r="AC623" s="81">
        <v>0</v>
      </c>
      <c r="AD623" s="81">
        <v>0</v>
      </c>
      <c r="AE623" s="81">
        <v>0</v>
      </c>
      <c r="AF623" s="81">
        <v>0</v>
      </c>
      <c r="AG623" s="80" t="str">
        <f>IFERROR(VLOOKUP(AB623,$AI:$AJ,2,FALSE),0)</f>
        <v>曹路支行</v>
      </c>
      <c r="AI623" s="89" t="s">
        <v>399</v>
      </c>
      <c r="AJ623" s="89" t="s">
        <v>290</v>
      </c>
      <c r="AL623" s="83"/>
      <c r="AM623" s="83"/>
      <c r="AN623" s="83"/>
      <c r="AO623" s="83"/>
      <c r="AP623" s="83"/>
      <c r="AX623" s="80" t="s">
        <v>399</v>
      </c>
      <c r="AY623" s="80" t="s">
        <v>290</v>
      </c>
    </row>
    <row r="624" s="80" customFormat="1" ht="17.25" spans="1:51">
      <c r="A624" s="95"/>
      <c r="B624" s="95"/>
      <c r="C624" s="95"/>
      <c r="D624" s="95">
        <v>0</v>
      </c>
      <c r="E624" s="95"/>
      <c r="F624" s="95"/>
      <c r="G624" s="95"/>
      <c r="H624" s="95"/>
      <c r="I624" s="95"/>
      <c r="J624" s="95"/>
      <c r="K624" s="95"/>
      <c r="L624" s="80">
        <v>0</v>
      </c>
      <c r="Y624" s="98"/>
      <c r="Z624" s="80">
        <f t="shared" si="30"/>
        <v>0</v>
      </c>
      <c r="AA624" s="80" t="str">
        <f t="shared" si="29"/>
        <v>营业部</v>
      </c>
      <c r="AB624" s="81" t="s">
        <v>637</v>
      </c>
      <c r="AC624" s="81">
        <v>0</v>
      </c>
      <c r="AD624" s="81">
        <v>0</v>
      </c>
      <c r="AE624" s="81">
        <v>2</v>
      </c>
      <c r="AF624" s="81">
        <v>0</v>
      </c>
      <c r="AG624" s="80" t="str">
        <f>IFERROR(VLOOKUP(AB624,$AI:$AJ,2,FALSE),0)</f>
        <v>营业部</v>
      </c>
      <c r="AI624" s="89" t="s">
        <v>743</v>
      </c>
      <c r="AJ624" s="89" t="s">
        <v>163</v>
      </c>
      <c r="AL624" s="83"/>
      <c r="AM624" s="83"/>
      <c r="AN624" s="83"/>
      <c r="AO624" s="83"/>
      <c r="AP624" s="83"/>
      <c r="AX624" s="80" t="s">
        <v>743</v>
      </c>
      <c r="AY624" s="80" t="s">
        <v>163</v>
      </c>
    </row>
    <row r="625" s="80" customFormat="1" ht="17.25" spans="1:51">
      <c r="A625" s="95"/>
      <c r="B625" s="95"/>
      <c r="C625" s="95"/>
      <c r="D625" s="95">
        <v>0</v>
      </c>
      <c r="E625" s="95"/>
      <c r="F625" s="95"/>
      <c r="G625" s="95"/>
      <c r="H625" s="95"/>
      <c r="I625" s="95"/>
      <c r="J625" s="95"/>
      <c r="K625" s="95"/>
      <c r="L625" s="80">
        <v>0</v>
      </c>
      <c r="Y625" s="98"/>
      <c r="Z625" s="80">
        <f t="shared" si="30"/>
        <v>0</v>
      </c>
      <c r="AA625" s="80" t="str">
        <f t="shared" si="29"/>
        <v>川沙支行</v>
      </c>
      <c r="AB625" s="81" t="s">
        <v>982</v>
      </c>
      <c r="AC625" s="81">
        <v>0</v>
      </c>
      <c r="AD625" s="81">
        <v>0</v>
      </c>
      <c r="AE625" s="81">
        <v>0</v>
      </c>
      <c r="AF625" s="81">
        <v>0</v>
      </c>
      <c r="AG625" s="80" t="str">
        <f>IFERROR(VLOOKUP(AB625,$AI:$AJ,2,FALSE),0)</f>
        <v>川沙支行</v>
      </c>
      <c r="AI625" s="89" t="s">
        <v>983</v>
      </c>
      <c r="AJ625" s="89" t="s">
        <v>163</v>
      </c>
      <c r="AL625" s="83"/>
      <c r="AM625" s="83"/>
      <c r="AN625" s="83"/>
      <c r="AO625" s="83"/>
      <c r="AP625" s="83"/>
      <c r="AX625" s="80" t="s">
        <v>983</v>
      </c>
      <c r="AY625" s="80" t="s">
        <v>163</v>
      </c>
    </row>
    <row r="626" s="80" customFormat="1" ht="17.25" spans="1:51">
      <c r="A626" s="95"/>
      <c r="B626" s="95"/>
      <c r="C626" s="95"/>
      <c r="D626" s="95">
        <v>0</v>
      </c>
      <c r="E626" s="95"/>
      <c r="F626" s="95"/>
      <c r="G626" s="95"/>
      <c r="H626" s="95"/>
      <c r="I626" s="95"/>
      <c r="J626" s="95"/>
      <c r="K626" s="95"/>
      <c r="L626" s="80">
        <v>0</v>
      </c>
      <c r="Y626" s="98"/>
      <c r="Z626" s="80">
        <f t="shared" si="30"/>
        <v>0</v>
      </c>
      <c r="AA626" s="80" t="str">
        <f t="shared" si="29"/>
        <v>黄楼支行</v>
      </c>
      <c r="AB626" s="81" t="s">
        <v>984</v>
      </c>
      <c r="AC626" s="81">
        <v>0</v>
      </c>
      <c r="AD626" s="81">
        <v>0</v>
      </c>
      <c r="AE626" s="81">
        <v>0</v>
      </c>
      <c r="AF626" s="81">
        <v>0</v>
      </c>
      <c r="AG626" s="80" t="str">
        <f>IFERROR(VLOOKUP(AB626,$AI:$AJ,2,FALSE),0)</f>
        <v>黄楼支行</v>
      </c>
      <c r="AI626" s="89" t="s">
        <v>985</v>
      </c>
      <c r="AJ626" s="89" t="s">
        <v>163</v>
      </c>
      <c r="AL626" s="83"/>
      <c r="AM626" s="83"/>
      <c r="AN626" s="83"/>
      <c r="AO626" s="83"/>
      <c r="AP626" s="83"/>
      <c r="AX626" s="80" t="s">
        <v>985</v>
      </c>
      <c r="AY626" s="80" t="s">
        <v>163</v>
      </c>
    </row>
    <row r="627" s="80" customFormat="1" ht="17.25" spans="1:51">
      <c r="A627" s="95"/>
      <c r="B627" s="95"/>
      <c r="C627" s="95"/>
      <c r="D627" s="95">
        <v>0</v>
      </c>
      <c r="E627" s="95"/>
      <c r="F627" s="95"/>
      <c r="G627" s="95"/>
      <c r="H627" s="95"/>
      <c r="I627" s="95"/>
      <c r="J627" s="95"/>
      <c r="K627" s="95"/>
      <c r="L627" s="80">
        <v>0</v>
      </c>
      <c r="Y627" s="98"/>
      <c r="Z627" s="80">
        <f t="shared" si="30"/>
        <v>0</v>
      </c>
      <c r="AA627" s="80" t="str">
        <f t="shared" si="29"/>
        <v>和炯路支行</v>
      </c>
      <c r="AB627" s="81" t="s">
        <v>754</v>
      </c>
      <c r="AC627" s="81">
        <v>0</v>
      </c>
      <c r="AD627" s="81">
        <v>0</v>
      </c>
      <c r="AE627" s="81">
        <v>0</v>
      </c>
      <c r="AF627" s="81">
        <v>0</v>
      </c>
      <c r="AG627" s="80" t="str">
        <f>IFERROR(VLOOKUP(AB627,$AI:$AJ,2,FALSE),0)</f>
        <v>和炯路支行</v>
      </c>
      <c r="AI627" s="89" t="s">
        <v>986</v>
      </c>
      <c r="AJ627" s="89" t="s">
        <v>163</v>
      </c>
      <c r="AL627" s="83"/>
      <c r="AM627" s="83"/>
      <c r="AN627" s="83"/>
      <c r="AO627" s="83"/>
      <c r="AP627" s="83"/>
      <c r="AX627" s="80" t="s">
        <v>986</v>
      </c>
      <c r="AY627" s="80" t="s">
        <v>163</v>
      </c>
    </row>
    <row r="628" s="80" customFormat="1" ht="17.25" spans="1:51">
      <c r="A628" s="95"/>
      <c r="B628" s="95"/>
      <c r="C628" s="95"/>
      <c r="D628" s="95">
        <v>0</v>
      </c>
      <c r="E628" s="95"/>
      <c r="F628" s="95"/>
      <c r="G628" s="95"/>
      <c r="H628" s="95"/>
      <c r="I628" s="95"/>
      <c r="J628" s="95"/>
      <c r="K628" s="95"/>
      <c r="L628" s="80">
        <v>0</v>
      </c>
      <c r="Y628" s="98"/>
      <c r="Z628" s="80">
        <f t="shared" si="30"/>
        <v>0</v>
      </c>
      <c r="AA628" s="80" t="str">
        <f t="shared" si="29"/>
        <v>川沙支行</v>
      </c>
      <c r="AB628" s="81" t="s">
        <v>987</v>
      </c>
      <c r="AC628" s="81">
        <v>0</v>
      </c>
      <c r="AD628" s="81">
        <v>0</v>
      </c>
      <c r="AE628" s="81">
        <v>0</v>
      </c>
      <c r="AF628" s="81">
        <v>0</v>
      </c>
      <c r="AG628" s="80" t="str">
        <f>IFERROR(VLOOKUP(AB628,$AI:$AJ,2,FALSE),0)</f>
        <v>川沙支行</v>
      </c>
      <c r="AI628" s="89" t="s">
        <v>988</v>
      </c>
      <c r="AJ628" s="89" t="s">
        <v>163</v>
      </c>
      <c r="AL628" s="83"/>
      <c r="AM628" s="83"/>
      <c r="AN628" s="83"/>
      <c r="AO628" s="83"/>
      <c r="AP628" s="83"/>
      <c r="AX628" s="80" t="s">
        <v>988</v>
      </c>
      <c r="AY628" s="80" t="s">
        <v>163</v>
      </c>
    </row>
    <row r="629" s="80" customFormat="1" ht="17.25" spans="1:51">
      <c r="A629" s="95"/>
      <c r="B629" s="95"/>
      <c r="C629" s="95"/>
      <c r="D629" s="95">
        <v>0</v>
      </c>
      <c r="E629" s="95"/>
      <c r="F629" s="95"/>
      <c r="G629" s="95"/>
      <c r="H629" s="95"/>
      <c r="I629" s="95"/>
      <c r="J629" s="95"/>
      <c r="K629" s="95"/>
      <c r="L629" s="80">
        <v>0</v>
      </c>
      <c r="Y629" s="98"/>
      <c r="Z629" s="80">
        <f t="shared" si="30"/>
        <v>0</v>
      </c>
      <c r="AA629" s="80" t="str">
        <f t="shared" si="29"/>
        <v>金杨支行</v>
      </c>
      <c r="AB629" s="81" t="s">
        <v>863</v>
      </c>
      <c r="AC629" s="81">
        <v>0</v>
      </c>
      <c r="AD629" s="81">
        <v>0</v>
      </c>
      <c r="AE629" s="81">
        <v>0</v>
      </c>
      <c r="AF629" s="81">
        <v>0</v>
      </c>
      <c r="AG629" s="80" t="str">
        <f>IFERROR(VLOOKUP(AB629,$AI:$AJ,2,FALSE),0)</f>
        <v>金杨支行</v>
      </c>
      <c r="AI629" s="93" t="s">
        <v>522</v>
      </c>
      <c r="AJ629" s="89" t="s">
        <v>128</v>
      </c>
      <c r="AL629" s="83"/>
      <c r="AM629" s="83"/>
      <c r="AN629" s="83"/>
      <c r="AO629" s="83"/>
      <c r="AP629" s="83"/>
      <c r="AX629" s="80" t="s">
        <v>522</v>
      </c>
      <c r="AY629" s="80" t="s">
        <v>128</v>
      </c>
    </row>
    <row r="630" s="80" customFormat="1" ht="17.25" spans="1:51">
      <c r="A630" s="95"/>
      <c r="B630" s="95"/>
      <c r="C630" s="95"/>
      <c r="D630" s="95">
        <v>0</v>
      </c>
      <c r="E630" s="95"/>
      <c r="F630" s="95"/>
      <c r="G630" s="95"/>
      <c r="H630" s="95"/>
      <c r="I630" s="95"/>
      <c r="J630" s="95"/>
      <c r="K630" s="95"/>
      <c r="L630" s="80">
        <v>0</v>
      </c>
      <c r="Y630" s="98"/>
      <c r="Z630" s="80">
        <f t="shared" si="30"/>
        <v>0</v>
      </c>
      <c r="AA630" s="80" t="str">
        <f t="shared" si="29"/>
        <v>凌兆分理处</v>
      </c>
      <c r="AB630" s="81" t="s">
        <v>763</v>
      </c>
      <c r="AC630" s="81">
        <v>0</v>
      </c>
      <c r="AD630" s="81">
        <v>0</v>
      </c>
      <c r="AE630" s="81">
        <v>0</v>
      </c>
      <c r="AF630" s="81">
        <v>0</v>
      </c>
      <c r="AG630" s="80" t="str">
        <f>IFERROR(VLOOKUP(AB630,$AI:$AJ,2,FALSE),0)</f>
        <v>凌兆分理处</v>
      </c>
      <c r="AI630" s="94" t="s">
        <v>140</v>
      </c>
      <c r="AJ630" s="89" t="s">
        <v>32</v>
      </c>
      <c r="AL630" s="83"/>
      <c r="AM630" s="83"/>
      <c r="AN630" s="83"/>
      <c r="AO630" s="83"/>
      <c r="AP630" s="83"/>
      <c r="AX630" s="80" t="s">
        <v>140</v>
      </c>
      <c r="AY630" s="80" t="s">
        <v>32</v>
      </c>
    </row>
    <row r="631" s="80" customFormat="1" ht="17.25" spans="1:51">
      <c r="A631" s="95"/>
      <c r="B631" s="95"/>
      <c r="C631" s="95"/>
      <c r="D631" s="95">
        <v>0</v>
      </c>
      <c r="E631" s="95"/>
      <c r="F631" s="95"/>
      <c r="G631" s="95"/>
      <c r="H631" s="95"/>
      <c r="I631" s="95"/>
      <c r="J631" s="95"/>
      <c r="K631" s="95"/>
      <c r="L631" s="80">
        <v>0</v>
      </c>
      <c r="Y631" s="98"/>
      <c r="Z631" s="80">
        <f t="shared" si="30"/>
        <v>0</v>
      </c>
      <c r="AA631" s="80">
        <f t="shared" si="29"/>
        <v>0</v>
      </c>
      <c r="AB631" s="81" t="s">
        <v>989</v>
      </c>
      <c r="AC631" s="81">
        <v>0</v>
      </c>
      <c r="AD631" s="81">
        <v>0</v>
      </c>
      <c r="AE631" s="81">
        <v>0</v>
      </c>
      <c r="AF631" s="81">
        <v>0</v>
      </c>
      <c r="AG631" s="80">
        <f>IFERROR(VLOOKUP(AB631,$AI:$AJ,2,FALSE),0)</f>
        <v>0</v>
      </c>
      <c r="AI631" s="89" t="s">
        <v>215</v>
      </c>
      <c r="AJ631" s="89" t="s">
        <v>128</v>
      </c>
      <c r="AL631" s="83"/>
      <c r="AM631" s="83"/>
      <c r="AN631" s="83"/>
      <c r="AO631" s="83"/>
      <c r="AP631" s="83"/>
      <c r="AX631" s="80" t="s">
        <v>215</v>
      </c>
      <c r="AY631" s="80" t="s">
        <v>128</v>
      </c>
    </row>
    <row r="632" s="80" customFormat="1" ht="17.25" spans="1:51">
      <c r="A632" s="95"/>
      <c r="B632" s="95"/>
      <c r="C632" s="95"/>
      <c r="D632" s="95">
        <v>0</v>
      </c>
      <c r="E632" s="95"/>
      <c r="F632" s="95"/>
      <c r="G632" s="95"/>
      <c r="H632" s="95"/>
      <c r="I632" s="95"/>
      <c r="J632" s="95"/>
      <c r="K632" s="95"/>
      <c r="L632" s="80">
        <v>0</v>
      </c>
      <c r="Y632" s="98"/>
      <c r="Z632" s="80">
        <f t="shared" si="30"/>
        <v>0</v>
      </c>
      <c r="AA632" s="80" t="str">
        <f t="shared" si="29"/>
        <v>御桥分理处</v>
      </c>
      <c r="AB632" s="81" t="s">
        <v>836</v>
      </c>
      <c r="AC632" s="81">
        <v>0</v>
      </c>
      <c r="AD632" s="81">
        <v>0</v>
      </c>
      <c r="AE632" s="81">
        <v>0</v>
      </c>
      <c r="AF632" s="81">
        <v>0</v>
      </c>
      <c r="AG632" s="80" t="str">
        <f>IFERROR(VLOOKUP(AB632,$AI:$AJ,2,FALSE),0)</f>
        <v>御桥分理处</v>
      </c>
      <c r="AI632" s="89" t="s">
        <v>942</v>
      </c>
      <c r="AJ632" s="89" t="s">
        <v>128</v>
      </c>
      <c r="AL632" s="83"/>
      <c r="AM632" s="83"/>
      <c r="AN632" s="83"/>
      <c r="AO632" s="83"/>
      <c r="AP632" s="83"/>
      <c r="AX632" s="80" t="s">
        <v>942</v>
      </c>
      <c r="AY632" s="80" t="s">
        <v>128</v>
      </c>
    </row>
    <row r="633" s="80" customFormat="1" ht="17.25" spans="1:51">
      <c r="A633" s="95"/>
      <c r="B633" s="95"/>
      <c r="C633" s="95"/>
      <c r="D633" s="95">
        <v>0</v>
      </c>
      <c r="E633" s="95"/>
      <c r="F633" s="95"/>
      <c r="G633" s="95"/>
      <c r="H633" s="95"/>
      <c r="I633" s="95"/>
      <c r="J633" s="95"/>
      <c r="K633" s="95"/>
      <c r="L633" s="80">
        <v>0</v>
      </c>
      <c r="Y633" s="98"/>
      <c r="Z633" s="80">
        <f t="shared" si="30"/>
        <v>0</v>
      </c>
      <c r="AA633" s="80" t="str">
        <f t="shared" si="29"/>
        <v>张江支行</v>
      </c>
      <c r="AB633" s="81" t="s">
        <v>971</v>
      </c>
      <c r="AC633" s="81">
        <v>0</v>
      </c>
      <c r="AD633" s="81">
        <v>0</v>
      </c>
      <c r="AE633" s="81">
        <v>0</v>
      </c>
      <c r="AF633" s="81">
        <v>0</v>
      </c>
      <c r="AG633" s="80" t="str">
        <f>IFERROR(VLOOKUP(AB633,$AI:$AJ,2,FALSE),0)</f>
        <v>张江支行</v>
      </c>
      <c r="AI633" s="89" t="s">
        <v>990</v>
      </c>
      <c r="AJ633" s="89" t="s">
        <v>128</v>
      </c>
      <c r="AL633" s="83"/>
      <c r="AM633" s="83"/>
      <c r="AN633" s="83"/>
      <c r="AO633" s="83"/>
      <c r="AP633" s="83"/>
      <c r="AX633" s="80" t="s">
        <v>990</v>
      </c>
      <c r="AY633" s="80" t="s">
        <v>128</v>
      </c>
    </row>
    <row r="634" s="80" customFormat="1" ht="17.25" spans="1:51">
      <c r="A634" s="95"/>
      <c r="B634" s="95"/>
      <c r="C634" s="95"/>
      <c r="D634" s="95">
        <v>0</v>
      </c>
      <c r="E634" s="95"/>
      <c r="F634" s="95"/>
      <c r="G634" s="95"/>
      <c r="H634" s="95"/>
      <c r="I634" s="95"/>
      <c r="J634" s="95"/>
      <c r="K634" s="95"/>
      <c r="L634" s="80">
        <v>0</v>
      </c>
      <c r="Y634" s="98"/>
      <c r="Z634" s="80">
        <f t="shared" si="30"/>
        <v>0</v>
      </c>
      <c r="AA634" s="80" t="str">
        <f t="shared" si="29"/>
        <v>运营管理部</v>
      </c>
      <c r="AB634" s="81" t="s">
        <v>377</v>
      </c>
      <c r="AC634" s="81">
        <v>0</v>
      </c>
      <c r="AD634" s="81">
        <v>0</v>
      </c>
      <c r="AE634" s="81">
        <v>0</v>
      </c>
      <c r="AF634" s="81">
        <v>0</v>
      </c>
      <c r="AG634" s="80" t="str">
        <f>IFERROR(VLOOKUP(AB634,$AI:$AJ,2,FALSE),0)</f>
        <v>运营管理部</v>
      </c>
      <c r="AI634" s="89" t="s">
        <v>991</v>
      </c>
      <c r="AJ634" s="89" t="s">
        <v>128</v>
      </c>
      <c r="AL634" s="83"/>
      <c r="AM634" s="83"/>
      <c r="AN634" s="83"/>
      <c r="AO634" s="83"/>
      <c r="AP634" s="83"/>
      <c r="AX634" s="80" t="s">
        <v>991</v>
      </c>
      <c r="AY634" s="80" t="s">
        <v>128</v>
      </c>
    </row>
    <row r="635" s="80" customFormat="1" ht="17.25" spans="1:51">
      <c r="A635" s="95"/>
      <c r="B635" s="95"/>
      <c r="C635" s="95"/>
      <c r="D635" s="95">
        <v>0</v>
      </c>
      <c r="E635" s="95"/>
      <c r="F635" s="95"/>
      <c r="G635" s="95"/>
      <c r="H635" s="95"/>
      <c r="I635" s="95"/>
      <c r="J635" s="95"/>
      <c r="K635" s="95"/>
      <c r="L635" s="80">
        <v>0</v>
      </c>
      <c r="Y635" s="98"/>
      <c r="Z635" s="80">
        <f t="shared" si="30"/>
        <v>0</v>
      </c>
      <c r="AA635" s="80" t="str">
        <f t="shared" si="29"/>
        <v>运营管理部</v>
      </c>
      <c r="AB635" s="81" t="s">
        <v>380</v>
      </c>
      <c r="AC635" s="81">
        <v>0</v>
      </c>
      <c r="AD635" s="81">
        <v>0</v>
      </c>
      <c r="AE635" s="81">
        <v>0</v>
      </c>
      <c r="AF635" s="81">
        <v>54000</v>
      </c>
      <c r="AG635" s="80" t="str">
        <f>IFERROR(VLOOKUP(AB635,$AI:$AJ,2,FALSE),0)</f>
        <v>运营管理部</v>
      </c>
      <c r="AI635" s="89" t="s">
        <v>992</v>
      </c>
      <c r="AJ635" s="89" t="s">
        <v>128</v>
      </c>
      <c r="AL635" s="83"/>
      <c r="AM635" s="83"/>
      <c r="AN635" s="83"/>
      <c r="AO635" s="83"/>
      <c r="AP635" s="83"/>
      <c r="AX635" s="80" t="s">
        <v>992</v>
      </c>
      <c r="AY635" s="80" t="s">
        <v>128</v>
      </c>
    </row>
    <row r="636" s="80" customFormat="1" ht="17.25" spans="1:51">
      <c r="A636" s="95"/>
      <c r="B636" s="95"/>
      <c r="C636" s="95"/>
      <c r="D636" s="95">
        <v>0</v>
      </c>
      <c r="E636" s="95"/>
      <c r="F636" s="95"/>
      <c r="G636" s="95"/>
      <c r="H636" s="95"/>
      <c r="I636" s="95"/>
      <c r="J636" s="95"/>
      <c r="K636" s="95"/>
      <c r="L636" s="80">
        <v>0</v>
      </c>
      <c r="Y636" s="98"/>
      <c r="Z636" s="80">
        <f t="shared" si="30"/>
        <v>0</v>
      </c>
      <c r="AA636" s="80" t="str">
        <f t="shared" si="29"/>
        <v>蔡路支行</v>
      </c>
      <c r="AB636" s="81" t="s">
        <v>499</v>
      </c>
      <c r="AC636" s="81">
        <v>0</v>
      </c>
      <c r="AD636" s="81">
        <v>0</v>
      </c>
      <c r="AE636" s="81">
        <v>0</v>
      </c>
      <c r="AF636" s="81">
        <v>302000</v>
      </c>
      <c r="AG636" s="80" t="str">
        <f>IFERROR(VLOOKUP(AB636,$AI:$AJ,2,FALSE),0)</f>
        <v>蔡路支行</v>
      </c>
      <c r="AI636" s="91" t="s">
        <v>993</v>
      </c>
      <c r="AJ636" s="89" t="s">
        <v>107</v>
      </c>
      <c r="AL636" s="83"/>
      <c r="AM636" s="83"/>
      <c r="AN636" s="83"/>
      <c r="AO636" s="83"/>
      <c r="AP636" s="83"/>
      <c r="AX636" s="80" t="s">
        <v>993</v>
      </c>
      <c r="AY636" s="80" t="s">
        <v>107</v>
      </c>
    </row>
    <row r="637" s="80" customFormat="1" ht="17.25" spans="1:51">
      <c r="A637" s="95"/>
      <c r="B637" s="95"/>
      <c r="C637" s="95"/>
      <c r="D637" s="95">
        <v>0</v>
      </c>
      <c r="E637" s="95"/>
      <c r="F637" s="95"/>
      <c r="G637" s="95"/>
      <c r="H637" s="95"/>
      <c r="I637" s="95"/>
      <c r="J637" s="95"/>
      <c r="K637" s="95"/>
      <c r="L637" s="80">
        <v>0</v>
      </c>
      <c r="Y637" s="98"/>
      <c r="Z637" s="80">
        <f t="shared" si="30"/>
        <v>0</v>
      </c>
      <c r="AA637" s="80" t="str">
        <f t="shared" si="29"/>
        <v>运营管理部</v>
      </c>
      <c r="AB637" s="81" t="s">
        <v>404</v>
      </c>
      <c r="AC637" s="81">
        <v>0</v>
      </c>
      <c r="AD637" s="81">
        <v>0</v>
      </c>
      <c r="AE637" s="81">
        <v>0</v>
      </c>
      <c r="AF637" s="81">
        <v>0</v>
      </c>
      <c r="AG637" s="80" t="str">
        <f>IFERROR(VLOOKUP(AB637,$AI:$AJ,2,FALSE),0)</f>
        <v>运营管理部</v>
      </c>
      <c r="AI637" s="93" t="s">
        <v>343</v>
      </c>
      <c r="AJ637" s="89" t="s">
        <v>107</v>
      </c>
      <c r="AL637" s="83"/>
      <c r="AM637" s="83"/>
      <c r="AN637" s="83"/>
      <c r="AO637" s="83"/>
      <c r="AP637" s="83"/>
      <c r="AX637" s="80" t="s">
        <v>343</v>
      </c>
      <c r="AY637" s="80" t="s">
        <v>107</v>
      </c>
    </row>
    <row r="638" s="80" customFormat="1" ht="17.25" spans="1:51">
      <c r="A638" s="95"/>
      <c r="B638" s="95"/>
      <c r="C638" s="95"/>
      <c r="D638" s="95">
        <v>0</v>
      </c>
      <c r="E638" s="95"/>
      <c r="F638" s="95"/>
      <c r="G638" s="95"/>
      <c r="H638" s="95"/>
      <c r="I638" s="95"/>
      <c r="J638" s="95"/>
      <c r="K638" s="95"/>
      <c r="L638" s="80">
        <v>0</v>
      </c>
      <c r="Y638" s="98"/>
      <c r="Z638" s="80">
        <f t="shared" si="30"/>
        <v>0</v>
      </c>
      <c r="AA638" s="80" t="str">
        <f t="shared" si="29"/>
        <v>曹路支行</v>
      </c>
      <c r="AB638" s="81" t="s">
        <v>871</v>
      </c>
      <c r="AC638" s="81">
        <v>0</v>
      </c>
      <c r="AD638" s="81">
        <v>0</v>
      </c>
      <c r="AE638" s="81">
        <v>0</v>
      </c>
      <c r="AF638" s="81">
        <v>0</v>
      </c>
      <c r="AG638" s="80" t="str">
        <f>IFERROR(VLOOKUP(AB638,$AI:$AJ,2,FALSE),0)</f>
        <v>曹路支行</v>
      </c>
      <c r="AI638" s="92" t="s">
        <v>919</v>
      </c>
      <c r="AJ638" s="89" t="s">
        <v>107</v>
      </c>
      <c r="AL638" s="83"/>
      <c r="AM638" s="83"/>
      <c r="AN638" s="83"/>
      <c r="AO638" s="83"/>
      <c r="AP638" s="83"/>
      <c r="AX638" s="80" t="s">
        <v>919</v>
      </c>
      <c r="AY638" s="80" t="s">
        <v>107</v>
      </c>
    </row>
    <row r="639" s="80" customFormat="1" ht="17.25" spans="1:51">
      <c r="A639" s="95"/>
      <c r="B639" s="95"/>
      <c r="C639" s="95"/>
      <c r="D639" s="95">
        <v>0</v>
      </c>
      <c r="E639" s="95"/>
      <c r="F639" s="95"/>
      <c r="G639" s="95"/>
      <c r="H639" s="95"/>
      <c r="I639" s="95"/>
      <c r="J639" s="95"/>
      <c r="K639" s="95"/>
      <c r="L639" s="80">
        <v>0</v>
      </c>
      <c r="Y639" s="98"/>
      <c r="Z639" s="80">
        <f t="shared" si="30"/>
        <v>0</v>
      </c>
      <c r="AA639" s="80" t="str">
        <f t="shared" si="29"/>
        <v>施湾支行</v>
      </c>
      <c r="AB639" s="81" t="s">
        <v>502</v>
      </c>
      <c r="AC639" s="81">
        <v>0</v>
      </c>
      <c r="AD639" s="81">
        <v>10000</v>
      </c>
      <c r="AE639" s="81">
        <v>0</v>
      </c>
      <c r="AF639" s="81">
        <v>67000</v>
      </c>
      <c r="AG639" s="80" t="str">
        <f>IFERROR(VLOOKUP(AB639,$AI:$AJ,2,FALSE),0)</f>
        <v>施湾支行</v>
      </c>
      <c r="AI639" s="94" t="s">
        <v>970</v>
      </c>
      <c r="AJ639" s="89" t="s">
        <v>107</v>
      </c>
      <c r="AL639" s="83"/>
      <c r="AM639" s="83"/>
      <c r="AN639" s="83"/>
      <c r="AO639" s="83"/>
      <c r="AP639" s="83"/>
      <c r="AX639" s="80" t="s">
        <v>970</v>
      </c>
      <c r="AY639" s="80" t="s">
        <v>107</v>
      </c>
    </row>
    <row r="640" s="80" customFormat="1" ht="17.25" spans="1:51">
      <c r="A640" s="95"/>
      <c r="B640" s="95"/>
      <c r="C640" s="95"/>
      <c r="D640" s="95">
        <v>0</v>
      </c>
      <c r="E640" s="95"/>
      <c r="F640" s="95"/>
      <c r="G640" s="95"/>
      <c r="H640" s="95"/>
      <c r="I640" s="95"/>
      <c r="J640" s="95"/>
      <c r="K640" s="95"/>
      <c r="L640" s="80">
        <v>0</v>
      </c>
      <c r="Y640" s="98"/>
      <c r="Z640" s="80">
        <f t="shared" si="30"/>
        <v>0</v>
      </c>
      <c r="AA640" s="80" t="str">
        <f t="shared" si="29"/>
        <v>张江支行</v>
      </c>
      <c r="AB640" s="81" t="s">
        <v>963</v>
      </c>
      <c r="AC640" s="81">
        <v>0</v>
      </c>
      <c r="AD640" s="81">
        <v>0</v>
      </c>
      <c r="AE640" s="81">
        <v>0</v>
      </c>
      <c r="AF640" s="81">
        <v>39000</v>
      </c>
      <c r="AG640" s="80" t="str">
        <f>IFERROR(VLOOKUP(AB640,$AI:$AJ,2,FALSE),0)</f>
        <v>张江支行</v>
      </c>
      <c r="AI640" s="89" t="s">
        <v>798</v>
      </c>
      <c r="AJ640" s="89" t="s">
        <v>107</v>
      </c>
      <c r="AL640" s="83"/>
      <c r="AM640" s="83"/>
      <c r="AN640" s="83"/>
      <c r="AO640" s="83"/>
      <c r="AP640" s="83"/>
      <c r="AX640" s="80" t="s">
        <v>798</v>
      </c>
      <c r="AY640" s="80" t="s">
        <v>107</v>
      </c>
    </row>
    <row r="641" s="80" customFormat="1" ht="17.25" spans="1:51">
      <c r="A641" s="95"/>
      <c r="B641" s="95"/>
      <c r="C641" s="95"/>
      <c r="D641" s="95">
        <v>0</v>
      </c>
      <c r="E641" s="95"/>
      <c r="F641" s="95"/>
      <c r="G641" s="95"/>
      <c r="H641" s="95"/>
      <c r="I641" s="95"/>
      <c r="J641" s="95"/>
      <c r="K641" s="95"/>
      <c r="L641" s="80">
        <v>0</v>
      </c>
      <c r="Y641" s="98"/>
      <c r="Z641" s="80">
        <f t="shared" si="30"/>
        <v>0</v>
      </c>
      <c r="AA641" s="80" t="str">
        <f t="shared" si="29"/>
        <v>施湾支行</v>
      </c>
      <c r="AB641" s="81" t="s">
        <v>994</v>
      </c>
      <c r="AC641" s="81">
        <v>0</v>
      </c>
      <c r="AD641" s="81">
        <v>0</v>
      </c>
      <c r="AE641" s="81">
        <v>0</v>
      </c>
      <c r="AF641" s="81">
        <v>0</v>
      </c>
      <c r="AG641" s="80" t="str">
        <f>IFERROR(VLOOKUP(AB641,$AI:$AJ,2,FALSE),0)</f>
        <v>施湾支行</v>
      </c>
      <c r="AI641" s="89" t="s">
        <v>294</v>
      </c>
      <c r="AJ641" s="89" t="s">
        <v>107</v>
      </c>
      <c r="AL641" s="83"/>
      <c r="AM641" s="83"/>
      <c r="AN641" s="83"/>
      <c r="AO641" s="83"/>
      <c r="AP641" s="83"/>
      <c r="AX641" s="80" t="s">
        <v>294</v>
      </c>
      <c r="AY641" s="80" t="s">
        <v>107</v>
      </c>
    </row>
    <row r="642" s="80" customFormat="1" ht="17.25" spans="1:51">
      <c r="A642" s="95"/>
      <c r="B642" s="95"/>
      <c r="C642" s="95"/>
      <c r="D642" s="95">
        <v>0</v>
      </c>
      <c r="E642" s="95"/>
      <c r="F642" s="95"/>
      <c r="G642" s="95"/>
      <c r="H642" s="95"/>
      <c r="I642" s="95"/>
      <c r="J642" s="95"/>
      <c r="K642" s="95"/>
      <c r="L642" s="80">
        <v>0</v>
      </c>
      <c r="Y642" s="98"/>
      <c r="Z642" s="80">
        <f t="shared" si="30"/>
        <v>0</v>
      </c>
      <c r="AA642" s="80" t="str">
        <f t="shared" ref="AA642:AA705" si="31">AG642</f>
        <v>零售金融部</v>
      </c>
      <c r="AB642" s="81" t="s">
        <v>261</v>
      </c>
      <c r="AC642" s="81">
        <v>0</v>
      </c>
      <c r="AD642" s="81">
        <v>0</v>
      </c>
      <c r="AE642" s="81">
        <v>0</v>
      </c>
      <c r="AF642" s="81">
        <v>200000</v>
      </c>
      <c r="AG642" s="80" t="str">
        <f>IFERROR(VLOOKUP(AB642,$AI:$AJ,2,FALSE),0)</f>
        <v>零售金融部</v>
      </c>
      <c r="AI642" s="89" t="s">
        <v>838</v>
      </c>
      <c r="AJ642" s="89" t="s">
        <v>107</v>
      </c>
      <c r="AL642" s="83"/>
      <c r="AM642" s="83"/>
      <c r="AN642" s="83"/>
      <c r="AO642" s="83"/>
      <c r="AP642" s="83"/>
      <c r="AX642" s="80" t="s">
        <v>838</v>
      </c>
      <c r="AY642" s="80" t="s">
        <v>107</v>
      </c>
    </row>
    <row r="643" s="80" customFormat="1" ht="17.25" spans="1:51">
      <c r="A643" s="95"/>
      <c r="B643" s="95"/>
      <c r="C643" s="95"/>
      <c r="D643" s="95">
        <v>0</v>
      </c>
      <c r="E643" s="95"/>
      <c r="F643" s="95"/>
      <c r="G643" s="95"/>
      <c r="H643" s="95"/>
      <c r="I643" s="95"/>
      <c r="J643" s="95"/>
      <c r="K643" s="95"/>
      <c r="L643" s="80">
        <v>0</v>
      </c>
      <c r="Y643" s="98"/>
      <c r="Z643" s="80">
        <f t="shared" si="30"/>
        <v>0</v>
      </c>
      <c r="AA643" s="80" t="str">
        <f t="shared" si="31"/>
        <v>川沙支行</v>
      </c>
      <c r="AB643" s="81" t="s">
        <v>995</v>
      </c>
      <c r="AC643" s="81">
        <v>0</v>
      </c>
      <c r="AD643" s="81">
        <v>0</v>
      </c>
      <c r="AE643" s="81">
        <v>0</v>
      </c>
      <c r="AF643" s="81">
        <v>0</v>
      </c>
      <c r="AG643" s="80" t="str">
        <f>IFERROR(VLOOKUP(AB643,$AI:$AJ,2,FALSE),0)</f>
        <v>川沙支行</v>
      </c>
      <c r="AI643" s="89" t="s">
        <v>457</v>
      </c>
      <c r="AJ643" s="89" t="s">
        <v>107</v>
      </c>
      <c r="AL643" s="83"/>
      <c r="AM643" s="83"/>
      <c r="AN643" s="83"/>
      <c r="AO643" s="83"/>
      <c r="AP643" s="83"/>
      <c r="AX643" s="80" t="s">
        <v>457</v>
      </c>
      <c r="AY643" s="80" t="s">
        <v>107</v>
      </c>
    </row>
    <row r="644" s="80" customFormat="1" ht="17.25" spans="1:51">
      <c r="A644" s="95"/>
      <c r="B644" s="95"/>
      <c r="C644" s="95"/>
      <c r="D644" s="95">
        <v>0</v>
      </c>
      <c r="E644" s="95"/>
      <c r="F644" s="95"/>
      <c r="G644" s="95"/>
      <c r="H644" s="95"/>
      <c r="I644" s="95"/>
      <c r="J644" s="95"/>
      <c r="K644" s="95"/>
      <c r="L644" s="80">
        <v>0</v>
      </c>
      <c r="Y644" s="98"/>
      <c r="Z644" s="80">
        <f t="shared" ref="Z644:Z707" si="32">P644-Y644</f>
        <v>0</v>
      </c>
      <c r="AA644" s="80" t="str">
        <f t="shared" si="31"/>
        <v>南新支行</v>
      </c>
      <c r="AB644" s="81" t="s">
        <v>747</v>
      </c>
      <c r="AC644" s="81">
        <v>0</v>
      </c>
      <c r="AD644" s="81">
        <v>0</v>
      </c>
      <c r="AE644" s="81">
        <v>5</v>
      </c>
      <c r="AF644" s="81">
        <v>0</v>
      </c>
      <c r="AG644" s="80" t="str">
        <f>IFERROR(VLOOKUP(AB644,$AI:$AJ,2,FALSE),0)</f>
        <v>南新支行</v>
      </c>
      <c r="AI644" s="89" t="s">
        <v>652</v>
      </c>
      <c r="AJ644" s="89" t="s">
        <v>107</v>
      </c>
      <c r="AL644" s="83"/>
      <c r="AM644" s="83"/>
      <c r="AN644" s="83"/>
      <c r="AO644" s="83"/>
      <c r="AP644" s="83"/>
      <c r="AX644" s="80" t="s">
        <v>652</v>
      </c>
      <c r="AY644" s="80" t="s">
        <v>107</v>
      </c>
    </row>
    <row r="645" s="80" customFormat="1" ht="17.25" spans="1:51">
      <c r="A645" s="95"/>
      <c r="B645" s="95"/>
      <c r="C645" s="95"/>
      <c r="D645" s="95">
        <v>0</v>
      </c>
      <c r="E645" s="95"/>
      <c r="F645" s="95"/>
      <c r="G645" s="95"/>
      <c r="H645" s="95"/>
      <c r="I645" s="95"/>
      <c r="J645" s="95"/>
      <c r="K645" s="95"/>
      <c r="L645" s="80">
        <v>0</v>
      </c>
      <c r="Y645" s="98"/>
      <c r="Z645" s="80">
        <f t="shared" si="32"/>
        <v>0</v>
      </c>
      <c r="AA645" s="80" t="str">
        <f t="shared" si="31"/>
        <v>杨思支行</v>
      </c>
      <c r="AB645" s="81" t="s">
        <v>198</v>
      </c>
      <c r="AC645" s="81">
        <v>0</v>
      </c>
      <c r="AD645" s="81">
        <v>0</v>
      </c>
      <c r="AE645" s="81">
        <v>10</v>
      </c>
      <c r="AF645" s="81">
        <v>100000</v>
      </c>
      <c r="AG645" s="80" t="str">
        <f>IFERROR(VLOOKUP(AB645,$AI:$AJ,2,FALSE),0)</f>
        <v>杨思支行</v>
      </c>
      <c r="AI645" s="89" t="s">
        <v>996</v>
      </c>
      <c r="AJ645" s="89" t="s">
        <v>107</v>
      </c>
      <c r="AL645" s="83"/>
      <c r="AM645" s="83"/>
      <c r="AN645" s="83"/>
      <c r="AO645" s="83"/>
      <c r="AP645" s="83"/>
      <c r="AX645" s="80" t="s">
        <v>996</v>
      </c>
      <c r="AY645" s="80" t="s">
        <v>107</v>
      </c>
    </row>
    <row r="646" s="80" customFormat="1" ht="17.25" spans="1:51">
      <c r="A646" s="95"/>
      <c r="B646" s="95"/>
      <c r="C646" s="95"/>
      <c r="D646" s="95">
        <v>0</v>
      </c>
      <c r="E646" s="95"/>
      <c r="F646" s="95"/>
      <c r="G646" s="95"/>
      <c r="H646" s="95"/>
      <c r="I646" s="95"/>
      <c r="J646" s="95"/>
      <c r="K646" s="95"/>
      <c r="L646" s="80">
        <v>0</v>
      </c>
      <c r="Y646" s="98"/>
      <c r="Z646" s="80">
        <f t="shared" si="32"/>
        <v>0</v>
      </c>
      <c r="AA646" s="80" t="str">
        <f t="shared" si="31"/>
        <v>江镇支行</v>
      </c>
      <c r="AB646" s="81" t="s">
        <v>997</v>
      </c>
      <c r="AC646" s="81">
        <v>0</v>
      </c>
      <c r="AD646" s="81">
        <v>0</v>
      </c>
      <c r="AE646" s="81">
        <v>0</v>
      </c>
      <c r="AF646" s="81">
        <v>113000</v>
      </c>
      <c r="AG646" s="80" t="str">
        <f>IFERROR(VLOOKUP(AB646,$AI:$AJ,2,FALSE),0)</f>
        <v>江镇支行</v>
      </c>
      <c r="AI646" s="89" t="s">
        <v>437</v>
      </c>
      <c r="AJ646" s="89" t="s">
        <v>107</v>
      </c>
      <c r="AL646" s="83"/>
      <c r="AM646" s="83"/>
      <c r="AN646" s="83"/>
      <c r="AO646" s="83"/>
      <c r="AP646" s="83"/>
      <c r="AX646" s="80" t="s">
        <v>437</v>
      </c>
      <c r="AY646" s="80" t="s">
        <v>107</v>
      </c>
    </row>
    <row r="647" s="80" customFormat="1" ht="17.25" spans="1:51">
      <c r="A647" s="95"/>
      <c r="B647" s="95"/>
      <c r="C647" s="95"/>
      <c r="D647" s="95">
        <v>0</v>
      </c>
      <c r="E647" s="95"/>
      <c r="F647" s="95"/>
      <c r="G647" s="95"/>
      <c r="H647" s="95"/>
      <c r="I647" s="95"/>
      <c r="J647" s="95"/>
      <c r="K647" s="95"/>
      <c r="L647" s="80">
        <v>0</v>
      </c>
      <c r="Y647" s="98"/>
      <c r="Z647" s="80">
        <f t="shared" si="32"/>
        <v>0</v>
      </c>
      <c r="AA647" s="80" t="str">
        <f t="shared" si="31"/>
        <v>北蔡支行</v>
      </c>
      <c r="AB647" s="81" t="s">
        <v>784</v>
      </c>
      <c r="AC647" s="81">
        <v>0</v>
      </c>
      <c r="AD647" s="81">
        <v>0</v>
      </c>
      <c r="AE647" s="81">
        <v>0</v>
      </c>
      <c r="AF647" s="81">
        <v>0</v>
      </c>
      <c r="AG647" s="80" t="str">
        <f>IFERROR(VLOOKUP(AB647,$AI:$AJ,2,FALSE),0)</f>
        <v>北蔡支行</v>
      </c>
      <c r="AI647" s="89" t="s">
        <v>110</v>
      </c>
      <c r="AJ647" s="89" t="s">
        <v>159</v>
      </c>
      <c r="AL647" s="83"/>
      <c r="AM647" s="83"/>
      <c r="AN647" s="83"/>
      <c r="AO647" s="83"/>
      <c r="AP647" s="83"/>
      <c r="AX647" s="80" t="s">
        <v>110</v>
      </c>
      <c r="AY647" s="80" t="s">
        <v>159</v>
      </c>
    </row>
    <row r="648" s="80" customFormat="1" ht="17.25" spans="1:51">
      <c r="A648" s="95"/>
      <c r="B648" s="95"/>
      <c r="C648" s="95"/>
      <c r="D648" s="95">
        <v>0</v>
      </c>
      <c r="E648" s="95"/>
      <c r="F648" s="95"/>
      <c r="G648" s="95"/>
      <c r="H648" s="95"/>
      <c r="I648" s="95"/>
      <c r="J648" s="95"/>
      <c r="K648" s="95"/>
      <c r="L648" s="80">
        <v>0</v>
      </c>
      <c r="Y648" s="98"/>
      <c r="Z648" s="80">
        <f t="shared" si="32"/>
        <v>0</v>
      </c>
      <c r="AA648" s="80" t="str">
        <f t="shared" si="31"/>
        <v>潼港分理处</v>
      </c>
      <c r="AB648" s="81" t="s">
        <v>911</v>
      </c>
      <c r="AC648" s="81">
        <v>0</v>
      </c>
      <c r="AD648" s="81">
        <v>0</v>
      </c>
      <c r="AE648" s="81">
        <v>0</v>
      </c>
      <c r="AF648" s="81">
        <v>0</v>
      </c>
      <c r="AG648" s="80" t="str">
        <f>IFERROR(VLOOKUP(AB648,$AI:$AJ,2,FALSE),0)</f>
        <v>潼港分理处</v>
      </c>
      <c r="AI648" s="89" t="s">
        <v>544</v>
      </c>
      <c r="AJ648" s="89" t="s">
        <v>107</v>
      </c>
      <c r="AL648" s="83"/>
      <c r="AM648" s="83"/>
      <c r="AN648" s="83"/>
      <c r="AO648" s="83"/>
      <c r="AP648" s="83"/>
      <c r="AX648" s="80" t="s">
        <v>544</v>
      </c>
      <c r="AY648" s="80" t="s">
        <v>107</v>
      </c>
    </row>
    <row r="649" s="80" customFormat="1" ht="17.25" spans="1:51">
      <c r="A649" s="95"/>
      <c r="B649" s="95"/>
      <c r="C649" s="95"/>
      <c r="D649" s="95">
        <v>0</v>
      </c>
      <c r="E649" s="95"/>
      <c r="F649" s="95"/>
      <c r="G649" s="95"/>
      <c r="H649" s="95"/>
      <c r="I649" s="95"/>
      <c r="J649" s="95"/>
      <c r="K649" s="95"/>
      <c r="L649" s="80">
        <v>0</v>
      </c>
      <c r="Y649" s="98"/>
      <c r="Z649" s="80">
        <f t="shared" si="32"/>
        <v>0</v>
      </c>
      <c r="AA649" s="80" t="str">
        <f t="shared" si="31"/>
        <v>运营管理部</v>
      </c>
      <c r="AB649" s="81" t="s">
        <v>383</v>
      </c>
      <c r="AC649" s="81">
        <v>0</v>
      </c>
      <c r="AD649" s="81">
        <v>0</v>
      </c>
      <c r="AE649" s="81">
        <v>0</v>
      </c>
      <c r="AF649" s="81">
        <v>130000</v>
      </c>
      <c r="AG649" s="80" t="str">
        <f>IFERROR(VLOOKUP(AB649,$AI:$AJ,2,FALSE),0)</f>
        <v>运营管理部</v>
      </c>
      <c r="AI649" s="89" t="s">
        <v>362</v>
      </c>
      <c r="AJ649" s="89" t="s">
        <v>107</v>
      </c>
      <c r="AL649" s="83"/>
      <c r="AM649" s="83"/>
      <c r="AN649" s="83"/>
      <c r="AO649" s="83"/>
      <c r="AP649" s="83"/>
      <c r="AX649" s="80" t="s">
        <v>362</v>
      </c>
      <c r="AY649" s="80" t="s">
        <v>107</v>
      </c>
    </row>
    <row r="650" s="80" customFormat="1" ht="17.25" spans="1:51">
      <c r="A650" s="95"/>
      <c r="B650" s="95"/>
      <c r="C650" s="95"/>
      <c r="D650" s="95">
        <v>0</v>
      </c>
      <c r="E650" s="95"/>
      <c r="F650" s="95"/>
      <c r="G650" s="95"/>
      <c r="H650" s="95"/>
      <c r="I650" s="95"/>
      <c r="J650" s="95"/>
      <c r="K650" s="95"/>
      <c r="L650" s="80">
        <v>0</v>
      </c>
      <c r="Y650" s="98"/>
      <c r="Z650" s="80">
        <f t="shared" si="32"/>
        <v>0</v>
      </c>
      <c r="AA650" s="80" t="str">
        <f t="shared" si="31"/>
        <v>营业部</v>
      </c>
      <c r="AB650" s="81" t="s">
        <v>598</v>
      </c>
      <c r="AC650" s="81">
        <v>0</v>
      </c>
      <c r="AD650" s="81">
        <v>0</v>
      </c>
      <c r="AE650" s="81">
        <v>0</v>
      </c>
      <c r="AF650" s="81">
        <v>15300</v>
      </c>
      <c r="AG650" s="80" t="str">
        <f>IFERROR(VLOOKUP(AB650,$AI:$AJ,2,FALSE),0)</f>
        <v>营业部</v>
      </c>
      <c r="AI650" s="89" t="s">
        <v>998</v>
      </c>
      <c r="AJ650" s="89" t="s">
        <v>107</v>
      </c>
      <c r="AL650" s="83"/>
      <c r="AM650" s="83"/>
      <c r="AN650" s="83"/>
      <c r="AO650" s="83"/>
      <c r="AP650" s="83"/>
      <c r="AX650" s="80" t="s">
        <v>998</v>
      </c>
      <c r="AY650" s="80" t="s">
        <v>107</v>
      </c>
    </row>
    <row r="651" s="80" customFormat="1" ht="17.25" spans="1:51">
      <c r="A651" s="95"/>
      <c r="B651" s="95"/>
      <c r="C651" s="95"/>
      <c r="D651" s="95">
        <v>0</v>
      </c>
      <c r="E651" s="95"/>
      <c r="F651" s="95"/>
      <c r="G651" s="95"/>
      <c r="H651" s="95"/>
      <c r="I651" s="95"/>
      <c r="J651" s="95"/>
      <c r="K651" s="95"/>
      <c r="L651" s="80">
        <v>0</v>
      </c>
      <c r="Y651" s="98"/>
      <c r="Z651" s="80">
        <f t="shared" si="32"/>
        <v>0</v>
      </c>
      <c r="AA651" s="80" t="str">
        <f t="shared" si="31"/>
        <v>凌兆分理处</v>
      </c>
      <c r="AB651" s="81" t="s">
        <v>768</v>
      </c>
      <c r="AC651" s="81">
        <v>0</v>
      </c>
      <c r="AD651" s="81">
        <v>0</v>
      </c>
      <c r="AE651" s="81">
        <v>0</v>
      </c>
      <c r="AF651" s="81">
        <v>0</v>
      </c>
      <c r="AG651" s="80" t="str">
        <f>IFERROR(VLOOKUP(AB651,$AI:$AJ,2,FALSE),0)</f>
        <v>凌兆分理处</v>
      </c>
      <c r="AI651" s="89" t="s">
        <v>999</v>
      </c>
      <c r="AJ651" s="89" t="s">
        <v>107</v>
      </c>
      <c r="AL651" s="83"/>
      <c r="AM651" s="83"/>
      <c r="AN651" s="83"/>
      <c r="AO651" s="83"/>
      <c r="AP651" s="83"/>
      <c r="AX651" s="80" t="s">
        <v>999</v>
      </c>
      <c r="AY651" s="80" t="s">
        <v>107</v>
      </c>
    </row>
    <row r="652" s="80" customFormat="1" ht="17.25" spans="1:51">
      <c r="A652" s="95"/>
      <c r="B652" s="95"/>
      <c r="C652" s="95"/>
      <c r="D652" s="95">
        <v>0</v>
      </c>
      <c r="E652" s="95"/>
      <c r="F652" s="95"/>
      <c r="G652" s="95"/>
      <c r="H652" s="95"/>
      <c r="I652" s="95"/>
      <c r="J652" s="95"/>
      <c r="K652" s="95"/>
      <c r="L652" s="80">
        <v>0</v>
      </c>
      <c r="Y652" s="98"/>
      <c r="Z652" s="80">
        <f t="shared" si="32"/>
        <v>0</v>
      </c>
      <c r="AA652" s="80">
        <f t="shared" si="31"/>
        <v>0</v>
      </c>
      <c r="AB652" s="81" t="s">
        <v>1000</v>
      </c>
      <c r="AC652" s="81">
        <v>0</v>
      </c>
      <c r="AD652" s="81">
        <v>0</v>
      </c>
      <c r="AE652" s="81">
        <v>0</v>
      </c>
      <c r="AF652" s="81">
        <v>0</v>
      </c>
      <c r="AG652" s="80">
        <f>IFERROR(VLOOKUP(AB652,$AI:$AJ,2,FALSE),0)</f>
        <v>0</v>
      </c>
      <c r="AI652" s="89" t="s">
        <v>903</v>
      </c>
      <c r="AJ652" s="89" t="s">
        <v>107</v>
      </c>
      <c r="AL652" s="83"/>
      <c r="AM652" s="83"/>
      <c r="AN652" s="83"/>
      <c r="AO652" s="83"/>
      <c r="AP652" s="83"/>
      <c r="AX652" s="80" t="s">
        <v>903</v>
      </c>
      <c r="AY652" s="80" t="s">
        <v>107</v>
      </c>
    </row>
    <row r="653" s="80" customFormat="1" ht="17.25" spans="1:51">
      <c r="A653" s="95"/>
      <c r="B653" s="95"/>
      <c r="C653" s="95"/>
      <c r="D653" s="95">
        <v>0</v>
      </c>
      <c r="E653" s="95"/>
      <c r="F653" s="95"/>
      <c r="G653" s="95"/>
      <c r="H653" s="95"/>
      <c r="I653" s="95"/>
      <c r="J653" s="95"/>
      <c r="K653" s="95"/>
      <c r="L653" s="80">
        <v>0</v>
      </c>
      <c r="Y653" s="98"/>
      <c r="Z653" s="80">
        <f t="shared" si="32"/>
        <v>0</v>
      </c>
      <c r="AA653" s="80" t="str">
        <f t="shared" si="31"/>
        <v>施湾支行</v>
      </c>
      <c r="AB653" s="81" t="s">
        <v>1001</v>
      </c>
      <c r="AC653" s="81">
        <v>0</v>
      </c>
      <c r="AD653" s="81">
        <v>0</v>
      </c>
      <c r="AE653" s="81">
        <v>0</v>
      </c>
      <c r="AF653" s="81">
        <v>0</v>
      </c>
      <c r="AG653" s="80" t="str">
        <f>IFERROR(VLOOKUP(AB653,$AI:$AJ,2,FALSE),0)</f>
        <v>施湾支行</v>
      </c>
      <c r="AI653" s="89" t="s">
        <v>1002</v>
      </c>
      <c r="AJ653" s="89" t="s">
        <v>107</v>
      </c>
      <c r="AL653" s="83"/>
      <c r="AM653" s="83"/>
      <c r="AN653" s="83"/>
      <c r="AO653" s="83"/>
      <c r="AP653" s="83"/>
      <c r="AX653" s="80" t="s">
        <v>1002</v>
      </c>
      <c r="AY653" s="80" t="s">
        <v>107</v>
      </c>
    </row>
    <row r="654" s="80" customFormat="1" ht="17.25" spans="1:51">
      <c r="A654" s="95"/>
      <c r="B654" s="95"/>
      <c r="C654" s="95"/>
      <c r="D654" s="95">
        <v>0</v>
      </c>
      <c r="E654" s="95"/>
      <c r="F654" s="95"/>
      <c r="G654" s="95"/>
      <c r="H654" s="95"/>
      <c r="I654" s="95"/>
      <c r="J654" s="95"/>
      <c r="K654" s="95"/>
      <c r="L654" s="80">
        <v>0</v>
      </c>
      <c r="Y654" s="98"/>
      <c r="Z654" s="80">
        <f t="shared" si="32"/>
        <v>0</v>
      </c>
      <c r="AA654" s="80" t="str">
        <f t="shared" si="31"/>
        <v>花木支行</v>
      </c>
      <c r="AB654" s="81" t="s">
        <v>505</v>
      </c>
      <c r="AC654" s="81">
        <v>0</v>
      </c>
      <c r="AD654" s="81">
        <v>0</v>
      </c>
      <c r="AE654" s="81">
        <v>0</v>
      </c>
      <c r="AF654" s="81">
        <v>70000</v>
      </c>
      <c r="AG654" s="80" t="str">
        <f>IFERROR(VLOOKUP(AB654,$AI:$AJ,2,FALSE),0)</f>
        <v>花木支行</v>
      </c>
      <c r="AI654" s="89" t="s">
        <v>878</v>
      </c>
      <c r="AJ654" s="89" t="s">
        <v>107</v>
      </c>
      <c r="AL654" s="83"/>
      <c r="AM654" s="83"/>
      <c r="AN654" s="83"/>
      <c r="AO654" s="83"/>
      <c r="AP654" s="83"/>
      <c r="AX654" s="80" t="s">
        <v>878</v>
      </c>
      <c r="AY654" s="80" t="s">
        <v>107</v>
      </c>
    </row>
    <row r="655" s="80" customFormat="1" ht="17.25" spans="1:51">
      <c r="A655" s="95"/>
      <c r="B655" s="95"/>
      <c r="C655" s="95"/>
      <c r="D655" s="95">
        <v>0</v>
      </c>
      <c r="E655" s="95"/>
      <c r="F655" s="95"/>
      <c r="G655" s="95"/>
      <c r="H655" s="95"/>
      <c r="I655" s="95"/>
      <c r="J655" s="95"/>
      <c r="K655" s="95"/>
      <c r="L655" s="80">
        <v>0</v>
      </c>
      <c r="Y655" s="98"/>
      <c r="Z655" s="80">
        <f t="shared" si="32"/>
        <v>0</v>
      </c>
      <c r="AA655" s="80" t="str">
        <f t="shared" si="31"/>
        <v>合庆支行</v>
      </c>
      <c r="AB655" s="81" t="s">
        <v>1003</v>
      </c>
      <c r="AC655" s="81">
        <v>0</v>
      </c>
      <c r="AD655" s="81">
        <v>0</v>
      </c>
      <c r="AE655" s="81">
        <v>0</v>
      </c>
      <c r="AF655" s="81">
        <v>35000</v>
      </c>
      <c r="AG655" s="80" t="str">
        <f>IFERROR(VLOOKUP(AB655,$AI:$AJ,2,FALSE),0)</f>
        <v>合庆支行</v>
      </c>
      <c r="AI655" s="89" t="s">
        <v>1004</v>
      </c>
      <c r="AJ655" s="89" t="s">
        <v>107</v>
      </c>
      <c r="AL655" s="83"/>
      <c r="AM655" s="83"/>
      <c r="AN655" s="83"/>
      <c r="AO655" s="83"/>
      <c r="AP655" s="83"/>
      <c r="AX655" s="80" t="s">
        <v>1004</v>
      </c>
      <c r="AY655" s="80" t="s">
        <v>107</v>
      </c>
    </row>
    <row r="656" s="80" customFormat="1" ht="17.25" spans="1:51">
      <c r="A656" s="95"/>
      <c r="B656" s="95"/>
      <c r="C656" s="95"/>
      <c r="D656" s="95">
        <v>0</v>
      </c>
      <c r="E656" s="95"/>
      <c r="F656" s="95"/>
      <c r="G656" s="95"/>
      <c r="H656" s="95"/>
      <c r="I656" s="95"/>
      <c r="J656" s="95"/>
      <c r="K656" s="95"/>
      <c r="L656" s="80">
        <v>0</v>
      </c>
      <c r="Y656" s="98"/>
      <c r="Z656" s="80">
        <f t="shared" si="32"/>
        <v>0</v>
      </c>
      <c r="AA656" s="80" t="str">
        <f t="shared" si="31"/>
        <v>运营管理部</v>
      </c>
      <c r="AB656" s="81" t="s">
        <v>406</v>
      </c>
      <c r="AC656" s="81">
        <v>0</v>
      </c>
      <c r="AD656" s="81">
        <v>0</v>
      </c>
      <c r="AE656" s="81">
        <v>0</v>
      </c>
      <c r="AF656" s="81">
        <v>0</v>
      </c>
      <c r="AG656" s="80" t="str">
        <f>IFERROR(VLOOKUP(AB656,$AI:$AJ,2,FALSE),0)</f>
        <v>运营管理部</v>
      </c>
      <c r="AI656" s="93" t="s">
        <v>1005</v>
      </c>
      <c r="AJ656" s="89" t="s">
        <v>107</v>
      </c>
      <c r="AL656" s="83"/>
      <c r="AM656" s="83"/>
      <c r="AN656" s="83"/>
      <c r="AO656" s="83"/>
      <c r="AP656" s="83"/>
      <c r="AX656" s="80" t="s">
        <v>1005</v>
      </c>
      <c r="AY656" s="80" t="s">
        <v>107</v>
      </c>
    </row>
    <row r="657" s="80" customFormat="1" ht="17.25" spans="1:51">
      <c r="A657" s="95"/>
      <c r="B657" s="95"/>
      <c r="C657" s="95"/>
      <c r="D657" s="95">
        <v>0</v>
      </c>
      <c r="E657" s="95"/>
      <c r="F657" s="95"/>
      <c r="G657" s="95"/>
      <c r="H657" s="95"/>
      <c r="I657" s="95"/>
      <c r="J657" s="95"/>
      <c r="K657" s="95"/>
      <c r="L657" s="80">
        <v>0</v>
      </c>
      <c r="Y657" s="98"/>
      <c r="Z657" s="80">
        <f t="shared" si="32"/>
        <v>0</v>
      </c>
      <c r="AA657" s="80" t="str">
        <f t="shared" si="31"/>
        <v>高桥支行</v>
      </c>
      <c r="AB657" s="81" t="s">
        <v>508</v>
      </c>
      <c r="AC657" s="81">
        <v>0</v>
      </c>
      <c r="AD657" s="81">
        <v>0</v>
      </c>
      <c r="AE657" s="81">
        <v>0</v>
      </c>
      <c r="AF657" s="81">
        <v>100000</v>
      </c>
      <c r="AG657" s="80" t="str">
        <f>IFERROR(VLOOKUP(AB657,$AI:$AJ,2,FALSE),0)</f>
        <v>高桥支行</v>
      </c>
      <c r="AI657" s="93" t="s">
        <v>955</v>
      </c>
      <c r="AJ657" s="89" t="s">
        <v>102</v>
      </c>
      <c r="AL657" s="83"/>
      <c r="AM657" s="83"/>
      <c r="AN657" s="83"/>
      <c r="AO657" s="83"/>
      <c r="AP657" s="83"/>
      <c r="AX657" s="80" t="s">
        <v>955</v>
      </c>
      <c r="AY657" s="80" t="s">
        <v>102</v>
      </c>
    </row>
    <row r="658" s="80" customFormat="1" ht="17.25" spans="1:51">
      <c r="A658" s="95"/>
      <c r="B658" s="95"/>
      <c r="C658" s="95"/>
      <c r="D658" s="95">
        <v>0</v>
      </c>
      <c r="E658" s="95"/>
      <c r="F658" s="95"/>
      <c r="G658" s="95"/>
      <c r="H658" s="95"/>
      <c r="I658" s="95"/>
      <c r="J658" s="95"/>
      <c r="K658" s="95"/>
      <c r="L658" s="80">
        <v>0</v>
      </c>
      <c r="Y658" s="98"/>
      <c r="Z658" s="80">
        <f t="shared" si="32"/>
        <v>0</v>
      </c>
      <c r="AA658" s="80" t="str">
        <f t="shared" si="31"/>
        <v>杨园支行</v>
      </c>
      <c r="AB658" s="81" t="s">
        <v>510</v>
      </c>
      <c r="AC658" s="81">
        <v>0</v>
      </c>
      <c r="AD658" s="81">
        <v>0</v>
      </c>
      <c r="AE658" s="81">
        <v>0</v>
      </c>
      <c r="AF658" s="81">
        <v>200000</v>
      </c>
      <c r="AG658" s="80" t="str">
        <f>IFERROR(VLOOKUP(AB658,$AI:$AJ,2,FALSE),0)</f>
        <v>杨园支行</v>
      </c>
      <c r="AI658" s="94" t="s">
        <v>452</v>
      </c>
      <c r="AJ658" s="89" t="s">
        <v>102</v>
      </c>
      <c r="AL658" s="83"/>
      <c r="AM658" s="83"/>
      <c r="AN658" s="83"/>
      <c r="AO658" s="83"/>
      <c r="AP658" s="83"/>
      <c r="AX658" s="80" t="s">
        <v>452</v>
      </c>
      <c r="AY658" s="80" t="s">
        <v>102</v>
      </c>
    </row>
    <row r="659" s="80" customFormat="1" ht="17.25" spans="1:51">
      <c r="A659" s="95"/>
      <c r="B659" s="95"/>
      <c r="C659" s="95"/>
      <c r="D659" s="95">
        <v>0</v>
      </c>
      <c r="E659" s="95"/>
      <c r="F659" s="95"/>
      <c r="G659" s="95"/>
      <c r="H659" s="95"/>
      <c r="I659" s="95"/>
      <c r="J659" s="95"/>
      <c r="K659" s="95"/>
      <c r="L659" s="80">
        <v>0</v>
      </c>
      <c r="Y659" s="98"/>
      <c r="Z659" s="80">
        <f t="shared" si="32"/>
        <v>0</v>
      </c>
      <c r="AA659" s="80">
        <f t="shared" si="31"/>
        <v>0</v>
      </c>
      <c r="AB659" s="81" t="s">
        <v>1006</v>
      </c>
      <c r="AC659" s="81">
        <v>0</v>
      </c>
      <c r="AD659" s="81">
        <v>0</v>
      </c>
      <c r="AE659" s="81">
        <v>0</v>
      </c>
      <c r="AF659" s="81">
        <v>0</v>
      </c>
      <c r="AG659" s="80">
        <f>IFERROR(VLOOKUP(AB659,$AI:$AJ,2,FALSE),0)</f>
        <v>0</v>
      </c>
      <c r="AI659" s="89" t="s">
        <v>83</v>
      </c>
      <c r="AJ659" s="89" t="s">
        <v>102</v>
      </c>
      <c r="AL659" s="83"/>
      <c r="AM659" s="83"/>
      <c r="AN659" s="83"/>
      <c r="AO659" s="83"/>
      <c r="AP659" s="83"/>
      <c r="AX659" s="80" t="s">
        <v>83</v>
      </c>
      <c r="AY659" s="80" t="s">
        <v>102</v>
      </c>
    </row>
    <row r="660" s="80" customFormat="1" ht="17.25" spans="1:51">
      <c r="A660" s="95"/>
      <c r="B660" s="95"/>
      <c r="C660" s="95"/>
      <c r="D660" s="95">
        <v>0</v>
      </c>
      <c r="E660" s="95"/>
      <c r="F660" s="95"/>
      <c r="G660" s="95"/>
      <c r="H660" s="95"/>
      <c r="I660" s="95"/>
      <c r="J660" s="95"/>
      <c r="K660" s="95"/>
      <c r="L660" s="80">
        <v>0</v>
      </c>
      <c r="Y660" s="98"/>
      <c r="Z660" s="80">
        <f t="shared" si="32"/>
        <v>0</v>
      </c>
      <c r="AA660" s="80" t="str">
        <f t="shared" si="31"/>
        <v>市场一部</v>
      </c>
      <c r="AB660" s="81" t="s">
        <v>586</v>
      </c>
      <c r="AC660" s="81">
        <v>0</v>
      </c>
      <c r="AD660" s="81">
        <v>0</v>
      </c>
      <c r="AE660" s="81">
        <v>0</v>
      </c>
      <c r="AF660" s="81">
        <v>100000</v>
      </c>
      <c r="AG660" s="80" t="str">
        <f>IFERROR(VLOOKUP(AB660,$AI:$AJ,2,FALSE),0)</f>
        <v>市场一部</v>
      </c>
      <c r="AI660" s="89" t="s">
        <v>881</v>
      </c>
      <c r="AJ660" s="89" t="s">
        <v>102</v>
      </c>
      <c r="AL660" s="83"/>
      <c r="AM660" s="83"/>
      <c r="AN660" s="83"/>
      <c r="AO660" s="83"/>
      <c r="AP660" s="83"/>
      <c r="AX660" s="80" t="s">
        <v>881</v>
      </c>
      <c r="AY660" s="80" t="s">
        <v>102</v>
      </c>
    </row>
    <row r="661" s="80" customFormat="1" ht="17.25" spans="1:51">
      <c r="A661" s="95"/>
      <c r="B661" s="95"/>
      <c r="C661" s="95"/>
      <c r="D661" s="95">
        <v>0</v>
      </c>
      <c r="E661" s="95"/>
      <c r="F661" s="95"/>
      <c r="G661" s="95"/>
      <c r="H661" s="95"/>
      <c r="I661" s="95"/>
      <c r="J661" s="95"/>
      <c r="K661" s="95"/>
      <c r="L661" s="80">
        <v>0</v>
      </c>
      <c r="Y661" s="98"/>
      <c r="Z661" s="80">
        <f t="shared" si="32"/>
        <v>0</v>
      </c>
      <c r="AA661" s="80" t="str">
        <f t="shared" si="31"/>
        <v>和炯路支行</v>
      </c>
      <c r="AB661" s="81" t="s">
        <v>749</v>
      </c>
      <c r="AC661" s="81">
        <v>0</v>
      </c>
      <c r="AD661" s="81">
        <v>0</v>
      </c>
      <c r="AE661" s="81">
        <v>0</v>
      </c>
      <c r="AF661" s="81">
        <v>145700</v>
      </c>
      <c r="AG661" s="80" t="str">
        <f>IFERROR(VLOOKUP(AB661,$AI:$AJ,2,FALSE),0)</f>
        <v>和炯路支行</v>
      </c>
      <c r="AI661" s="89" t="s">
        <v>759</v>
      </c>
      <c r="AJ661" s="89" t="s">
        <v>102</v>
      </c>
      <c r="AL661" s="83"/>
      <c r="AM661" s="83"/>
      <c r="AN661" s="83"/>
      <c r="AO661" s="83"/>
      <c r="AP661" s="83"/>
      <c r="AX661" s="80" t="s">
        <v>759</v>
      </c>
      <c r="AY661" s="80" t="s">
        <v>102</v>
      </c>
    </row>
    <row r="662" s="80" customFormat="1" ht="17.25" spans="1:51">
      <c r="A662" s="95"/>
      <c r="B662" s="95"/>
      <c r="C662" s="95"/>
      <c r="D662" s="95">
        <v>0</v>
      </c>
      <c r="E662" s="95"/>
      <c r="F662" s="95"/>
      <c r="G662" s="95"/>
      <c r="H662" s="95"/>
      <c r="I662" s="95"/>
      <c r="J662" s="95"/>
      <c r="K662" s="95"/>
      <c r="L662" s="80">
        <v>0</v>
      </c>
      <c r="Y662" s="98"/>
      <c r="Z662" s="80">
        <f t="shared" si="32"/>
        <v>0</v>
      </c>
      <c r="AA662" s="80" t="str">
        <f t="shared" si="31"/>
        <v>北蔡支行</v>
      </c>
      <c r="AB662" s="81" t="s">
        <v>512</v>
      </c>
      <c r="AC662" s="81">
        <v>0</v>
      </c>
      <c r="AD662" s="81">
        <v>0</v>
      </c>
      <c r="AE662" s="81">
        <v>0</v>
      </c>
      <c r="AF662" s="81">
        <v>0</v>
      </c>
      <c r="AG662" s="80" t="str">
        <f>IFERROR(VLOOKUP(AB662,$AI:$AJ,2,FALSE),0)</f>
        <v>北蔡支行</v>
      </c>
      <c r="AI662" s="89" t="s">
        <v>324</v>
      </c>
      <c r="AJ662" s="89" t="s">
        <v>102</v>
      </c>
      <c r="AL662" s="83"/>
      <c r="AM662" s="83"/>
      <c r="AN662" s="83"/>
      <c r="AO662" s="83"/>
      <c r="AP662" s="83"/>
      <c r="AX662" s="80" t="s">
        <v>324</v>
      </c>
      <c r="AY662" s="80" t="s">
        <v>102</v>
      </c>
    </row>
    <row r="663" s="80" customFormat="1" ht="17.25" spans="1:51">
      <c r="A663" s="95"/>
      <c r="B663" s="95"/>
      <c r="C663" s="95"/>
      <c r="D663" s="95">
        <v>0</v>
      </c>
      <c r="E663" s="95"/>
      <c r="F663" s="95"/>
      <c r="G663" s="95"/>
      <c r="H663" s="95"/>
      <c r="I663" s="95"/>
      <c r="J663" s="95"/>
      <c r="K663" s="95"/>
      <c r="L663" s="80">
        <v>0</v>
      </c>
      <c r="Y663" s="98"/>
      <c r="Z663" s="80">
        <f t="shared" si="32"/>
        <v>0</v>
      </c>
      <c r="AA663" s="80" t="str">
        <f t="shared" si="31"/>
        <v>黄楼支行</v>
      </c>
      <c r="AB663" s="81" t="s">
        <v>1007</v>
      </c>
      <c r="AC663" s="81">
        <v>0</v>
      </c>
      <c r="AD663" s="81">
        <v>0</v>
      </c>
      <c r="AE663" s="81">
        <v>0</v>
      </c>
      <c r="AF663" s="81">
        <v>0</v>
      </c>
      <c r="AG663" s="80" t="str">
        <f>IFERROR(VLOOKUP(AB663,$AI:$AJ,2,FALSE),0)</f>
        <v>黄楼支行</v>
      </c>
      <c r="AI663" s="89" t="s">
        <v>1008</v>
      </c>
      <c r="AJ663" s="89" t="s">
        <v>102</v>
      </c>
      <c r="AL663" s="83"/>
      <c r="AM663" s="83"/>
      <c r="AN663" s="83"/>
      <c r="AO663" s="83"/>
      <c r="AP663" s="83"/>
      <c r="AX663" s="80" t="s">
        <v>1008</v>
      </c>
      <c r="AY663" s="80" t="s">
        <v>102</v>
      </c>
    </row>
    <row r="664" s="80" customFormat="1" ht="17.25" spans="1:51">
      <c r="A664" s="95"/>
      <c r="B664" s="95"/>
      <c r="C664" s="95"/>
      <c r="D664" s="95">
        <v>0</v>
      </c>
      <c r="E664" s="95"/>
      <c r="F664" s="95"/>
      <c r="G664" s="95"/>
      <c r="H664" s="95"/>
      <c r="I664" s="95"/>
      <c r="J664" s="95"/>
      <c r="K664" s="95"/>
      <c r="L664" s="80">
        <v>0</v>
      </c>
      <c r="Y664" s="98"/>
      <c r="Z664" s="80">
        <f t="shared" si="32"/>
        <v>0</v>
      </c>
      <c r="AA664" s="80" t="str">
        <f t="shared" si="31"/>
        <v>金桥支行</v>
      </c>
      <c r="AB664" s="81" t="s">
        <v>846</v>
      </c>
      <c r="AC664" s="81">
        <v>0</v>
      </c>
      <c r="AD664" s="81">
        <v>0</v>
      </c>
      <c r="AE664" s="81">
        <v>0</v>
      </c>
      <c r="AF664" s="81">
        <v>0</v>
      </c>
      <c r="AG664" s="80" t="str">
        <f>IFERROR(VLOOKUP(AB664,$AI:$AJ,2,FALSE),0)</f>
        <v>金桥支行</v>
      </c>
      <c r="AI664" s="89" t="s">
        <v>1009</v>
      </c>
      <c r="AJ664" s="89" t="s">
        <v>102</v>
      </c>
      <c r="AL664" s="83"/>
      <c r="AM664" s="83"/>
      <c r="AN664" s="83"/>
      <c r="AO664" s="83"/>
      <c r="AP664" s="83"/>
      <c r="AX664" s="80" t="s">
        <v>1009</v>
      </c>
      <c r="AY664" s="80" t="s">
        <v>102</v>
      </c>
    </row>
    <row r="665" s="80" customFormat="1" ht="17.25" spans="1:51">
      <c r="A665" s="95"/>
      <c r="B665" s="95"/>
      <c r="C665" s="95"/>
      <c r="D665" s="95">
        <v>0</v>
      </c>
      <c r="E665" s="95"/>
      <c r="F665" s="95"/>
      <c r="G665" s="95"/>
      <c r="H665" s="95"/>
      <c r="I665" s="95"/>
      <c r="J665" s="95"/>
      <c r="K665" s="95"/>
      <c r="L665" s="80">
        <v>0</v>
      </c>
      <c r="Y665" s="98"/>
      <c r="Z665" s="80">
        <f t="shared" si="32"/>
        <v>0</v>
      </c>
      <c r="AA665" s="80" t="str">
        <f t="shared" si="31"/>
        <v>东波分理处</v>
      </c>
      <c r="AB665" s="81" t="s">
        <v>514</v>
      </c>
      <c r="AC665" s="81">
        <v>0</v>
      </c>
      <c r="AD665" s="81">
        <v>0</v>
      </c>
      <c r="AE665" s="81">
        <v>5</v>
      </c>
      <c r="AF665" s="81">
        <v>7600</v>
      </c>
      <c r="AG665" s="80" t="str">
        <f>IFERROR(VLOOKUP(AB665,$AI:$AJ,2,FALSE),0)</f>
        <v>东波分理处</v>
      </c>
      <c r="AI665" s="89" t="s">
        <v>1010</v>
      </c>
      <c r="AJ665" s="89" t="s">
        <v>102</v>
      </c>
      <c r="AL665" s="83"/>
      <c r="AM665" s="83"/>
      <c r="AN665" s="83"/>
      <c r="AO665" s="83"/>
      <c r="AP665" s="83"/>
      <c r="AX665" s="80" t="s">
        <v>1010</v>
      </c>
      <c r="AY665" s="80" t="s">
        <v>102</v>
      </c>
    </row>
    <row r="666" s="80" customFormat="1" ht="17.25" spans="1:51">
      <c r="A666" s="95"/>
      <c r="B666" s="95"/>
      <c r="C666" s="95"/>
      <c r="D666" s="95">
        <v>0</v>
      </c>
      <c r="E666" s="95"/>
      <c r="F666" s="95"/>
      <c r="G666" s="95"/>
      <c r="H666" s="95"/>
      <c r="I666" s="95"/>
      <c r="J666" s="95"/>
      <c r="K666" s="95"/>
      <c r="L666" s="80">
        <v>0</v>
      </c>
      <c r="Y666" s="98"/>
      <c r="Z666" s="80">
        <f t="shared" si="32"/>
        <v>0</v>
      </c>
      <c r="AA666" s="80" t="str">
        <f t="shared" si="31"/>
        <v>金桥支行</v>
      </c>
      <c r="AB666" s="81" t="s">
        <v>854</v>
      </c>
      <c r="AC666" s="81">
        <v>0</v>
      </c>
      <c r="AD666" s="81">
        <v>0</v>
      </c>
      <c r="AE666" s="81">
        <v>0</v>
      </c>
      <c r="AF666" s="81">
        <v>0</v>
      </c>
      <c r="AG666" s="80" t="str">
        <f>IFERROR(VLOOKUP(AB666,$AI:$AJ,2,FALSE),0)</f>
        <v>金桥支行</v>
      </c>
      <c r="AI666" s="89" t="s">
        <v>304</v>
      </c>
      <c r="AJ666" s="89" t="s">
        <v>102</v>
      </c>
      <c r="AL666" s="83"/>
      <c r="AM666" s="83"/>
      <c r="AN666" s="83"/>
      <c r="AO666" s="83"/>
      <c r="AP666" s="83"/>
      <c r="AX666" s="80" t="s">
        <v>304</v>
      </c>
      <c r="AY666" s="80" t="s">
        <v>102</v>
      </c>
    </row>
    <row r="667" s="80" customFormat="1" ht="17.25" spans="1:51">
      <c r="A667" s="95"/>
      <c r="B667" s="95"/>
      <c r="C667" s="95"/>
      <c r="D667" s="95">
        <v>0</v>
      </c>
      <c r="E667" s="95"/>
      <c r="F667" s="95"/>
      <c r="G667" s="95"/>
      <c r="H667" s="95"/>
      <c r="I667" s="95"/>
      <c r="J667" s="95"/>
      <c r="K667" s="95"/>
      <c r="L667" s="80">
        <v>0</v>
      </c>
      <c r="Y667" s="98"/>
      <c r="Z667" s="80">
        <f t="shared" si="32"/>
        <v>0</v>
      </c>
      <c r="AA667" s="80" t="str">
        <f t="shared" si="31"/>
        <v>公司金融部</v>
      </c>
      <c r="AB667" s="81" t="s">
        <v>234</v>
      </c>
      <c r="AC667" s="81">
        <v>0</v>
      </c>
      <c r="AD667" s="81">
        <v>0</v>
      </c>
      <c r="AE667" s="81">
        <v>0</v>
      </c>
      <c r="AF667" s="81">
        <v>0</v>
      </c>
      <c r="AG667" s="80" t="str">
        <f>IFERROR(VLOOKUP(AB667,$AI:$AJ,2,FALSE),0)</f>
        <v>公司金融部</v>
      </c>
      <c r="AI667" s="91" t="s">
        <v>641</v>
      </c>
      <c r="AJ667" s="89" t="s">
        <v>35</v>
      </c>
      <c r="AL667" s="83"/>
      <c r="AM667" s="83"/>
      <c r="AN667" s="83"/>
      <c r="AO667" s="83"/>
      <c r="AP667" s="83"/>
      <c r="AX667" s="80" t="s">
        <v>641</v>
      </c>
      <c r="AY667" s="80" t="s">
        <v>35</v>
      </c>
    </row>
    <row r="668" s="80" customFormat="1" ht="17.25" spans="1:51">
      <c r="A668" s="95"/>
      <c r="B668" s="95"/>
      <c r="C668" s="95"/>
      <c r="D668" s="95">
        <v>0</v>
      </c>
      <c r="E668" s="95"/>
      <c r="F668" s="95"/>
      <c r="G668" s="95"/>
      <c r="H668" s="95"/>
      <c r="I668" s="95"/>
      <c r="J668" s="95"/>
      <c r="K668" s="95"/>
      <c r="L668" s="80">
        <v>0</v>
      </c>
      <c r="Y668" s="98"/>
      <c r="Z668" s="80">
        <f t="shared" si="32"/>
        <v>0</v>
      </c>
      <c r="AA668" s="80" t="str">
        <f t="shared" si="31"/>
        <v>南新分理处</v>
      </c>
      <c r="AB668" s="81" t="s">
        <v>828</v>
      </c>
      <c r="AC668" s="81">
        <v>0</v>
      </c>
      <c r="AD668" s="81">
        <v>0</v>
      </c>
      <c r="AE668" s="81">
        <v>0</v>
      </c>
      <c r="AF668" s="81">
        <v>0</v>
      </c>
      <c r="AG668" s="80" t="str">
        <f>IFERROR(VLOOKUP(AB668,$AI:$AJ,2,FALSE),0)</f>
        <v>南新分理处</v>
      </c>
      <c r="AI668" s="92" t="s">
        <v>946</v>
      </c>
      <c r="AJ668" s="89" t="s">
        <v>35</v>
      </c>
      <c r="AL668" s="83"/>
      <c r="AM668" s="83"/>
      <c r="AN668" s="83"/>
      <c r="AO668" s="83"/>
      <c r="AP668" s="83"/>
      <c r="AX668" s="80" t="s">
        <v>946</v>
      </c>
      <c r="AY668" s="80" t="s">
        <v>35</v>
      </c>
    </row>
    <row r="669" s="80" customFormat="1" ht="17.25" spans="1:51">
      <c r="A669" s="95"/>
      <c r="B669" s="95"/>
      <c r="C669" s="95"/>
      <c r="D669" s="95">
        <v>0</v>
      </c>
      <c r="E669" s="95"/>
      <c r="F669" s="95"/>
      <c r="G669" s="95"/>
      <c r="H669" s="95"/>
      <c r="I669" s="95"/>
      <c r="J669" s="95"/>
      <c r="K669" s="95"/>
      <c r="L669" s="80">
        <v>0</v>
      </c>
      <c r="Y669" s="98"/>
      <c r="Z669" s="80">
        <f t="shared" si="32"/>
        <v>0</v>
      </c>
      <c r="AA669" s="80">
        <f t="shared" si="31"/>
        <v>0</v>
      </c>
      <c r="AB669" s="81" t="s">
        <v>1011</v>
      </c>
      <c r="AC669" s="81">
        <v>0</v>
      </c>
      <c r="AD669" s="81">
        <v>0</v>
      </c>
      <c r="AE669" s="81">
        <v>0</v>
      </c>
      <c r="AF669" s="81">
        <v>0</v>
      </c>
      <c r="AG669" s="80">
        <f>IFERROR(VLOOKUP(AB669,$AI:$AJ,2,FALSE),0)</f>
        <v>0</v>
      </c>
      <c r="AI669" s="93" t="s">
        <v>491</v>
      </c>
      <c r="AJ669" s="89" t="s">
        <v>35</v>
      </c>
      <c r="AL669" s="83"/>
      <c r="AM669" s="83"/>
      <c r="AN669" s="83"/>
      <c r="AO669" s="83"/>
      <c r="AP669" s="83"/>
      <c r="AX669" s="80" t="s">
        <v>491</v>
      </c>
      <c r="AY669" s="80" t="s">
        <v>35</v>
      </c>
    </row>
    <row r="670" s="80" customFormat="1" ht="17.25" spans="1:51">
      <c r="A670" s="95"/>
      <c r="B670" s="95"/>
      <c r="C670" s="95"/>
      <c r="D670" s="95">
        <v>0</v>
      </c>
      <c r="E670" s="95"/>
      <c r="F670" s="95"/>
      <c r="G670" s="95"/>
      <c r="H670" s="95"/>
      <c r="I670" s="95"/>
      <c r="J670" s="95"/>
      <c r="K670" s="95"/>
      <c r="L670" s="80">
        <v>0</v>
      </c>
      <c r="Y670" s="98"/>
      <c r="Z670" s="80">
        <f t="shared" si="32"/>
        <v>0</v>
      </c>
      <c r="AA670" s="80">
        <f t="shared" si="31"/>
        <v>0</v>
      </c>
      <c r="AB670" s="81" t="s">
        <v>1012</v>
      </c>
      <c r="AC670" s="81">
        <v>0</v>
      </c>
      <c r="AD670" s="81">
        <v>0</v>
      </c>
      <c r="AE670" s="81">
        <v>0</v>
      </c>
      <c r="AF670" s="81">
        <v>0</v>
      </c>
      <c r="AG670" s="80">
        <f>IFERROR(VLOOKUP(AB670,$AI:$AJ,2,FALSE),0)</f>
        <v>0</v>
      </c>
      <c r="AI670" s="89" t="s">
        <v>780</v>
      </c>
      <c r="AJ670" s="89" t="s">
        <v>35</v>
      </c>
      <c r="AL670" s="83"/>
      <c r="AM670" s="83"/>
      <c r="AN670" s="83"/>
      <c r="AO670" s="83"/>
      <c r="AP670" s="83"/>
      <c r="AX670" s="80" t="s">
        <v>780</v>
      </c>
      <c r="AY670" s="80" t="s">
        <v>35</v>
      </c>
    </row>
    <row r="671" s="80" customFormat="1" ht="17.25" spans="1:51">
      <c r="A671" s="95"/>
      <c r="B671" s="95"/>
      <c r="C671" s="95"/>
      <c r="D671" s="95">
        <v>0</v>
      </c>
      <c r="E671" s="95"/>
      <c r="F671" s="95"/>
      <c r="G671" s="95"/>
      <c r="H671" s="95"/>
      <c r="I671" s="95"/>
      <c r="J671" s="95"/>
      <c r="K671" s="95"/>
      <c r="L671" s="80">
        <v>0</v>
      </c>
      <c r="Y671" s="98"/>
      <c r="Z671" s="80">
        <f t="shared" si="32"/>
        <v>0</v>
      </c>
      <c r="AA671" s="80">
        <f t="shared" si="31"/>
        <v>0</v>
      </c>
      <c r="AB671" s="81" t="s">
        <v>1013</v>
      </c>
      <c r="AC671" s="81">
        <v>0</v>
      </c>
      <c r="AD671" s="81">
        <v>0</v>
      </c>
      <c r="AE671" s="81">
        <v>0</v>
      </c>
      <c r="AF671" s="81">
        <v>0</v>
      </c>
      <c r="AG671" s="80">
        <f>IFERROR(VLOOKUP(AB671,$AI:$AJ,2,FALSE),0)</f>
        <v>0</v>
      </c>
      <c r="AI671" s="94" t="s">
        <v>105</v>
      </c>
      <c r="AJ671" s="89" t="s">
        <v>35</v>
      </c>
      <c r="AL671" s="83"/>
      <c r="AM671" s="83"/>
      <c r="AN671" s="83"/>
      <c r="AO671" s="83"/>
      <c r="AP671" s="83"/>
      <c r="AX671" s="80" t="s">
        <v>105</v>
      </c>
      <c r="AY671" s="80" t="s">
        <v>35</v>
      </c>
    </row>
    <row r="672" s="80" customFormat="1" ht="17.25" spans="1:51">
      <c r="A672" s="95"/>
      <c r="B672" s="95"/>
      <c r="C672" s="95"/>
      <c r="D672" s="95">
        <v>0</v>
      </c>
      <c r="E672" s="95"/>
      <c r="F672" s="95"/>
      <c r="G672" s="95"/>
      <c r="H672" s="95"/>
      <c r="I672" s="95"/>
      <c r="J672" s="95"/>
      <c r="K672" s="95"/>
      <c r="L672" s="80">
        <v>0</v>
      </c>
      <c r="Y672" s="98"/>
      <c r="Z672" s="80">
        <f t="shared" si="32"/>
        <v>0</v>
      </c>
      <c r="AA672" s="80" t="str">
        <f t="shared" si="31"/>
        <v>曹路支行</v>
      </c>
      <c r="AB672" s="81" t="s">
        <v>865</v>
      </c>
      <c r="AC672" s="81">
        <v>0</v>
      </c>
      <c r="AD672" s="81">
        <v>0</v>
      </c>
      <c r="AE672" s="81">
        <v>0</v>
      </c>
      <c r="AF672" s="81">
        <v>0</v>
      </c>
      <c r="AG672" s="80" t="str">
        <f>IFERROR(VLOOKUP(AB672,$AI:$AJ,2,FALSE),0)</f>
        <v>曹路支行</v>
      </c>
      <c r="AI672" s="89" t="s">
        <v>1014</v>
      </c>
      <c r="AJ672" s="89" t="s">
        <v>35</v>
      </c>
      <c r="AL672" s="83"/>
      <c r="AM672" s="83"/>
      <c r="AN672" s="83"/>
      <c r="AO672" s="83"/>
      <c r="AP672" s="83"/>
      <c r="AX672" s="80" t="s">
        <v>1014</v>
      </c>
      <c r="AY672" s="80" t="s">
        <v>35</v>
      </c>
    </row>
    <row r="673" s="80" customFormat="1" ht="17.25" spans="1:51">
      <c r="A673" s="95"/>
      <c r="B673" s="95"/>
      <c r="C673" s="95"/>
      <c r="D673" s="95">
        <v>0</v>
      </c>
      <c r="E673" s="95"/>
      <c r="F673" s="95"/>
      <c r="G673" s="95"/>
      <c r="H673" s="95"/>
      <c r="I673" s="95"/>
      <c r="J673" s="95"/>
      <c r="K673" s="95"/>
      <c r="L673" s="80">
        <v>0</v>
      </c>
      <c r="Y673" s="98"/>
      <c r="Z673" s="80">
        <f t="shared" si="32"/>
        <v>0</v>
      </c>
      <c r="AA673" s="80" t="str">
        <f t="shared" si="31"/>
        <v>凌桥支行</v>
      </c>
      <c r="AB673" s="81" t="s">
        <v>907</v>
      </c>
      <c r="AC673" s="81">
        <v>0</v>
      </c>
      <c r="AD673" s="81">
        <v>0</v>
      </c>
      <c r="AE673" s="81">
        <v>0</v>
      </c>
      <c r="AF673" s="81">
        <v>0</v>
      </c>
      <c r="AG673" s="80" t="str">
        <f>IFERROR(VLOOKUP(AB673,$AI:$AJ,2,FALSE),0)</f>
        <v>凌桥支行</v>
      </c>
      <c r="AI673" s="89" t="s">
        <v>161</v>
      </c>
      <c r="AJ673" s="89" t="s">
        <v>35</v>
      </c>
      <c r="AL673" s="83"/>
      <c r="AM673" s="83"/>
      <c r="AN673" s="83"/>
      <c r="AO673" s="83"/>
      <c r="AP673" s="83"/>
      <c r="AX673" s="80" t="s">
        <v>161</v>
      </c>
      <c r="AY673" s="80" t="s">
        <v>35</v>
      </c>
    </row>
    <row r="674" s="80" customFormat="1" ht="17.25" spans="1:51">
      <c r="A674" s="95"/>
      <c r="B674" s="95"/>
      <c r="C674" s="95"/>
      <c r="D674" s="95">
        <v>0</v>
      </c>
      <c r="E674" s="95"/>
      <c r="F674" s="95"/>
      <c r="G674" s="95"/>
      <c r="H674" s="95"/>
      <c r="I674" s="95"/>
      <c r="J674" s="95"/>
      <c r="K674" s="95"/>
      <c r="L674" s="80">
        <v>0</v>
      </c>
      <c r="Y674" s="98"/>
      <c r="Z674" s="80">
        <f t="shared" si="32"/>
        <v>0</v>
      </c>
      <c r="AA674" s="80" t="str">
        <f t="shared" si="31"/>
        <v>五星路支行</v>
      </c>
      <c r="AB674" s="81" t="s">
        <v>516</v>
      </c>
      <c r="AC674" s="81">
        <v>0</v>
      </c>
      <c r="AD674" s="81">
        <v>0</v>
      </c>
      <c r="AE674" s="81">
        <v>1</v>
      </c>
      <c r="AF674" s="81">
        <v>0</v>
      </c>
      <c r="AG674" s="80" t="str">
        <f>IFERROR(VLOOKUP(AB674,$AI:$AJ,2,FALSE),0)</f>
        <v>五星路支行</v>
      </c>
      <c r="AI674" s="89" t="s">
        <v>1015</v>
      </c>
      <c r="AJ674" s="89" t="s">
        <v>35</v>
      </c>
      <c r="AL674" s="83"/>
      <c r="AM674" s="83"/>
      <c r="AN674" s="83"/>
      <c r="AO674" s="83"/>
      <c r="AP674" s="83"/>
      <c r="AX674" s="80" t="s">
        <v>1015</v>
      </c>
      <c r="AY674" s="80" t="s">
        <v>35</v>
      </c>
    </row>
    <row r="675" s="80" customFormat="1" ht="17.25" spans="1:51">
      <c r="A675" s="95"/>
      <c r="B675" s="95"/>
      <c r="C675" s="95"/>
      <c r="D675" s="95">
        <v>0</v>
      </c>
      <c r="E675" s="95"/>
      <c r="F675" s="95"/>
      <c r="G675" s="95"/>
      <c r="H675" s="95"/>
      <c r="I675" s="95"/>
      <c r="J675" s="95"/>
      <c r="K675" s="95"/>
      <c r="L675" s="80">
        <v>0</v>
      </c>
      <c r="Y675" s="98"/>
      <c r="Z675" s="80">
        <f t="shared" si="32"/>
        <v>0</v>
      </c>
      <c r="AA675" s="80" t="str">
        <f t="shared" si="31"/>
        <v>零售市场部</v>
      </c>
      <c r="AB675" s="81" t="s">
        <v>617</v>
      </c>
      <c r="AC675" s="81">
        <v>0</v>
      </c>
      <c r="AD675" s="81">
        <v>0</v>
      </c>
      <c r="AE675" s="81">
        <v>0</v>
      </c>
      <c r="AF675" s="81">
        <v>60000</v>
      </c>
      <c r="AG675" s="80" t="str">
        <f>IFERROR(VLOOKUP(AB675,$AI:$AJ,2,FALSE),0)</f>
        <v>零售市场部</v>
      </c>
      <c r="AI675" s="89" t="s">
        <v>542</v>
      </c>
      <c r="AJ675" s="89" t="s">
        <v>35</v>
      </c>
      <c r="AL675" s="83"/>
      <c r="AM675" s="83"/>
      <c r="AN675" s="83"/>
      <c r="AO675" s="83"/>
      <c r="AP675" s="83"/>
      <c r="AX675" s="80" t="s">
        <v>542</v>
      </c>
      <c r="AY675" s="80" t="s">
        <v>35</v>
      </c>
    </row>
    <row r="676" s="80" customFormat="1" ht="17.25" spans="1:51">
      <c r="A676" s="95"/>
      <c r="B676" s="95"/>
      <c r="C676" s="95"/>
      <c r="D676" s="95">
        <v>0</v>
      </c>
      <c r="E676" s="95"/>
      <c r="F676" s="95"/>
      <c r="G676" s="95"/>
      <c r="H676" s="95"/>
      <c r="I676" s="95"/>
      <c r="J676" s="95"/>
      <c r="K676" s="95"/>
      <c r="L676" s="80">
        <v>0</v>
      </c>
      <c r="Y676" s="98"/>
      <c r="Z676" s="80">
        <f t="shared" si="32"/>
        <v>0</v>
      </c>
      <c r="AA676" s="80" t="str">
        <f t="shared" si="31"/>
        <v>高东支行</v>
      </c>
      <c r="AB676" s="81" t="s">
        <v>937</v>
      </c>
      <c r="AC676" s="81">
        <v>0</v>
      </c>
      <c r="AD676" s="81">
        <v>0</v>
      </c>
      <c r="AE676" s="81">
        <v>0</v>
      </c>
      <c r="AF676" s="81">
        <v>0</v>
      </c>
      <c r="AG676" s="80" t="str">
        <f>IFERROR(VLOOKUP(AB676,$AI:$AJ,2,FALSE),0)</f>
        <v>高东支行</v>
      </c>
      <c r="AI676" s="89" t="s">
        <v>471</v>
      </c>
      <c r="AJ676" s="89" t="s">
        <v>35</v>
      </c>
      <c r="AL676" s="83"/>
      <c r="AM676" s="83"/>
      <c r="AN676" s="83"/>
      <c r="AO676" s="83"/>
      <c r="AP676" s="83"/>
      <c r="AX676" s="80" t="s">
        <v>471</v>
      </c>
      <c r="AY676" s="80" t="s">
        <v>35</v>
      </c>
    </row>
    <row r="677" s="80" customFormat="1" ht="17.25" spans="1:51">
      <c r="A677" s="95"/>
      <c r="B677" s="95"/>
      <c r="C677" s="95"/>
      <c r="D677" s="95">
        <v>0</v>
      </c>
      <c r="E677" s="95"/>
      <c r="F677" s="95"/>
      <c r="G677" s="95"/>
      <c r="H677" s="95"/>
      <c r="I677" s="95"/>
      <c r="J677" s="95"/>
      <c r="K677" s="95"/>
      <c r="L677" s="80">
        <v>0</v>
      </c>
      <c r="Y677" s="98"/>
      <c r="Z677" s="80">
        <f t="shared" si="32"/>
        <v>0</v>
      </c>
      <c r="AA677" s="80" t="str">
        <f t="shared" si="31"/>
        <v>公司金融部</v>
      </c>
      <c r="AB677" s="81" t="s">
        <v>220</v>
      </c>
      <c r="AC677" s="81">
        <v>0</v>
      </c>
      <c r="AD677" s="81">
        <v>0</v>
      </c>
      <c r="AE677" s="81">
        <v>0</v>
      </c>
      <c r="AF677" s="81">
        <v>0</v>
      </c>
      <c r="AG677" s="80" t="str">
        <f>IFERROR(VLOOKUP(AB677,$AI:$AJ,2,FALSE),0)</f>
        <v>公司金融部</v>
      </c>
      <c r="AI677" s="89" t="s">
        <v>384</v>
      </c>
      <c r="AJ677" s="89" t="s">
        <v>35</v>
      </c>
      <c r="AL677" s="83"/>
      <c r="AM677" s="83"/>
      <c r="AN677" s="83"/>
      <c r="AO677" s="83"/>
      <c r="AP677" s="83"/>
      <c r="AX677" s="80" t="s">
        <v>384</v>
      </c>
      <c r="AY677" s="80" t="s">
        <v>35</v>
      </c>
    </row>
    <row r="678" s="80" customFormat="1" ht="17.25" spans="1:51">
      <c r="A678" s="95"/>
      <c r="B678" s="95"/>
      <c r="C678" s="95"/>
      <c r="D678" s="95">
        <v>0</v>
      </c>
      <c r="E678" s="95"/>
      <c r="F678" s="95"/>
      <c r="G678" s="95"/>
      <c r="H678" s="95"/>
      <c r="I678" s="95"/>
      <c r="J678" s="95"/>
      <c r="K678" s="95"/>
      <c r="L678" s="80">
        <v>0</v>
      </c>
      <c r="Y678" s="98"/>
      <c r="Z678" s="80">
        <f t="shared" si="32"/>
        <v>0</v>
      </c>
      <c r="AA678" s="80" t="str">
        <f t="shared" si="31"/>
        <v>运营管理部</v>
      </c>
      <c r="AB678" s="81" t="s">
        <v>389</v>
      </c>
      <c r="AC678" s="81">
        <v>0</v>
      </c>
      <c r="AD678" s="81">
        <v>0</v>
      </c>
      <c r="AE678" s="81">
        <v>0</v>
      </c>
      <c r="AF678" s="81">
        <v>0</v>
      </c>
      <c r="AG678" s="80" t="str">
        <f>IFERROR(VLOOKUP(AB678,$AI:$AJ,2,FALSE),0)</f>
        <v>运营管理部</v>
      </c>
      <c r="AI678" s="89" t="s">
        <v>1003</v>
      </c>
      <c r="AJ678" s="89" t="s">
        <v>35</v>
      </c>
      <c r="AL678" s="83"/>
      <c r="AM678" s="83"/>
      <c r="AN678" s="83"/>
      <c r="AO678" s="83"/>
      <c r="AP678" s="83"/>
      <c r="AX678" s="80" t="s">
        <v>1003</v>
      </c>
      <c r="AY678" s="80" t="s">
        <v>35</v>
      </c>
    </row>
    <row r="679" s="80" customFormat="1" ht="17.25" spans="1:51">
      <c r="A679" s="95"/>
      <c r="B679" s="95"/>
      <c r="C679" s="95"/>
      <c r="D679" s="95">
        <v>0</v>
      </c>
      <c r="E679" s="95"/>
      <c r="F679" s="95"/>
      <c r="G679" s="95"/>
      <c r="H679" s="95"/>
      <c r="I679" s="95"/>
      <c r="J679" s="95"/>
      <c r="K679" s="95"/>
      <c r="L679" s="80">
        <v>0</v>
      </c>
      <c r="Y679" s="98"/>
      <c r="Z679" s="80">
        <f t="shared" si="32"/>
        <v>0</v>
      </c>
      <c r="AA679" s="80">
        <f t="shared" si="31"/>
        <v>0</v>
      </c>
      <c r="AB679" s="81" t="s">
        <v>1016</v>
      </c>
      <c r="AC679" s="81">
        <v>0</v>
      </c>
      <c r="AD679" s="81">
        <v>0</v>
      </c>
      <c r="AE679" s="81">
        <v>0</v>
      </c>
      <c r="AF679" s="81">
        <v>165047</v>
      </c>
      <c r="AG679" s="80">
        <f>IFERROR(VLOOKUP(AB679,$AI:$AJ,2,FALSE),0)</f>
        <v>0</v>
      </c>
      <c r="AI679" s="89" t="s">
        <v>253</v>
      </c>
      <c r="AJ679" s="89" t="s">
        <v>35</v>
      </c>
      <c r="AL679" s="83"/>
      <c r="AM679" s="83"/>
      <c r="AN679" s="83"/>
      <c r="AO679" s="83"/>
      <c r="AP679" s="83"/>
      <c r="AX679" s="80" t="s">
        <v>253</v>
      </c>
      <c r="AY679" s="80" t="s">
        <v>35</v>
      </c>
    </row>
    <row r="680" s="80" customFormat="1" ht="17.25" spans="1:51">
      <c r="A680" s="95"/>
      <c r="B680" s="95"/>
      <c r="C680" s="95"/>
      <c r="D680" s="95">
        <v>0</v>
      </c>
      <c r="E680" s="95"/>
      <c r="F680" s="95"/>
      <c r="G680" s="95"/>
      <c r="H680" s="95"/>
      <c r="I680" s="95"/>
      <c r="J680" s="95"/>
      <c r="K680" s="95"/>
      <c r="L680" s="80">
        <v>0</v>
      </c>
      <c r="Y680" s="98"/>
      <c r="Z680" s="80">
        <f t="shared" si="32"/>
        <v>0</v>
      </c>
      <c r="AA680" s="80" t="str">
        <f t="shared" si="31"/>
        <v>零售市场部</v>
      </c>
      <c r="AB680" s="81" t="s">
        <v>620</v>
      </c>
      <c r="AC680" s="81">
        <v>0</v>
      </c>
      <c r="AD680" s="81">
        <v>0</v>
      </c>
      <c r="AE680" s="81">
        <v>0</v>
      </c>
      <c r="AF680" s="81">
        <v>0</v>
      </c>
      <c r="AG680" s="80" t="str">
        <f>IFERROR(VLOOKUP(AB680,$AI:$AJ,2,FALSE),0)</f>
        <v>零售市场部</v>
      </c>
      <c r="AI680" s="89" t="s">
        <v>697</v>
      </c>
      <c r="AJ680" s="89" t="s">
        <v>35</v>
      </c>
      <c r="AL680" s="83"/>
      <c r="AM680" s="83"/>
      <c r="AN680" s="83"/>
      <c r="AO680" s="83"/>
      <c r="AP680" s="83"/>
      <c r="AX680" s="80" t="s">
        <v>697</v>
      </c>
      <c r="AY680" s="80" t="s">
        <v>35</v>
      </c>
    </row>
    <row r="681" s="80" customFormat="1" ht="17.25" spans="1:51">
      <c r="A681" s="95"/>
      <c r="B681" s="95"/>
      <c r="C681" s="95"/>
      <c r="D681" s="95">
        <v>0</v>
      </c>
      <c r="E681" s="95"/>
      <c r="F681" s="95"/>
      <c r="G681" s="95"/>
      <c r="H681" s="95"/>
      <c r="I681" s="95"/>
      <c r="J681" s="95"/>
      <c r="K681" s="95"/>
      <c r="L681" s="80">
        <v>0</v>
      </c>
      <c r="Y681" s="98"/>
      <c r="Z681" s="80">
        <f t="shared" si="32"/>
        <v>0</v>
      </c>
      <c r="AA681" s="80" t="str">
        <f t="shared" si="31"/>
        <v>营业部</v>
      </c>
      <c r="AB681" s="81" t="s">
        <v>519</v>
      </c>
      <c r="AC681" s="81">
        <v>0</v>
      </c>
      <c r="AD681" s="81">
        <v>0</v>
      </c>
      <c r="AE681" s="81">
        <v>0</v>
      </c>
      <c r="AF681" s="81">
        <v>0</v>
      </c>
      <c r="AG681" s="80" t="str">
        <f>IFERROR(VLOOKUP(AB681,$AI:$AJ,2,FALSE),0)</f>
        <v>营业部</v>
      </c>
      <c r="AI681" s="89" t="s">
        <v>898</v>
      </c>
      <c r="AJ681" s="89" t="s">
        <v>35</v>
      </c>
      <c r="AL681" s="83"/>
      <c r="AM681" s="83"/>
      <c r="AN681" s="83"/>
      <c r="AO681" s="83"/>
      <c r="AP681" s="83"/>
      <c r="AX681" s="80" t="s">
        <v>898</v>
      </c>
      <c r="AY681" s="80" t="s">
        <v>35</v>
      </c>
    </row>
    <row r="682" s="80" customFormat="1" ht="17.25" spans="1:51">
      <c r="A682" s="95"/>
      <c r="B682" s="95"/>
      <c r="C682" s="95"/>
      <c r="D682" s="95">
        <v>0</v>
      </c>
      <c r="E682" s="95"/>
      <c r="F682" s="95"/>
      <c r="G682" s="95"/>
      <c r="H682" s="95"/>
      <c r="I682" s="95"/>
      <c r="J682" s="95"/>
      <c r="K682" s="95"/>
      <c r="L682" s="80">
        <v>0</v>
      </c>
      <c r="Y682" s="98"/>
      <c r="Z682" s="80">
        <f t="shared" si="32"/>
        <v>0</v>
      </c>
      <c r="AA682" s="80" t="str">
        <f t="shared" si="31"/>
        <v>合庆支行</v>
      </c>
      <c r="AB682" s="81" t="s">
        <v>1014</v>
      </c>
      <c r="AC682" s="81">
        <v>0</v>
      </c>
      <c r="AD682" s="81">
        <v>0</v>
      </c>
      <c r="AE682" s="81">
        <v>0</v>
      </c>
      <c r="AF682" s="81">
        <v>1111</v>
      </c>
      <c r="AG682" s="80" t="str">
        <f>IFERROR(VLOOKUP(AB682,$AI:$AJ,2,FALSE),0)</f>
        <v>合庆支行</v>
      </c>
      <c r="AI682" s="89" t="s">
        <v>1017</v>
      </c>
      <c r="AJ682" s="89" t="s">
        <v>35</v>
      </c>
      <c r="AL682" s="83"/>
      <c r="AM682" s="83"/>
      <c r="AN682" s="83"/>
      <c r="AO682" s="83"/>
      <c r="AP682" s="83"/>
      <c r="AX682" s="80" t="s">
        <v>1017</v>
      </c>
      <c r="AY682" s="80" t="s">
        <v>35</v>
      </c>
    </row>
    <row r="683" s="80" customFormat="1" ht="17.25" spans="1:51">
      <c r="A683" s="95"/>
      <c r="B683" s="95"/>
      <c r="C683" s="95"/>
      <c r="D683" s="95">
        <v>0</v>
      </c>
      <c r="E683" s="95"/>
      <c r="F683" s="95"/>
      <c r="G683" s="95"/>
      <c r="H683" s="95"/>
      <c r="I683" s="95"/>
      <c r="J683" s="95"/>
      <c r="K683" s="95"/>
      <c r="L683" s="80">
        <v>0</v>
      </c>
      <c r="Y683" s="98"/>
      <c r="Z683" s="80">
        <f t="shared" si="32"/>
        <v>0</v>
      </c>
      <c r="AA683" s="80" t="str">
        <f t="shared" si="31"/>
        <v>益江分理处</v>
      </c>
      <c r="AB683" s="81" t="s">
        <v>522</v>
      </c>
      <c r="AC683" s="81">
        <v>0</v>
      </c>
      <c r="AD683" s="81">
        <v>0</v>
      </c>
      <c r="AE683" s="81">
        <v>0</v>
      </c>
      <c r="AF683" s="81">
        <v>209888</v>
      </c>
      <c r="AG683" s="80" t="str">
        <f>IFERROR(VLOOKUP(AB683,$AI:$AJ,2,FALSE),0)</f>
        <v>益江分理处</v>
      </c>
      <c r="AI683" s="89" t="s">
        <v>1018</v>
      </c>
      <c r="AJ683" s="89" t="s">
        <v>35</v>
      </c>
      <c r="AL683" s="83"/>
      <c r="AM683" s="83"/>
      <c r="AN683" s="83"/>
      <c r="AO683" s="83"/>
      <c r="AP683" s="83"/>
      <c r="AX683" s="80" t="s">
        <v>1018</v>
      </c>
      <c r="AY683" s="80" t="s">
        <v>35</v>
      </c>
    </row>
    <row r="684" s="80" customFormat="1" ht="17.25" spans="1:51">
      <c r="A684" s="95"/>
      <c r="B684" s="95"/>
      <c r="C684" s="95"/>
      <c r="D684" s="95">
        <v>0</v>
      </c>
      <c r="E684" s="95"/>
      <c r="F684" s="95"/>
      <c r="G684" s="95"/>
      <c r="H684" s="95"/>
      <c r="I684" s="95"/>
      <c r="J684" s="95"/>
      <c r="K684" s="95"/>
      <c r="L684" s="80">
        <v>0</v>
      </c>
      <c r="Y684" s="98"/>
      <c r="Z684" s="80">
        <f t="shared" si="32"/>
        <v>0</v>
      </c>
      <c r="AA684" s="80">
        <f t="shared" si="31"/>
        <v>0</v>
      </c>
      <c r="AB684" s="81" t="s">
        <v>525</v>
      </c>
      <c r="AC684" s="81">
        <v>0</v>
      </c>
      <c r="AD684" s="81">
        <v>0</v>
      </c>
      <c r="AE684" s="81">
        <v>0</v>
      </c>
      <c r="AF684" s="81">
        <v>40000</v>
      </c>
      <c r="AG684" s="80">
        <f>IFERROR(VLOOKUP(AB684,$AI:$AJ,2,FALSE),0)</f>
        <v>0</v>
      </c>
      <c r="AI684" s="89" t="s">
        <v>1019</v>
      </c>
      <c r="AJ684" s="89" t="s">
        <v>35</v>
      </c>
      <c r="AL684" s="83"/>
      <c r="AM684" s="83"/>
      <c r="AN684" s="83"/>
      <c r="AO684" s="83"/>
      <c r="AP684" s="83"/>
      <c r="AX684" s="80" t="s">
        <v>1019</v>
      </c>
      <c r="AY684" s="80" t="s">
        <v>35</v>
      </c>
    </row>
    <row r="685" s="80" customFormat="1" ht="17.25" spans="1:51">
      <c r="A685" s="95"/>
      <c r="B685" s="95"/>
      <c r="C685" s="95"/>
      <c r="D685" s="95">
        <v>0</v>
      </c>
      <c r="E685" s="95"/>
      <c r="F685" s="95"/>
      <c r="G685" s="95"/>
      <c r="H685" s="95"/>
      <c r="I685" s="95"/>
      <c r="J685" s="95"/>
      <c r="K685" s="95"/>
      <c r="L685" s="80">
        <v>0</v>
      </c>
      <c r="Y685" s="98"/>
      <c r="Z685" s="80">
        <f t="shared" si="32"/>
        <v>0</v>
      </c>
      <c r="AA685" s="80" t="str">
        <f t="shared" si="31"/>
        <v>杨园支行</v>
      </c>
      <c r="AB685" s="81" t="s">
        <v>951</v>
      </c>
      <c r="AC685" s="81">
        <v>0</v>
      </c>
      <c r="AD685" s="81">
        <v>0</v>
      </c>
      <c r="AE685" s="81">
        <v>0</v>
      </c>
      <c r="AF685" s="81">
        <v>0</v>
      </c>
      <c r="AG685" s="80" t="str">
        <f>IFERROR(VLOOKUP(AB685,$AI:$AJ,2,FALSE),0)</f>
        <v>杨园支行</v>
      </c>
      <c r="AI685" s="89" t="s">
        <v>1020</v>
      </c>
      <c r="AJ685" s="89" t="s">
        <v>35</v>
      </c>
      <c r="AL685" s="83"/>
      <c r="AM685" s="83"/>
      <c r="AN685" s="83"/>
      <c r="AO685" s="83"/>
      <c r="AP685" s="83"/>
      <c r="AX685" s="80" t="s">
        <v>1020</v>
      </c>
      <c r="AY685" s="80" t="s">
        <v>35</v>
      </c>
    </row>
    <row r="686" s="80" customFormat="1" ht="17.25" spans="1:51">
      <c r="A686" s="95"/>
      <c r="B686" s="95"/>
      <c r="C686" s="95"/>
      <c r="D686" s="95">
        <v>0</v>
      </c>
      <c r="E686" s="95"/>
      <c r="F686" s="95"/>
      <c r="G686" s="95"/>
      <c r="H686" s="95"/>
      <c r="I686" s="95"/>
      <c r="J686" s="95"/>
      <c r="K686" s="95"/>
      <c r="L686" s="80">
        <v>0</v>
      </c>
      <c r="Y686" s="98"/>
      <c r="Z686" s="80">
        <f t="shared" si="32"/>
        <v>0</v>
      </c>
      <c r="AA686" s="80" t="str">
        <f t="shared" si="31"/>
        <v>黄楼支行</v>
      </c>
      <c r="AB686" s="81" t="s">
        <v>528</v>
      </c>
      <c r="AC686" s="81">
        <v>0</v>
      </c>
      <c r="AD686" s="81">
        <v>0</v>
      </c>
      <c r="AE686" s="81">
        <v>6</v>
      </c>
      <c r="AF686" s="81">
        <v>35000</v>
      </c>
      <c r="AG686" s="80" t="str">
        <f>IFERROR(VLOOKUP(AB686,$AI:$AJ,2,FALSE),0)</f>
        <v>黄楼支行</v>
      </c>
      <c r="AI686" s="89" t="s">
        <v>1021</v>
      </c>
      <c r="AJ686" s="89" t="s">
        <v>35</v>
      </c>
      <c r="AL686" s="83"/>
      <c r="AM686" s="83"/>
      <c r="AN686" s="83"/>
      <c r="AO686" s="83"/>
      <c r="AP686" s="83"/>
      <c r="AX686" s="80" t="s">
        <v>1021</v>
      </c>
      <c r="AY686" s="80" t="s">
        <v>35</v>
      </c>
    </row>
    <row r="687" s="80" customFormat="1" ht="17.25" spans="1:51">
      <c r="A687" s="95"/>
      <c r="B687" s="95"/>
      <c r="C687" s="95"/>
      <c r="D687" s="95">
        <v>0</v>
      </c>
      <c r="E687" s="95"/>
      <c r="F687" s="95"/>
      <c r="G687" s="95"/>
      <c r="H687" s="95"/>
      <c r="I687" s="95"/>
      <c r="J687" s="95"/>
      <c r="K687" s="95"/>
      <c r="L687" s="80">
        <v>0</v>
      </c>
      <c r="Y687" s="98"/>
      <c r="Z687" s="80">
        <f t="shared" si="32"/>
        <v>0</v>
      </c>
      <c r="AA687" s="80" t="str">
        <f t="shared" si="31"/>
        <v>杨园支行</v>
      </c>
      <c r="AB687" s="81" t="s">
        <v>531</v>
      </c>
      <c r="AC687" s="81">
        <v>0</v>
      </c>
      <c r="AD687" s="81">
        <v>0</v>
      </c>
      <c r="AE687" s="81">
        <v>0</v>
      </c>
      <c r="AF687" s="81">
        <v>0</v>
      </c>
      <c r="AG687" s="80" t="str">
        <f>IFERROR(VLOOKUP(AB687,$AI:$AJ,2,FALSE),0)</f>
        <v>杨园支行</v>
      </c>
      <c r="AI687" s="89" t="s">
        <v>1022</v>
      </c>
      <c r="AJ687" s="89" t="s">
        <v>35</v>
      </c>
      <c r="AL687" s="83"/>
      <c r="AM687" s="83"/>
      <c r="AN687" s="83"/>
      <c r="AO687" s="83"/>
      <c r="AP687" s="83"/>
      <c r="AX687" s="80" t="s">
        <v>1022</v>
      </c>
      <c r="AY687" s="80" t="s">
        <v>35</v>
      </c>
    </row>
    <row r="688" s="80" customFormat="1" ht="17.25" spans="1:51">
      <c r="A688" s="95"/>
      <c r="B688" s="95"/>
      <c r="C688" s="95"/>
      <c r="D688" s="95">
        <v>0</v>
      </c>
      <c r="E688" s="95"/>
      <c r="F688" s="95"/>
      <c r="G688" s="95"/>
      <c r="H688" s="95"/>
      <c r="I688" s="95"/>
      <c r="J688" s="95"/>
      <c r="K688" s="95"/>
      <c r="L688" s="80">
        <v>0</v>
      </c>
      <c r="Y688" s="98"/>
      <c r="Z688" s="80">
        <f t="shared" si="32"/>
        <v>0</v>
      </c>
      <c r="AA688" s="80">
        <f t="shared" si="31"/>
        <v>0</v>
      </c>
      <c r="AB688" s="81" t="s">
        <v>1023</v>
      </c>
      <c r="AC688" s="81">
        <v>0</v>
      </c>
      <c r="AD688" s="81">
        <v>0</v>
      </c>
      <c r="AE688" s="81">
        <v>0</v>
      </c>
      <c r="AF688" s="81">
        <v>0</v>
      </c>
      <c r="AG688" s="80">
        <f>IFERROR(VLOOKUP(AB688,$AI:$AJ,2,FALSE),0)</f>
        <v>0</v>
      </c>
      <c r="AI688" s="89" t="s">
        <v>978</v>
      </c>
      <c r="AJ688" s="89" t="s">
        <v>35</v>
      </c>
      <c r="AL688" s="83"/>
      <c r="AM688" s="83"/>
      <c r="AN688" s="83"/>
      <c r="AO688" s="83"/>
      <c r="AP688" s="83"/>
      <c r="AX688" s="80" t="s">
        <v>978</v>
      </c>
      <c r="AY688" s="80" t="s">
        <v>35</v>
      </c>
    </row>
    <row r="689" s="80" customFormat="1" ht="17.25" spans="1:51">
      <c r="A689" s="95"/>
      <c r="B689" s="95"/>
      <c r="C689" s="95"/>
      <c r="D689" s="95">
        <v>0</v>
      </c>
      <c r="E689" s="95"/>
      <c r="F689" s="95"/>
      <c r="G689" s="95"/>
      <c r="H689" s="95"/>
      <c r="I689" s="95"/>
      <c r="J689" s="95"/>
      <c r="K689" s="95"/>
      <c r="L689" s="80">
        <v>0</v>
      </c>
      <c r="Y689" s="98"/>
      <c r="Z689" s="80">
        <f t="shared" si="32"/>
        <v>0</v>
      </c>
      <c r="AA689" s="80" t="str">
        <f t="shared" si="31"/>
        <v>公司金融部</v>
      </c>
      <c r="AB689" s="81" t="s">
        <v>217</v>
      </c>
      <c r="AC689" s="81">
        <v>0</v>
      </c>
      <c r="AD689" s="81">
        <v>0</v>
      </c>
      <c r="AE689" s="81">
        <v>0</v>
      </c>
      <c r="AF689" s="81">
        <v>0</v>
      </c>
      <c r="AG689" s="80" t="str">
        <f>IFERROR(VLOOKUP(AB689,$AI:$AJ,2,FALSE),0)</f>
        <v>公司金融部</v>
      </c>
      <c r="AI689" s="89" t="s">
        <v>1024</v>
      </c>
      <c r="AJ689" s="89" t="s">
        <v>35</v>
      </c>
      <c r="AL689" s="83"/>
      <c r="AM689" s="83"/>
      <c r="AN689" s="83"/>
      <c r="AO689" s="83"/>
      <c r="AP689" s="83"/>
      <c r="AX689" s="80" t="s">
        <v>1024</v>
      </c>
      <c r="AY689" s="80" t="s">
        <v>35</v>
      </c>
    </row>
    <row r="690" s="80" customFormat="1" ht="17.25" spans="1:51">
      <c r="A690" s="95"/>
      <c r="B690" s="95"/>
      <c r="C690" s="95"/>
      <c r="D690" s="95">
        <v>0</v>
      </c>
      <c r="E690" s="95"/>
      <c r="F690" s="95"/>
      <c r="G690" s="95"/>
      <c r="H690" s="95"/>
      <c r="I690" s="95"/>
      <c r="J690" s="95"/>
      <c r="K690" s="95"/>
      <c r="L690" s="80">
        <v>0</v>
      </c>
      <c r="Y690" s="98"/>
      <c r="Z690" s="80">
        <f t="shared" si="32"/>
        <v>0</v>
      </c>
      <c r="AA690" s="80">
        <f t="shared" si="31"/>
        <v>0</v>
      </c>
      <c r="AB690" s="81" t="s">
        <v>1025</v>
      </c>
      <c r="AC690" s="81">
        <v>0</v>
      </c>
      <c r="AD690" s="81">
        <v>0</v>
      </c>
      <c r="AE690" s="81">
        <v>0</v>
      </c>
      <c r="AF690" s="81">
        <v>0</v>
      </c>
      <c r="AG690" s="80">
        <f>IFERROR(VLOOKUP(AB690,$AI:$AJ,2,FALSE),0)</f>
        <v>0</v>
      </c>
      <c r="AI690" s="89" t="s">
        <v>499</v>
      </c>
      <c r="AJ690" s="89" t="s">
        <v>61</v>
      </c>
      <c r="AL690" s="83"/>
      <c r="AM690" s="83"/>
      <c r="AN690" s="83"/>
      <c r="AO690" s="83"/>
      <c r="AP690" s="83"/>
      <c r="AX690" s="80" t="s">
        <v>499</v>
      </c>
      <c r="AY690" s="80" t="s">
        <v>61</v>
      </c>
    </row>
    <row r="691" s="80" customFormat="1" ht="17.25" spans="1:51">
      <c r="A691" s="95"/>
      <c r="B691" s="95"/>
      <c r="C691" s="95"/>
      <c r="D691" s="95">
        <v>0</v>
      </c>
      <c r="E691" s="95"/>
      <c r="F691" s="95"/>
      <c r="G691" s="95"/>
      <c r="H691" s="95"/>
      <c r="I691" s="95"/>
      <c r="J691" s="95"/>
      <c r="K691" s="95"/>
      <c r="L691" s="80">
        <v>0</v>
      </c>
      <c r="Y691" s="98"/>
      <c r="Z691" s="80">
        <f t="shared" si="32"/>
        <v>0</v>
      </c>
      <c r="AA691" s="80" t="str">
        <f t="shared" si="31"/>
        <v>凌桥支行</v>
      </c>
      <c r="AB691" s="81" t="s">
        <v>905</v>
      </c>
      <c r="AC691" s="81">
        <v>0</v>
      </c>
      <c r="AD691" s="81">
        <v>0</v>
      </c>
      <c r="AE691" s="81">
        <v>12</v>
      </c>
      <c r="AF691" s="81">
        <v>200000</v>
      </c>
      <c r="AG691" s="80" t="str">
        <f>IFERROR(VLOOKUP(AB691,$AI:$AJ,2,FALSE),0)</f>
        <v>凌桥支行</v>
      </c>
      <c r="AI691" s="89" t="s">
        <v>555</v>
      </c>
      <c r="AJ691" s="89" t="s">
        <v>61</v>
      </c>
      <c r="AL691" s="83"/>
      <c r="AM691" s="83"/>
      <c r="AN691" s="83"/>
      <c r="AO691" s="83"/>
      <c r="AP691" s="83"/>
      <c r="AX691" s="80" t="s">
        <v>555</v>
      </c>
      <c r="AY691" s="80" t="s">
        <v>61</v>
      </c>
    </row>
    <row r="692" s="80" customFormat="1" ht="17.25" spans="1:51">
      <c r="A692" s="95"/>
      <c r="B692" s="95"/>
      <c r="C692" s="95"/>
      <c r="D692" s="95">
        <v>0</v>
      </c>
      <c r="E692" s="95"/>
      <c r="F692" s="95"/>
      <c r="G692" s="95"/>
      <c r="H692" s="95"/>
      <c r="I692" s="95"/>
      <c r="J692" s="95"/>
      <c r="K692" s="95"/>
      <c r="L692" s="80">
        <v>0</v>
      </c>
      <c r="Y692" s="98"/>
      <c r="Z692" s="80">
        <f t="shared" si="32"/>
        <v>0</v>
      </c>
      <c r="AA692" s="80" t="str">
        <f t="shared" si="31"/>
        <v>高东支行</v>
      </c>
      <c r="AB692" s="81" t="s">
        <v>941</v>
      </c>
      <c r="AC692" s="81">
        <v>0</v>
      </c>
      <c r="AD692" s="81">
        <v>0</v>
      </c>
      <c r="AE692" s="81">
        <v>0</v>
      </c>
      <c r="AF692" s="81">
        <v>0</v>
      </c>
      <c r="AG692" s="80" t="str">
        <f>IFERROR(VLOOKUP(AB692,$AI:$AJ,2,FALSE),0)</f>
        <v>高东支行</v>
      </c>
      <c r="AI692" s="93" t="s">
        <v>434</v>
      </c>
      <c r="AJ692" s="89" t="s">
        <v>61</v>
      </c>
      <c r="AL692" s="83"/>
      <c r="AM692" s="83"/>
      <c r="AN692" s="83"/>
      <c r="AO692" s="83"/>
      <c r="AP692" s="83"/>
      <c r="AX692" s="80" t="s">
        <v>434</v>
      </c>
      <c r="AY692" s="80" t="s">
        <v>61</v>
      </c>
    </row>
    <row r="693" s="80" customFormat="1" ht="17.25" spans="1:51">
      <c r="A693" s="95"/>
      <c r="B693" s="95"/>
      <c r="C693" s="95"/>
      <c r="D693" s="95">
        <v>0</v>
      </c>
      <c r="E693" s="95"/>
      <c r="F693" s="95"/>
      <c r="G693" s="95"/>
      <c r="H693" s="95"/>
      <c r="I693" s="95"/>
      <c r="J693" s="95"/>
      <c r="K693" s="95"/>
      <c r="L693" s="80">
        <v>0</v>
      </c>
      <c r="Y693" s="98"/>
      <c r="Z693" s="80">
        <f t="shared" si="32"/>
        <v>0</v>
      </c>
      <c r="AA693" s="80">
        <f t="shared" si="31"/>
        <v>0</v>
      </c>
      <c r="AB693" s="81" t="s">
        <v>1026</v>
      </c>
      <c r="AC693" s="81">
        <v>0</v>
      </c>
      <c r="AD693" s="81">
        <v>0</v>
      </c>
      <c r="AE693" s="81">
        <v>0</v>
      </c>
      <c r="AF693" s="81">
        <v>0</v>
      </c>
      <c r="AG693" s="80">
        <f>IFERROR(VLOOKUP(AB693,$AI:$AJ,2,FALSE),0)</f>
        <v>0</v>
      </c>
      <c r="AI693" s="94" t="s">
        <v>1027</v>
      </c>
      <c r="AJ693" s="89" t="s">
        <v>61</v>
      </c>
      <c r="AL693" s="83"/>
      <c r="AM693" s="83"/>
      <c r="AN693" s="83"/>
      <c r="AO693" s="83"/>
      <c r="AP693" s="83"/>
      <c r="AX693" s="80" t="s">
        <v>1027</v>
      </c>
      <c r="AY693" s="80" t="s">
        <v>61</v>
      </c>
    </row>
    <row r="694" s="80" customFormat="1" ht="17.25" spans="1:51">
      <c r="A694" s="95"/>
      <c r="B694" s="95"/>
      <c r="C694" s="95"/>
      <c r="D694" s="95">
        <v>0</v>
      </c>
      <c r="E694" s="95"/>
      <c r="F694" s="95"/>
      <c r="G694" s="95"/>
      <c r="H694" s="95"/>
      <c r="I694" s="95"/>
      <c r="J694" s="95"/>
      <c r="K694" s="95"/>
      <c r="L694" s="80">
        <v>0</v>
      </c>
      <c r="Y694" s="98"/>
      <c r="Z694" s="80">
        <f t="shared" si="32"/>
        <v>0</v>
      </c>
      <c r="AA694" s="80" t="str">
        <f t="shared" si="31"/>
        <v>孙桥支行</v>
      </c>
      <c r="AB694" s="81" t="s">
        <v>983</v>
      </c>
      <c r="AC694" s="81">
        <v>0</v>
      </c>
      <c r="AD694" s="81">
        <v>0</v>
      </c>
      <c r="AE694" s="81">
        <v>0</v>
      </c>
      <c r="AF694" s="81">
        <v>0</v>
      </c>
      <c r="AG694" s="80" t="str">
        <f>IFERROR(VLOOKUP(AB694,$AI:$AJ,2,FALSE),0)</f>
        <v>孙桥支行</v>
      </c>
      <c r="AI694" s="89" t="s">
        <v>1028</v>
      </c>
      <c r="AJ694" s="89" t="s">
        <v>61</v>
      </c>
      <c r="AL694" s="83"/>
      <c r="AM694" s="83"/>
      <c r="AN694" s="83"/>
      <c r="AO694" s="83"/>
      <c r="AP694" s="83"/>
      <c r="AX694" s="80" t="s">
        <v>1028</v>
      </c>
      <c r="AY694" s="80" t="s">
        <v>61</v>
      </c>
    </row>
    <row r="695" s="80" customFormat="1" ht="17.25" spans="1:51">
      <c r="A695" s="95"/>
      <c r="B695" s="95"/>
      <c r="C695" s="95"/>
      <c r="D695" s="95">
        <v>0</v>
      </c>
      <c r="E695" s="95"/>
      <c r="F695" s="95"/>
      <c r="G695" s="95"/>
      <c r="H695" s="95"/>
      <c r="I695" s="95"/>
      <c r="J695" s="95"/>
      <c r="K695" s="95"/>
      <c r="L695" s="80">
        <v>0</v>
      </c>
      <c r="Y695" s="98"/>
      <c r="Z695" s="80">
        <f t="shared" si="32"/>
        <v>0</v>
      </c>
      <c r="AA695" s="80" t="str">
        <f t="shared" si="31"/>
        <v>凌兆分理处</v>
      </c>
      <c r="AB695" s="81" t="s">
        <v>712</v>
      </c>
      <c r="AC695" s="81">
        <v>0</v>
      </c>
      <c r="AD695" s="81">
        <v>0</v>
      </c>
      <c r="AE695" s="81">
        <v>0</v>
      </c>
      <c r="AF695" s="81">
        <v>0</v>
      </c>
      <c r="AG695" s="80" t="str">
        <f>IFERROR(VLOOKUP(AB695,$AI:$AJ,2,FALSE),0)</f>
        <v>凌兆分理处</v>
      </c>
      <c r="AI695" s="89" t="s">
        <v>1029</v>
      </c>
      <c r="AJ695" s="89" t="s">
        <v>61</v>
      </c>
      <c r="AL695" s="83"/>
      <c r="AM695" s="83"/>
      <c r="AN695" s="83"/>
      <c r="AO695" s="83"/>
      <c r="AP695" s="83"/>
      <c r="AX695" s="80" t="s">
        <v>1029</v>
      </c>
      <c r="AY695" s="80" t="s">
        <v>61</v>
      </c>
    </row>
    <row r="696" s="80" customFormat="1" ht="17.25" spans="1:51">
      <c r="A696" s="95"/>
      <c r="B696" s="95"/>
      <c r="C696" s="95"/>
      <c r="D696" s="95">
        <v>0</v>
      </c>
      <c r="E696" s="95"/>
      <c r="F696" s="95"/>
      <c r="G696" s="95"/>
      <c r="H696" s="95"/>
      <c r="I696" s="95"/>
      <c r="J696" s="95"/>
      <c r="K696" s="95"/>
      <c r="L696" s="80">
        <v>0</v>
      </c>
      <c r="Y696" s="98"/>
      <c r="Z696" s="80">
        <f t="shared" si="32"/>
        <v>0</v>
      </c>
      <c r="AA696" s="80" t="str">
        <f t="shared" si="31"/>
        <v>川沙支行</v>
      </c>
      <c r="AB696" s="81" t="s">
        <v>1030</v>
      </c>
      <c r="AC696" s="81">
        <v>0</v>
      </c>
      <c r="AD696" s="81">
        <v>0</v>
      </c>
      <c r="AE696" s="81">
        <v>0</v>
      </c>
      <c r="AF696" s="81">
        <v>0</v>
      </c>
      <c r="AG696" s="80" t="str">
        <f>IFERROR(VLOOKUP(AB696,$AI:$AJ,2,FALSE),0)</f>
        <v>川沙支行</v>
      </c>
      <c r="AI696" s="89" t="s">
        <v>496</v>
      </c>
      <c r="AJ696" s="89" t="s">
        <v>61</v>
      </c>
      <c r="AL696" s="83"/>
      <c r="AM696" s="83"/>
      <c r="AN696" s="83"/>
      <c r="AO696" s="83"/>
      <c r="AP696" s="83"/>
      <c r="AX696" s="80" t="s">
        <v>496</v>
      </c>
      <c r="AY696" s="80" t="s">
        <v>61</v>
      </c>
    </row>
    <row r="697" s="80" customFormat="1" ht="17.25" spans="1:51">
      <c r="A697" s="95"/>
      <c r="B697" s="95"/>
      <c r="C697" s="95"/>
      <c r="D697" s="95">
        <v>0</v>
      </c>
      <c r="E697" s="95"/>
      <c r="F697" s="95"/>
      <c r="G697" s="95"/>
      <c r="H697" s="95"/>
      <c r="I697" s="95"/>
      <c r="J697" s="95"/>
      <c r="K697" s="95"/>
      <c r="L697" s="80">
        <v>0</v>
      </c>
      <c r="Y697" s="98"/>
      <c r="Z697" s="80">
        <f t="shared" si="32"/>
        <v>0</v>
      </c>
      <c r="AA697" s="80" t="str">
        <f t="shared" si="31"/>
        <v>人力资源部</v>
      </c>
      <c r="AB697" s="81" t="s">
        <v>170</v>
      </c>
      <c r="AC697" s="81">
        <v>0</v>
      </c>
      <c r="AD697" s="81">
        <v>0</v>
      </c>
      <c r="AE697" s="81">
        <v>0</v>
      </c>
      <c r="AF697" s="81">
        <v>30000</v>
      </c>
      <c r="AG697" s="80" t="str">
        <f>IFERROR(VLOOKUP(AB697,$AI:$AJ,2,FALSE),0)</f>
        <v>人力资源部</v>
      </c>
      <c r="AI697" s="89" t="s">
        <v>1031</v>
      </c>
      <c r="AJ697" s="89" t="s">
        <v>61</v>
      </c>
      <c r="AL697" s="83"/>
      <c r="AM697" s="83"/>
      <c r="AN697" s="83"/>
      <c r="AO697" s="83"/>
      <c r="AP697" s="83"/>
      <c r="AX697" s="80" t="s">
        <v>1031</v>
      </c>
      <c r="AY697" s="80" t="s">
        <v>61</v>
      </c>
    </row>
    <row r="698" s="80" customFormat="1" ht="17.25" spans="1:51">
      <c r="A698" s="95"/>
      <c r="B698" s="95"/>
      <c r="C698" s="95"/>
      <c r="D698" s="95">
        <v>0</v>
      </c>
      <c r="E698" s="95"/>
      <c r="F698" s="95"/>
      <c r="G698" s="95"/>
      <c r="H698" s="95"/>
      <c r="I698" s="95"/>
      <c r="J698" s="95"/>
      <c r="K698" s="95"/>
      <c r="L698" s="80">
        <v>0</v>
      </c>
      <c r="Y698" s="98"/>
      <c r="Z698" s="80">
        <f t="shared" si="32"/>
        <v>0</v>
      </c>
      <c r="AA698" s="80" t="str">
        <f t="shared" si="31"/>
        <v>三林支行</v>
      </c>
      <c r="AB698" s="81" t="s">
        <v>252</v>
      </c>
      <c r="AC698" s="81">
        <v>0</v>
      </c>
      <c r="AD698" s="81">
        <v>0</v>
      </c>
      <c r="AE698" s="81">
        <v>0</v>
      </c>
      <c r="AF698" s="81">
        <v>0</v>
      </c>
      <c r="AG698" s="80" t="str">
        <f>IFERROR(VLOOKUP(AB698,$AI:$AJ,2,FALSE),0)</f>
        <v>三林支行</v>
      </c>
      <c r="AI698" s="89" t="s">
        <v>1032</v>
      </c>
      <c r="AJ698" s="89" t="s">
        <v>61</v>
      </c>
      <c r="AL698" s="83"/>
      <c r="AM698" s="83"/>
      <c r="AN698" s="83"/>
      <c r="AO698" s="83"/>
      <c r="AP698" s="83"/>
      <c r="AX698" s="80" t="s">
        <v>1032</v>
      </c>
      <c r="AY698" s="80" t="s">
        <v>61</v>
      </c>
    </row>
    <row r="699" s="80" customFormat="1" ht="17.25" spans="1:51">
      <c r="A699" s="95"/>
      <c r="B699" s="95"/>
      <c r="C699" s="95"/>
      <c r="D699" s="95">
        <v>0</v>
      </c>
      <c r="E699" s="95"/>
      <c r="F699" s="95"/>
      <c r="G699" s="95"/>
      <c r="H699" s="95"/>
      <c r="I699" s="95"/>
      <c r="J699" s="95"/>
      <c r="K699" s="95"/>
      <c r="L699" s="80">
        <v>0</v>
      </c>
      <c r="Y699" s="98"/>
      <c r="Z699" s="80">
        <f t="shared" si="32"/>
        <v>0</v>
      </c>
      <c r="AA699" s="80" t="str">
        <f t="shared" si="31"/>
        <v>运营管理部</v>
      </c>
      <c r="AB699" s="81" t="s">
        <v>392</v>
      </c>
      <c r="AC699" s="81">
        <v>0</v>
      </c>
      <c r="AD699" s="81">
        <v>0</v>
      </c>
      <c r="AE699" s="81">
        <v>0</v>
      </c>
      <c r="AF699" s="81">
        <v>0</v>
      </c>
      <c r="AG699" s="80" t="str">
        <f>IFERROR(VLOOKUP(AB699,$AI:$AJ,2,FALSE),0)</f>
        <v>运营管理部</v>
      </c>
      <c r="AI699" s="89" t="s">
        <v>1033</v>
      </c>
      <c r="AJ699" s="89" t="s">
        <v>34</v>
      </c>
      <c r="AL699" s="83"/>
      <c r="AM699" s="83"/>
      <c r="AN699" s="83"/>
      <c r="AO699" s="83"/>
      <c r="AP699" s="83"/>
      <c r="AX699" s="80" t="s">
        <v>1033</v>
      </c>
      <c r="AY699" s="80" t="s">
        <v>34</v>
      </c>
    </row>
    <row r="700" s="80" customFormat="1" ht="17.25" spans="1:51">
      <c r="A700" s="95"/>
      <c r="B700" s="95"/>
      <c r="C700" s="95"/>
      <c r="D700" s="95">
        <v>0</v>
      </c>
      <c r="E700" s="95"/>
      <c r="F700" s="95"/>
      <c r="G700" s="95"/>
      <c r="H700" s="95"/>
      <c r="I700" s="95"/>
      <c r="J700" s="95"/>
      <c r="K700" s="95"/>
      <c r="L700" s="80">
        <v>0</v>
      </c>
      <c r="Y700" s="98"/>
      <c r="Z700" s="80">
        <f t="shared" si="32"/>
        <v>0</v>
      </c>
      <c r="AA700" s="80" t="str">
        <f t="shared" si="31"/>
        <v>金桥支行</v>
      </c>
      <c r="AB700" s="81" t="s">
        <v>842</v>
      </c>
      <c r="AC700" s="81">
        <v>0</v>
      </c>
      <c r="AD700" s="81">
        <v>0</v>
      </c>
      <c r="AE700" s="81">
        <v>0</v>
      </c>
      <c r="AF700" s="81">
        <v>0</v>
      </c>
      <c r="AG700" s="80" t="str">
        <f>IFERROR(VLOOKUP(AB700,$AI:$AJ,2,FALSE),0)</f>
        <v>金桥支行</v>
      </c>
      <c r="AI700" s="89" t="s">
        <v>336</v>
      </c>
      <c r="AJ700" s="89" t="s">
        <v>34</v>
      </c>
      <c r="AL700" s="83"/>
      <c r="AM700" s="83"/>
      <c r="AN700" s="83"/>
      <c r="AO700" s="83"/>
      <c r="AP700" s="83"/>
      <c r="AX700" s="80" t="s">
        <v>336</v>
      </c>
      <c r="AY700" s="80" t="s">
        <v>34</v>
      </c>
    </row>
    <row r="701" s="80" customFormat="1" ht="17.25" spans="1:51">
      <c r="A701" s="95"/>
      <c r="B701" s="95"/>
      <c r="C701" s="95"/>
      <c r="D701" s="95">
        <v>0</v>
      </c>
      <c r="E701" s="95"/>
      <c r="F701" s="95"/>
      <c r="G701" s="95"/>
      <c r="H701" s="95"/>
      <c r="I701" s="95"/>
      <c r="J701" s="95"/>
      <c r="K701" s="95"/>
      <c r="L701" s="80">
        <v>0</v>
      </c>
      <c r="Y701" s="98"/>
      <c r="Z701" s="80">
        <f t="shared" si="32"/>
        <v>0</v>
      </c>
      <c r="AA701" s="80" t="str">
        <f t="shared" si="31"/>
        <v>洋泾支行</v>
      </c>
      <c r="AB701" s="81" t="s">
        <v>256</v>
      </c>
      <c r="AC701" s="81">
        <v>0</v>
      </c>
      <c r="AD701" s="81">
        <v>0</v>
      </c>
      <c r="AE701" s="81">
        <v>2</v>
      </c>
      <c r="AF701" s="81">
        <v>1291012</v>
      </c>
      <c r="AG701" s="80" t="str">
        <f>IFERROR(VLOOKUP(AB701,$AI:$AJ,2,FALSE),0)</f>
        <v>洋泾支行</v>
      </c>
      <c r="AI701" s="91" t="s">
        <v>59</v>
      </c>
      <c r="AJ701" s="89" t="s">
        <v>34</v>
      </c>
      <c r="AL701" s="83"/>
      <c r="AM701" s="83"/>
      <c r="AN701" s="83"/>
      <c r="AO701" s="83"/>
      <c r="AP701" s="83"/>
      <c r="AX701" s="80" t="s">
        <v>59</v>
      </c>
      <c r="AY701" s="80" t="s">
        <v>34</v>
      </c>
    </row>
    <row r="702" s="80" customFormat="1" ht="17.25" spans="1:51">
      <c r="A702" s="95"/>
      <c r="B702" s="95"/>
      <c r="C702" s="95"/>
      <c r="D702" s="95">
        <v>0</v>
      </c>
      <c r="E702" s="95"/>
      <c r="F702" s="95"/>
      <c r="G702" s="95"/>
      <c r="H702" s="95"/>
      <c r="I702" s="95"/>
      <c r="J702" s="95"/>
      <c r="K702" s="95"/>
      <c r="L702" s="80">
        <v>0</v>
      </c>
      <c r="Y702" s="98"/>
      <c r="Z702" s="80">
        <f t="shared" si="32"/>
        <v>0</v>
      </c>
      <c r="AA702" s="80">
        <f t="shared" si="31"/>
        <v>0</v>
      </c>
      <c r="AB702" s="81" t="s">
        <v>1034</v>
      </c>
      <c r="AC702" s="81">
        <v>0</v>
      </c>
      <c r="AD702" s="81">
        <v>0</v>
      </c>
      <c r="AE702" s="81">
        <v>0</v>
      </c>
      <c r="AF702" s="81">
        <v>0</v>
      </c>
      <c r="AG702" s="80">
        <f>IFERROR(VLOOKUP(AB702,$AI:$AJ,2,FALSE),0)</f>
        <v>0</v>
      </c>
      <c r="AI702" s="93" t="s">
        <v>338</v>
      </c>
      <c r="AJ702" s="89" t="s">
        <v>34</v>
      </c>
      <c r="AL702" s="83"/>
      <c r="AM702" s="83"/>
      <c r="AN702" s="83"/>
      <c r="AO702" s="83"/>
      <c r="AP702" s="83"/>
      <c r="AX702" s="80" t="s">
        <v>338</v>
      </c>
      <c r="AY702" s="80" t="s">
        <v>34</v>
      </c>
    </row>
    <row r="703" s="80" customFormat="1" ht="17.25" spans="1:51">
      <c r="A703" s="95"/>
      <c r="B703" s="95"/>
      <c r="C703" s="95"/>
      <c r="D703" s="95">
        <v>0</v>
      </c>
      <c r="E703" s="95"/>
      <c r="F703" s="95"/>
      <c r="G703" s="95"/>
      <c r="H703" s="95"/>
      <c r="I703" s="95"/>
      <c r="J703" s="95"/>
      <c r="K703" s="95"/>
      <c r="L703" s="80">
        <v>0</v>
      </c>
      <c r="Y703" s="98"/>
      <c r="Z703" s="80">
        <f t="shared" si="32"/>
        <v>0</v>
      </c>
      <c r="AA703" s="80">
        <f t="shared" si="31"/>
        <v>0</v>
      </c>
      <c r="AB703" s="81" t="s">
        <v>1035</v>
      </c>
      <c r="AC703" s="81">
        <v>0</v>
      </c>
      <c r="AD703" s="81">
        <v>0</v>
      </c>
      <c r="AE703" s="81">
        <v>0</v>
      </c>
      <c r="AF703" s="81">
        <v>0</v>
      </c>
      <c r="AG703" s="80">
        <f>IFERROR(VLOOKUP(AB703,$AI:$AJ,2,FALSE),0)</f>
        <v>0</v>
      </c>
      <c r="AI703" s="92" t="s">
        <v>164</v>
      </c>
      <c r="AJ703" s="89" t="s">
        <v>34</v>
      </c>
      <c r="AL703" s="83"/>
      <c r="AM703" s="83"/>
      <c r="AN703" s="83"/>
      <c r="AO703" s="83"/>
      <c r="AP703" s="83"/>
      <c r="AX703" s="80" t="s">
        <v>164</v>
      </c>
      <c r="AY703" s="80" t="s">
        <v>34</v>
      </c>
    </row>
    <row r="704" s="80" customFormat="1" ht="17.25" spans="1:51">
      <c r="A704" s="95"/>
      <c r="B704" s="95"/>
      <c r="C704" s="95"/>
      <c r="D704" s="95">
        <v>0</v>
      </c>
      <c r="E704" s="95"/>
      <c r="F704" s="95"/>
      <c r="G704" s="95"/>
      <c r="H704" s="95"/>
      <c r="I704" s="95"/>
      <c r="J704" s="95"/>
      <c r="K704" s="95"/>
      <c r="L704" s="80">
        <v>0</v>
      </c>
      <c r="Y704" s="98"/>
      <c r="Z704" s="80">
        <f t="shared" si="32"/>
        <v>0</v>
      </c>
      <c r="AA704" s="80" t="str">
        <f t="shared" si="31"/>
        <v>花木支行</v>
      </c>
      <c r="AB704" s="81" t="s">
        <v>688</v>
      </c>
      <c r="AC704" s="81">
        <v>0</v>
      </c>
      <c r="AD704" s="81">
        <v>0</v>
      </c>
      <c r="AE704" s="81">
        <v>0</v>
      </c>
      <c r="AF704" s="81">
        <v>0</v>
      </c>
      <c r="AG704" s="80" t="str">
        <f>IFERROR(VLOOKUP(AB704,$AI:$AJ,2,FALSE),0)</f>
        <v>花木支行</v>
      </c>
      <c r="AI704" s="92" t="s">
        <v>917</v>
      </c>
      <c r="AJ704" s="89" t="s">
        <v>34</v>
      </c>
      <c r="AL704" s="83"/>
      <c r="AM704" s="83"/>
      <c r="AN704" s="83"/>
      <c r="AO704" s="83"/>
      <c r="AP704" s="83"/>
      <c r="AX704" s="80" t="s">
        <v>917</v>
      </c>
      <c r="AY704" s="80" t="s">
        <v>34</v>
      </c>
    </row>
    <row r="705" s="80" customFormat="1" ht="17.25" spans="1:51">
      <c r="A705" s="95"/>
      <c r="B705" s="95"/>
      <c r="C705" s="95"/>
      <c r="D705" s="95">
        <v>0</v>
      </c>
      <c r="E705" s="95"/>
      <c r="F705" s="95"/>
      <c r="G705" s="95"/>
      <c r="H705" s="95"/>
      <c r="I705" s="95"/>
      <c r="J705" s="95"/>
      <c r="K705" s="95"/>
      <c r="L705" s="80">
        <v>0</v>
      </c>
      <c r="Y705" s="98"/>
      <c r="Z705" s="80">
        <f t="shared" si="32"/>
        <v>0</v>
      </c>
      <c r="AA705" s="80" t="str">
        <f t="shared" si="31"/>
        <v>孙桥支行</v>
      </c>
      <c r="AB705" s="81" t="s">
        <v>536</v>
      </c>
      <c r="AC705" s="81">
        <v>0</v>
      </c>
      <c r="AD705" s="81">
        <v>0</v>
      </c>
      <c r="AE705" s="81">
        <v>1</v>
      </c>
      <c r="AF705" s="81">
        <v>0</v>
      </c>
      <c r="AG705" s="80" t="str">
        <f>IFERROR(VLOOKUP(AB705,$AI:$AJ,2,FALSE),0)</f>
        <v>孙桥支行</v>
      </c>
      <c r="AI705" s="89" t="s">
        <v>987</v>
      </c>
      <c r="AJ705" s="89" t="s">
        <v>34</v>
      </c>
      <c r="AL705" s="83"/>
      <c r="AM705" s="83"/>
      <c r="AN705" s="83"/>
      <c r="AO705" s="83"/>
      <c r="AP705" s="83"/>
      <c r="AX705" s="80" t="s">
        <v>987</v>
      </c>
      <c r="AY705" s="80" t="s">
        <v>34</v>
      </c>
    </row>
    <row r="706" s="80" customFormat="1" ht="17.25" spans="1:51">
      <c r="A706" s="95"/>
      <c r="B706" s="95"/>
      <c r="C706" s="95"/>
      <c r="D706" s="95">
        <v>0</v>
      </c>
      <c r="E706" s="95"/>
      <c r="F706" s="95"/>
      <c r="G706" s="95"/>
      <c r="H706" s="95"/>
      <c r="I706" s="95"/>
      <c r="J706" s="95"/>
      <c r="K706" s="95"/>
      <c r="L706" s="80">
        <v>0</v>
      </c>
      <c r="Y706" s="98"/>
      <c r="Z706" s="80">
        <f t="shared" si="32"/>
        <v>0</v>
      </c>
      <c r="AA706" s="80" t="str">
        <f t="shared" ref="AA706:AA739" si="33">AG706</f>
        <v>江镇支行</v>
      </c>
      <c r="AB706" s="81" t="s">
        <v>1036</v>
      </c>
      <c r="AC706" s="81">
        <v>0</v>
      </c>
      <c r="AD706" s="81">
        <v>0</v>
      </c>
      <c r="AE706" s="81">
        <v>0</v>
      </c>
      <c r="AF706" s="81">
        <v>0</v>
      </c>
      <c r="AG706" s="80" t="str">
        <f>IFERROR(VLOOKUP(AB706,$AI:$AJ,2,FALSE),0)</f>
        <v>江镇支行</v>
      </c>
      <c r="AI706" s="94" t="s">
        <v>1030</v>
      </c>
      <c r="AJ706" s="89" t="s">
        <v>34</v>
      </c>
      <c r="AL706" s="83"/>
      <c r="AM706" s="83"/>
      <c r="AN706" s="83"/>
      <c r="AO706" s="83"/>
      <c r="AP706" s="83"/>
      <c r="AX706" s="80" t="s">
        <v>1030</v>
      </c>
      <c r="AY706" s="80" t="s">
        <v>34</v>
      </c>
    </row>
    <row r="707" s="80" customFormat="1" ht="17.25" spans="1:51">
      <c r="A707" s="95"/>
      <c r="B707" s="95"/>
      <c r="C707" s="95"/>
      <c r="D707" s="95">
        <v>0</v>
      </c>
      <c r="E707" s="95"/>
      <c r="F707" s="95"/>
      <c r="G707" s="95"/>
      <c r="H707" s="95"/>
      <c r="I707" s="95"/>
      <c r="J707" s="95"/>
      <c r="K707" s="95"/>
      <c r="L707" s="80">
        <v>0</v>
      </c>
      <c r="Y707" s="98"/>
      <c r="Z707" s="80">
        <f t="shared" si="32"/>
        <v>0</v>
      </c>
      <c r="AA707" s="80" t="str">
        <f t="shared" si="33"/>
        <v>高桥支行</v>
      </c>
      <c r="AB707" s="81" t="s">
        <v>896</v>
      </c>
      <c r="AC707" s="81">
        <v>0</v>
      </c>
      <c r="AD707" s="81">
        <v>0</v>
      </c>
      <c r="AE707" s="81">
        <v>0</v>
      </c>
      <c r="AF707" s="81">
        <v>0</v>
      </c>
      <c r="AG707" s="80" t="str">
        <f>IFERROR(VLOOKUP(AB707,$AI:$AJ,2,FALSE),0)</f>
        <v>高桥支行</v>
      </c>
      <c r="AI707" s="89" t="s">
        <v>401</v>
      </c>
      <c r="AJ707" s="89" t="s">
        <v>34</v>
      </c>
      <c r="AL707" s="83"/>
      <c r="AM707" s="83"/>
      <c r="AN707" s="83"/>
      <c r="AO707" s="83"/>
      <c r="AP707" s="83"/>
      <c r="AX707" s="80" t="s">
        <v>401</v>
      </c>
      <c r="AY707" s="80" t="s">
        <v>34</v>
      </c>
    </row>
    <row r="708" s="80" customFormat="1" ht="17.25" spans="1:51">
      <c r="A708" s="95"/>
      <c r="B708" s="95"/>
      <c r="C708" s="95"/>
      <c r="D708" s="95">
        <v>0</v>
      </c>
      <c r="E708" s="95"/>
      <c r="F708" s="95"/>
      <c r="G708" s="95"/>
      <c r="H708" s="95"/>
      <c r="I708" s="95"/>
      <c r="J708" s="95"/>
      <c r="K708" s="95"/>
      <c r="L708" s="80">
        <v>0</v>
      </c>
      <c r="Y708" s="98"/>
      <c r="Z708" s="80">
        <f t="shared" ref="Z708:Z739" si="34">P708-Y708</f>
        <v>0</v>
      </c>
      <c r="AA708" s="80" t="str">
        <f t="shared" si="33"/>
        <v>授信审批部</v>
      </c>
      <c r="AB708" s="81" t="s">
        <v>541</v>
      </c>
      <c r="AC708" s="81">
        <v>0</v>
      </c>
      <c r="AD708" s="81">
        <v>0</v>
      </c>
      <c r="AE708" s="81">
        <v>0</v>
      </c>
      <c r="AF708" s="81">
        <v>0</v>
      </c>
      <c r="AG708" s="80" t="str">
        <f>IFERROR(VLOOKUP(AB708,$AI:$AJ,2,FALSE),0)</f>
        <v>授信审批部</v>
      </c>
      <c r="AI708" s="89" t="s">
        <v>89</v>
      </c>
      <c r="AJ708" s="89" t="s">
        <v>34</v>
      </c>
      <c r="AL708" s="83"/>
      <c r="AM708" s="83"/>
      <c r="AN708" s="83"/>
      <c r="AO708" s="83"/>
      <c r="AP708" s="83"/>
      <c r="AX708" s="80" t="s">
        <v>89</v>
      </c>
      <c r="AY708" s="80" t="s">
        <v>34</v>
      </c>
    </row>
    <row r="709" s="80" customFormat="1" ht="17.25" spans="1:51">
      <c r="A709" s="95"/>
      <c r="B709" s="95"/>
      <c r="C709" s="95"/>
      <c r="D709" s="95">
        <v>0</v>
      </c>
      <c r="E709" s="95"/>
      <c r="F709" s="95"/>
      <c r="G709" s="95"/>
      <c r="H709" s="95"/>
      <c r="I709" s="95"/>
      <c r="J709" s="95"/>
      <c r="K709" s="95"/>
      <c r="L709" s="80">
        <v>0</v>
      </c>
      <c r="Y709" s="98"/>
      <c r="Z709" s="80">
        <f t="shared" si="34"/>
        <v>0</v>
      </c>
      <c r="AA709" s="80" t="str">
        <f t="shared" si="33"/>
        <v>金桥支行</v>
      </c>
      <c r="AB709" s="81" t="s">
        <v>539</v>
      </c>
      <c r="AC709" s="81">
        <v>0</v>
      </c>
      <c r="AD709" s="81">
        <v>0</v>
      </c>
      <c r="AE709" s="81">
        <v>0</v>
      </c>
      <c r="AF709" s="81">
        <v>20000</v>
      </c>
      <c r="AG709" s="80" t="str">
        <f>IFERROR(VLOOKUP(AB709,$AI:$AJ,2,FALSE),0)</f>
        <v>金桥支行</v>
      </c>
      <c r="AI709" s="89" t="s">
        <v>48</v>
      </c>
      <c r="AJ709" s="89" t="s">
        <v>34</v>
      </c>
      <c r="AL709" s="83"/>
      <c r="AM709" s="83"/>
      <c r="AN709" s="83"/>
      <c r="AO709" s="83"/>
      <c r="AP709" s="83"/>
      <c r="AX709" s="80" t="s">
        <v>48</v>
      </c>
      <c r="AY709" s="80" t="s">
        <v>34</v>
      </c>
    </row>
    <row r="710" s="80" customFormat="1" ht="17.25" spans="1:51">
      <c r="A710" s="95"/>
      <c r="B710" s="95"/>
      <c r="C710" s="95"/>
      <c r="D710" s="95">
        <v>0</v>
      </c>
      <c r="E710" s="95"/>
      <c r="F710" s="95"/>
      <c r="G710" s="95"/>
      <c r="H710" s="95"/>
      <c r="I710" s="95"/>
      <c r="J710" s="95"/>
      <c r="K710" s="95"/>
      <c r="L710" s="80">
        <v>0</v>
      </c>
      <c r="Y710" s="98"/>
      <c r="Z710" s="80">
        <f t="shared" si="34"/>
        <v>0</v>
      </c>
      <c r="AA710" s="80">
        <f t="shared" si="33"/>
        <v>0</v>
      </c>
      <c r="AB710" s="81" t="s">
        <v>1037</v>
      </c>
      <c r="AC710" s="81">
        <v>0</v>
      </c>
      <c r="AD710" s="81">
        <v>0</v>
      </c>
      <c r="AE710" s="81">
        <v>0</v>
      </c>
      <c r="AF710" s="81">
        <v>0</v>
      </c>
      <c r="AG710" s="80">
        <f>IFERROR(VLOOKUP(AB710,$AI:$AJ,2,FALSE),0)</f>
        <v>0</v>
      </c>
      <c r="AI710" s="89" t="s">
        <v>347</v>
      </c>
      <c r="AJ710" s="89" t="s">
        <v>78</v>
      </c>
      <c r="AL710" s="83"/>
      <c r="AM710" s="83"/>
      <c r="AN710" s="83"/>
      <c r="AO710" s="83"/>
      <c r="AP710" s="83"/>
      <c r="AX710" s="81" t="s">
        <v>347</v>
      </c>
      <c r="AY710" s="81" t="s">
        <v>78</v>
      </c>
    </row>
    <row r="711" s="80" customFormat="1" ht="17.25" spans="1:51">
      <c r="A711" s="95"/>
      <c r="B711" s="95"/>
      <c r="C711" s="95"/>
      <c r="D711" s="95">
        <v>0</v>
      </c>
      <c r="E711" s="95"/>
      <c r="F711" s="95"/>
      <c r="G711" s="95"/>
      <c r="H711" s="95"/>
      <c r="I711" s="95"/>
      <c r="J711" s="95"/>
      <c r="K711" s="95"/>
      <c r="L711" s="80">
        <v>0</v>
      </c>
      <c r="Y711" s="98"/>
      <c r="Z711" s="80">
        <f t="shared" si="34"/>
        <v>0</v>
      </c>
      <c r="AA711" s="80" t="str">
        <f t="shared" si="33"/>
        <v>曹路支行</v>
      </c>
      <c r="AB711" s="81" t="s">
        <v>866</v>
      </c>
      <c r="AC711" s="81">
        <v>0</v>
      </c>
      <c r="AD711" s="81">
        <v>0</v>
      </c>
      <c r="AE711" s="81">
        <v>0</v>
      </c>
      <c r="AF711" s="81">
        <v>0</v>
      </c>
      <c r="AG711" s="80" t="str">
        <f>IFERROR(VLOOKUP(AB711,$AI:$AJ,2,FALSE),0)</f>
        <v>曹路支行</v>
      </c>
      <c r="AI711" s="89" t="s">
        <v>702</v>
      </c>
      <c r="AJ711" s="89" t="s">
        <v>34</v>
      </c>
      <c r="AL711" s="83"/>
      <c r="AM711" s="83"/>
      <c r="AN711" s="83"/>
      <c r="AO711" s="83"/>
      <c r="AP711" s="83"/>
      <c r="AX711" s="80" t="s">
        <v>702</v>
      </c>
      <c r="AY711" s="80" t="s">
        <v>34</v>
      </c>
    </row>
    <row r="712" s="80" customFormat="1" ht="17.25" spans="1:51">
      <c r="A712" s="95"/>
      <c r="B712" s="95"/>
      <c r="C712" s="95"/>
      <c r="D712" s="95">
        <v>0</v>
      </c>
      <c r="E712" s="95"/>
      <c r="F712" s="95"/>
      <c r="G712" s="95"/>
      <c r="H712" s="95"/>
      <c r="I712" s="95"/>
      <c r="J712" s="95"/>
      <c r="K712" s="95"/>
      <c r="L712" s="80">
        <v>0</v>
      </c>
      <c r="Y712" s="98"/>
      <c r="Z712" s="80">
        <f t="shared" si="34"/>
        <v>0</v>
      </c>
      <c r="AA712" s="80" t="str">
        <f t="shared" si="33"/>
        <v>陆家嘴支行</v>
      </c>
      <c r="AB712" s="81" t="s">
        <v>666</v>
      </c>
      <c r="AC712" s="81">
        <v>0</v>
      </c>
      <c r="AD712" s="81">
        <v>0</v>
      </c>
      <c r="AE712" s="81">
        <v>0</v>
      </c>
      <c r="AF712" s="81">
        <v>0</v>
      </c>
      <c r="AG712" s="80" t="str">
        <f>IFERROR(VLOOKUP(AB712,$AI:$AJ,2,FALSE),0)</f>
        <v>陆家嘴支行</v>
      </c>
      <c r="AI712" s="89" t="s">
        <v>656</v>
      </c>
      <c r="AJ712" s="89" t="s">
        <v>34</v>
      </c>
      <c r="AL712" s="83"/>
      <c r="AM712" s="83"/>
      <c r="AN712" s="83"/>
      <c r="AO712" s="83"/>
      <c r="AP712" s="83"/>
      <c r="AX712" s="80" t="s">
        <v>656</v>
      </c>
      <c r="AY712" s="80" t="s">
        <v>34</v>
      </c>
    </row>
    <row r="713" s="80" customFormat="1" ht="17.25" spans="1:51">
      <c r="A713" s="95"/>
      <c r="B713" s="95"/>
      <c r="C713" s="95"/>
      <c r="D713" s="95">
        <v>0</v>
      </c>
      <c r="E713" s="95"/>
      <c r="F713" s="95"/>
      <c r="G713" s="95"/>
      <c r="H713" s="95"/>
      <c r="I713" s="95"/>
      <c r="J713" s="95"/>
      <c r="K713" s="95"/>
      <c r="L713" s="80">
        <v>0</v>
      </c>
      <c r="Y713" s="98"/>
      <c r="Z713" s="80">
        <f t="shared" si="34"/>
        <v>0</v>
      </c>
      <c r="AA713" s="80" t="str">
        <f t="shared" si="33"/>
        <v>营业部</v>
      </c>
      <c r="AB713" s="81" t="s">
        <v>645</v>
      </c>
      <c r="AC713" s="81">
        <v>0</v>
      </c>
      <c r="AD713" s="81">
        <v>0</v>
      </c>
      <c r="AE713" s="81">
        <v>0</v>
      </c>
      <c r="AF713" s="81">
        <v>11700</v>
      </c>
      <c r="AG713" s="80" t="str">
        <f>IFERROR(VLOOKUP(AB713,$AI:$AJ,2,FALSE),0)</f>
        <v>营业部</v>
      </c>
      <c r="AI713" s="89" t="s">
        <v>284</v>
      </c>
      <c r="AJ713" s="89" t="s">
        <v>34</v>
      </c>
      <c r="AL713" s="83"/>
      <c r="AM713" s="83"/>
      <c r="AN713" s="83"/>
      <c r="AO713" s="83"/>
      <c r="AP713" s="83"/>
      <c r="AX713" s="80" t="s">
        <v>284</v>
      </c>
      <c r="AY713" s="80" t="s">
        <v>34</v>
      </c>
    </row>
    <row r="714" s="80" customFormat="1" ht="17.25" spans="1:51">
      <c r="A714" s="95"/>
      <c r="B714" s="95"/>
      <c r="C714" s="95"/>
      <c r="D714" s="95">
        <v>0</v>
      </c>
      <c r="E714" s="95"/>
      <c r="F714" s="95"/>
      <c r="G714" s="95"/>
      <c r="H714" s="95"/>
      <c r="I714" s="95"/>
      <c r="J714" s="95"/>
      <c r="K714" s="95"/>
      <c r="L714" s="80">
        <v>0</v>
      </c>
      <c r="Y714" s="98"/>
      <c r="Z714" s="80">
        <f t="shared" si="34"/>
        <v>0</v>
      </c>
      <c r="AA714" s="80" t="str">
        <f t="shared" si="33"/>
        <v>公司金融部</v>
      </c>
      <c r="AB714" s="81" t="s">
        <v>205</v>
      </c>
      <c r="AC714" s="81">
        <v>0</v>
      </c>
      <c r="AD714" s="81">
        <v>0</v>
      </c>
      <c r="AE714" s="81">
        <v>0</v>
      </c>
      <c r="AF714" s="81">
        <v>0</v>
      </c>
      <c r="AG714" s="80" t="str">
        <f>IFERROR(VLOOKUP(AB714,$AI:$AJ,2,FALSE),0)</f>
        <v>公司金融部</v>
      </c>
      <c r="AI714" s="89" t="s">
        <v>936</v>
      </c>
      <c r="AJ714" s="89" t="s">
        <v>34</v>
      </c>
      <c r="AL714" s="83"/>
      <c r="AM714" s="83"/>
      <c r="AN714" s="83"/>
      <c r="AO714" s="83"/>
      <c r="AP714" s="83"/>
      <c r="AX714" s="80" t="s">
        <v>936</v>
      </c>
      <c r="AY714" s="80" t="s">
        <v>34</v>
      </c>
    </row>
    <row r="715" s="80" customFormat="1" ht="17.25" spans="1:51">
      <c r="A715" s="95"/>
      <c r="B715" s="95"/>
      <c r="C715" s="95"/>
      <c r="D715" s="95">
        <v>0</v>
      </c>
      <c r="E715" s="95"/>
      <c r="F715" s="95"/>
      <c r="G715" s="95"/>
      <c r="H715" s="95"/>
      <c r="I715" s="95"/>
      <c r="J715" s="95"/>
      <c r="K715" s="95"/>
      <c r="L715" s="80">
        <v>0</v>
      </c>
      <c r="Y715" s="98"/>
      <c r="Z715" s="80">
        <f t="shared" si="34"/>
        <v>0</v>
      </c>
      <c r="AA715" s="80" t="str">
        <f t="shared" si="33"/>
        <v>运营管理部</v>
      </c>
      <c r="AB715" s="81" t="s">
        <v>335</v>
      </c>
      <c r="AC715" s="81">
        <v>0</v>
      </c>
      <c r="AD715" s="81">
        <v>0</v>
      </c>
      <c r="AE715" s="81">
        <v>0</v>
      </c>
      <c r="AF715" s="81">
        <v>0</v>
      </c>
      <c r="AG715" s="80" t="str">
        <f>IFERROR(VLOOKUP(AB715,$AI:$AJ,2,FALSE),0)</f>
        <v>运营管理部</v>
      </c>
      <c r="AI715" s="89" t="s">
        <v>982</v>
      </c>
      <c r="AJ715" s="89" t="s">
        <v>34</v>
      </c>
      <c r="AL715" s="83"/>
      <c r="AM715" s="83"/>
      <c r="AN715" s="83"/>
      <c r="AO715" s="83"/>
      <c r="AP715" s="83"/>
      <c r="AX715" s="80" t="s">
        <v>982</v>
      </c>
      <c r="AY715" s="80" t="s">
        <v>34</v>
      </c>
    </row>
    <row r="716" s="80" customFormat="1" ht="17.25" spans="1:51">
      <c r="A716" s="95"/>
      <c r="B716" s="95"/>
      <c r="C716" s="95"/>
      <c r="D716" s="95">
        <v>0</v>
      </c>
      <c r="E716" s="95"/>
      <c r="F716" s="95"/>
      <c r="G716" s="95"/>
      <c r="H716" s="95"/>
      <c r="I716" s="95"/>
      <c r="J716" s="95"/>
      <c r="K716" s="95"/>
      <c r="L716" s="80">
        <v>0</v>
      </c>
      <c r="Y716" s="98"/>
      <c r="Z716" s="80">
        <f t="shared" si="34"/>
        <v>0</v>
      </c>
      <c r="AA716" s="80" t="str">
        <f t="shared" si="33"/>
        <v>运营管理部业务保障部</v>
      </c>
      <c r="AB716" s="81" t="s">
        <v>430</v>
      </c>
      <c r="AC716" s="81">
        <v>0</v>
      </c>
      <c r="AD716" s="81">
        <v>0</v>
      </c>
      <c r="AE716" s="81">
        <v>0</v>
      </c>
      <c r="AF716" s="81">
        <v>0</v>
      </c>
      <c r="AG716" s="80" t="str">
        <f>IFERROR(VLOOKUP(AB716,$AI:$AJ,2,FALSE),0)</f>
        <v>运营管理部业务保障部</v>
      </c>
      <c r="AI716" s="89" t="s">
        <v>995</v>
      </c>
      <c r="AJ716" s="89" t="s">
        <v>34</v>
      </c>
      <c r="AL716" s="83"/>
      <c r="AM716" s="83"/>
      <c r="AN716" s="83"/>
      <c r="AO716" s="83"/>
      <c r="AP716" s="83"/>
      <c r="AX716" s="80" t="s">
        <v>995</v>
      </c>
      <c r="AY716" s="80" t="s">
        <v>34</v>
      </c>
    </row>
    <row r="717" s="80" customFormat="1" ht="17.25" spans="1:51">
      <c r="A717" s="95"/>
      <c r="B717" s="95"/>
      <c r="C717" s="95"/>
      <c r="D717" s="95">
        <v>0</v>
      </c>
      <c r="E717" s="95"/>
      <c r="F717" s="95"/>
      <c r="G717" s="95"/>
      <c r="H717" s="95"/>
      <c r="I717" s="95"/>
      <c r="J717" s="95"/>
      <c r="K717" s="95"/>
      <c r="L717" s="80">
        <v>0</v>
      </c>
      <c r="Y717" s="98"/>
      <c r="Z717" s="80">
        <f t="shared" si="34"/>
        <v>0</v>
      </c>
      <c r="AA717" s="80" t="str">
        <f t="shared" si="33"/>
        <v>合庆支行</v>
      </c>
      <c r="AB717" s="81" t="s">
        <v>542</v>
      </c>
      <c r="AC717" s="81">
        <v>0</v>
      </c>
      <c r="AD717" s="81">
        <v>0</v>
      </c>
      <c r="AE717" s="81">
        <v>0</v>
      </c>
      <c r="AF717" s="81">
        <v>0</v>
      </c>
      <c r="AG717" s="80" t="str">
        <f>IFERROR(VLOOKUP(AB717,$AI:$AJ,2,FALSE),0)</f>
        <v>合庆支行</v>
      </c>
      <c r="AI717" s="89" t="s">
        <v>1038</v>
      </c>
      <c r="AJ717" s="89" t="s">
        <v>34</v>
      </c>
      <c r="AL717" s="83"/>
      <c r="AM717" s="83"/>
      <c r="AN717" s="83"/>
      <c r="AO717" s="83"/>
      <c r="AP717" s="83"/>
      <c r="AX717" s="80" t="s">
        <v>1038</v>
      </c>
      <c r="AY717" s="80" t="s">
        <v>34</v>
      </c>
    </row>
    <row r="718" s="80" customFormat="1" ht="17.25" spans="1:51">
      <c r="A718" s="95"/>
      <c r="B718" s="95"/>
      <c r="C718" s="95"/>
      <c r="D718" s="95">
        <v>0</v>
      </c>
      <c r="E718" s="95"/>
      <c r="F718" s="95"/>
      <c r="G718" s="95"/>
      <c r="H718" s="95"/>
      <c r="I718" s="95"/>
      <c r="J718" s="95"/>
      <c r="K718" s="95"/>
      <c r="L718" s="80">
        <v>0</v>
      </c>
      <c r="Y718" s="98"/>
      <c r="Z718" s="80">
        <f t="shared" si="34"/>
        <v>0</v>
      </c>
      <c r="AA718" s="80" t="str">
        <f t="shared" si="33"/>
        <v>陆家嘴支行</v>
      </c>
      <c r="AB718" s="81" t="s">
        <v>649</v>
      </c>
      <c r="AC718" s="81">
        <v>0</v>
      </c>
      <c r="AD718" s="81">
        <v>0</v>
      </c>
      <c r="AE718" s="81">
        <v>0</v>
      </c>
      <c r="AF718" s="81">
        <v>0</v>
      </c>
      <c r="AG718" s="80" t="str">
        <f>IFERROR(VLOOKUP(AB718,$AI:$AJ,2,FALSE),0)</f>
        <v>陆家嘴支行</v>
      </c>
      <c r="AI718" s="89" t="s">
        <v>1039</v>
      </c>
      <c r="AJ718" s="89" t="s">
        <v>34</v>
      </c>
      <c r="AL718" s="83"/>
      <c r="AM718" s="83"/>
      <c r="AN718" s="83"/>
      <c r="AO718" s="83"/>
      <c r="AP718" s="83"/>
      <c r="AX718" s="80" t="s">
        <v>1039</v>
      </c>
      <c r="AY718" s="80" t="s">
        <v>34</v>
      </c>
    </row>
    <row r="719" s="80" customFormat="1" ht="17.25" spans="1:51">
      <c r="A719" s="95"/>
      <c r="B719" s="95"/>
      <c r="C719" s="95"/>
      <c r="D719" s="95">
        <v>0</v>
      </c>
      <c r="E719" s="95"/>
      <c r="F719" s="95"/>
      <c r="G719" s="95"/>
      <c r="H719" s="95"/>
      <c r="I719" s="95"/>
      <c r="J719" s="95"/>
      <c r="K719" s="95"/>
      <c r="L719" s="80">
        <v>0</v>
      </c>
      <c r="Y719" s="98"/>
      <c r="Z719" s="80">
        <f t="shared" si="34"/>
        <v>0</v>
      </c>
      <c r="AA719" s="80" t="str">
        <f t="shared" si="33"/>
        <v>高桥支行</v>
      </c>
      <c r="AB719" s="81" t="s">
        <v>892</v>
      </c>
      <c r="AC719" s="81">
        <v>0</v>
      </c>
      <c r="AD719" s="81">
        <v>0</v>
      </c>
      <c r="AE719" s="81">
        <v>0</v>
      </c>
      <c r="AF719" s="81">
        <v>0</v>
      </c>
      <c r="AG719" s="80" t="str">
        <f>IFERROR(VLOOKUP(AB719,$AI:$AJ,2,FALSE),0)</f>
        <v>高桥支行</v>
      </c>
      <c r="AI719" s="89" t="s">
        <v>547</v>
      </c>
      <c r="AJ719" s="89" t="s">
        <v>34</v>
      </c>
      <c r="AL719" s="83"/>
      <c r="AM719" s="83"/>
      <c r="AN719" s="83"/>
      <c r="AO719" s="83"/>
      <c r="AP719" s="83"/>
      <c r="AX719" s="80" t="s">
        <v>547</v>
      </c>
      <c r="AY719" s="80" t="s">
        <v>34</v>
      </c>
    </row>
    <row r="720" s="80" customFormat="1" ht="17.25" spans="1:51">
      <c r="A720" s="95"/>
      <c r="B720" s="95"/>
      <c r="C720" s="95"/>
      <c r="D720" s="95">
        <v>0</v>
      </c>
      <c r="E720" s="95"/>
      <c r="F720" s="95"/>
      <c r="G720" s="95"/>
      <c r="H720" s="95"/>
      <c r="I720" s="95"/>
      <c r="J720" s="95"/>
      <c r="K720" s="95"/>
      <c r="L720" s="80">
        <v>0</v>
      </c>
      <c r="Y720" s="98"/>
      <c r="Z720" s="80">
        <f t="shared" si="34"/>
        <v>0</v>
      </c>
      <c r="AA720" s="80">
        <f t="shared" si="33"/>
        <v>0</v>
      </c>
      <c r="AB720" s="81" t="s">
        <v>1040</v>
      </c>
      <c r="AC720" s="81">
        <v>0</v>
      </c>
      <c r="AD720" s="81">
        <v>0</v>
      </c>
      <c r="AE720" s="81">
        <v>0</v>
      </c>
      <c r="AF720" s="81">
        <v>0</v>
      </c>
      <c r="AG720" s="80">
        <f>IFERROR(VLOOKUP(AB720,$AI:$AJ,2,FALSE),0)</f>
        <v>0</v>
      </c>
      <c r="AI720" s="89" t="s">
        <v>658</v>
      </c>
      <c r="AJ720" s="89" t="s">
        <v>109</v>
      </c>
      <c r="AL720" s="83"/>
      <c r="AM720" s="83"/>
      <c r="AN720" s="83"/>
      <c r="AO720" s="83"/>
      <c r="AP720" s="83"/>
      <c r="AX720" s="80" t="s">
        <v>658</v>
      </c>
      <c r="AY720" s="80" t="s">
        <v>109</v>
      </c>
    </row>
    <row r="721" s="80" customFormat="1" ht="17.25" spans="1:51">
      <c r="A721" s="95"/>
      <c r="B721" s="95"/>
      <c r="C721" s="95"/>
      <c r="D721" s="95">
        <v>0</v>
      </c>
      <c r="E721" s="95"/>
      <c r="F721" s="95"/>
      <c r="G721" s="95"/>
      <c r="H721" s="95"/>
      <c r="I721" s="95"/>
      <c r="J721" s="95"/>
      <c r="K721" s="95"/>
      <c r="L721" s="80">
        <v>0</v>
      </c>
      <c r="Y721" s="98"/>
      <c r="Z721" s="80">
        <f t="shared" si="34"/>
        <v>0</v>
      </c>
      <c r="AA721" s="80" t="str">
        <f t="shared" si="33"/>
        <v>五星路支行</v>
      </c>
      <c r="AB721" s="81" t="s">
        <v>819</v>
      </c>
      <c r="AC721" s="81">
        <v>0</v>
      </c>
      <c r="AD721" s="81">
        <v>0</v>
      </c>
      <c r="AE721" s="81">
        <v>0</v>
      </c>
      <c r="AF721" s="81">
        <v>0</v>
      </c>
      <c r="AG721" s="80" t="str">
        <f>IFERROR(VLOOKUP(AB721,$AI:$AJ,2,FALSE),0)</f>
        <v>五星路支行</v>
      </c>
      <c r="AI721" s="89" t="s">
        <v>79</v>
      </c>
      <c r="AJ721" s="89" t="s">
        <v>109</v>
      </c>
      <c r="AL721" s="83"/>
      <c r="AM721" s="83"/>
      <c r="AN721" s="83"/>
      <c r="AO721" s="83"/>
      <c r="AP721" s="83"/>
      <c r="AX721" s="80" t="s">
        <v>79</v>
      </c>
      <c r="AY721" s="80" t="s">
        <v>109</v>
      </c>
    </row>
    <row r="722" s="80" customFormat="1" ht="17.25" spans="1:51">
      <c r="A722" s="95"/>
      <c r="B722" s="95"/>
      <c r="C722" s="95"/>
      <c r="D722" s="95">
        <v>0</v>
      </c>
      <c r="E722" s="95"/>
      <c r="F722" s="95"/>
      <c r="G722" s="95"/>
      <c r="H722" s="95"/>
      <c r="I722" s="95"/>
      <c r="J722" s="95"/>
      <c r="K722" s="95"/>
      <c r="L722" s="80">
        <v>0</v>
      </c>
      <c r="Y722" s="98"/>
      <c r="Z722" s="80">
        <f t="shared" si="34"/>
        <v>0</v>
      </c>
      <c r="AA722" s="80" t="str">
        <f t="shared" si="33"/>
        <v>市场一部</v>
      </c>
      <c r="AB722" s="81" t="s">
        <v>582</v>
      </c>
      <c r="AC722" s="81">
        <v>0</v>
      </c>
      <c r="AD722" s="81">
        <v>0</v>
      </c>
      <c r="AE722" s="81">
        <v>0</v>
      </c>
      <c r="AF722" s="81">
        <v>0</v>
      </c>
      <c r="AG722" s="80" t="str">
        <f>IFERROR(VLOOKUP(AB722,$AI:$AJ,2,FALSE),0)</f>
        <v>市场一部</v>
      </c>
      <c r="AI722" s="89" t="s">
        <v>209</v>
      </c>
      <c r="AJ722" s="89" t="s">
        <v>109</v>
      </c>
      <c r="AL722" s="83"/>
      <c r="AM722" s="83"/>
      <c r="AN722" s="83"/>
      <c r="AO722" s="83"/>
      <c r="AP722" s="83"/>
      <c r="AX722" s="80" t="s">
        <v>209</v>
      </c>
      <c r="AY722" s="80" t="s">
        <v>109</v>
      </c>
    </row>
    <row r="723" s="80" customFormat="1" ht="17.25" spans="1:51">
      <c r="A723" s="95"/>
      <c r="B723" s="95"/>
      <c r="C723" s="95"/>
      <c r="D723" s="95">
        <v>0</v>
      </c>
      <c r="E723" s="95"/>
      <c r="F723" s="95"/>
      <c r="G723" s="95"/>
      <c r="H723" s="95"/>
      <c r="I723" s="95"/>
      <c r="J723" s="95"/>
      <c r="K723" s="95"/>
      <c r="L723" s="80">
        <v>0</v>
      </c>
      <c r="Y723" s="98"/>
      <c r="Z723" s="80">
        <f t="shared" si="34"/>
        <v>0</v>
      </c>
      <c r="AA723" s="80">
        <f t="shared" si="33"/>
        <v>0</v>
      </c>
      <c r="AB723" s="81" t="s">
        <v>1041</v>
      </c>
      <c r="AC723" s="81">
        <v>0</v>
      </c>
      <c r="AD723" s="81">
        <v>0</v>
      </c>
      <c r="AE723" s="81">
        <v>0</v>
      </c>
      <c r="AF723" s="81">
        <v>0</v>
      </c>
      <c r="AG723" s="80">
        <f>IFERROR(VLOOKUP(AB723,$AI:$AJ,2,FALSE),0)</f>
        <v>0</v>
      </c>
      <c r="AI723" s="89" t="s">
        <v>120</v>
      </c>
      <c r="AJ723" s="89" t="s">
        <v>109</v>
      </c>
      <c r="AL723" s="83"/>
      <c r="AM723" s="83"/>
      <c r="AN723" s="83"/>
      <c r="AO723" s="83"/>
      <c r="AP723" s="83"/>
      <c r="AX723" s="80" t="s">
        <v>120</v>
      </c>
      <c r="AY723" s="80" t="s">
        <v>109</v>
      </c>
    </row>
    <row r="724" s="80" customFormat="1" ht="17.25" spans="1:51">
      <c r="A724" s="95"/>
      <c r="B724" s="95"/>
      <c r="C724" s="95"/>
      <c r="D724" s="95">
        <v>0</v>
      </c>
      <c r="E724" s="95"/>
      <c r="F724" s="95"/>
      <c r="G724" s="95"/>
      <c r="H724" s="95"/>
      <c r="I724" s="95"/>
      <c r="J724" s="95"/>
      <c r="K724" s="95"/>
      <c r="L724" s="80">
        <v>0</v>
      </c>
      <c r="Y724" s="98"/>
      <c r="Z724" s="80">
        <f t="shared" si="34"/>
        <v>0</v>
      </c>
      <c r="AA724" s="80" t="str">
        <f t="shared" si="33"/>
        <v>运营管理部</v>
      </c>
      <c r="AB724" s="81" t="s">
        <v>395</v>
      </c>
      <c r="AC724" s="81">
        <v>0</v>
      </c>
      <c r="AD724" s="81">
        <v>0</v>
      </c>
      <c r="AE724" s="81">
        <v>0</v>
      </c>
      <c r="AF724" s="81">
        <v>0</v>
      </c>
      <c r="AG724" s="80" t="str">
        <f>IFERROR(VLOOKUP(AB724,$AI:$AJ,2,FALSE),0)</f>
        <v>运营管理部</v>
      </c>
      <c r="AI724" s="89" t="s">
        <v>785</v>
      </c>
      <c r="AJ724" s="89" t="s">
        <v>109</v>
      </c>
      <c r="AL724" s="83"/>
      <c r="AM724" s="83"/>
      <c r="AN724" s="83"/>
      <c r="AO724" s="83"/>
      <c r="AP724" s="83"/>
      <c r="AX724" s="80" t="s">
        <v>785</v>
      </c>
      <c r="AY724" s="80" t="s">
        <v>109</v>
      </c>
    </row>
    <row r="725" s="80" customFormat="1" ht="17.25" spans="1:51">
      <c r="A725" s="95"/>
      <c r="B725" s="95"/>
      <c r="C725" s="95"/>
      <c r="D725" s="95">
        <v>0</v>
      </c>
      <c r="E725" s="95"/>
      <c r="F725" s="95"/>
      <c r="G725" s="95"/>
      <c r="H725" s="95"/>
      <c r="I725" s="95"/>
      <c r="J725" s="95"/>
      <c r="K725" s="95"/>
      <c r="L725" s="80">
        <v>0</v>
      </c>
      <c r="Y725" s="98"/>
      <c r="Z725" s="80">
        <f t="shared" si="34"/>
        <v>0</v>
      </c>
      <c r="AA725" s="80">
        <f t="shared" si="33"/>
        <v>0</v>
      </c>
      <c r="AB725" s="81" t="s">
        <v>1042</v>
      </c>
      <c r="AC725" s="81">
        <v>0</v>
      </c>
      <c r="AD725" s="81">
        <v>0</v>
      </c>
      <c r="AE725" s="81">
        <v>0</v>
      </c>
      <c r="AF725" s="81">
        <v>0</v>
      </c>
      <c r="AG725" s="80">
        <f>IFERROR(VLOOKUP(AB725,$AI:$AJ,2,FALSE),0)</f>
        <v>0</v>
      </c>
      <c r="AI725" s="93" t="s">
        <v>1043</v>
      </c>
      <c r="AJ725" s="89" t="s">
        <v>109</v>
      </c>
      <c r="AL725" s="83"/>
      <c r="AM725" s="83"/>
      <c r="AN725" s="83"/>
      <c r="AO725" s="83"/>
      <c r="AP725" s="83"/>
      <c r="AX725" s="80" t="s">
        <v>1043</v>
      </c>
      <c r="AY725" s="80" t="s">
        <v>109</v>
      </c>
    </row>
    <row r="726" s="80" customFormat="1" ht="17.25" spans="1:51">
      <c r="A726" s="95"/>
      <c r="B726" s="95"/>
      <c r="C726" s="95"/>
      <c r="D726" s="95">
        <v>0</v>
      </c>
      <c r="E726" s="95"/>
      <c r="F726" s="95"/>
      <c r="G726" s="95"/>
      <c r="H726" s="95"/>
      <c r="I726" s="95"/>
      <c r="J726" s="95"/>
      <c r="K726" s="95"/>
      <c r="L726" s="80">
        <v>0</v>
      </c>
      <c r="Y726" s="98"/>
      <c r="Z726" s="80">
        <f t="shared" si="34"/>
        <v>0</v>
      </c>
      <c r="AA726" s="80" t="str">
        <f t="shared" si="33"/>
        <v>唐镇支行</v>
      </c>
      <c r="AB726" s="81" t="s">
        <v>544</v>
      </c>
      <c r="AC726" s="81">
        <v>0</v>
      </c>
      <c r="AD726" s="81">
        <v>0</v>
      </c>
      <c r="AE726" s="81">
        <v>0</v>
      </c>
      <c r="AF726" s="81">
        <v>273000</v>
      </c>
      <c r="AG726" s="80" t="str">
        <f>IFERROR(VLOOKUP(AB726,$AI:$AJ,2,FALSE),0)</f>
        <v>唐镇支行</v>
      </c>
      <c r="AI726" s="94" t="s">
        <v>1044</v>
      </c>
      <c r="AJ726" s="89" t="s">
        <v>109</v>
      </c>
      <c r="AL726" s="83"/>
      <c r="AM726" s="83"/>
      <c r="AN726" s="83"/>
      <c r="AO726" s="83"/>
      <c r="AP726" s="83"/>
      <c r="AX726" s="80" t="s">
        <v>1044</v>
      </c>
      <c r="AY726" s="80" t="s">
        <v>109</v>
      </c>
    </row>
    <row r="727" s="80" customFormat="1" ht="17.25" spans="1:51">
      <c r="A727" s="95"/>
      <c r="B727" s="95"/>
      <c r="C727" s="95"/>
      <c r="D727" s="95">
        <v>0</v>
      </c>
      <c r="E727" s="95"/>
      <c r="F727" s="95"/>
      <c r="G727" s="95"/>
      <c r="H727" s="95"/>
      <c r="I727" s="95"/>
      <c r="J727" s="95"/>
      <c r="K727" s="95"/>
      <c r="L727" s="80">
        <v>0</v>
      </c>
      <c r="Y727" s="98"/>
      <c r="Z727" s="80">
        <f t="shared" si="34"/>
        <v>0</v>
      </c>
      <c r="AA727" s="80" t="str">
        <f t="shared" si="33"/>
        <v>川沙支行</v>
      </c>
      <c r="AB727" s="81" t="s">
        <v>547</v>
      </c>
      <c r="AC727" s="81">
        <v>0</v>
      </c>
      <c r="AD727" s="81">
        <v>5000</v>
      </c>
      <c r="AE727" s="81">
        <v>0</v>
      </c>
      <c r="AF727" s="81">
        <v>5000</v>
      </c>
      <c r="AG727" s="80" t="str">
        <f>IFERROR(VLOOKUP(AB727,$AI:$AJ,2,FALSE),0)</f>
        <v>川沙支行</v>
      </c>
      <c r="AI727" s="89" t="s">
        <v>1045</v>
      </c>
      <c r="AJ727" s="89" t="s">
        <v>109</v>
      </c>
      <c r="AL727" s="83"/>
      <c r="AM727" s="83"/>
      <c r="AN727" s="83"/>
      <c r="AO727" s="83"/>
      <c r="AP727" s="83"/>
      <c r="AX727" s="80" t="s">
        <v>1045</v>
      </c>
      <c r="AY727" s="80" t="s">
        <v>109</v>
      </c>
    </row>
    <row r="728" s="80" customFormat="1" ht="17.25" spans="1:51">
      <c r="A728" s="95"/>
      <c r="B728" s="95"/>
      <c r="C728" s="95"/>
      <c r="D728" s="95">
        <v>0</v>
      </c>
      <c r="E728" s="95"/>
      <c r="F728" s="95"/>
      <c r="G728" s="95"/>
      <c r="H728" s="95"/>
      <c r="I728" s="95"/>
      <c r="J728" s="95"/>
      <c r="K728" s="95"/>
      <c r="L728" s="80">
        <v>0</v>
      </c>
      <c r="Y728" s="98"/>
      <c r="Z728" s="80">
        <f t="shared" si="34"/>
        <v>0</v>
      </c>
      <c r="AA728" s="80" t="str">
        <f t="shared" si="33"/>
        <v>唐镇支行</v>
      </c>
      <c r="AB728" s="81" t="s">
        <v>993</v>
      </c>
      <c r="AC728" s="81">
        <v>0</v>
      </c>
      <c r="AD728" s="81">
        <v>0</v>
      </c>
      <c r="AE728" s="81">
        <v>0</v>
      </c>
      <c r="AF728" s="81">
        <v>0</v>
      </c>
      <c r="AG728" s="80" t="str">
        <f>IFERROR(VLOOKUP(AB728,$AI:$AJ,2,FALSE),0)</f>
        <v>唐镇支行</v>
      </c>
      <c r="AI728" s="89" t="s">
        <v>944</v>
      </c>
      <c r="AJ728" s="89" t="s">
        <v>109</v>
      </c>
      <c r="AL728" s="83"/>
      <c r="AM728" s="83"/>
      <c r="AN728" s="83"/>
      <c r="AO728" s="83"/>
      <c r="AP728" s="83"/>
      <c r="AX728" s="80" t="s">
        <v>944</v>
      </c>
      <c r="AY728" s="80" t="s">
        <v>109</v>
      </c>
    </row>
    <row r="729" s="80" customFormat="1" ht="17.25" spans="1:51">
      <c r="A729" s="95"/>
      <c r="B729" s="95"/>
      <c r="C729" s="95"/>
      <c r="D729" s="95">
        <v>0</v>
      </c>
      <c r="E729" s="95"/>
      <c r="F729" s="95"/>
      <c r="G729" s="95"/>
      <c r="H729" s="95"/>
      <c r="I729" s="95"/>
      <c r="J729" s="95"/>
      <c r="K729" s="95"/>
      <c r="L729" s="80">
        <v>0</v>
      </c>
      <c r="Y729" s="98"/>
      <c r="Z729" s="80">
        <f t="shared" si="34"/>
        <v>0</v>
      </c>
      <c r="AA729" s="80" t="str">
        <f t="shared" si="33"/>
        <v>新园路支行</v>
      </c>
      <c r="AB729" s="81" t="s">
        <v>549</v>
      </c>
      <c r="AC729" s="81">
        <v>0</v>
      </c>
      <c r="AD729" s="81">
        <v>0</v>
      </c>
      <c r="AE729" s="81">
        <v>0</v>
      </c>
      <c r="AF729" s="81">
        <v>0</v>
      </c>
      <c r="AG729" s="80" t="str">
        <f>IFERROR(VLOOKUP(AB729,$AI:$AJ,2,FALSE),0)</f>
        <v>新园路支行</v>
      </c>
      <c r="AI729" s="89" t="s">
        <v>467</v>
      </c>
      <c r="AJ729" s="89" t="s">
        <v>78</v>
      </c>
      <c r="AL729" s="83"/>
      <c r="AM729" s="83"/>
      <c r="AN729" s="83"/>
      <c r="AO729" s="83"/>
      <c r="AP729" s="83"/>
      <c r="AX729" s="80" t="s">
        <v>467</v>
      </c>
      <c r="AY729" s="80" t="s">
        <v>78</v>
      </c>
    </row>
    <row r="730" s="80" customFormat="1" ht="17.25" spans="1:51">
      <c r="A730" s="95"/>
      <c r="B730" s="95"/>
      <c r="C730" s="95"/>
      <c r="D730" s="95">
        <v>0</v>
      </c>
      <c r="E730" s="95"/>
      <c r="F730" s="95"/>
      <c r="G730" s="95"/>
      <c r="H730" s="95"/>
      <c r="I730" s="95"/>
      <c r="J730" s="95"/>
      <c r="K730" s="95"/>
      <c r="L730" s="80">
        <v>0</v>
      </c>
      <c r="Y730" s="98"/>
      <c r="Z730" s="80">
        <f t="shared" si="34"/>
        <v>0</v>
      </c>
      <c r="AA730" s="80" t="str">
        <f t="shared" si="33"/>
        <v>张江支行</v>
      </c>
      <c r="AB730" s="81" t="s">
        <v>966</v>
      </c>
      <c r="AC730" s="81">
        <v>0</v>
      </c>
      <c r="AD730" s="81">
        <v>0</v>
      </c>
      <c r="AE730" s="81">
        <v>0</v>
      </c>
      <c r="AF730" s="81">
        <v>0</v>
      </c>
      <c r="AG730" s="80" t="str">
        <f>IFERROR(VLOOKUP(AB730,$AI:$AJ,2,FALSE),0)</f>
        <v>张江支行</v>
      </c>
      <c r="AI730" s="89" t="s">
        <v>175</v>
      </c>
      <c r="AJ730" s="89" t="s">
        <v>34</v>
      </c>
      <c r="AL730" s="83"/>
      <c r="AM730" s="83"/>
      <c r="AN730" s="83"/>
      <c r="AO730" s="83"/>
      <c r="AP730" s="83"/>
      <c r="AX730" s="80" t="s">
        <v>175</v>
      </c>
      <c r="AY730" s="80" t="s">
        <v>34</v>
      </c>
    </row>
    <row r="731" s="80" customFormat="1" ht="17.25" spans="1:51">
      <c r="A731" s="95"/>
      <c r="B731" s="95"/>
      <c r="C731" s="95"/>
      <c r="D731" s="95">
        <v>0</v>
      </c>
      <c r="E731" s="95"/>
      <c r="F731" s="95"/>
      <c r="G731" s="95"/>
      <c r="H731" s="95"/>
      <c r="I731" s="95"/>
      <c r="J731" s="95"/>
      <c r="K731" s="95"/>
      <c r="L731" s="80">
        <v>0</v>
      </c>
      <c r="Y731" s="98"/>
      <c r="Z731" s="80">
        <f t="shared" si="34"/>
        <v>0</v>
      </c>
      <c r="AA731" s="80" t="str">
        <f t="shared" si="33"/>
        <v>潼港分理处</v>
      </c>
      <c r="AB731" s="81" t="s">
        <v>552</v>
      </c>
      <c r="AC731" s="81">
        <v>0</v>
      </c>
      <c r="AD731" s="81">
        <v>0</v>
      </c>
      <c r="AE731" s="81">
        <v>0</v>
      </c>
      <c r="AF731" s="81">
        <v>0</v>
      </c>
      <c r="AG731" s="80" t="str">
        <f>IFERROR(VLOOKUP(AB731,$AI:$AJ,2,FALSE),0)</f>
        <v>潼港分理处</v>
      </c>
      <c r="AI731" s="89" t="s">
        <v>321</v>
      </c>
      <c r="AJ731" s="89" t="s">
        <v>78</v>
      </c>
      <c r="AL731" s="83"/>
      <c r="AM731" s="83"/>
      <c r="AN731" s="83"/>
      <c r="AO731" s="83"/>
      <c r="AP731" s="83"/>
      <c r="AX731" s="80" t="s">
        <v>321</v>
      </c>
      <c r="AY731" s="80" t="s">
        <v>78</v>
      </c>
    </row>
    <row r="732" s="80" customFormat="1" ht="17.25" spans="1:51">
      <c r="A732" s="95"/>
      <c r="B732" s="95"/>
      <c r="C732" s="95"/>
      <c r="D732" s="95">
        <v>0</v>
      </c>
      <c r="E732" s="95"/>
      <c r="F732" s="95"/>
      <c r="G732" s="95"/>
      <c r="H732" s="95"/>
      <c r="I732" s="95"/>
      <c r="J732" s="95"/>
      <c r="K732" s="95"/>
      <c r="L732" s="80">
        <v>0</v>
      </c>
      <c r="Y732" s="98"/>
      <c r="Z732" s="80">
        <f t="shared" si="34"/>
        <v>0</v>
      </c>
      <c r="AA732" s="80" t="str">
        <f t="shared" si="33"/>
        <v>蔡路支行</v>
      </c>
      <c r="AB732" s="81" t="s">
        <v>555</v>
      </c>
      <c r="AC732" s="81">
        <v>0</v>
      </c>
      <c r="AD732" s="81">
        <v>0</v>
      </c>
      <c r="AE732" s="81">
        <v>3</v>
      </c>
      <c r="AF732" s="81">
        <v>70500</v>
      </c>
      <c r="AG732" s="80" t="str">
        <f>IFERROR(VLOOKUP(AB732,$AI:$AJ,2,FALSE),0)</f>
        <v>蔡路支行</v>
      </c>
      <c r="AI732" s="89" t="s">
        <v>126</v>
      </c>
      <c r="AJ732" s="89" t="s">
        <v>66</v>
      </c>
      <c r="AL732" s="83"/>
      <c r="AM732" s="83"/>
      <c r="AN732" s="83"/>
      <c r="AO732" s="83"/>
      <c r="AP732" s="83"/>
      <c r="AX732" s="80" t="s">
        <v>126</v>
      </c>
      <c r="AY732" s="80" t="s">
        <v>66</v>
      </c>
    </row>
    <row r="733" s="80" customFormat="1" ht="17.25" spans="1:51">
      <c r="A733" s="95"/>
      <c r="B733" s="95"/>
      <c r="C733" s="95"/>
      <c r="D733" s="95">
        <v>0</v>
      </c>
      <c r="E733" s="95"/>
      <c r="F733" s="95"/>
      <c r="G733" s="95"/>
      <c r="H733" s="95"/>
      <c r="I733" s="95"/>
      <c r="J733" s="95"/>
      <c r="K733" s="95"/>
      <c r="L733" s="80">
        <v>0</v>
      </c>
      <c r="Y733" s="98"/>
      <c r="Z733" s="80">
        <f t="shared" si="34"/>
        <v>0</v>
      </c>
      <c r="AA733" s="80" t="str">
        <f t="shared" si="33"/>
        <v>唐镇支行</v>
      </c>
      <c r="AB733" s="81" t="s">
        <v>1002</v>
      </c>
      <c r="AC733" s="81">
        <v>0</v>
      </c>
      <c r="AD733" s="81">
        <v>0</v>
      </c>
      <c r="AE733" s="81">
        <v>0</v>
      </c>
      <c r="AF733" s="81">
        <v>0</v>
      </c>
      <c r="AG733" s="80" t="str">
        <f>IFERROR(VLOOKUP(AB733,$AI:$AJ,2,FALSE),0)</f>
        <v>唐镇支行</v>
      </c>
      <c r="AI733" s="89" t="s">
        <v>528</v>
      </c>
      <c r="AJ733" s="89" t="s">
        <v>78</v>
      </c>
      <c r="AL733" s="83"/>
      <c r="AM733" s="83"/>
      <c r="AN733" s="83"/>
      <c r="AO733" s="83"/>
      <c r="AP733" s="83"/>
      <c r="AX733" s="80" t="s">
        <v>528</v>
      </c>
      <c r="AY733" s="80" t="s">
        <v>78</v>
      </c>
    </row>
    <row r="734" s="80" customFormat="1" ht="17.25" spans="1:51">
      <c r="A734" s="95"/>
      <c r="B734" s="95"/>
      <c r="C734" s="95"/>
      <c r="D734" s="95">
        <v>0</v>
      </c>
      <c r="E734" s="95"/>
      <c r="F734" s="95"/>
      <c r="G734" s="95"/>
      <c r="H734" s="95"/>
      <c r="I734" s="95"/>
      <c r="J734" s="95"/>
      <c r="K734" s="95"/>
      <c r="L734" s="80">
        <v>0</v>
      </c>
      <c r="Y734" s="98"/>
      <c r="Z734" s="80">
        <f t="shared" si="34"/>
        <v>0</v>
      </c>
      <c r="AA734" s="80">
        <f t="shared" si="33"/>
        <v>0</v>
      </c>
      <c r="AB734" s="81" t="s">
        <v>1046</v>
      </c>
      <c r="AC734" s="81">
        <v>0</v>
      </c>
      <c r="AD734" s="81">
        <v>0</v>
      </c>
      <c r="AE734" s="81">
        <v>0</v>
      </c>
      <c r="AF734" s="81">
        <v>140000</v>
      </c>
      <c r="AG734" s="80">
        <f>IFERROR(VLOOKUP(AB734,$AI:$AJ,2,FALSE),0)</f>
        <v>0</v>
      </c>
      <c r="AI734" s="89" t="s">
        <v>984</v>
      </c>
      <c r="AJ734" s="89" t="s">
        <v>78</v>
      </c>
      <c r="AL734" s="83"/>
      <c r="AM734" s="83"/>
      <c r="AN734" s="83"/>
      <c r="AO734" s="83"/>
      <c r="AP734" s="83"/>
      <c r="AX734" s="80" t="s">
        <v>984</v>
      </c>
      <c r="AY734" s="80" t="s">
        <v>78</v>
      </c>
    </row>
    <row r="735" s="80" customFormat="1" ht="17.25" spans="1:51">
      <c r="A735" s="95"/>
      <c r="B735" s="95"/>
      <c r="C735" s="95"/>
      <c r="D735" s="95">
        <v>0</v>
      </c>
      <c r="E735" s="95"/>
      <c r="F735" s="95"/>
      <c r="G735" s="95"/>
      <c r="H735" s="95"/>
      <c r="I735" s="95"/>
      <c r="J735" s="95"/>
      <c r="K735" s="95"/>
      <c r="L735" s="80">
        <v>0</v>
      </c>
      <c r="Y735" s="98"/>
      <c r="Z735" s="80">
        <f t="shared" si="34"/>
        <v>0</v>
      </c>
      <c r="AA735" s="80">
        <f t="shared" si="33"/>
        <v>0</v>
      </c>
      <c r="AB735" s="81" t="s">
        <v>1047</v>
      </c>
      <c r="AC735" s="81">
        <v>0</v>
      </c>
      <c r="AD735" s="81">
        <v>0</v>
      </c>
      <c r="AE735" s="81">
        <v>0</v>
      </c>
      <c r="AF735" s="81">
        <v>111000</v>
      </c>
      <c r="AG735" s="80">
        <f>IFERROR(VLOOKUP(AB735,$AI:$AJ,2,FALSE),0)</f>
        <v>0</v>
      </c>
      <c r="AI735" s="93" t="s">
        <v>957</v>
      </c>
      <c r="AJ735" s="89" t="s">
        <v>78</v>
      </c>
      <c r="AL735" s="83"/>
      <c r="AM735" s="83"/>
      <c r="AN735" s="83"/>
      <c r="AO735" s="83"/>
      <c r="AP735" s="83"/>
      <c r="AX735" s="80" t="s">
        <v>957</v>
      </c>
      <c r="AY735" s="80" t="s">
        <v>78</v>
      </c>
    </row>
    <row r="736" s="80" customFormat="1" ht="17.25" spans="1:51">
      <c r="A736" s="95"/>
      <c r="B736" s="95"/>
      <c r="C736" s="95"/>
      <c r="D736" s="95">
        <v>0</v>
      </c>
      <c r="E736" s="95"/>
      <c r="F736" s="95"/>
      <c r="G736" s="95"/>
      <c r="H736" s="95"/>
      <c r="I736" s="95"/>
      <c r="J736" s="95"/>
      <c r="K736" s="95"/>
      <c r="L736" s="80">
        <v>0</v>
      </c>
      <c r="Y736" s="98"/>
      <c r="Z736" s="80">
        <f t="shared" si="34"/>
        <v>0</v>
      </c>
      <c r="AA736" s="80">
        <f t="shared" si="33"/>
        <v>0</v>
      </c>
      <c r="AB736" s="81" t="s">
        <v>1048</v>
      </c>
      <c r="AC736" s="81">
        <v>0</v>
      </c>
      <c r="AD736" s="81">
        <v>0</v>
      </c>
      <c r="AE736" s="81">
        <v>0</v>
      </c>
      <c r="AF736" s="81">
        <v>0</v>
      </c>
      <c r="AG736" s="80">
        <f>IFERROR(VLOOKUP(AB736,$AI:$AJ,2,FALSE),0)</f>
        <v>0</v>
      </c>
      <c r="AI736" s="89" t="s">
        <v>1007</v>
      </c>
      <c r="AJ736" s="89" t="s">
        <v>78</v>
      </c>
      <c r="AL736" s="83"/>
      <c r="AM736" s="83"/>
      <c r="AN736" s="83"/>
      <c r="AO736" s="83"/>
      <c r="AP736" s="83"/>
      <c r="AX736" s="80" t="s">
        <v>1007</v>
      </c>
      <c r="AY736" s="80" t="s">
        <v>78</v>
      </c>
    </row>
    <row r="737" s="80" customFormat="1" ht="17.25" spans="1:51">
      <c r="A737" s="95"/>
      <c r="B737" s="95"/>
      <c r="C737" s="95"/>
      <c r="D737" s="95">
        <v>0</v>
      </c>
      <c r="E737" s="95"/>
      <c r="F737" s="95"/>
      <c r="G737" s="95"/>
      <c r="H737" s="95"/>
      <c r="I737" s="95"/>
      <c r="J737" s="95"/>
      <c r="K737" s="95"/>
      <c r="L737" s="80">
        <v>0</v>
      </c>
      <c r="Y737" s="98"/>
      <c r="Z737" s="80">
        <f t="shared" si="34"/>
        <v>0</v>
      </c>
      <c r="AA737" s="80" t="str">
        <f t="shared" si="33"/>
        <v>和炯路支行</v>
      </c>
      <c r="AB737" s="81" t="s">
        <v>558</v>
      </c>
      <c r="AC737" s="81">
        <v>0</v>
      </c>
      <c r="AD737" s="81">
        <v>6000</v>
      </c>
      <c r="AE737" s="81">
        <v>0</v>
      </c>
      <c r="AF737" s="81">
        <v>696000</v>
      </c>
      <c r="AG737" s="80" t="str">
        <f>IFERROR(VLOOKUP(AB737,$AI:$AJ,2,FALSE),0)</f>
        <v>和炯路支行</v>
      </c>
      <c r="AI737" s="94" t="s">
        <v>968</v>
      </c>
      <c r="AJ737" s="89" t="s">
        <v>78</v>
      </c>
      <c r="AL737" s="83"/>
      <c r="AM737" s="83"/>
      <c r="AN737" s="83"/>
      <c r="AO737" s="83"/>
      <c r="AP737" s="83"/>
      <c r="AX737" s="80" t="s">
        <v>968</v>
      </c>
      <c r="AY737" s="80" t="s">
        <v>78</v>
      </c>
    </row>
    <row r="738" s="80" customFormat="1" ht="17.25" spans="1:51">
      <c r="A738" s="95"/>
      <c r="B738" s="95"/>
      <c r="C738" s="95"/>
      <c r="D738" s="95">
        <v>0</v>
      </c>
      <c r="E738" s="95"/>
      <c r="F738" s="95"/>
      <c r="G738" s="95"/>
      <c r="H738" s="95"/>
      <c r="I738" s="95"/>
      <c r="J738" s="95"/>
      <c r="K738" s="95"/>
      <c r="L738" s="80">
        <v>0</v>
      </c>
      <c r="Y738" s="98"/>
      <c r="Z738" s="80">
        <f t="shared" si="34"/>
        <v>0</v>
      </c>
      <c r="AA738" s="80">
        <f t="shared" si="33"/>
        <v>0</v>
      </c>
      <c r="AB738" s="81" t="s">
        <v>146</v>
      </c>
      <c r="AC738" s="81"/>
      <c r="AD738" s="81"/>
      <c r="AE738" s="81"/>
      <c r="AF738" s="81"/>
      <c r="AG738" s="80">
        <f>IFERROR(VLOOKUP(AB738,$AI:$AJ,2,FALSE),0)</f>
        <v>0</v>
      </c>
      <c r="AI738" s="89" t="s">
        <v>1049</v>
      </c>
      <c r="AJ738" s="89" t="s">
        <v>78</v>
      </c>
      <c r="AL738" s="83"/>
      <c r="AM738" s="83"/>
      <c r="AN738" s="83"/>
      <c r="AO738" s="83"/>
      <c r="AP738" s="83"/>
      <c r="AX738" s="80" t="s">
        <v>1049</v>
      </c>
      <c r="AY738" s="80" t="s">
        <v>78</v>
      </c>
    </row>
    <row r="739" s="80" customFormat="1" spans="1:51">
      <c r="A739" s="95"/>
      <c r="B739" s="95"/>
      <c r="C739" s="95"/>
      <c r="D739" s="95">
        <v>0</v>
      </c>
      <c r="E739" s="95"/>
      <c r="F739" s="95"/>
      <c r="G739" s="95"/>
      <c r="H739" s="95"/>
      <c r="I739" s="95"/>
      <c r="J739" s="95"/>
      <c r="K739" s="95"/>
      <c r="L739" s="80">
        <v>0</v>
      </c>
      <c r="Z739" s="80">
        <f t="shared" si="34"/>
        <v>0</v>
      </c>
      <c r="AA739" s="80">
        <f t="shared" si="33"/>
        <v>0</v>
      </c>
      <c r="AB739" s="81" t="s">
        <v>151</v>
      </c>
      <c r="AC739" s="81">
        <v>40</v>
      </c>
      <c r="AD739" s="81">
        <v>1379000</v>
      </c>
      <c r="AE739" s="81">
        <v>722</v>
      </c>
      <c r="AF739" s="81">
        <v>59163160</v>
      </c>
      <c r="AG739" s="80">
        <f>IFERROR(VLOOKUP(AB739,$AI:$AJ,2,FALSE),0)</f>
        <v>0</v>
      </c>
      <c r="AI739" s="89" t="s">
        <v>964</v>
      </c>
      <c r="AJ739" s="89" t="s">
        <v>32</v>
      </c>
      <c r="AL739" s="83"/>
      <c r="AM739" s="83"/>
      <c r="AN739" s="83"/>
      <c r="AO739" s="83"/>
      <c r="AP739" s="83"/>
      <c r="AX739" s="80" t="s">
        <v>964</v>
      </c>
      <c r="AY739" s="80" t="s">
        <v>32</v>
      </c>
    </row>
    <row r="740" s="80" customFormat="1" spans="1:51">
      <c r="A740" s="95"/>
      <c r="B740" s="95"/>
      <c r="C740" s="95"/>
      <c r="D740" s="95"/>
      <c r="E740" s="95"/>
      <c r="F740" s="95"/>
      <c r="G740" s="95"/>
      <c r="H740" s="95"/>
      <c r="I740" s="95"/>
      <c r="J740" s="95"/>
      <c r="K740" s="95"/>
      <c r="AB740" s="81"/>
      <c r="AC740" s="81"/>
      <c r="AD740" s="81"/>
      <c r="AE740" s="81"/>
      <c r="AF740" s="81"/>
      <c r="AI740" s="89" t="s">
        <v>997</v>
      </c>
      <c r="AJ740" s="89" t="s">
        <v>32</v>
      </c>
      <c r="AL740" s="83"/>
      <c r="AM740" s="83"/>
      <c r="AN740" s="83"/>
      <c r="AO740" s="83"/>
      <c r="AP740" s="83"/>
      <c r="AX740" s="80" t="s">
        <v>997</v>
      </c>
      <c r="AY740" s="80" t="s">
        <v>32</v>
      </c>
    </row>
    <row r="741" s="80" customFormat="1" spans="1:51">
      <c r="A741" s="95"/>
      <c r="B741" s="95"/>
      <c r="C741" s="95"/>
      <c r="D741" s="95"/>
      <c r="E741" s="95"/>
      <c r="F741" s="95"/>
      <c r="G741" s="95"/>
      <c r="H741" s="95"/>
      <c r="I741" s="95"/>
      <c r="J741" s="95"/>
      <c r="K741" s="95"/>
      <c r="AB741" s="81"/>
      <c r="AC741" s="81"/>
      <c r="AD741" s="81"/>
      <c r="AE741" s="81"/>
      <c r="AF741" s="81"/>
      <c r="AI741" s="89" t="s">
        <v>1050</v>
      </c>
      <c r="AJ741" s="89" t="s">
        <v>32</v>
      </c>
      <c r="AL741" s="83"/>
      <c r="AM741" s="83"/>
      <c r="AN741" s="83"/>
      <c r="AO741" s="83"/>
      <c r="AP741" s="83"/>
      <c r="AX741" s="80" t="s">
        <v>1050</v>
      </c>
      <c r="AY741" s="80" t="s">
        <v>32</v>
      </c>
    </row>
    <row r="742" s="80" customFormat="1" spans="1:51">
      <c r="A742" s="95"/>
      <c r="B742" s="95"/>
      <c r="C742" s="95"/>
      <c r="D742" s="95"/>
      <c r="E742" s="95"/>
      <c r="F742" s="95"/>
      <c r="G742" s="95"/>
      <c r="H742" s="95"/>
      <c r="I742" s="95"/>
      <c r="J742" s="95"/>
      <c r="K742" s="95"/>
      <c r="AB742" s="81"/>
      <c r="AC742" s="81"/>
      <c r="AD742" s="81"/>
      <c r="AE742" s="81"/>
      <c r="AF742" s="81"/>
      <c r="AI742" s="89" t="s">
        <v>317</v>
      </c>
      <c r="AJ742" s="89" t="s">
        <v>32</v>
      </c>
      <c r="AL742" s="83"/>
      <c r="AM742" s="83"/>
      <c r="AN742" s="83"/>
      <c r="AO742" s="83"/>
      <c r="AP742" s="83"/>
      <c r="AX742" s="80" t="s">
        <v>317</v>
      </c>
      <c r="AY742" s="80" t="s">
        <v>32</v>
      </c>
    </row>
    <row r="743" s="80" customFormat="1" spans="1:51">
      <c r="A743" s="95"/>
      <c r="B743" s="95"/>
      <c r="C743" s="95"/>
      <c r="D743" s="95"/>
      <c r="E743" s="95"/>
      <c r="F743" s="95"/>
      <c r="G743" s="95"/>
      <c r="H743" s="95"/>
      <c r="I743" s="95"/>
      <c r="J743" s="95"/>
      <c r="K743" s="95"/>
      <c r="AB743" s="81"/>
      <c r="AC743" s="81"/>
      <c r="AD743" s="81"/>
      <c r="AE743" s="81"/>
      <c r="AF743" s="81"/>
      <c r="AI743" s="89" t="s">
        <v>394</v>
      </c>
      <c r="AJ743" s="89" t="s">
        <v>32</v>
      </c>
      <c r="AL743" s="83"/>
      <c r="AM743" s="83"/>
      <c r="AN743" s="83"/>
      <c r="AO743" s="83"/>
      <c r="AP743" s="83"/>
      <c r="AX743" s="80" t="s">
        <v>394</v>
      </c>
      <c r="AY743" s="80" t="s">
        <v>32</v>
      </c>
    </row>
    <row r="744" s="80" customFormat="1" spans="1:51">
      <c r="A744" s="95"/>
      <c r="B744" s="95"/>
      <c r="C744" s="95"/>
      <c r="D744" s="95"/>
      <c r="E744" s="95"/>
      <c r="F744" s="95"/>
      <c r="G744" s="95"/>
      <c r="H744" s="95"/>
      <c r="I744" s="95"/>
      <c r="J744" s="95"/>
      <c r="K744" s="95"/>
      <c r="AB744" s="81"/>
      <c r="AC744" s="81"/>
      <c r="AD744" s="81"/>
      <c r="AE744" s="81"/>
      <c r="AF744" s="81"/>
      <c r="AI744" s="89" t="s">
        <v>204</v>
      </c>
      <c r="AJ744" s="89" t="s">
        <v>32</v>
      </c>
      <c r="AL744" s="83"/>
      <c r="AM744" s="83"/>
      <c r="AN744" s="83"/>
      <c r="AO744" s="83"/>
      <c r="AP744" s="83"/>
      <c r="AX744" s="80" t="s">
        <v>204</v>
      </c>
      <c r="AY744" s="80" t="s">
        <v>32</v>
      </c>
    </row>
    <row r="745" s="80" customFormat="1" spans="1:51">
      <c r="A745" s="95"/>
      <c r="B745" s="95"/>
      <c r="C745" s="95"/>
      <c r="D745" s="95"/>
      <c r="E745" s="95"/>
      <c r="F745" s="95"/>
      <c r="G745" s="95"/>
      <c r="H745" s="95"/>
      <c r="I745" s="95"/>
      <c r="J745" s="95"/>
      <c r="K745" s="95"/>
      <c r="AB745" s="81"/>
      <c r="AC745" s="81"/>
      <c r="AD745" s="81"/>
      <c r="AE745" s="81"/>
      <c r="AF745" s="81"/>
      <c r="AI745" s="91" t="s">
        <v>428</v>
      </c>
      <c r="AJ745" s="89" t="s">
        <v>32</v>
      </c>
      <c r="AL745" s="83"/>
      <c r="AM745" s="83"/>
      <c r="AN745" s="83"/>
      <c r="AO745" s="83"/>
      <c r="AP745" s="83"/>
      <c r="AX745" s="80" t="s">
        <v>428</v>
      </c>
      <c r="AY745" s="80" t="s">
        <v>32</v>
      </c>
    </row>
    <row r="746" s="80" customFormat="1" spans="1:51">
      <c r="A746" s="95"/>
      <c r="B746" s="95"/>
      <c r="C746" s="95"/>
      <c r="D746" s="95"/>
      <c r="E746" s="95"/>
      <c r="F746" s="95"/>
      <c r="G746" s="95"/>
      <c r="H746" s="95"/>
      <c r="I746" s="95"/>
      <c r="J746" s="95"/>
      <c r="K746" s="95"/>
      <c r="AB746" s="81"/>
      <c r="AC746" s="81"/>
      <c r="AD746" s="81"/>
      <c r="AE746" s="81"/>
      <c r="AF746" s="81"/>
      <c r="AI746" s="89" t="s">
        <v>405</v>
      </c>
      <c r="AJ746" s="89" t="s">
        <v>32</v>
      </c>
      <c r="AL746" s="83"/>
      <c r="AM746" s="83"/>
      <c r="AN746" s="83"/>
      <c r="AO746" s="83"/>
      <c r="AP746" s="83"/>
      <c r="AX746" s="80" t="s">
        <v>405</v>
      </c>
      <c r="AY746" s="80" t="s">
        <v>32</v>
      </c>
    </row>
    <row r="747" s="80" customFormat="1" spans="1:51">
      <c r="A747" s="95"/>
      <c r="B747" s="95"/>
      <c r="C747" s="95"/>
      <c r="D747" s="95"/>
      <c r="E747" s="95"/>
      <c r="F747" s="95"/>
      <c r="G747" s="95"/>
      <c r="H747" s="95"/>
      <c r="I747" s="95"/>
      <c r="J747" s="95"/>
      <c r="K747" s="95"/>
      <c r="AB747" s="81"/>
      <c r="AC747" s="81"/>
      <c r="AD747" s="81"/>
      <c r="AE747" s="81"/>
      <c r="AF747" s="81"/>
      <c r="AI747" s="93" t="s">
        <v>142</v>
      </c>
      <c r="AJ747" s="89" t="s">
        <v>32</v>
      </c>
      <c r="AL747" s="83"/>
      <c r="AM747" s="83"/>
      <c r="AN747" s="83"/>
      <c r="AO747" s="83"/>
      <c r="AP747" s="83"/>
      <c r="AX747" s="80" t="s">
        <v>142</v>
      </c>
      <c r="AY747" s="80" t="s">
        <v>32</v>
      </c>
    </row>
    <row r="748" s="80" customFormat="1" spans="1:51">
      <c r="A748" s="95"/>
      <c r="B748" s="95"/>
      <c r="C748" s="95"/>
      <c r="D748" s="95"/>
      <c r="E748" s="95"/>
      <c r="F748" s="95"/>
      <c r="G748" s="95"/>
      <c r="H748" s="95"/>
      <c r="I748" s="95"/>
      <c r="J748" s="95"/>
      <c r="K748" s="95"/>
      <c r="AB748" s="81"/>
      <c r="AC748" s="81"/>
      <c r="AD748" s="81"/>
      <c r="AE748" s="81"/>
      <c r="AF748" s="81"/>
      <c r="AI748" s="94" t="s">
        <v>283</v>
      </c>
      <c r="AJ748" s="89" t="s">
        <v>34</v>
      </c>
      <c r="AL748" s="83"/>
      <c r="AM748" s="83"/>
      <c r="AN748" s="83"/>
      <c r="AO748" s="83"/>
      <c r="AP748" s="83"/>
      <c r="AX748" s="80" t="s">
        <v>283</v>
      </c>
      <c r="AY748" s="80" t="s">
        <v>34</v>
      </c>
    </row>
    <row r="749" s="80" customFormat="1" spans="1:51">
      <c r="A749" s="95"/>
      <c r="B749" s="95"/>
      <c r="C749" s="95"/>
      <c r="D749" s="95"/>
      <c r="E749" s="95"/>
      <c r="F749" s="95"/>
      <c r="G749" s="95"/>
      <c r="H749" s="95"/>
      <c r="I749" s="95"/>
      <c r="J749" s="95"/>
      <c r="K749" s="95"/>
      <c r="AB749" s="81"/>
      <c r="AC749" s="81"/>
      <c r="AD749" s="81"/>
      <c r="AE749" s="81"/>
      <c r="AF749" s="81"/>
      <c r="AI749" s="89" t="s">
        <v>1051</v>
      </c>
      <c r="AJ749" s="89" t="s">
        <v>167</v>
      </c>
      <c r="AL749" s="83"/>
      <c r="AM749" s="83"/>
      <c r="AN749" s="83"/>
      <c r="AO749" s="83"/>
      <c r="AP749" s="83"/>
      <c r="AX749" s="80" t="s">
        <v>1051</v>
      </c>
      <c r="AY749" s="80" t="s">
        <v>167</v>
      </c>
    </row>
    <row r="750" s="80" customFormat="1" spans="1:51">
      <c r="A750" s="95"/>
      <c r="B750" s="95"/>
      <c r="C750" s="95"/>
      <c r="D750" s="95"/>
      <c r="E750" s="95"/>
      <c r="F750" s="95"/>
      <c r="G750" s="95"/>
      <c r="H750" s="95"/>
      <c r="I750" s="95"/>
      <c r="J750" s="95"/>
      <c r="K750" s="95"/>
      <c r="AB750" s="81"/>
      <c r="AC750" s="81"/>
      <c r="AD750" s="81"/>
      <c r="AE750" s="81"/>
      <c r="AF750" s="81"/>
      <c r="AI750" s="89" t="s">
        <v>1052</v>
      </c>
      <c r="AJ750" s="89" t="s">
        <v>32</v>
      </c>
      <c r="AL750" s="83"/>
      <c r="AM750" s="83"/>
      <c r="AN750" s="83"/>
      <c r="AO750" s="83"/>
      <c r="AP750" s="83"/>
      <c r="AX750" s="80" t="s">
        <v>1052</v>
      </c>
      <c r="AY750" s="80" t="s">
        <v>32</v>
      </c>
    </row>
    <row r="751" s="80" customFormat="1" spans="1:51">
      <c r="A751" s="95"/>
      <c r="B751" s="95"/>
      <c r="C751" s="95"/>
      <c r="D751" s="95"/>
      <c r="E751" s="95"/>
      <c r="F751" s="95"/>
      <c r="G751" s="95"/>
      <c r="H751" s="95"/>
      <c r="I751" s="95"/>
      <c r="J751" s="95"/>
      <c r="K751" s="95"/>
      <c r="AB751" s="81"/>
      <c r="AC751" s="81"/>
      <c r="AD751" s="81"/>
      <c r="AE751" s="81"/>
      <c r="AF751" s="81"/>
      <c r="AI751" s="89" t="s">
        <v>930</v>
      </c>
      <c r="AJ751" s="89" t="s">
        <v>32</v>
      </c>
      <c r="AL751" s="83"/>
      <c r="AM751" s="83"/>
      <c r="AN751" s="83"/>
      <c r="AO751" s="83"/>
      <c r="AP751" s="83"/>
      <c r="AX751" s="80" t="s">
        <v>930</v>
      </c>
      <c r="AY751" s="80" t="s">
        <v>32</v>
      </c>
    </row>
    <row r="752" s="80" customFormat="1" spans="1:51">
      <c r="A752" s="95"/>
      <c r="B752" s="95"/>
      <c r="C752" s="95"/>
      <c r="D752" s="95"/>
      <c r="E752" s="95"/>
      <c r="F752" s="95"/>
      <c r="G752" s="95"/>
      <c r="H752" s="95"/>
      <c r="I752" s="95"/>
      <c r="J752" s="95"/>
      <c r="K752" s="95"/>
      <c r="AB752" s="81"/>
      <c r="AC752" s="81"/>
      <c r="AD752" s="81"/>
      <c r="AE752" s="81"/>
      <c r="AF752" s="81"/>
      <c r="AI752" s="93" t="s">
        <v>958</v>
      </c>
      <c r="AJ752" s="89" t="s">
        <v>32</v>
      </c>
      <c r="AL752" s="83"/>
      <c r="AM752" s="83"/>
      <c r="AN752" s="83"/>
      <c r="AO752" s="83"/>
      <c r="AP752" s="83"/>
      <c r="AX752" s="80" t="s">
        <v>958</v>
      </c>
      <c r="AY752" s="80" t="s">
        <v>32</v>
      </c>
    </row>
    <row r="753" s="80" customFormat="1" spans="1:51">
      <c r="A753" s="95"/>
      <c r="B753" s="95"/>
      <c r="C753" s="95"/>
      <c r="D753" s="95"/>
      <c r="E753" s="95"/>
      <c r="F753" s="95"/>
      <c r="G753" s="95"/>
      <c r="H753" s="95"/>
      <c r="I753" s="95"/>
      <c r="J753" s="95"/>
      <c r="K753" s="95"/>
      <c r="AB753" s="81"/>
      <c r="AC753" s="81"/>
      <c r="AD753" s="81"/>
      <c r="AE753" s="81"/>
      <c r="AF753" s="81"/>
      <c r="AI753" s="89" t="s">
        <v>1036</v>
      </c>
      <c r="AJ753" s="89" t="s">
        <v>32</v>
      </c>
      <c r="AL753" s="83"/>
      <c r="AM753" s="83"/>
      <c r="AN753" s="83"/>
      <c r="AO753" s="83"/>
      <c r="AP753" s="83"/>
      <c r="AX753" s="80" t="s">
        <v>1036</v>
      </c>
      <c r="AY753" s="80" t="s">
        <v>32</v>
      </c>
    </row>
    <row r="754" s="80" customFormat="1" spans="1:51">
      <c r="A754" s="95"/>
      <c r="B754" s="95"/>
      <c r="C754" s="95"/>
      <c r="D754" s="95"/>
      <c r="E754" s="95"/>
      <c r="F754" s="95"/>
      <c r="G754" s="95"/>
      <c r="H754" s="95"/>
      <c r="I754" s="95"/>
      <c r="J754" s="95"/>
      <c r="K754" s="95"/>
      <c r="AB754" s="81"/>
      <c r="AC754" s="81"/>
      <c r="AD754" s="81"/>
      <c r="AE754" s="81"/>
      <c r="AF754" s="81"/>
      <c r="AI754" s="89" t="s">
        <v>1053</v>
      </c>
      <c r="AJ754" s="89" t="s">
        <v>32</v>
      </c>
      <c r="AL754" s="83"/>
      <c r="AM754" s="83"/>
      <c r="AN754" s="83"/>
      <c r="AO754" s="83"/>
      <c r="AP754" s="83"/>
      <c r="AX754" s="80" t="s">
        <v>1053</v>
      </c>
      <c r="AY754" s="80" t="s">
        <v>32</v>
      </c>
    </row>
    <row r="755" s="80" customFormat="1" spans="1:51">
      <c r="A755" s="95"/>
      <c r="B755" s="95"/>
      <c r="C755" s="95"/>
      <c r="D755" s="95"/>
      <c r="E755" s="95"/>
      <c r="F755" s="95"/>
      <c r="G755" s="95"/>
      <c r="H755" s="95"/>
      <c r="I755" s="95"/>
      <c r="J755" s="95"/>
      <c r="K755" s="95"/>
      <c r="AB755" s="81"/>
      <c r="AC755" s="81"/>
      <c r="AD755" s="81"/>
      <c r="AE755" s="81"/>
      <c r="AF755" s="81"/>
      <c r="AI755" s="89" t="s">
        <v>1054</v>
      </c>
      <c r="AJ755" s="89" t="s">
        <v>32</v>
      </c>
      <c r="AL755" s="83"/>
      <c r="AM755" s="83"/>
      <c r="AN755" s="83"/>
      <c r="AO755" s="83"/>
      <c r="AP755" s="83"/>
      <c r="AX755" s="80" t="s">
        <v>1054</v>
      </c>
      <c r="AY755" s="80" t="s">
        <v>32</v>
      </c>
    </row>
    <row r="756" s="80" customFormat="1" spans="1:51">
      <c r="A756" s="95"/>
      <c r="B756" s="95"/>
      <c r="C756" s="95"/>
      <c r="D756" s="95"/>
      <c r="E756" s="95"/>
      <c r="F756" s="95"/>
      <c r="G756" s="95"/>
      <c r="H756" s="95"/>
      <c r="I756" s="95"/>
      <c r="J756" s="95"/>
      <c r="K756" s="95"/>
      <c r="AB756" s="81"/>
      <c r="AC756" s="81"/>
      <c r="AD756" s="81"/>
      <c r="AE756" s="81"/>
      <c r="AF756" s="81"/>
      <c r="AI756" s="89" t="s">
        <v>1055</v>
      </c>
      <c r="AJ756" s="89" t="s">
        <v>32</v>
      </c>
      <c r="AL756" s="83"/>
      <c r="AM756" s="83"/>
      <c r="AN756" s="83"/>
      <c r="AO756" s="83"/>
      <c r="AP756" s="83"/>
      <c r="AX756" s="80" t="s">
        <v>1055</v>
      </c>
      <c r="AY756" s="80" t="s">
        <v>32</v>
      </c>
    </row>
    <row r="757" s="80" customFormat="1" spans="1:51">
      <c r="A757" s="95"/>
      <c r="B757" s="95"/>
      <c r="C757" s="95"/>
      <c r="D757" s="95"/>
      <c r="E757" s="95"/>
      <c r="F757" s="95"/>
      <c r="G757" s="95"/>
      <c r="H757" s="95"/>
      <c r="I757" s="95"/>
      <c r="J757" s="95"/>
      <c r="K757" s="95"/>
      <c r="AB757" s="81"/>
      <c r="AC757" s="81"/>
      <c r="AD757" s="81"/>
      <c r="AE757" s="81"/>
      <c r="AF757" s="81"/>
      <c r="AI757" s="89" t="s">
        <v>1056</v>
      </c>
      <c r="AJ757" s="89" t="s">
        <v>32</v>
      </c>
      <c r="AL757" s="83"/>
      <c r="AM757" s="83"/>
      <c r="AN757" s="83"/>
      <c r="AO757" s="83"/>
      <c r="AP757" s="83"/>
      <c r="AX757" s="80" t="s">
        <v>1056</v>
      </c>
      <c r="AY757" s="80" t="s">
        <v>32</v>
      </c>
    </row>
    <row r="758" s="80" customFormat="1" spans="1:51">
      <c r="A758" s="95"/>
      <c r="B758" s="95"/>
      <c r="C758" s="95"/>
      <c r="D758" s="95"/>
      <c r="E758" s="95"/>
      <c r="F758" s="95"/>
      <c r="G758" s="95"/>
      <c r="H758" s="95"/>
      <c r="I758" s="95"/>
      <c r="J758" s="95"/>
      <c r="K758" s="95"/>
      <c r="AB758" s="81"/>
      <c r="AC758" s="81"/>
      <c r="AD758" s="81"/>
      <c r="AE758" s="81"/>
      <c r="AF758" s="81"/>
      <c r="AI758" s="89" t="s">
        <v>1057</v>
      </c>
      <c r="AJ758" s="89" t="s">
        <v>32</v>
      </c>
      <c r="AL758" s="83"/>
      <c r="AM758" s="83"/>
      <c r="AN758" s="83"/>
      <c r="AO758" s="83"/>
      <c r="AP758" s="83"/>
      <c r="AX758" s="80" t="s">
        <v>1057</v>
      </c>
      <c r="AY758" s="80" t="s">
        <v>32</v>
      </c>
    </row>
    <row r="759" s="80" customFormat="1" spans="1:51">
      <c r="A759" s="95"/>
      <c r="B759" s="95"/>
      <c r="C759" s="95"/>
      <c r="D759" s="95"/>
      <c r="E759" s="95"/>
      <c r="F759" s="95"/>
      <c r="G759" s="95"/>
      <c r="H759" s="95"/>
      <c r="I759" s="95"/>
      <c r="J759" s="95"/>
      <c r="K759" s="95"/>
      <c r="AB759" s="81"/>
      <c r="AC759" s="81"/>
      <c r="AD759" s="81"/>
      <c r="AE759" s="81"/>
      <c r="AF759" s="81"/>
      <c r="AI759" s="89" t="s">
        <v>378</v>
      </c>
      <c r="AJ759" s="89" t="s">
        <v>210</v>
      </c>
      <c r="AL759" s="83"/>
      <c r="AM759" s="83"/>
      <c r="AN759" s="83"/>
      <c r="AO759" s="83"/>
      <c r="AP759" s="83"/>
      <c r="AX759" s="80" t="s">
        <v>378</v>
      </c>
      <c r="AY759" s="80" t="s">
        <v>210</v>
      </c>
    </row>
    <row r="760" s="80" customFormat="1" spans="1:51">
      <c r="A760" s="95"/>
      <c r="B760" s="95"/>
      <c r="C760" s="95"/>
      <c r="D760" s="95"/>
      <c r="E760" s="95"/>
      <c r="F760" s="95"/>
      <c r="G760" s="95"/>
      <c r="H760" s="95"/>
      <c r="I760" s="95"/>
      <c r="J760" s="95"/>
      <c r="K760" s="95"/>
      <c r="AB760" s="81"/>
      <c r="AC760" s="81"/>
      <c r="AD760" s="81"/>
      <c r="AE760" s="81"/>
      <c r="AF760" s="81"/>
      <c r="AI760" s="89" t="s">
        <v>502</v>
      </c>
      <c r="AJ760" s="89" t="s">
        <v>210</v>
      </c>
      <c r="AL760" s="83"/>
      <c r="AM760" s="83"/>
      <c r="AN760" s="83"/>
      <c r="AO760" s="83"/>
      <c r="AP760" s="83"/>
      <c r="AX760" s="80" t="s">
        <v>502</v>
      </c>
      <c r="AY760" s="80" t="s">
        <v>210</v>
      </c>
    </row>
    <row r="761" s="80" customFormat="1" spans="1:51">
      <c r="A761" s="95"/>
      <c r="B761" s="95"/>
      <c r="C761" s="95"/>
      <c r="D761" s="95"/>
      <c r="E761" s="95"/>
      <c r="F761" s="95"/>
      <c r="G761" s="95"/>
      <c r="H761" s="95"/>
      <c r="I761" s="95"/>
      <c r="J761" s="95"/>
      <c r="K761" s="95"/>
      <c r="AB761" s="81"/>
      <c r="AC761" s="81"/>
      <c r="AD761" s="81"/>
      <c r="AE761" s="81"/>
      <c r="AF761" s="81"/>
      <c r="AI761" s="89" t="s">
        <v>1058</v>
      </c>
      <c r="AJ761" s="89" t="s">
        <v>210</v>
      </c>
      <c r="AL761" s="83"/>
      <c r="AM761" s="83"/>
      <c r="AN761" s="83"/>
      <c r="AO761" s="83"/>
      <c r="AP761" s="83"/>
      <c r="AX761" s="80" t="s">
        <v>1058</v>
      </c>
      <c r="AY761" s="80" t="s">
        <v>210</v>
      </c>
    </row>
    <row r="762" s="80" customFormat="1" spans="1:51">
      <c r="A762" s="95"/>
      <c r="B762" s="95"/>
      <c r="C762" s="95"/>
      <c r="D762" s="95"/>
      <c r="E762" s="95"/>
      <c r="F762" s="95"/>
      <c r="G762" s="95"/>
      <c r="H762" s="95"/>
      <c r="I762" s="95"/>
      <c r="J762" s="95"/>
      <c r="K762" s="95"/>
      <c r="AB762" s="81"/>
      <c r="AC762" s="81"/>
      <c r="AD762" s="81"/>
      <c r="AE762" s="81"/>
      <c r="AF762" s="81"/>
      <c r="AI762" s="89" t="s">
        <v>994</v>
      </c>
      <c r="AJ762" s="89" t="s">
        <v>210</v>
      </c>
      <c r="AL762" s="83"/>
      <c r="AM762" s="83"/>
      <c r="AN762" s="83"/>
      <c r="AO762" s="83"/>
      <c r="AP762" s="83"/>
      <c r="AX762" s="80" t="s">
        <v>994</v>
      </c>
      <c r="AY762" s="80" t="s">
        <v>210</v>
      </c>
    </row>
    <row r="763" s="80" customFormat="1" spans="1:51">
      <c r="A763" s="95"/>
      <c r="B763" s="95"/>
      <c r="C763" s="95"/>
      <c r="D763" s="95"/>
      <c r="E763" s="95"/>
      <c r="F763" s="95"/>
      <c r="G763" s="95"/>
      <c r="H763" s="95"/>
      <c r="I763" s="95"/>
      <c r="J763" s="95"/>
      <c r="K763" s="95"/>
      <c r="AB763" s="81"/>
      <c r="AC763" s="81"/>
      <c r="AD763" s="81"/>
      <c r="AE763" s="81"/>
      <c r="AF763" s="81"/>
      <c r="AI763" s="89" t="s">
        <v>818</v>
      </c>
      <c r="AJ763" s="89" t="s">
        <v>210</v>
      </c>
      <c r="AL763" s="83"/>
      <c r="AM763" s="83"/>
      <c r="AN763" s="83"/>
      <c r="AO763" s="83"/>
      <c r="AP763" s="83"/>
      <c r="AX763" s="80" t="s">
        <v>818</v>
      </c>
      <c r="AY763" s="80" t="s">
        <v>210</v>
      </c>
    </row>
    <row r="764" s="80" customFormat="1" spans="1:51">
      <c r="A764" s="95"/>
      <c r="B764" s="95"/>
      <c r="C764" s="95"/>
      <c r="D764" s="95"/>
      <c r="E764" s="95"/>
      <c r="F764" s="95"/>
      <c r="G764" s="95"/>
      <c r="H764" s="95"/>
      <c r="I764" s="95"/>
      <c r="J764" s="95"/>
      <c r="K764" s="95"/>
      <c r="AB764" s="81"/>
      <c r="AC764" s="81"/>
      <c r="AD764" s="81"/>
      <c r="AE764" s="81"/>
      <c r="AF764" s="81"/>
      <c r="AI764" s="89" t="s">
        <v>526</v>
      </c>
      <c r="AJ764" s="89" t="s">
        <v>210</v>
      </c>
      <c r="AL764" s="83"/>
      <c r="AM764" s="83"/>
      <c r="AN764" s="83"/>
      <c r="AO764" s="83"/>
      <c r="AP764" s="83"/>
      <c r="AX764" s="80" t="s">
        <v>526</v>
      </c>
      <c r="AY764" s="80" t="s">
        <v>210</v>
      </c>
    </row>
    <row r="765" s="80" customFormat="1" spans="1:51">
      <c r="A765" s="95"/>
      <c r="B765" s="95"/>
      <c r="C765" s="95"/>
      <c r="D765" s="95"/>
      <c r="E765" s="95"/>
      <c r="F765" s="95"/>
      <c r="G765" s="95"/>
      <c r="H765" s="95"/>
      <c r="I765" s="95"/>
      <c r="J765" s="95"/>
      <c r="K765" s="95"/>
      <c r="AB765" s="81"/>
      <c r="AC765" s="81"/>
      <c r="AD765" s="81"/>
      <c r="AE765" s="81"/>
      <c r="AF765" s="81"/>
      <c r="AI765" s="89" t="s">
        <v>186</v>
      </c>
      <c r="AJ765" s="89" t="s">
        <v>210</v>
      </c>
      <c r="AL765" s="83"/>
      <c r="AM765" s="83"/>
      <c r="AN765" s="83"/>
      <c r="AO765" s="83"/>
      <c r="AP765" s="83"/>
      <c r="AX765" s="80" t="s">
        <v>186</v>
      </c>
      <c r="AY765" s="80" t="s">
        <v>210</v>
      </c>
    </row>
    <row r="766" s="80" customFormat="1" spans="1:51">
      <c r="A766" s="95"/>
      <c r="B766" s="95"/>
      <c r="C766" s="95"/>
      <c r="D766" s="95"/>
      <c r="E766" s="95"/>
      <c r="F766" s="95"/>
      <c r="G766" s="95"/>
      <c r="H766" s="95"/>
      <c r="I766" s="95"/>
      <c r="J766" s="95"/>
      <c r="K766" s="95"/>
      <c r="AB766" s="81"/>
      <c r="AC766" s="81"/>
      <c r="AD766" s="81"/>
      <c r="AE766" s="81"/>
      <c r="AF766" s="81"/>
      <c r="AI766" s="93" t="s">
        <v>1059</v>
      </c>
      <c r="AJ766" s="89" t="s">
        <v>210</v>
      </c>
      <c r="AL766" s="83"/>
      <c r="AM766" s="83"/>
      <c r="AN766" s="83"/>
      <c r="AO766" s="83"/>
      <c r="AP766" s="83"/>
      <c r="AX766" s="80" t="s">
        <v>1059</v>
      </c>
      <c r="AY766" s="80" t="s">
        <v>210</v>
      </c>
    </row>
    <row r="767" s="80" customFormat="1" spans="1:51">
      <c r="A767" s="95"/>
      <c r="B767" s="95"/>
      <c r="C767" s="95"/>
      <c r="D767" s="95"/>
      <c r="E767" s="95"/>
      <c r="F767" s="95"/>
      <c r="G767" s="95"/>
      <c r="H767" s="95"/>
      <c r="I767" s="95"/>
      <c r="J767" s="95"/>
      <c r="K767" s="95"/>
      <c r="AB767" s="81"/>
      <c r="AC767" s="81"/>
      <c r="AD767" s="81"/>
      <c r="AE767" s="81"/>
      <c r="AF767" s="81"/>
      <c r="AI767" s="94" t="s">
        <v>1001</v>
      </c>
      <c r="AJ767" s="89" t="s">
        <v>210</v>
      </c>
      <c r="AL767" s="83"/>
      <c r="AM767" s="83"/>
      <c r="AN767" s="83"/>
      <c r="AO767" s="83"/>
      <c r="AP767" s="83"/>
      <c r="AX767" s="80" t="s">
        <v>1001</v>
      </c>
      <c r="AY767" s="80" t="s">
        <v>210</v>
      </c>
    </row>
    <row r="768" s="80" customFormat="1" spans="1:51">
      <c r="A768" s="95"/>
      <c r="B768" s="95"/>
      <c r="C768" s="95"/>
      <c r="D768" s="95"/>
      <c r="E768" s="95"/>
      <c r="F768" s="95"/>
      <c r="G768" s="95"/>
      <c r="H768" s="95"/>
      <c r="I768" s="95"/>
      <c r="J768" s="95"/>
      <c r="K768" s="95"/>
      <c r="AB768" s="81"/>
      <c r="AC768" s="81"/>
      <c r="AD768" s="81"/>
      <c r="AE768" s="81"/>
      <c r="AF768" s="81"/>
      <c r="AI768" s="89" t="s">
        <v>707</v>
      </c>
      <c r="AJ768" s="89" t="s">
        <v>210</v>
      </c>
      <c r="AL768" s="83"/>
      <c r="AM768" s="83"/>
      <c r="AN768" s="83"/>
      <c r="AO768" s="83"/>
      <c r="AP768" s="83"/>
      <c r="AX768" s="80" t="s">
        <v>707</v>
      </c>
      <c r="AY768" s="80" t="s">
        <v>210</v>
      </c>
    </row>
    <row r="769" s="80" customFormat="1" spans="1:51">
      <c r="A769" s="95"/>
      <c r="B769" s="95"/>
      <c r="C769" s="95"/>
      <c r="D769" s="95"/>
      <c r="E769" s="95"/>
      <c r="F769" s="95"/>
      <c r="G769" s="95"/>
      <c r="H769" s="95"/>
      <c r="I769" s="95"/>
      <c r="J769" s="95"/>
      <c r="K769" s="95"/>
      <c r="AB769" s="81"/>
      <c r="AC769" s="81"/>
      <c r="AD769" s="81"/>
      <c r="AE769" s="81"/>
      <c r="AF769" s="81"/>
      <c r="AI769" s="89" t="s">
        <v>1060</v>
      </c>
      <c r="AJ769" s="89" t="s">
        <v>210</v>
      </c>
      <c r="AL769" s="83"/>
      <c r="AM769" s="83"/>
      <c r="AN769" s="83"/>
      <c r="AO769" s="83"/>
      <c r="AP769" s="83"/>
      <c r="AX769" s="80" t="s">
        <v>1060</v>
      </c>
      <c r="AY769" s="80" t="s">
        <v>210</v>
      </c>
    </row>
    <row r="770" s="80" customFormat="1" spans="1:51">
      <c r="A770" s="95"/>
      <c r="B770" s="95"/>
      <c r="C770" s="95"/>
      <c r="D770" s="95"/>
      <c r="E770" s="95"/>
      <c r="F770" s="95"/>
      <c r="G770" s="95"/>
      <c r="H770" s="95"/>
      <c r="I770" s="95"/>
      <c r="J770" s="95"/>
      <c r="K770" s="95"/>
      <c r="AB770" s="81"/>
      <c r="AC770" s="81"/>
      <c r="AD770" s="81"/>
      <c r="AE770" s="81"/>
      <c r="AF770" s="81"/>
      <c r="AI770" s="89" t="s">
        <v>357</v>
      </c>
      <c r="AJ770" s="89" t="s">
        <v>167</v>
      </c>
      <c r="AL770" s="83"/>
      <c r="AM770" s="83"/>
      <c r="AN770" s="83"/>
      <c r="AO770" s="83"/>
      <c r="AP770" s="83"/>
      <c r="AX770" s="80" t="s">
        <v>357</v>
      </c>
      <c r="AY770" s="80" t="s">
        <v>167</v>
      </c>
    </row>
    <row r="771" s="80" customFormat="1" spans="1:51">
      <c r="A771" s="95"/>
      <c r="B771" s="95"/>
      <c r="C771" s="95"/>
      <c r="D771" s="95"/>
      <c r="E771" s="95"/>
      <c r="F771" s="95"/>
      <c r="G771" s="95"/>
      <c r="H771" s="95"/>
      <c r="I771" s="95"/>
      <c r="J771" s="95"/>
      <c r="K771" s="95"/>
      <c r="AB771" s="81"/>
      <c r="AC771" s="81"/>
      <c r="AD771" s="81"/>
      <c r="AE771" s="81"/>
      <c r="AF771" s="81"/>
      <c r="AI771" s="89" t="s">
        <v>422</v>
      </c>
      <c r="AJ771" s="89" t="s">
        <v>167</v>
      </c>
      <c r="AL771" s="83"/>
      <c r="AM771" s="83"/>
      <c r="AN771" s="83"/>
      <c r="AO771" s="83"/>
      <c r="AP771" s="83"/>
      <c r="AX771" s="80" t="s">
        <v>422</v>
      </c>
      <c r="AY771" s="80" t="s">
        <v>167</v>
      </c>
    </row>
    <row r="772" s="80" customFormat="1" spans="1:51">
      <c r="A772" s="95"/>
      <c r="B772" s="95"/>
      <c r="C772" s="95"/>
      <c r="D772" s="95"/>
      <c r="E772" s="95"/>
      <c r="F772" s="95"/>
      <c r="G772" s="95"/>
      <c r="H772" s="95"/>
      <c r="I772" s="95"/>
      <c r="J772" s="95"/>
      <c r="K772" s="95"/>
      <c r="AB772" s="81"/>
      <c r="AC772" s="81"/>
      <c r="AD772" s="81"/>
      <c r="AE772" s="81"/>
      <c r="AF772" s="81"/>
      <c r="AI772" s="89" t="s">
        <v>74</v>
      </c>
      <c r="AJ772" s="89" t="s">
        <v>93</v>
      </c>
      <c r="AL772" s="83"/>
      <c r="AM772" s="83"/>
      <c r="AN772" s="83"/>
      <c r="AO772" s="83"/>
      <c r="AP772" s="83"/>
      <c r="AX772" s="80" t="s">
        <v>74</v>
      </c>
      <c r="AY772" s="80" t="s">
        <v>93</v>
      </c>
    </row>
    <row r="773" s="80" customFormat="1" spans="1:51">
      <c r="A773" s="95"/>
      <c r="B773" s="95"/>
      <c r="C773" s="95"/>
      <c r="D773" s="95"/>
      <c r="E773" s="95"/>
      <c r="F773" s="95"/>
      <c r="G773" s="95"/>
      <c r="H773" s="95"/>
      <c r="I773" s="95"/>
      <c r="J773" s="95"/>
      <c r="K773" s="95"/>
      <c r="AB773" s="81"/>
      <c r="AC773" s="81"/>
      <c r="AD773" s="81"/>
      <c r="AE773" s="81"/>
      <c r="AF773" s="81"/>
      <c r="AI773" s="89" t="s">
        <v>1061</v>
      </c>
      <c r="AJ773" s="89" t="s">
        <v>167</v>
      </c>
      <c r="AL773" s="83"/>
      <c r="AM773" s="83"/>
      <c r="AN773" s="83"/>
      <c r="AO773" s="83"/>
      <c r="AP773" s="83"/>
      <c r="AX773" s="80" t="s">
        <v>1061</v>
      </c>
      <c r="AY773" s="80" t="s">
        <v>167</v>
      </c>
    </row>
    <row r="774" s="80" customFormat="1" spans="1:51">
      <c r="A774" s="95"/>
      <c r="B774" s="95"/>
      <c r="C774" s="95"/>
      <c r="D774" s="95"/>
      <c r="E774" s="95"/>
      <c r="F774" s="95"/>
      <c r="G774" s="95"/>
      <c r="H774" s="95"/>
      <c r="I774" s="95"/>
      <c r="J774" s="95"/>
      <c r="K774" s="95"/>
      <c r="AB774" s="81"/>
      <c r="AC774" s="81"/>
      <c r="AD774" s="81"/>
      <c r="AE774" s="81"/>
      <c r="AF774" s="81"/>
      <c r="AI774" s="89" t="s">
        <v>705</v>
      </c>
      <c r="AJ774" s="89" t="s">
        <v>167</v>
      </c>
      <c r="AL774" s="83"/>
      <c r="AM774" s="83"/>
      <c r="AN774" s="83"/>
      <c r="AO774" s="83"/>
      <c r="AP774" s="83"/>
      <c r="AX774" s="80" t="s">
        <v>705</v>
      </c>
      <c r="AY774" s="80" t="s">
        <v>167</v>
      </c>
    </row>
    <row r="775" s="80" customFormat="1" spans="1:51">
      <c r="A775" s="95"/>
      <c r="B775" s="95"/>
      <c r="C775" s="95"/>
      <c r="D775" s="95"/>
      <c r="E775" s="95"/>
      <c r="F775" s="95"/>
      <c r="G775" s="95"/>
      <c r="H775" s="95"/>
      <c r="I775" s="95"/>
      <c r="J775" s="95"/>
      <c r="K775" s="95"/>
      <c r="AB775" s="81"/>
      <c r="AC775" s="81"/>
      <c r="AD775" s="81"/>
      <c r="AE775" s="81"/>
      <c r="AF775" s="81"/>
      <c r="AI775" s="89" t="s">
        <v>872</v>
      </c>
      <c r="AJ775" s="89" t="s">
        <v>167</v>
      </c>
      <c r="AL775" s="83"/>
      <c r="AM775" s="83"/>
      <c r="AN775" s="83"/>
      <c r="AO775" s="83"/>
      <c r="AP775" s="83"/>
      <c r="AX775" s="80" t="s">
        <v>872</v>
      </c>
      <c r="AY775" s="80" t="s">
        <v>167</v>
      </c>
    </row>
    <row r="776" s="80" customFormat="1" spans="1:51">
      <c r="A776" s="95"/>
      <c r="B776" s="95"/>
      <c r="C776" s="95"/>
      <c r="D776" s="95"/>
      <c r="E776" s="95"/>
      <c r="F776" s="95"/>
      <c r="G776" s="95"/>
      <c r="H776" s="95"/>
      <c r="I776" s="95"/>
      <c r="J776" s="95"/>
      <c r="K776" s="95"/>
      <c r="AB776" s="81"/>
      <c r="AC776" s="81"/>
      <c r="AD776" s="81"/>
      <c r="AE776" s="81"/>
      <c r="AF776" s="81"/>
      <c r="AI776" s="89" t="s">
        <v>851</v>
      </c>
      <c r="AJ776" s="89" t="s">
        <v>167</v>
      </c>
      <c r="AL776" s="83"/>
      <c r="AM776" s="83"/>
      <c r="AN776" s="83"/>
      <c r="AO776" s="83"/>
      <c r="AP776" s="83"/>
      <c r="AX776" s="80" t="s">
        <v>851</v>
      </c>
      <c r="AY776" s="80" t="s">
        <v>167</v>
      </c>
    </row>
    <row r="777" s="80" customFormat="1" spans="1:51">
      <c r="A777" s="95"/>
      <c r="B777" s="95"/>
      <c r="C777" s="95"/>
      <c r="D777" s="95"/>
      <c r="E777" s="95"/>
      <c r="F777" s="95"/>
      <c r="G777" s="95"/>
      <c r="H777" s="95"/>
      <c r="I777" s="95"/>
      <c r="J777" s="95"/>
      <c r="K777" s="95"/>
      <c r="AB777" s="81"/>
      <c r="AC777" s="81"/>
      <c r="AD777" s="81"/>
      <c r="AE777" s="81"/>
      <c r="AF777" s="81"/>
      <c r="AI777" s="89" t="s">
        <v>663</v>
      </c>
      <c r="AJ777" s="89" t="s">
        <v>167</v>
      </c>
      <c r="AL777" s="83"/>
      <c r="AM777" s="83"/>
      <c r="AN777" s="83"/>
      <c r="AO777" s="83"/>
      <c r="AP777" s="83"/>
      <c r="AX777" s="80" t="s">
        <v>663</v>
      </c>
      <c r="AY777" s="80" t="s">
        <v>167</v>
      </c>
    </row>
    <row r="778" s="80" customFormat="1" spans="1:51">
      <c r="A778" s="95"/>
      <c r="B778" s="95"/>
      <c r="C778" s="95"/>
      <c r="D778" s="95"/>
      <c r="E778" s="95"/>
      <c r="F778" s="95"/>
      <c r="G778" s="95"/>
      <c r="H778" s="95"/>
      <c r="I778" s="95"/>
      <c r="J778" s="95"/>
      <c r="K778" s="95"/>
      <c r="AB778" s="81"/>
      <c r="AC778" s="81"/>
      <c r="AD778" s="81"/>
      <c r="AE778" s="81"/>
      <c r="AF778" s="81"/>
      <c r="AI778" s="89" t="s">
        <v>861</v>
      </c>
      <c r="AJ778" s="89" t="s">
        <v>182</v>
      </c>
      <c r="AL778" s="83"/>
      <c r="AM778" s="83"/>
      <c r="AN778" s="83"/>
      <c r="AO778" s="83"/>
      <c r="AP778" s="83"/>
      <c r="AX778" s="80" t="s">
        <v>861</v>
      </c>
      <c r="AY778" s="80" t="s">
        <v>182</v>
      </c>
    </row>
    <row r="779" s="80" customFormat="1" spans="1:51">
      <c r="A779" s="95"/>
      <c r="B779" s="95"/>
      <c r="C779" s="95"/>
      <c r="D779" s="95"/>
      <c r="E779" s="95"/>
      <c r="F779" s="95"/>
      <c r="G779" s="95"/>
      <c r="H779" s="95"/>
      <c r="I779" s="95"/>
      <c r="J779" s="95"/>
      <c r="K779" s="95"/>
      <c r="AB779" s="81"/>
      <c r="AC779" s="81"/>
      <c r="AD779" s="81"/>
      <c r="AE779" s="81"/>
      <c r="AF779" s="81"/>
      <c r="AI779" s="89" t="s">
        <v>1062</v>
      </c>
      <c r="AJ779" s="89" t="s">
        <v>49</v>
      </c>
      <c r="AL779" s="83"/>
      <c r="AM779" s="83"/>
      <c r="AN779" s="83"/>
      <c r="AO779" s="83"/>
      <c r="AP779" s="83"/>
      <c r="AX779" s="80" t="s">
        <v>1062</v>
      </c>
      <c r="AY779" s="80" t="s">
        <v>49</v>
      </c>
    </row>
    <row r="780" s="80" customFormat="1" spans="1:42">
      <c r="A780" s="95"/>
      <c r="B780" s="95"/>
      <c r="C780" s="95"/>
      <c r="D780" s="95"/>
      <c r="E780" s="95"/>
      <c r="F780" s="95"/>
      <c r="G780" s="95"/>
      <c r="H780" s="95"/>
      <c r="I780" s="95"/>
      <c r="J780" s="95"/>
      <c r="K780" s="95"/>
      <c r="AB780" s="81"/>
      <c r="AC780" s="81"/>
      <c r="AD780" s="81"/>
      <c r="AE780" s="81"/>
      <c r="AF780" s="81"/>
      <c r="AI780" s="89"/>
      <c r="AJ780" s="89"/>
      <c r="AL780" s="83"/>
      <c r="AM780" s="83"/>
      <c r="AN780" s="83"/>
      <c r="AO780" s="83"/>
      <c r="AP780" s="83"/>
    </row>
    <row r="781" s="80" customFormat="1" spans="1:42">
      <c r="A781" s="95"/>
      <c r="B781" s="95"/>
      <c r="C781" s="95"/>
      <c r="D781" s="95"/>
      <c r="E781" s="95"/>
      <c r="F781" s="95"/>
      <c r="G781" s="95"/>
      <c r="H781" s="95"/>
      <c r="I781" s="95"/>
      <c r="J781" s="95"/>
      <c r="K781" s="95"/>
      <c r="AB781" s="81"/>
      <c r="AC781" s="81"/>
      <c r="AD781" s="81"/>
      <c r="AE781" s="81"/>
      <c r="AF781" s="81"/>
      <c r="AI781" s="89"/>
      <c r="AJ781" s="89"/>
      <c r="AL781" s="83"/>
      <c r="AM781" s="83"/>
      <c r="AN781" s="83"/>
      <c r="AO781" s="83"/>
      <c r="AP781" s="83"/>
    </row>
    <row r="782" s="80" customFormat="1" spans="1:42">
      <c r="A782" s="95"/>
      <c r="B782" s="95"/>
      <c r="C782" s="95"/>
      <c r="D782" s="95"/>
      <c r="E782" s="95"/>
      <c r="F782" s="95"/>
      <c r="G782" s="95"/>
      <c r="H782" s="95"/>
      <c r="I782" s="95"/>
      <c r="J782" s="95"/>
      <c r="K782" s="95"/>
      <c r="AB782" s="81"/>
      <c r="AC782" s="81"/>
      <c r="AD782" s="81"/>
      <c r="AE782" s="81"/>
      <c r="AF782" s="81"/>
      <c r="AI782" s="89"/>
      <c r="AJ782" s="89"/>
      <c r="AL782" s="83"/>
      <c r="AM782" s="83"/>
      <c r="AN782" s="83"/>
      <c r="AO782" s="83"/>
      <c r="AP782" s="83"/>
    </row>
    <row r="783" s="80" customFormat="1" spans="1:42">
      <c r="A783" s="95"/>
      <c r="B783" s="95"/>
      <c r="C783" s="95"/>
      <c r="D783" s="95"/>
      <c r="E783" s="95"/>
      <c r="F783" s="95"/>
      <c r="G783" s="95"/>
      <c r="H783" s="95"/>
      <c r="I783" s="95"/>
      <c r="J783" s="95"/>
      <c r="K783" s="95"/>
      <c r="AB783" s="81"/>
      <c r="AC783" s="81"/>
      <c r="AD783" s="81"/>
      <c r="AE783" s="81"/>
      <c r="AF783" s="81"/>
      <c r="AI783" s="89"/>
      <c r="AJ783" s="89"/>
      <c r="AL783" s="83"/>
      <c r="AM783" s="83"/>
      <c r="AN783" s="83"/>
      <c r="AO783" s="83"/>
      <c r="AP783" s="83"/>
    </row>
    <row r="784" s="80" customFormat="1" spans="1:42">
      <c r="A784" s="95"/>
      <c r="B784" s="95"/>
      <c r="C784" s="95"/>
      <c r="D784" s="95"/>
      <c r="E784" s="95"/>
      <c r="F784" s="95"/>
      <c r="G784" s="95"/>
      <c r="H784" s="95"/>
      <c r="I784" s="95"/>
      <c r="J784" s="95"/>
      <c r="K784" s="95"/>
      <c r="AB784" s="81"/>
      <c r="AC784" s="81"/>
      <c r="AD784" s="81"/>
      <c r="AE784" s="81"/>
      <c r="AF784" s="81"/>
      <c r="AI784" s="89"/>
      <c r="AJ784" s="89"/>
      <c r="AL784" s="83"/>
      <c r="AM784" s="83"/>
      <c r="AN784" s="83"/>
      <c r="AO784" s="83"/>
      <c r="AP784" s="83"/>
    </row>
    <row r="785" s="80" customFormat="1" spans="1:42">
      <c r="A785" s="95"/>
      <c r="B785" s="95"/>
      <c r="C785" s="95"/>
      <c r="D785" s="95"/>
      <c r="E785" s="95"/>
      <c r="F785" s="95"/>
      <c r="G785" s="95"/>
      <c r="H785" s="95"/>
      <c r="I785" s="95"/>
      <c r="J785" s="95"/>
      <c r="K785" s="95"/>
      <c r="AB785" s="81"/>
      <c r="AC785" s="81"/>
      <c r="AD785" s="81"/>
      <c r="AE785" s="81"/>
      <c r="AF785" s="81"/>
      <c r="AI785" s="89"/>
      <c r="AJ785" s="89"/>
      <c r="AL785" s="83"/>
      <c r="AM785" s="83"/>
      <c r="AN785" s="83"/>
      <c r="AO785" s="83"/>
      <c r="AP785" s="83"/>
    </row>
    <row r="786" s="80" customFormat="1" spans="1:42">
      <c r="A786" s="95"/>
      <c r="B786" s="95"/>
      <c r="C786" s="95"/>
      <c r="D786" s="95"/>
      <c r="E786" s="95"/>
      <c r="F786" s="95"/>
      <c r="G786" s="95"/>
      <c r="H786" s="95"/>
      <c r="I786" s="95"/>
      <c r="J786" s="95"/>
      <c r="K786" s="95"/>
      <c r="AB786" s="81"/>
      <c r="AC786" s="81"/>
      <c r="AD786" s="81"/>
      <c r="AE786" s="81"/>
      <c r="AF786" s="81"/>
      <c r="AI786" s="89"/>
      <c r="AJ786" s="89"/>
      <c r="AL786" s="83"/>
      <c r="AM786" s="83"/>
      <c r="AN786" s="83"/>
      <c r="AO786" s="83"/>
      <c r="AP786" s="83"/>
    </row>
    <row r="787" s="80" customFormat="1" spans="1:42">
      <c r="A787" s="95"/>
      <c r="B787" s="95"/>
      <c r="C787" s="95"/>
      <c r="D787" s="95"/>
      <c r="E787" s="95"/>
      <c r="F787" s="95"/>
      <c r="G787" s="95"/>
      <c r="H787" s="95"/>
      <c r="I787" s="95"/>
      <c r="J787" s="95"/>
      <c r="K787" s="95"/>
      <c r="AB787" s="81"/>
      <c r="AC787" s="81"/>
      <c r="AD787" s="81"/>
      <c r="AE787" s="81"/>
      <c r="AF787" s="81"/>
      <c r="AI787" s="89"/>
      <c r="AJ787" s="89"/>
      <c r="AL787" s="83"/>
      <c r="AM787" s="83"/>
      <c r="AN787" s="83"/>
      <c r="AO787" s="83"/>
      <c r="AP787" s="83"/>
    </row>
  </sheetData>
  <mergeCells count="11">
    <mergeCell ref="A1:X1"/>
    <mergeCell ref="C2:J2"/>
    <mergeCell ref="K2:Q2"/>
    <mergeCell ref="R2:W2"/>
    <mergeCell ref="A48:B48"/>
    <mergeCell ref="A2:A3"/>
    <mergeCell ref="A4:A18"/>
    <mergeCell ref="A19:A37"/>
    <mergeCell ref="A38:A47"/>
    <mergeCell ref="B2:B3"/>
    <mergeCell ref="X2:X3"/>
  </mergeCells>
  <conditionalFormatting sqref="D4:D47">
    <cfRule type="cellIs" dxfId="0" priority="3" operator="greaterThan">
      <formula>0</formula>
    </cfRule>
  </conditionalFormatting>
  <conditionalFormatting sqref="E4:E47">
    <cfRule type="cellIs" dxfId="1" priority="7" operator="equal">
      <formula>0</formula>
    </cfRule>
  </conditionalFormatting>
  <conditionalFormatting sqref="I4:I47">
    <cfRule type="cellIs" dxfId="2" priority="5" operator="equal">
      <formula>0</formula>
    </cfRule>
  </conditionalFormatting>
  <conditionalFormatting sqref="J4:J47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{26826cd2-10fc-456d-bc17-f2200ee8d0b4}</x14:id>
        </ext>
      </extLst>
    </cfRule>
    <cfRule type="dataBar" priority="1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{f2be433a-2680-4e95-b68c-23770dcc4382}</x14:id>
        </ext>
      </extLst>
    </cfRule>
    <cfRule type="dataBar" priority="16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{b9d8f7ba-4371-4eda-aedf-ffef2c7526be}</x14:id>
        </ext>
      </extLst>
    </cfRule>
    <cfRule type="dataBar" priority="1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{c3bbec3e-e454-4a76-a2f5-3e707c2bf94f}</x14:id>
        </ext>
      </extLst>
    </cfRule>
    <cfRule type="dataBar" priority="1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{66865542-2c59-45e5-82e6-f0e1b1b88bcb}</x14:id>
        </ext>
      </extLst>
    </cfRule>
  </conditionalFormatting>
  <conditionalFormatting sqref="L4:L47">
    <cfRule type="cellIs" dxfId="0" priority="2" operator="greaterThan">
      <formula>0</formula>
    </cfRule>
  </conditionalFormatting>
  <conditionalFormatting sqref="P4:P47">
    <cfRule type="cellIs" dxfId="1" priority="8" operator="equal">
      <formula>0</formula>
    </cfRule>
  </conditionalFormatting>
  <conditionalFormatting sqref="V4:V47">
    <cfRule type="cellIs" dxfId="2" priority="4" operator="equal">
      <formula>0</formula>
    </cfRule>
  </conditionalFormatting>
  <conditionalFormatting sqref="Q4:Q47 W4:W47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{de4e60b7-4b9b-47ac-b834-541062529354}</x14:id>
        </ext>
      </extLst>
    </cfRule>
    <cfRule type="dataBar" priority="1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{e3646a89-6aa2-4207-9736-7aa30f067540}</x14:id>
        </ext>
      </extLst>
    </cfRule>
    <cfRule type="dataBar" priority="11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{9e2c79d9-a278-4a76-8e59-7a3e664edf17}</x14:id>
        </ext>
      </extLst>
    </cfRule>
    <cfRule type="dataBar" priority="1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{4192f7ba-75a7-448d-b769-4a5f48590586}</x14:id>
        </ext>
      </extLst>
    </cfRule>
    <cfRule type="dataBar" priority="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{5ae4fdfb-36f7-4749-ac47-f063dc7de21f}</x14:id>
        </ext>
      </extLst>
    </cfRule>
  </conditionalFormatting>
  <conditionalFormatting sqref="X4:X47 Y48:Y738">
    <cfRule type="top10" dxfId="3" priority="6" rank="10"/>
  </conditionalFormatting>
  <conditionalFormatting sqref="Y4:Z4 Y5:Y47 Z5:Z739">
    <cfRule type="cellIs" dxfId="2" priority="1" operator="equal">
      <formula>0</formula>
    </cfRule>
  </conditionalFormatting>
  <pageMargins left="0.7" right="0.7" top="0.75" bottom="0.75" header="0.3" footer="0.3"/>
  <pageSetup paperSize="9" orientation="portrait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6826cd2-10fc-456d-bc17-f2200ee8d0b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f2be433a-2680-4e95-b68c-23770dcc4382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b9d8f7ba-4371-4eda-aedf-ffef2c7526be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c3bbec3e-e454-4a76-a2f5-3e707c2bf94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66865542-2c59-45e5-82e6-f0e1b1b88bc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J4:J47</xm:sqref>
        </x14:conditionalFormatting>
        <x14:conditionalFormatting xmlns:xm="http://schemas.microsoft.com/office/excel/2006/main">
          <x14:cfRule type="dataBar" id="{de4e60b7-4b9b-47ac-b834-54106252935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e3646a89-6aa2-4207-9736-7aa30f067540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9e2c79d9-a278-4a76-8e59-7a3e664edf17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4192f7ba-75a7-448d-b769-4a5f48590586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5ae4fdfb-36f7-4749-ac47-f063dc7de21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Q4:Q47 W4:W47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W787"/>
  <sheetViews>
    <sheetView workbookViewId="0">
      <selection activeCell="S14" sqref="S14"/>
    </sheetView>
  </sheetViews>
  <sheetFormatPr defaultColWidth="9" defaultRowHeight="13.5"/>
  <cols>
    <col min="1" max="1" width="9.375" style="95" customWidth="1"/>
    <col min="2" max="2" width="16" style="95" customWidth="1"/>
    <col min="3" max="3" width="6" style="95" customWidth="1"/>
    <col min="4" max="4" width="11.875" style="95" hidden="1" customWidth="1"/>
    <col min="5" max="5" width="7.625" style="95" hidden="1" customWidth="1"/>
    <col min="6" max="6" width="9.625" style="95" hidden="1" customWidth="1"/>
    <col min="7" max="7" width="19.125" style="95" hidden="1" customWidth="1"/>
    <col min="8" max="8" width="11.875" style="95" hidden="1" customWidth="1"/>
    <col min="9" max="9" width="7.625" style="95" customWidth="1"/>
    <col min="10" max="10" width="9.125" style="95" customWidth="1"/>
    <col min="11" max="11" width="7.25" style="95" customWidth="1"/>
    <col min="12" max="12" width="11.875" style="80" hidden="1" customWidth="1"/>
    <col min="13" max="13" width="7.625" style="80" hidden="1" customWidth="1"/>
    <col min="14" max="15" width="9.625" style="80" hidden="1" customWidth="1"/>
    <col min="16" max="16" width="7.625" style="80" customWidth="1"/>
    <col min="17" max="17" width="9.125" style="80" customWidth="1"/>
    <col min="18" max="18" width="5.625" style="80" customWidth="1"/>
    <col min="19" max="19" width="9.125" style="80" customWidth="1"/>
    <col min="20" max="20" width="9.625" style="80" customWidth="1"/>
    <col min="21" max="22" width="7.625" style="80" customWidth="1"/>
    <col min="23" max="23" width="9.125" style="80" customWidth="1"/>
    <col min="24" max="25" width="24.05" style="80" customWidth="1"/>
    <col min="26" max="27" width="21.025" style="80" customWidth="1"/>
    <col min="28" max="28" width="12.875" style="81" customWidth="1"/>
    <col min="29" max="32" width="20.25" style="81" customWidth="1"/>
    <col min="33" max="33" width="15" style="80" customWidth="1"/>
    <col min="34" max="34" width="9" style="80" customWidth="1"/>
    <col min="35" max="35" width="9" style="82" customWidth="1"/>
    <col min="36" max="36" width="18.5083333333333" style="82" customWidth="1"/>
    <col min="37" max="37" width="9" style="80" customWidth="1"/>
    <col min="38" max="38" width="21.25" style="83" customWidth="1"/>
    <col min="39" max="42" width="27.625" style="83" customWidth="1"/>
    <col min="43" max="43" width="9" style="80" customWidth="1"/>
    <col min="44" max="44" width="21.25" style="80"/>
    <col min="45" max="48" width="27.625" style="80"/>
    <col min="49" max="52" width="9" style="80" customWidth="1"/>
    <col min="53" max="53" width="26.5083333333333" style="80" customWidth="1"/>
    <col min="54" max="54" width="12.05" style="80" customWidth="1"/>
    <col min="55" max="55" width="12.875" style="80" customWidth="1"/>
    <col min="56" max="56" width="20.25" style="80" customWidth="1"/>
    <col min="57" max="57" width="9" style="80"/>
    <col min="58" max="58" width="15" style="80"/>
    <col min="59" max="59" width="29.625" style="80"/>
    <col min="60" max="61" width="9" style="80"/>
    <col min="62" max="62" width="15" style="80" customWidth="1"/>
    <col min="63" max="63" width="12.875" style="80" customWidth="1"/>
    <col min="64" max="64" width="16.125" style="80" customWidth="1"/>
    <col min="65" max="65" width="9" style="80"/>
    <col min="66" max="66" width="10.875" style="80"/>
    <col min="67" max="67" width="25.125" style="80"/>
    <col min="68" max="68" width="9" style="80"/>
    <col min="69" max="69" width="20.5833333333333" style="80" customWidth="1"/>
    <col min="70" max="70" width="12.35" style="80" customWidth="1"/>
    <col min="71" max="73" width="9" style="80"/>
    <col min="74" max="74" width="10.875" style="80"/>
    <col min="75" max="75" width="12.75" style="80"/>
    <col min="76" max="16384" width="9" style="80"/>
  </cols>
  <sheetData>
    <row r="1" s="80" customFormat="1" ht="27" customHeight="1" spans="1:7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AA1" s="80" t="s">
        <v>1</v>
      </c>
      <c r="AB1" s="81" t="s">
        <v>2</v>
      </c>
      <c r="AC1" s="81" t="s">
        <v>3</v>
      </c>
      <c r="AD1" s="81" t="s">
        <v>4</v>
      </c>
      <c r="AE1" s="81" t="s">
        <v>5</v>
      </c>
      <c r="AF1" s="81" t="s">
        <v>6</v>
      </c>
      <c r="AG1" s="80" t="s">
        <v>1</v>
      </c>
      <c r="AI1" s="86" t="s">
        <v>7</v>
      </c>
      <c r="AJ1" s="86" t="s">
        <v>8</v>
      </c>
      <c r="AL1" s="83" t="s">
        <v>1</v>
      </c>
      <c r="AM1" s="83" t="s">
        <v>9</v>
      </c>
      <c r="AN1" s="83" t="s">
        <v>10</v>
      </c>
      <c r="AO1" s="83" t="s">
        <v>11</v>
      </c>
      <c r="AP1" s="83" t="s">
        <v>12</v>
      </c>
      <c r="AR1" s="80" t="s">
        <v>1</v>
      </c>
      <c r="AS1" s="80" t="s">
        <v>9</v>
      </c>
      <c r="AT1" s="80" t="s">
        <v>10</v>
      </c>
      <c r="AU1" s="80" t="s">
        <v>11</v>
      </c>
      <c r="AV1" s="80" t="s">
        <v>12</v>
      </c>
      <c r="AX1" s="80" t="s">
        <v>7</v>
      </c>
      <c r="AY1" s="80" t="s">
        <v>8</v>
      </c>
      <c r="BA1" s="99" t="s">
        <v>13</v>
      </c>
      <c r="BB1" s="80" t="s">
        <v>14</v>
      </c>
      <c r="BC1" s="80" t="s">
        <v>2</v>
      </c>
      <c r="BD1" s="80" t="s">
        <v>5</v>
      </c>
      <c r="BF1" s="80" t="s">
        <v>14</v>
      </c>
      <c r="BG1" s="80" t="s">
        <v>11</v>
      </c>
      <c r="BI1" s="99" t="s">
        <v>15</v>
      </c>
      <c r="BJ1" s="80" t="s">
        <v>14</v>
      </c>
      <c r="BK1" s="80" t="s">
        <v>16</v>
      </c>
      <c r="BL1" s="80" t="s">
        <v>17</v>
      </c>
      <c r="BN1" s="80" t="s">
        <v>14</v>
      </c>
      <c r="BO1" s="80" t="s">
        <v>18</v>
      </c>
      <c r="BQ1" s="80" t="s">
        <v>19</v>
      </c>
      <c r="BR1" s="80" t="s">
        <v>14</v>
      </c>
      <c r="BS1" s="80" t="s">
        <v>16</v>
      </c>
      <c r="BT1" s="80" t="s">
        <v>20</v>
      </c>
      <c r="BV1" s="80" t="s">
        <v>14</v>
      </c>
      <c r="BW1" s="80" t="s">
        <v>21</v>
      </c>
    </row>
    <row r="2" s="80" customFormat="1" ht="18" spans="1:75">
      <c r="A2" s="2" t="s">
        <v>22</v>
      </c>
      <c r="B2" s="3" t="s">
        <v>23</v>
      </c>
      <c r="C2" s="4" t="s">
        <v>24</v>
      </c>
      <c r="D2" s="5"/>
      <c r="E2" s="6"/>
      <c r="F2" s="6"/>
      <c r="G2" s="6"/>
      <c r="H2" s="6"/>
      <c r="I2" s="6"/>
      <c r="J2" s="6"/>
      <c r="K2" s="37" t="s">
        <v>25</v>
      </c>
      <c r="L2" s="5"/>
      <c r="M2" s="6"/>
      <c r="N2" s="6"/>
      <c r="O2" s="6"/>
      <c r="P2" s="6"/>
      <c r="Q2" s="50"/>
      <c r="R2" s="51" t="s">
        <v>26</v>
      </c>
      <c r="S2" s="52"/>
      <c r="T2" s="52"/>
      <c r="U2" s="52"/>
      <c r="V2" s="52"/>
      <c r="W2" s="53"/>
      <c r="X2" s="54" t="s">
        <v>27</v>
      </c>
      <c r="Y2" s="97"/>
      <c r="AA2" s="80">
        <f t="shared" ref="AA2:AA65" si="0">AG2</f>
        <v>0</v>
      </c>
      <c r="AB2" s="81" t="s">
        <v>28</v>
      </c>
      <c r="AC2" s="81">
        <v>0</v>
      </c>
      <c r="AD2" s="81">
        <v>0</v>
      </c>
      <c r="AE2" s="81">
        <v>0</v>
      </c>
      <c r="AF2" s="81">
        <v>200000</v>
      </c>
      <c r="AG2" s="80">
        <f>IFERROR(VLOOKUP(AB2,$AI:$AJ,2,FALSE),0)</f>
        <v>0</v>
      </c>
      <c r="AI2" s="88" t="s">
        <v>29</v>
      </c>
      <c r="AJ2" s="89" t="s">
        <v>30</v>
      </c>
      <c r="AL2" s="83">
        <v>0</v>
      </c>
      <c r="AM2" s="83">
        <v>1</v>
      </c>
      <c r="AN2" s="83">
        <v>60000</v>
      </c>
      <c r="AO2" s="83">
        <v>56</v>
      </c>
      <c r="AP2" s="83">
        <v>3161352</v>
      </c>
      <c r="AR2" s="80">
        <v>0</v>
      </c>
      <c r="AS2" s="80">
        <v>1</v>
      </c>
      <c r="AT2" s="80">
        <v>60000</v>
      </c>
      <c r="AU2" s="80">
        <v>56</v>
      </c>
      <c r="AV2" s="80">
        <v>3161352</v>
      </c>
      <c r="AX2" s="80" t="s">
        <v>29</v>
      </c>
      <c r="AY2" s="80" t="s">
        <v>30</v>
      </c>
      <c r="BB2" s="80" t="str">
        <f>VLOOKUP(BC2,$AX:$AY,2,FALSE)</f>
        <v>高桥支行</v>
      </c>
      <c r="BC2" s="80" t="s">
        <v>123</v>
      </c>
      <c r="BD2" s="80">
        <v>1</v>
      </c>
      <c r="BF2" s="80" t="s">
        <v>32</v>
      </c>
      <c r="BG2" s="80">
        <v>0</v>
      </c>
      <c r="BJ2" s="80" t="str">
        <f>VLOOKUP(BK2,$AX:$AY,2,FALSE)</f>
        <v>零售市场部</v>
      </c>
      <c r="BK2" s="80" t="s">
        <v>33</v>
      </c>
      <c r="BL2" s="80">
        <v>4841502</v>
      </c>
      <c r="BN2" s="80" t="s">
        <v>32</v>
      </c>
      <c r="BO2" s="80">
        <v>235000</v>
      </c>
      <c r="BR2" s="80" t="str">
        <f>VLOOKUP(BS2,$AX:$AY,2,FALSE)</f>
        <v>高桥支行</v>
      </c>
      <c r="BS2" s="80" t="s">
        <v>123</v>
      </c>
      <c r="BT2" s="80">
        <v>1</v>
      </c>
      <c r="BV2" s="80" t="s">
        <v>35</v>
      </c>
      <c r="BW2" s="80">
        <v>2</v>
      </c>
    </row>
    <row r="3" s="80" customFormat="1" ht="18.75" spans="1:75">
      <c r="A3" s="7"/>
      <c r="B3" s="8"/>
      <c r="C3" s="9" t="s">
        <v>36</v>
      </c>
      <c r="D3" s="10" t="s">
        <v>37</v>
      </c>
      <c r="E3" s="11" t="s">
        <v>38</v>
      </c>
      <c r="F3" s="11" t="s">
        <v>39</v>
      </c>
      <c r="G3" s="11" t="s">
        <v>40</v>
      </c>
      <c r="H3" s="11" t="s">
        <v>41</v>
      </c>
      <c r="I3" s="11" t="s">
        <v>42</v>
      </c>
      <c r="J3" s="11" t="s">
        <v>43</v>
      </c>
      <c r="K3" s="38" t="s">
        <v>36</v>
      </c>
      <c r="L3" s="10" t="s">
        <v>37</v>
      </c>
      <c r="M3" s="11" t="s">
        <v>38</v>
      </c>
      <c r="N3" s="11" t="s">
        <v>44</v>
      </c>
      <c r="O3" s="11" t="s">
        <v>39</v>
      </c>
      <c r="P3" s="11" t="s">
        <v>42</v>
      </c>
      <c r="Q3" s="55" t="s">
        <v>43</v>
      </c>
      <c r="R3" s="56" t="s">
        <v>36</v>
      </c>
      <c r="S3" s="57" t="s">
        <v>38</v>
      </c>
      <c r="T3" s="57" t="s">
        <v>39</v>
      </c>
      <c r="U3" s="57" t="s">
        <v>45</v>
      </c>
      <c r="V3" s="57" t="s">
        <v>42</v>
      </c>
      <c r="W3" s="58" t="s">
        <v>43</v>
      </c>
      <c r="X3" s="59"/>
      <c r="Y3" s="97"/>
      <c r="AA3" s="80">
        <f t="shared" si="0"/>
        <v>0</v>
      </c>
      <c r="AB3" s="81" t="s">
        <v>46</v>
      </c>
      <c r="AC3" s="81">
        <v>0</v>
      </c>
      <c r="AD3" s="81">
        <v>0</v>
      </c>
      <c r="AE3" s="81">
        <v>0</v>
      </c>
      <c r="AF3" s="81">
        <v>0</v>
      </c>
      <c r="AG3" s="80">
        <f>IFERROR(VLOOKUP(AB3,$AI:$AJ,2,FALSE),0)</f>
        <v>0</v>
      </c>
      <c r="AI3" s="90" t="s">
        <v>47</v>
      </c>
      <c r="AJ3" s="89" t="s">
        <v>30</v>
      </c>
      <c r="AL3" s="83" t="s">
        <v>32</v>
      </c>
      <c r="AM3" s="83">
        <v>0</v>
      </c>
      <c r="AN3" s="83">
        <v>0</v>
      </c>
      <c r="AO3" s="83">
        <v>1</v>
      </c>
      <c r="AP3" s="83">
        <v>523000</v>
      </c>
      <c r="AR3" s="80" t="s">
        <v>32</v>
      </c>
      <c r="AS3" s="80">
        <v>0</v>
      </c>
      <c r="AT3" s="80">
        <v>0</v>
      </c>
      <c r="AU3" s="80">
        <v>1</v>
      </c>
      <c r="AV3" s="80">
        <v>523000</v>
      </c>
      <c r="AX3" s="80" t="s">
        <v>47</v>
      </c>
      <c r="AY3" s="80" t="s">
        <v>30</v>
      </c>
      <c r="BB3" s="80" t="str">
        <f>VLOOKUP(BC3,$AX:$AY,2,FALSE)</f>
        <v>金桥支行</v>
      </c>
      <c r="BC3" s="80" t="s">
        <v>31</v>
      </c>
      <c r="BD3" s="80">
        <v>0</v>
      </c>
      <c r="BF3" s="80" t="s">
        <v>35</v>
      </c>
      <c r="BG3" s="80">
        <v>1</v>
      </c>
      <c r="BJ3" s="80" t="str">
        <f>VLOOKUP(BK3,$AX:$AY,2,FALSE)</f>
        <v>零售市场部</v>
      </c>
      <c r="BK3" s="80" t="s">
        <v>56</v>
      </c>
      <c r="BL3" s="80">
        <v>1237000</v>
      </c>
      <c r="BN3" s="80" t="s">
        <v>34</v>
      </c>
      <c r="BO3" s="80">
        <v>1000</v>
      </c>
      <c r="BR3" s="80" t="str">
        <f>VLOOKUP(BS3,$AX:$AY,2,FALSE)</f>
        <v>零售市场部</v>
      </c>
      <c r="BS3" s="80" t="s">
        <v>33</v>
      </c>
      <c r="BT3" s="80">
        <v>57</v>
      </c>
      <c r="BV3" s="80" t="s">
        <v>66</v>
      </c>
      <c r="BW3" s="80">
        <v>5</v>
      </c>
    </row>
    <row r="4" s="80" customFormat="1" ht="17.25" spans="1:75">
      <c r="A4" s="12" t="s">
        <v>50</v>
      </c>
      <c r="B4" s="13" t="s">
        <v>51</v>
      </c>
      <c r="C4" s="14">
        <v>20</v>
      </c>
      <c r="D4" s="15">
        <v>10</v>
      </c>
      <c r="E4" s="15">
        <f>VLOOKUP(B4,$AL:$AP,4,FALSE)</f>
        <v>27</v>
      </c>
      <c r="F4" s="15">
        <v>8</v>
      </c>
      <c r="G4" s="15">
        <f>IFERROR(VLOOKUP(B4,$BF:$BG,2,FALSE),0)</f>
        <v>3</v>
      </c>
      <c r="H4" s="15"/>
      <c r="I4" s="15">
        <f t="shared" ref="I4:I15" si="1">SUM(E4:H4)</f>
        <v>38</v>
      </c>
      <c r="J4" s="39">
        <f t="shared" ref="J4:J48" si="2">I4/C4</f>
        <v>1.9</v>
      </c>
      <c r="K4" s="40">
        <v>70</v>
      </c>
      <c r="L4" s="15">
        <v>40</v>
      </c>
      <c r="M4" s="15">
        <f>VLOOKUP(B4,$AL:$AP,5,FALSE)/10000</f>
        <v>78.85</v>
      </c>
      <c r="N4" s="15">
        <f>IFERROR(VLOOKUP(B4,$BN:$BO,2,FALSE),0)/10000</f>
        <v>0</v>
      </c>
      <c r="O4" s="15"/>
      <c r="P4" s="15">
        <f t="shared" ref="P4:P47" si="3">SUM(M4:O4)</f>
        <v>78.85</v>
      </c>
      <c r="Q4" s="60">
        <f t="shared" ref="Q4:Q48" si="4">P4/K4</f>
        <v>1.12642857142857</v>
      </c>
      <c r="R4" s="40">
        <v>1</v>
      </c>
      <c r="S4" s="61">
        <f>IFERROR(VLOOKUP(B4,$BV:$BW,2,FALSE),0)</f>
        <v>3</v>
      </c>
      <c r="T4" s="61">
        <v>1</v>
      </c>
      <c r="U4" s="61"/>
      <c r="V4" s="15">
        <f t="shared" ref="V4:V47" si="5">SUM(S4:U4)</f>
        <v>4</v>
      </c>
      <c r="W4" s="60">
        <f t="shared" ref="W4:W48" si="6">V4/R4</f>
        <v>4</v>
      </c>
      <c r="X4" s="62">
        <f t="shared" ref="X4:X48" si="7">IF(J4&gt;1.2,1.2,J4)*0.05+IF(Q4&gt;1.2,1.2,Q4)*0.05+IF(W4&gt;1.2,1.2,W4)*0.05</f>
        <v>0.176321428571429</v>
      </c>
      <c r="Y4" s="15">
        <v>116.7407</v>
      </c>
      <c r="Z4" s="80">
        <f t="shared" ref="Z4:Z67" si="8">P4-Y4</f>
        <v>-37.8907</v>
      </c>
      <c r="AA4" s="80" t="str">
        <f t="shared" si="0"/>
        <v>运营管理部</v>
      </c>
      <c r="AB4" s="81" t="s">
        <v>52</v>
      </c>
      <c r="AC4" s="81">
        <v>0</v>
      </c>
      <c r="AD4" s="81">
        <v>0</v>
      </c>
      <c r="AE4" s="81">
        <v>0</v>
      </c>
      <c r="AF4" s="81">
        <v>0</v>
      </c>
      <c r="AG4" s="80" t="str">
        <f>IFERROR(VLOOKUP(AB4,$AI:$AJ,2,FALSE),0)</f>
        <v>运营管理部</v>
      </c>
      <c r="AI4" s="90" t="s">
        <v>53</v>
      </c>
      <c r="AJ4" s="89" t="s">
        <v>30</v>
      </c>
      <c r="AL4" s="83" t="s">
        <v>35</v>
      </c>
      <c r="AM4" s="83">
        <v>2</v>
      </c>
      <c r="AN4" s="83">
        <v>0</v>
      </c>
      <c r="AO4" s="83">
        <v>26</v>
      </c>
      <c r="AP4" s="83">
        <v>490118</v>
      </c>
      <c r="AR4" s="80" t="s">
        <v>35</v>
      </c>
      <c r="AS4" s="80">
        <v>2</v>
      </c>
      <c r="AT4" s="80">
        <v>0</v>
      </c>
      <c r="AU4" s="80">
        <v>26</v>
      </c>
      <c r="AV4" s="80">
        <v>490118</v>
      </c>
      <c r="AX4" s="80" t="s">
        <v>53</v>
      </c>
      <c r="AY4" s="80" t="s">
        <v>30</v>
      </c>
      <c r="BB4" s="80" t="str">
        <f>VLOOKUP(BC4,$AX:$AY,2,FALSE)</f>
        <v>零售市场部</v>
      </c>
      <c r="BC4" s="80" t="s">
        <v>33</v>
      </c>
      <c r="BD4" s="80">
        <v>40</v>
      </c>
      <c r="BF4" s="80" t="s">
        <v>34</v>
      </c>
      <c r="BG4" s="80">
        <v>0</v>
      </c>
      <c r="BJ4" s="80" t="str">
        <f>VLOOKUP(BK4,$AX:$AY,2,FALSE)</f>
        <v>金桥支行</v>
      </c>
      <c r="BK4" s="80" t="s">
        <v>70</v>
      </c>
      <c r="BL4" s="80">
        <v>298000</v>
      </c>
      <c r="BN4" s="80" t="s">
        <v>57</v>
      </c>
      <c r="BO4" s="80">
        <v>667229</v>
      </c>
      <c r="BR4" s="80" t="str">
        <f>VLOOKUP(BS4,$AX:$AY,2,FALSE)</f>
        <v>曹路支行</v>
      </c>
      <c r="BS4" s="80" t="s">
        <v>76</v>
      </c>
      <c r="BT4" s="80">
        <v>2</v>
      </c>
      <c r="BV4" s="80" t="s">
        <v>54</v>
      </c>
      <c r="BW4" s="80">
        <v>4</v>
      </c>
    </row>
    <row r="5" s="80" customFormat="1" ht="17.25" spans="1:75">
      <c r="A5" s="16"/>
      <c r="B5" s="17" t="s">
        <v>57</v>
      </c>
      <c r="C5" s="18">
        <v>29</v>
      </c>
      <c r="D5" s="15">
        <v>0</v>
      </c>
      <c r="E5" s="15">
        <f>VLOOKUP(B5,$AL:$AP,4,FALSE)</f>
        <v>13</v>
      </c>
      <c r="F5" s="19">
        <v>12</v>
      </c>
      <c r="G5" s="15">
        <f>IFERROR(VLOOKUP(B5,$BF:$BG,2,FALSE),0)</f>
        <v>4</v>
      </c>
      <c r="H5" s="15"/>
      <c r="I5" s="15">
        <f t="shared" si="1"/>
        <v>29</v>
      </c>
      <c r="J5" s="41">
        <f t="shared" si="2"/>
        <v>1</v>
      </c>
      <c r="K5" s="42">
        <v>80</v>
      </c>
      <c r="L5" s="15">
        <v>14.5</v>
      </c>
      <c r="M5" s="15">
        <f>VLOOKUP(B5,$AL:$AP,5,FALSE)/10000</f>
        <v>64.6178</v>
      </c>
      <c r="N5" s="15">
        <f>IFERROR(VLOOKUP(B5,$BN:$BO,2,FALSE),0)/10000</f>
        <v>66.7229</v>
      </c>
      <c r="O5" s="19"/>
      <c r="P5" s="15">
        <f t="shared" si="3"/>
        <v>131.3407</v>
      </c>
      <c r="Q5" s="63">
        <f t="shared" si="4"/>
        <v>1.64175875</v>
      </c>
      <c r="R5" s="40">
        <v>2</v>
      </c>
      <c r="S5" s="61">
        <f>IFERROR(VLOOKUP(B5,$BV:$BW,2,FALSE),0)</f>
        <v>4</v>
      </c>
      <c r="T5" s="64">
        <v>4</v>
      </c>
      <c r="U5" s="61"/>
      <c r="V5" s="15">
        <f t="shared" si="5"/>
        <v>8</v>
      </c>
      <c r="W5" s="63">
        <f t="shared" si="6"/>
        <v>4</v>
      </c>
      <c r="X5" s="65">
        <f t="shared" si="7"/>
        <v>0.17</v>
      </c>
      <c r="Y5" s="15">
        <v>74.765</v>
      </c>
      <c r="Z5" s="80">
        <f t="shared" si="8"/>
        <v>56.5757</v>
      </c>
      <c r="AA5" s="80" t="str">
        <f t="shared" si="0"/>
        <v>川沙支行</v>
      </c>
      <c r="AB5" s="81" t="s">
        <v>59</v>
      </c>
      <c r="AC5" s="81">
        <v>0</v>
      </c>
      <c r="AD5" s="81">
        <v>0</v>
      </c>
      <c r="AE5" s="81">
        <v>0</v>
      </c>
      <c r="AF5" s="81">
        <v>0</v>
      </c>
      <c r="AG5" s="80" t="str">
        <f>IFERROR(VLOOKUP(AB5,$AI:$AJ,2,FALSE),0)</f>
        <v>川沙支行</v>
      </c>
      <c r="AI5" s="89" t="s">
        <v>60</v>
      </c>
      <c r="AJ5" s="89" t="s">
        <v>30</v>
      </c>
      <c r="AL5" s="83" t="s">
        <v>34</v>
      </c>
      <c r="AM5" s="83">
        <v>2</v>
      </c>
      <c r="AN5" s="83">
        <v>10000</v>
      </c>
      <c r="AO5" s="83">
        <v>53</v>
      </c>
      <c r="AP5" s="83">
        <v>424852</v>
      </c>
      <c r="AR5" s="80" t="s">
        <v>34</v>
      </c>
      <c r="AS5" s="80">
        <v>2</v>
      </c>
      <c r="AT5" s="80">
        <v>10000</v>
      </c>
      <c r="AU5" s="80">
        <v>53</v>
      </c>
      <c r="AV5" s="80">
        <v>424852</v>
      </c>
      <c r="AX5" s="80" t="s">
        <v>60</v>
      </c>
      <c r="AY5" s="80" t="s">
        <v>30</v>
      </c>
      <c r="BB5" s="80" t="str">
        <f>VLOOKUP(BC5,$AX:$AY,2,FALSE)</f>
        <v>金桥支行</v>
      </c>
      <c r="BC5" s="80" t="s">
        <v>55</v>
      </c>
      <c r="BD5" s="80">
        <v>1</v>
      </c>
      <c r="BF5" s="80" t="s">
        <v>49</v>
      </c>
      <c r="BG5" s="80">
        <v>0</v>
      </c>
      <c r="BJ5" s="80" t="str">
        <f>VLOOKUP(BK5,$AX:$AY,2,FALSE)</f>
        <v>零售市场部</v>
      </c>
      <c r="BK5" s="80" t="s">
        <v>77</v>
      </c>
      <c r="BL5" s="80">
        <v>498000</v>
      </c>
      <c r="BN5" s="80" t="s">
        <v>64</v>
      </c>
      <c r="BO5" s="80">
        <v>298000</v>
      </c>
      <c r="BR5" s="80" t="str">
        <f>VLOOKUP(BS5,$AX:$AY,2,FALSE)</f>
        <v>零售市场部</v>
      </c>
      <c r="BS5" s="80" t="s">
        <v>65</v>
      </c>
      <c r="BT5" s="80">
        <v>1</v>
      </c>
      <c r="BV5" s="80" t="s">
        <v>57</v>
      </c>
      <c r="BW5" s="80">
        <v>4</v>
      </c>
    </row>
    <row r="6" s="80" customFormat="1" ht="17.25" spans="1:75">
      <c r="A6" s="16"/>
      <c r="B6" s="17" t="s">
        <v>49</v>
      </c>
      <c r="C6" s="18">
        <v>38</v>
      </c>
      <c r="D6" s="15">
        <v>12</v>
      </c>
      <c r="E6" s="15">
        <f>VLOOKUP(B6,$AL:$AP,4,FALSE)</f>
        <v>1</v>
      </c>
      <c r="F6" s="19">
        <v>105</v>
      </c>
      <c r="G6" s="15">
        <f>IFERROR(VLOOKUP(B6,$BF:$BG,2,FALSE),0)</f>
        <v>0</v>
      </c>
      <c r="H6" s="15"/>
      <c r="I6" s="15">
        <f t="shared" si="1"/>
        <v>106</v>
      </c>
      <c r="J6" s="41">
        <f t="shared" si="2"/>
        <v>2.78947368421053</v>
      </c>
      <c r="K6" s="42">
        <v>110</v>
      </c>
      <c r="L6" s="15">
        <v>11.7</v>
      </c>
      <c r="M6" s="15">
        <f>VLOOKUP(B6,$AL:$AP,5,FALSE)/10000</f>
        <v>66.465</v>
      </c>
      <c r="N6" s="15">
        <f>IFERROR(VLOOKUP(B6,$BN:$BO,2,FALSE),0)/10000</f>
        <v>0</v>
      </c>
      <c r="O6" s="19">
        <v>20</v>
      </c>
      <c r="P6" s="15">
        <f t="shared" si="3"/>
        <v>86.465</v>
      </c>
      <c r="Q6" s="63">
        <f t="shared" si="4"/>
        <v>0.786045454545455</v>
      </c>
      <c r="R6" s="40">
        <v>3</v>
      </c>
      <c r="S6" s="61">
        <f>IFERROR(VLOOKUP(B6,$BV:$BW,2,FALSE),0)</f>
        <v>0</v>
      </c>
      <c r="T6" s="64">
        <v>51</v>
      </c>
      <c r="U6" s="61"/>
      <c r="V6" s="15">
        <f t="shared" si="5"/>
        <v>51</v>
      </c>
      <c r="W6" s="63">
        <f t="shared" si="6"/>
        <v>17</v>
      </c>
      <c r="X6" s="65">
        <f t="shared" si="7"/>
        <v>0.159302272727273</v>
      </c>
      <c r="Y6" s="15">
        <v>110.3</v>
      </c>
      <c r="Z6" s="80">
        <f t="shared" si="8"/>
        <v>-23.835</v>
      </c>
      <c r="AA6" s="80">
        <f t="shared" si="0"/>
        <v>0</v>
      </c>
      <c r="AB6" s="81" t="s">
        <v>67</v>
      </c>
      <c r="AC6" s="81">
        <v>0</v>
      </c>
      <c r="AD6" s="81">
        <v>0</v>
      </c>
      <c r="AE6" s="81">
        <v>0</v>
      </c>
      <c r="AF6" s="81">
        <v>0</v>
      </c>
      <c r="AG6" s="80">
        <f>IFERROR(VLOOKUP(AB6,$AI:$AJ,2,FALSE),0)</f>
        <v>0</v>
      </c>
      <c r="AI6" s="89" t="s">
        <v>68</v>
      </c>
      <c r="AJ6" s="89" t="s">
        <v>30</v>
      </c>
      <c r="AL6" s="83" t="s">
        <v>49</v>
      </c>
      <c r="AM6" s="83">
        <v>0</v>
      </c>
      <c r="AN6" s="83">
        <v>0</v>
      </c>
      <c r="AO6" s="83">
        <v>1</v>
      </c>
      <c r="AP6" s="83">
        <v>664650</v>
      </c>
      <c r="AR6" s="80" t="s">
        <v>49</v>
      </c>
      <c r="AS6" s="80">
        <v>0</v>
      </c>
      <c r="AT6" s="80">
        <v>0</v>
      </c>
      <c r="AU6" s="80">
        <v>1</v>
      </c>
      <c r="AV6" s="80">
        <v>664650</v>
      </c>
      <c r="AX6" s="80" t="s">
        <v>68</v>
      </c>
      <c r="AY6" s="80" t="s">
        <v>30</v>
      </c>
      <c r="BB6" s="80" t="str">
        <f>VLOOKUP(BC6,$AX:$AY,2,FALSE)</f>
        <v>御桥分理处</v>
      </c>
      <c r="BC6" s="80" t="s">
        <v>62</v>
      </c>
      <c r="BD6" s="80">
        <v>0</v>
      </c>
      <c r="BF6" s="80" t="s">
        <v>66</v>
      </c>
      <c r="BG6" s="80">
        <v>5</v>
      </c>
      <c r="BJ6" s="80" t="str">
        <f>VLOOKUP(BK6,$AX:$AY,2,FALSE)</f>
        <v>川沙支行</v>
      </c>
      <c r="BK6" s="80" t="s">
        <v>89</v>
      </c>
      <c r="BL6" s="80">
        <v>1000</v>
      </c>
      <c r="BN6" s="80" t="s">
        <v>104</v>
      </c>
      <c r="BO6" s="80">
        <v>410000</v>
      </c>
      <c r="BR6" s="80" t="str">
        <f>VLOOKUP(BS6,$AX:$AY,2,FALSE)</f>
        <v>龚路支行</v>
      </c>
      <c r="BS6" s="80" t="s">
        <v>71</v>
      </c>
      <c r="BT6" s="80">
        <v>1</v>
      </c>
      <c r="BV6" s="80" t="s">
        <v>51</v>
      </c>
      <c r="BW6" s="80">
        <v>3</v>
      </c>
    </row>
    <row r="7" s="80" customFormat="1" ht="18" customHeight="1" spans="1:75">
      <c r="A7" s="16"/>
      <c r="B7" s="17" t="s">
        <v>73</v>
      </c>
      <c r="C7" s="18">
        <v>25</v>
      </c>
      <c r="D7" s="15">
        <v>0</v>
      </c>
      <c r="E7" s="15">
        <f>VLOOKUP(B7,$AL:$AP,4,FALSE)</f>
        <v>3</v>
      </c>
      <c r="F7" s="19">
        <v>26</v>
      </c>
      <c r="G7" s="15">
        <f>IFERROR(VLOOKUP(B7,$BF:$BG,2,FALSE),0)</f>
        <v>0</v>
      </c>
      <c r="H7" s="15"/>
      <c r="I7" s="15">
        <f t="shared" si="1"/>
        <v>29</v>
      </c>
      <c r="J7" s="41">
        <f t="shared" si="2"/>
        <v>1.16</v>
      </c>
      <c r="K7" s="42">
        <v>200</v>
      </c>
      <c r="L7" s="15">
        <v>0</v>
      </c>
      <c r="M7" s="15">
        <f>VLOOKUP(B7,$AL:$AP,5,FALSE)/10000</f>
        <v>110.6</v>
      </c>
      <c r="N7" s="15">
        <f>IFERROR(VLOOKUP(B7,$BN:$BO,2,FALSE),0)/10000</f>
        <v>0</v>
      </c>
      <c r="O7" s="19"/>
      <c r="P7" s="15">
        <f t="shared" si="3"/>
        <v>110.6</v>
      </c>
      <c r="Q7" s="63">
        <f t="shared" si="4"/>
        <v>0.553</v>
      </c>
      <c r="R7" s="40">
        <v>2</v>
      </c>
      <c r="S7" s="61">
        <f>IFERROR(VLOOKUP(B7,$BV:$BW,2,FALSE),0)</f>
        <v>0</v>
      </c>
      <c r="T7" s="64">
        <v>13</v>
      </c>
      <c r="U7" s="61"/>
      <c r="V7" s="15">
        <f t="shared" si="5"/>
        <v>13</v>
      </c>
      <c r="W7" s="63">
        <f t="shared" si="6"/>
        <v>6.5</v>
      </c>
      <c r="X7" s="65">
        <f t="shared" si="7"/>
        <v>0.14565</v>
      </c>
      <c r="Y7" s="15">
        <v>33.2</v>
      </c>
      <c r="Z7" s="80">
        <f t="shared" si="8"/>
        <v>77.4</v>
      </c>
      <c r="AA7" s="80" t="str">
        <f t="shared" si="0"/>
        <v>芳华分理处</v>
      </c>
      <c r="AB7" s="81" t="s">
        <v>74</v>
      </c>
      <c r="AC7" s="81">
        <v>0</v>
      </c>
      <c r="AD7" s="81">
        <v>0</v>
      </c>
      <c r="AE7" s="81">
        <v>2</v>
      </c>
      <c r="AF7" s="81">
        <v>38000</v>
      </c>
      <c r="AG7" s="80" t="str">
        <f>IFERROR(VLOOKUP(AB7,$AI:$AJ,2,FALSE),0)</f>
        <v>芳华分理处</v>
      </c>
      <c r="AI7" s="89" t="s">
        <v>75</v>
      </c>
      <c r="AJ7" s="89" t="s">
        <v>30</v>
      </c>
      <c r="AL7" s="83" t="s">
        <v>66</v>
      </c>
      <c r="AM7" s="83">
        <v>0</v>
      </c>
      <c r="AN7" s="83">
        <v>0</v>
      </c>
      <c r="AO7" s="83">
        <v>6</v>
      </c>
      <c r="AP7" s="83">
        <v>1089650</v>
      </c>
      <c r="AR7" s="80" t="s">
        <v>66</v>
      </c>
      <c r="AS7" s="80">
        <v>0</v>
      </c>
      <c r="AT7" s="80">
        <v>0</v>
      </c>
      <c r="AU7" s="80">
        <v>6</v>
      </c>
      <c r="AV7" s="80">
        <v>1089650</v>
      </c>
      <c r="AX7" s="80" t="s">
        <v>75</v>
      </c>
      <c r="AY7" s="80" t="s">
        <v>30</v>
      </c>
      <c r="BB7" s="80" t="str">
        <f>VLOOKUP(BC7,$AX:$AY,2,FALSE)</f>
        <v>川沙支行</v>
      </c>
      <c r="BC7" s="80" t="s">
        <v>48</v>
      </c>
      <c r="BD7" s="80">
        <v>0</v>
      </c>
      <c r="BF7" s="80" t="s">
        <v>72</v>
      </c>
      <c r="BG7" s="80">
        <v>0</v>
      </c>
      <c r="BJ7" s="80" t="str">
        <f>VLOOKUP(BK7,$AX:$AY,2,FALSE)</f>
        <v>高行支行</v>
      </c>
      <c r="BK7" s="80" t="s">
        <v>122</v>
      </c>
      <c r="BL7" s="80">
        <v>200000</v>
      </c>
      <c r="BN7" s="80" t="s">
        <v>78</v>
      </c>
      <c r="BO7" s="80">
        <v>180000</v>
      </c>
      <c r="BR7" s="80" t="str">
        <f>VLOOKUP(BS7,$AX:$AY,2,FALSE)</f>
        <v>张江支行</v>
      </c>
      <c r="BS7" s="80" t="s">
        <v>126</v>
      </c>
      <c r="BT7" s="80">
        <v>1</v>
      </c>
      <c r="BV7" s="80" t="s">
        <v>64</v>
      </c>
      <c r="BW7" s="80">
        <v>2</v>
      </c>
    </row>
    <row r="8" s="80" customFormat="1" ht="17.25" spans="1:75">
      <c r="A8" s="16"/>
      <c r="B8" s="17" t="s">
        <v>66</v>
      </c>
      <c r="C8" s="18">
        <v>38</v>
      </c>
      <c r="D8" s="15">
        <v>1</v>
      </c>
      <c r="E8" s="15">
        <f>VLOOKUP(B8,$AL:$AP,4,FALSE)</f>
        <v>6</v>
      </c>
      <c r="F8" s="19">
        <v>32</v>
      </c>
      <c r="G8" s="15">
        <f>IFERROR(VLOOKUP(B8,$BF:$BG,2,FALSE),0)</f>
        <v>5</v>
      </c>
      <c r="H8" s="15"/>
      <c r="I8" s="15">
        <f t="shared" si="1"/>
        <v>43</v>
      </c>
      <c r="J8" s="41">
        <f t="shared" si="2"/>
        <v>1.13157894736842</v>
      </c>
      <c r="K8" s="42">
        <v>200</v>
      </c>
      <c r="L8" s="15">
        <v>16.9</v>
      </c>
      <c r="M8" s="15">
        <f>VLOOKUP(B8,$AL:$AP,5,FALSE)/10000</f>
        <v>108.965</v>
      </c>
      <c r="N8" s="15">
        <f>IFERROR(VLOOKUP(B8,$BN:$BO,2,FALSE),0)/10000</f>
        <v>0</v>
      </c>
      <c r="O8" s="19"/>
      <c r="P8" s="15">
        <f t="shared" si="3"/>
        <v>108.965</v>
      </c>
      <c r="Q8" s="63">
        <f t="shared" si="4"/>
        <v>0.544825</v>
      </c>
      <c r="R8" s="40">
        <v>2</v>
      </c>
      <c r="S8" s="61">
        <f>IFERROR(VLOOKUP(B8,$BV:$BW,2,FALSE),0)</f>
        <v>5</v>
      </c>
      <c r="T8" s="64">
        <v>15</v>
      </c>
      <c r="U8" s="61"/>
      <c r="V8" s="15">
        <f t="shared" si="5"/>
        <v>20</v>
      </c>
      <c r="W8" s="63">
        <f t="shared" si="6"/>
        <v>10</v>
      </c>
      <c r="X8" s="65">
        <f t="shared" si="7"/>
        <v>0.143820197368421</v>
      </c>
      <c r="Y8" s="15">
        <v>92.065</v>
      </c>
      <c r="Z8" s="80">
        <f t="shared" si="8"/>
        <v>16.9</v>
      </c>
      <c r="AA8" s="80" t="str">
        <f t="shared" si="0"/>
        <v>风险管理部</v>
      </c>
      <c r="AB8" s="81" t="s">
        <v>80</v>
      </c>
      <c r="AC8" s="81">
        <v>0</v>
      </c>
      <c r="AD8" s="81">
        <v>0</v>
      </c>
      <c r="AE8" s="81">
        <v>0</v>
      </c>
      <c r="AF8" s="81">
        <v>0</v>
      </c>
      <c r="AG8" s="80" t="str">
        <f>IFERROR(VLOOKUP(AB8,$AI:$AJ,2,FALSE),0)</f>
        <v>风险管理部</v>
      </c>
      <c r="AI8" s="89" t="s">
        <v>81</v>
      </c>
      <c r="AJ8" s="89" t="s">
        <v>30</v>
      </c>
      <c r="AL8" s="83" t="s">
        <v>72</v>
      </c>
      <c r="AM8" s="83">
        <v>0</v>
      </c>
      <c r="AN8" s="83">
        <v>0</v>
      </c>
      <c r="AO8" s="83">
        <v>3</v>
      </c>
      <c r="AP8" s="83">
        <v>830571</v>
      </c>
      <c r="AR8" s="80" t="s">
        <v>72</v>
      </c>
      <c r="AS8" s="80">
        <v>0</v>
      </c>
      <c r="AT8" s="80">
        <v>0</v>
      </c>
      <c r="AU8" s="80">
        <v>3</v>
      </c>
      <c r="AV8" s="80">
        <v>830571</v>
      </c>
      <c r="AX8" s="80" t="s">
        <v>81</v>
      </c>
      <c r="AY8" s="80" t="s">
        <v>30</v>
      </c>
      <c r="BB8" s="80" t="str">
        <f>VLOOKUP(BC8,$AX:$AY,2,FALSE)</f>
        <v>曹路支行</v>
      </c>
      <c r="BC8" s="80" t="s">
        <v>76</v>
      </c>
      <c r="BD8" s="80">
        <v>2</v>
      </c>
      <c r="BF8" s="80" t="s">
        <v>54</v>
      </c>
      <c r="BG8" s="80">
        <v>4</v>
      </c>
      <c r="BJ8" s="80" t="e">
        <f>VLOOKUP(BK8,$AX:$AY,2,FALSE)</f>
        <v>#N/A</v>
      </c>
      <c r="BK8" s="80" t="s">
        <v>101</v>
      </c>
      <c r="BL8" s="80">
        <v>4436035</v>
      </c>
      <c r="BN8" s="80" t="s">
        <v>84</v>
      </c>
      <c r="BO8" s="80">
        <v>200000</v>
      </c>
      <c r="BR8" s="80" t="str">
        <f>VLOOKUP(BS8,$AX:$AY,2,FALSE)</f>
        <v>零售市场部</v>
      </c>
      <c r="BS8" s="80" t="s">
        <v>131</v>
      </c>
      <c r="BT8" s="80">
        <v>1</v>
      </c>
      <c r="BV8" s="80" t="s">
        <v>69</v>
      </c>
      <c r="BW8" s="80">
        <v>3</v>
      </c>
    </row>
    <row r="9" s="80" customFormat="1" ht="17.25" spans="1:75">
      <c r="A9" s="16"/>
      <c r="B9" s="17" t="s">
        <v>64</v>
      </c>
      <c r="C9" s="18">
        <v>27</v>
      </c>
      <c r="D9" s="15">
        <v>0</v>
      </c>
      <c r="E9" s="15">
        <f>VLOOKUP(B9,$AL:$AP,4,FALSE)</f>
        <v>17</v>
      </c>
      <c r="F9" s="19"/>
      <c r="G9" s="15">
        <f>IFERROR(VLOOKUP(B9,$BF:$BG,2,FALSE),0)</f>
        <v>2</v>
      </c>
      <c r="H9" s="15"/>
      <c r="I9" s="15">
        <f t="shared" si="1"/>
        <v>19</v>
      </c>
      <c r="J9" s="41">
        <f t="shared" si="2"/>
        <v>0.703703703703704</v>
      </c>
      <c r="K9" s="42">
        <v>200</v>
      </c>
      <c r="L9" s="15">
        <v>0</v>
      </c>
      <c r="M9" s="15">
        <f>VLOOKUP(B9,$AL:$AP,5,FALSE)/10000</f>
        <v>168.5912</v>
      </c>
      <c r="N9" s="15">
        <f>IFERROR(VLOOKUP(B9,$BN:$BO,2,FALSE),0)/10000</f>
        <v>29.8</v>
      </c>
      <c r="O9" s="19"/>
      <c r="P9" s="15">
        <f t="shared" si="3"/>
        <v>198.3912</v>
      </c>
      <c r="Q9" s="63">
        <f t="shared" si="4"/>
        <v>0.991956</v>
      </c>
      <c r="R9" s="40">
        <v>2</v>
      </c>
      <c r="S9" s="61">
        <f>IFERROR(VLOOKUP(B9,$BV:$BW,2,FALSE),0)</f>
        <v>2</v>
      </c>
      <c r="T9" s="64"/>
      <c r="U9" s="61"/>
      <c r="V9" s="15">
        <f t="shared" si="5"/>
        <v>2</v>
      </c>
      <c r="W9" s="63">
        <f t="shared" si="6"/>
        <v>1</v>
      </c>
      <c r="X9" s="65">
        <f t="shared" si="7"/>
        <v>0.134782985185185</v>
      </c>
      <c r="Y9" s="15">
        <v>193.0166</v>
      </c>
      <c r="Z9" s="80">
        <f t="shared" si="8"/>
        <v>5.37459999999999</v>
      </c>
      <c r="AA9" s="80">
        <f t="shared" si="0"/>
        <v>0</v>
      </c>
      <c r="AB9" s="81" t="s">
        <v>86</v>
      </c>
      <c r="AC9" s="81">
        <v>0</v>
      </c>
      <c r="AD9" s="81">
        <v>0</v>
      </c>
      <c r="AE9" s="81">
        <v>0</v>
      </c>
      <c r="AF9" s="81">
        <v>0</v>
      </c>
      <c r="AG9" s="80">
        <f>IFERROR(VLOOKUP(AB9,$AI:$AJ,2,FALSE),0)</f>
        <v>0</v>
      </c>
      <c r="AI9" s="89" t="s">
        <v>87</v>
      </c>
      <c r="AJ9" s="89" t="s">
        <v>30</v>
      </c>
      <c r="AL9" s="83" t="s">
        <v>54</v>
      </c>
      <c r="AM9" s="83">
        <v>0</v>
      </c>
      <c r="AN9" s="83">
        <v>10000</v>
      </c>
      <c r="AO9" s="83">
        <v>9</v>
      </c>
      <c r="AP9" s="83">
        <v>881000</v>
      </c>
      <c r="AR9" s="80" t="s">
        <v>54</v>
      </c>
      <c r="AS9" s="80">
        <v>0</v>
      </c>
      <c r="AT9" s="80">
        <v>10000</v>
      </c>
      <c r="AU9" s="80">
        <v>9</v>
      </c>
      <c r="AV9" s="80">
        <v>881000</v>
      </c>
      <c r="AX9" s="80" t="s">
        <v>87</v>
      </c>
      <c r="AY9" s="80" t="s">
        <v>30</v>
      </c>
      <c r="BB9" s="80" t="str">
        <f>VLOOKUP(BC9,$AX:$AY,2,FALSE)</f>
        <v>北蔡支行</v>
      </c>
      <c r="BC9" s="80" t="s">
        <v>58</v>
      </c>
      <c r="BD9" s="80">
        <v>0</v>
      </c>
      <c r="BF9" s="80" t="s">
        <v>57</v>
      </c>
      <c r="BG9" s="80">
        <v>4</v>
      </c>
      <c r="BJ9" s="80" t="str">
        <f>VLOOKUP(BK9,$AX:$AY,2,FALSE)</f>
        <v>和炯路支行</v>
      </c>
      <c r="BK9" s="80" t="s">
        <v>266</v>
      </c>
      <c r="BL9" s="80">
        <v>40000</v>
      </c>
      <c r="BN9" s="80" t="s">
        <v>157</v>
      </c>
      <c r="BO9" s="80">
        <v>100000</v>
      </c>
      <c r="BR9" s="80" t="str">
        <f>VLOOKUP(BS9,$AX:$AY,2,FALSE)</f>
        <v>零售市场部</v>
      </c>
      <c r="BS9" s="80" t="s">
        <v>56</v>
      </c>
      <c r="BT9" s="80">
        <v>20</v>
      </c>
      <c r="BV9" s="80" t="s">
        <v>104</v>
      </c>
      <c r="BW9" s="80">
        <v>1</v>
      </c>
    </row>
    <row r="10" s="80" customFormat="1" ht="17" customHeight="1" spans="1:75">
      <c r="A10" s="16"/>
      <c r="B10" s="17" t="s">
        <v>35</v>
      </c>
      <c r="C10" s="18">
        <v>22</v>
      </c>
      <c r="D10" s="15">
        <v>1</v>
      </c>
      <c r="E10" s="15">
        <f>VLOOKUP(B10,$AL:$AP,4,FALSE)</f>
        <v>26</v>
      </c>
      <c r="F10" s="19"/>
      <c r="G10" s="15">
        <f>IFERROR(VLOOKUP(B10,$BF:$BG,2,FALSE),0)</f>
        <v>1</v>
      </c>
      <c r="H10" s="15"/>
      <c r="I10" s="15">
        <f t="shared" si="1"/>
        <v>27</v>
      </c>
      <c r="J10" s="41">
        <f t="shared" si="2"/>
        <v>1.22727272727273</v>
      </c>
      <c r="K10" s="42">
        <v>120</v>
      </c>
      <c r="L10" s="15">
        <v>10</v>
      </c>
      <c r="M10" s="15">
        <f>VLOOKUP(B10,$AL:$AP,5,FALSE)/10000</f>
        <v>49.0118</v>
      </c>
      <c r="N10" s="15">
        <f>IFERROR(VLOOKUP(B10,$BN:$BO,2,FALSE),0)/10000</f>
        <v>0</v>
      </c>
      <c r="O10" s="19"/>
      <c r="P10" s="15">
        <f t="shared" si="3"/>
        <v>49.0118</v>
      </c>
      <c r="Q10" s="63">
        <f t="shared" si="4"/>
        <v>0.408431666666667</v>
      </c>
      <c r="R10" s="40">
        <v>2</v>
      </c>
      <c r="S10" s="61">
        <f>IFERROR(VLOOKUP(B10,$BV:$BW,2,FALSE),0)</f>
        <v>2</v>
      </c>
      <c r="T10" s="64"/>
      <c r="U10" s="61"/>
      <c r="V10" s="15">
        <f t="shared" si="5"/>
        <v>2</v>
      </c>
      <c r="W10" s="63">
        <f t="shared" si="6"/>
        <v>1</v>
      </c>
      <c r="X10" s="65">
        <f t="shared" si="7"/>
        <v>0.130421583333333</v>
      </c>
      <c r="Y10" s="15">
        <v>73.5571</v>
      </c>
      <c r="Z10" s="80">
        <f t="shared" si="8"/>
        <v>-24.5453</v>
      </c>
      <c r="AA10" s="80">
        <f t="shared" si="0"/>
        <v>0</v>
      </c>
      <c r="AB10" s="81" t="s">
        <v>91</v>
      </c>
      <c r="AC10" s="81">
        <v>0</v>
      </c>
      <c r="AD10" s="81">
        <v>0</v>
      </c>
      <c r="AE10" s="81">
        <v>0</v>
      </c>
      <c r="AF10" s="81">
        <v>0</v>
      </c>
      <c r="AG10" s="80">
        <f>IFERROR(VLOOKUP(AB10,$AI:$AJ,2,FALSE),0)</f>
        <v>0</v>
      </c>
      <c r="AI10" s="89" t="s">
        <v>92</v>
      </c>
      <c r="AJ10" s="89" t="s">
        <v>30</v>
      </c>
      <c r="AL10" s="83" t="s">
        <v>57</v>
      </c>
      <c r="AM10" s="83">
        <v>0</v>
      </c>
      <c r="AN10" s="83">
        <v>0</v>
      </c>
      <c r="AO10" s="83">
        <v>13</v>
      </c>
      <c r="AP10" s="83">
        <v>646178</v>
      </c>
      <c r="AR10" s="80" t="s">
        <v>57</v>
      </c>
      <c r="AS10" s="80">
        <v>0</v>
      </c>
      <c r="AT10" s="80">
        <v>0</v>
      </c>
      <c r="AU10" s="80">
        <v>13</v>
      </c>
      <c r="AV10" s="80">
        <v>646178</v>
      </c>
      <c r="AX10" s="80" t="s">
        <v>92</v>
      </c>
      <c r="AY10" s="80" t="s">
        <v>30</v>
      </c>
      <c r="BB10" s="80" t="str">
        <f>VLOOKUP(BC10,$AX:$AY,2,FALSE)</f>
        <v>零售市场部</v>
      </c>
      <c r="BC10" s="80" t="s">
        <v>65</v>
      </c>
      <c r="BD10" s="80">
        <v>1</v>
      </c>
      <c r="BF10" s="80" t="s">
        <v>73</v>
      </c>
      <c r="BG10" s="80">
        <v>0</v>
      </c>
      <c r="BJ10" s="80" t="str">
        <f>VLOOKUP(BK10,$AX:$AY,2,FALSE)</f>
        <v>零售市场部</v>
      </c>
      <c r="BK10" s="80" t="s">
        <v>116</v>
      </c>
      <c r="BL10" s="80">
        <v>7479700</v>
      </c>
      <c r="BN10" s="80" t="s">
        <v>149</v>
      </c>
      <c r="BO10" s="80">
        <v>40000</v>
      </c>
      <c r="BR10" s="80" t="s">
        <v>35</v>
      </c>
      <c r="BS10" s="80" t="s">
        <v>103</v>
      </c>
      <c r="BT10" s="80">
        <v>1</v>
      </c>
      <c r="BV10" s="80" t="s">
        <v>114</v>
      </c>
      <c r="BW10" s="80">
        <v>1</v>
      </c>
    </row>
    <row r="11" s="80" customFormat="1" ht="17.25" spans="1:75">
      <c r="A11" s="16"/>
      <c r="B11" s="17" t="s">
        <v>72</v>
      </c>
      <c r="C11" s="18">
        <v>27</v>
      </c>
      <c r="D11" s="15">
        <v>0</v>
      </c>
      <c r="E11" s="15">
        <f>VLOOKUP(B11,$AL:$AP,4,FALSE)</f>
        <v>3</v>
      </c>
      <c r="F11" s="19">
        <v>18</v>
      </c>
      <c r="G11" s="15">
        <f>IFERROR(VLOOKUP(B11,$BF:$BG,2,FALSE),0)</f>
        <v>0</v>
      </c>
      <c r="H11" s="15"/>
      <c r="I11" s="15">
        <f t="shared" si="1"/>
        <v>21</v>
      </c>
      <c r="J11" s="41">
        <f t="shared" si="2"/>
        <v>0.777777777777778</v>
      </c>
      <c r="K11" s="42">
        <v>140</v>
      </c>
      <c r="L11" s="15">
        <v>1.59999999999999</v>
      </c>
      <c r="M11" s="15">
        <f>VLOOKUP(B11,$AL:$AP,5,FALSE)/10000</f>
        <v>83.0571</v>
      </c>
      <c r="N11" s="15">
        <f>IFERROR(VLOOKUP(B11,$BN:$BO,2,FALSE),0)/10000</f>
        <v>0</v>
      </c>
      <c r="O11" s="19"/>
      <c r="P11" s="15">
        <f t="shared" si="3"/>
        <v>83.0571</v>
      </c>
      <c r="Q11" s="63">
        <f t="shared" si="4"/>
        <v>0.593265</v>
      </c>
      <c r="R11" s="40">
        <v>2</v>
      </c>
      <c r="S11" s="61">
        <f>IFERROR(VLOOKUP(B11,$BV:$BW,2,FALSE),0)</f>
        <v>0</v>
      </c>
      <c r="T11" s="64">
        <v>9</v>
      </c>
      <c r="U11" s="61"/>
      <c r="V11" s="15">
        <f t="shared" si="5"/>
        <v>9</v>
      </c>
      <c r="W11" s="63">
        <f t="shared" si="6"/>
        <v>4.5</v>
      </c>
      <c r="X11" s="65">
        <f t="shared" si="7"/>
        <v>0.128552138888889</v>
      </c>
      <c r="Y11" s="15">
        <v>149.5121</v>
      </c>
      <c r="Z11" s="80">
        <f t="shared" si="8"/>
        <v>-66.455</v>
      </c>
      <c r="AA11" s="80" t="str">
        <f t="shared" si="0"/>
        <v>张江支行</v>
      </c>
      <c r="AB11" s="81" t="s">
        <v>97</v>
      </c>
      <c r="AC11" s="81">
        <v>0</v>
      </c>
      <c r="AD11" s="81">
        <v>0</v>
      </c>
      <c r="AE11" s="81">
        <v>0</v>
      </c>
      <c r="AF11" s="81">
        <v>0</v>
      </c>
      <c r="AG11" s="80" t="str">
        <f>IFERROR(VLOOKUP(AB11,$AI:$AJ,2,FALSE),0)</f>
        <v>张江支行</v>
      </c>
      <c r="AI11" s="89" t="s">
        <v>98</v>
      </c>
      <c r="AJ11" s="89" t="s">
        <v>30</v>
      </c>
      <c r="AL11" s="83" t="s">
        <v>73</v>
      </c>
      <c r="AM11" s="83">
        <v>0</v>
      </c>
      <c r="AN11" s="83">
        <v>0</v>
      </c>
      <c r="AO11" s="83">
        <v>3</v>
      </c>
      <c r="AP11" s="83">
        <v>1106000</v>
      </c>
      <c r="AR11" s="80" t="s">
        <v>73</v>
      </c>
      <c r="AS11" s="80">
        <v>0</v>
      </c>
      <c r="AT11" s="80">
        <v>0</v>
      </c>
      <c r="AU11" s="80">
        <v>3</v>
      </c>
      <c r="AV11" s="80">
        <v>1106000</v>
      </c>
      <c r="AX11" s="80" t="s">
        <v>98</v>
      </c>
      <c r="AY11" s="80" t="s">
        <v>30</v>
      </c>
      <c r="BB11" s="80" t="str">
        <f>VLOOKUP(BC11,$AX:$AY,2,FALSE)</f>
        <v>杨园支行</v>
      </c>
      <c r="BC11" s="80" t="s">
        <v>94</v>
      </c>
      <c r="BD11" s="80">
        <v>0</v>
      </c>
      <c r="BF11" s="80" t="s">
        <v>51</v>
      </c>
      <c r="BG11" s="80">
        <v>3</v>
      </c>
      <c r="BJ11" s="80" t="str">
        <f>VLOOKUP(BK11,$AX:$AY,2,FALSE)</f>
        <v>妙境支行</v>
      </c>
      <c r="BK11" s="80" t="s">
        <v>120</v>
      </c>
      <c r="BL11" s="80">
        <v>60000</v>
      </c>
      <c r="BN11" s="80" t="s">
        <v>128</v>
      </c>
      <c r="BO11" s="80">
        <v>20000</v>
      </c>
      <c r="BR11" s="80" t="str">
        <f>VLOOKUP(BS11,$AX:$AY,2,FALSE)</f>
        <v>金桥支行</v>
      </c>
      <c r="BS11" s="80" t="s">
        <v>70</v>
      </c>
      <c r="BT11" s="80">
        <v>1</v>
      </c>
      <c r="BV11" s="80" t="s">
        <v>111</v>
      </c>
      <c r="BW11" s="80">
        <v>1</v>
      </c>
    </row>
    <row r="12" s="80" customFormat="1" ht="17.25" spans="1:75">
      <c r="A12" s="16"/>
      <c r="B12" s="17" t="s">
        <v>54</v>
      </c>
      <c r="C12" s="18">
        <v>30</v>
      </c>
      <c r="D12" s="15">
        <v>0</v>
      </c>
      <c r="E12" s="15">
        <f>VLOOKUP(B12,$AL:$AP,4,FALSE)</f>
        <v>9</v>
      </c>
      <c r="F12" s="19">
        <v>7</v>
      </c>
      <c r="G12" s="15">
        <f>IFERROR(VLOOKUP(B12,$BF:$BG,2,FALSE),0)</f>
        <v>4</v>
      </c>
      <c r="H12" s="15"/>
      <c r="I12" s="15">
        <f t="shared" si="1"/>
        <v>20</v>
      </c>
      <c r="J12" s="41">
        <f t="shared" si="2"/>
        <v>0.666666666666667</v>
      </c>
      <c r="K12" s="42">
        <v>200</v>
      </c>
      <c r="L12" s="15">
        <v>0.799999999999997</v>
      </c>
      <c r="M12" s="15">
        <f>VLOOKUP(B12,$AL:$AP,5,FALSE)/10000</f>
        <v>88.1</v>
      </c>
      <c r="N12" s="15">
        <f>IFERROR(VLOOKUP(B12,$BN:$BO,2,FALSE),0)/10000</f>
        <v>0</v>
      </c>
      <c r="O12" s="19"/>
      <c r="P12" s="15">
        <f t="shared" si="3"/>
        <v>88.1</v>
      </c>
      <c r="Q12" s="63">
        <f t="shared" si="4"/>
        <v>0.4405</v>
      </c>
      <c r="R12" s="40">
        <v>2</v>
      </c>
      <c r="S12" s="61">
        <f>IFERROR(VLOOKUP(B12,$BV:$BW,2,FALSE),0)</f>
        <v>4</v>
      </c>
      <c r="T12" s="64">
        <v>3</v>
      </c>
      <c r="U12" s="61"/>
      <c r="V12" s="15">
        <f t="shared" si="5"/>
        <v>7</v>
      </c>
      <c r="W12" s="63">
        <f t="shared" si="6"/>
        <v>3.5</v>
      </c>
      <c r="X12" s="65">
        <f t="shared" si="7"/>
        <v>0.115358333333333</v>
      </c>
      <c r="Y12" s="15">
        <v>76.3</v>
      </c>
      <c r="Z12" s="80">
        <f t="shared" si="8"/>
        <v>11.8</v>
      </c>
      <c r="AA12" s="80" t="str">
        <f t="shared" si="0"/>
        <v>合庆支行</v>
      </c>
      <c r="AB12" s="81" t="s">
        <v>105</v>
      </c>
      <c r="AC12" s="81">
        <v>0</v>
      </c>
      <c r="AD12" s="81">
        <v>0</v>
      </c>
      <c r="AE12" s="81">
        <v>0</v>
      </c>
      <c r="AF12" s="81">
        <v>0</v>
      </c>
      <c r="AG12" s="80" t="str">
        <f>IFERROR(VLOOKUP(AB12,$AI:$AJ,2,FALSE),0)</f>
        <v>合庆支行</v>
      </c>
      <c r="AI12" s="89" t="s">
        <v>106</v>
      </c>
      <c r="AJ12" s="89" t="s">
        <v>30</v>
      </c>
      <c r="AL12" s="83" t="s">
        <v>51</v>
      </c>
      <c r="AM12" s="83">
        <v>0</v>
      </c>
      <c r="AN12" s="83">
        <v>0</v>
      </c>
      <c r="AO12" s="83">
        <v>27</v>
      </c>
      <c r="AP12" s="83">
        <v>788500</v>
      </c>
      <c r="AR12" s="80" t="s">
        <v>51</v>
      </c>
      <c r="AS12" s="80">
        <v>0</v>
      </c>
      <c r="AT12" s="80">
        <v>0</v>
      </c>
      <c r="AU12" s="80">
        <v>27</v>
      </c>
      <c r="AV12" s="80">
        <v>788500</v>
      </c>
      <c r="AX12" s="80" t="s">
        <v>106</v>
      </c>
      <c r="AY12" s="80" t="s">
        <v>30</v>
      </c>
      <c r="BB12" s="80" t="str">
        <f>VLOOKUP(BC12,$AX:$AY,2,FALSE)</f>
        <v>龚路支行</v>
      </c>
      <c r="BC12" s="80" t="s">
        <v>71</v>
      </c>
      <c r="BD12" s="80">
        <v>0</v>
      </c>
      <c r="BF12" s="80" t="s">
        <v>107</v>
      </c>
      <c r="BG12" s="80">
        <v>0</v>
      </c>
      <c r="BJ12" s="80" t="str">
        <f>VLOOKUP(BK12,$AX:$AY,2,FALSE)</f>
        <v>高行支行</v>
      </c>
      <c r="BK12" s="80" t="s">
        <v>127</v>
      </c>
      <c r="BL12" s="80">
        <v>210000</v>
      </c>
      <c r="BN12" s="80" t="s">
        <v>93</v>
      </c>
      <c r="BO12" s="80">
        <v>114324</v>
      </c>
      <c r="BR12" s="80" t="str">
        <f>VLOOKUP(BS12,$AX:$AY,2,FALSE)</f>
        <v>零售市场部</v>
      </c>
      <c r="BS12" s="80" t="s">
        <v>77</v>
      </c>
      <c r="BT12" s="80">
        <v>1</v>
      </c>
      <c r="BV12" s="80" t="s">
        <v>84</v>
      </c>
      <c r="BW12" s="80">
        <v>2</v>
      </c>
    </row>
    <row r="13" s="80" customFormat="1" ht="17.25" spans="1:75">
      <c r="A13" s="16"/>
      <c r="B13" s="17" t="s">
        <v>104</v>
      </c>
      <c r="C13" s="18">
        <v>20</v>
      </c>
      <c r="D13" s="15">
        <v>0</v>
      </c>
      <c r="E13" s="15">
        <f>VLOOKUP(B13,$AL:$AP,4,FALSE)</f>
        <v>1</v>
      </c>
      <c r="F13" s="19"/>
      <c r="G13" s="15">
        <f>IFERROR(VLOOKUP(B13,$BF:$BG,2,FALSE),0)</f>
        <v>0</v>
      </c>
      <c r="H13" s="15"/>
      <c r="I13" s="15">
        <f t="shared" si="1"/>
        <v>1</v>
      </c>
      <c r="J13" s="41">
        <f t="shared" si="2"/>
        <v>0.05</v>
      </c>
      <c r="K13" s="42">
        <v>60</v>
      </c>
      <c r="L13" s="15">
        <v>0</v>
      </c>
      <c r="M13" s="15">
        <f>VLOOKUP(B13,$AL:$AP,5,FALSE)/10000</f>
        <v>113.1821</v>
      </c>
      <c r="N13" s="15">
        <f>IFERROR(VLOOKUP(B13,$BN:$BO,2,FALSE),0)/10000</f>
        <v>41</v>
      </c>
      <c r="O13" s="19"/>
      <c r="P13" s="15">
        <f t="shared" si="3"/>
        <v>154.1821</v>
      </c>
      <c r="Q13" s="63">
        <f t="shared" si="4"/>
        <v>2.56970166666667</v>
      </c>
      <c r="R13" s="40">
        <v>1</v>
      </c>
      <c r="S13" s="61">
        <f>IFERROR(VLOOKUP(B13,$BV:$BW,2,FALSE),0)</f>
        <v>1</v>
      </c>
      <c r="T13" s="64"/>
      <c r="U13" s="61"/>
      <c r="V13" s="15">
        <f t="shared" si="5"/>
        <v>1</v>
      </c>
      <c r="W13" s="63">
        <f t="shared" si="6"/>
        <v>1</v>
      </c>
      <c r="X13" s="65">
        <f t="shared" si="7"/>
        <v>0.1125</v>
      </c>
      <c r="Y13" s="15">
        <v>47.16</v>
      </c>
      <c r="Z13" s="80">
        <f t="shared" si="8"/>
        <v>107.0221</v>
      </c>
      <c r="AA13" s="80" t="str">
        <f t="shared" si="0"/>
        <v>潼港分理处</v>
      </c>
      <c r="AB13" s="81" t="s">
        <v>112</v>
      </c>
      <c r="AC13" s="81">
        <v>0</v>
      </c>
      <c r="AD13" s="81">
        <v>0</v>
      </c>
      <c r="AE13" s="81">
        <v>0</v>
      </c>
      <c r="AF13" s="81">
        <v>0</v>
      </c>
      <c r="AG13" s="80" t="str">
        <f>IFERROR(VLOOKUP(AB13,$AI:$AJ,2,FALSE),0)</f>
        <v>潼港分理处</v>
      </c>
      <c r="AI13" s="89" t="s">
        <v>113</v>
      </c>
      <c r="AJ13" s="89" t="s">
        <v>30</v>
      </c>
      <c r="AL13" s="83" t="s">
        <v>107</v>
      </c>
      <c r="AM13" s="83">
        <v>0</v>
      </c>
      <c r="AN13" s="83">
        <v>0</v>
      </c>
      <c r="AO13" s="83">
        <v>1</v>
      </c>
      <c r="AP13" s="83">
        <v>471600</v>
      </c>
      <c r="AR13" s="80" t="s">
        <v>107</v>
      </c>
      <c r="AS13" s="80">
        <v>0</v>
      </c>
      <c r="AT13" s="80">
        <v>0</v>
      </c>
      <c r="AU13" s="80">
        <v>1</v>
      </c>
      <c r="AV13" s="80">
        <v>471600</v>
      </c>
      <c r="AX13" s="80" t="s">
        <v>113</v>
      </c>
      <c r="AY13" s="80" t="s">
        <v>30</v>
      </c>
      <c r="BB13" s="80" t="str">
        <f>VLOOKUP(BC13,$AX:$AY,2,FALSE)</f>
        <v>妙境支行</v>
      </c>
      <c r="BC13" s="80" t="s">
        <v>79</v>
      </c>
      <c r="BD13" s="80">
        <v>0</v>
      </c>
      <c r="BF13" s="80" t="s">
        <v>64</v>
      </c>
      <c r="BG13" s="80">
        <v>2</v>
      </c>
      <c r="BJ13" s="80" t="str">
        <f>VLOOKUP(BK13,$AX:$AY,2,FALSE)</f>
        <v>江镇支行</v>
      </c>
      <c r="BK13" s="80" t="s">
        <v>140</v>
      </c>
      <c r="BL13" s="80">
        <v>235000</v>
      </c>
      <c r="BN13" s="80" t="s">
        <v>82</v>
      </c>
      <c r="BO13" s="80">
        <v>50000</v>
      </c>
      <c r="BR13" s="80" t="str">
        <f>VLOOKUP(BS13,$AX:$AY,2,FALSE)</f>
        <v>高行支行</v>
      </c>
      <c r="BS13" s="80" t="s">
        <v>122</v>
      </c>
      <c r="BT13" s="80">
        <v>1</v>
      </c>
      <c r="BV13" s="80" t="s">
        <v>163</v>
      </c>
      <c r="BW13" s="80">
        <v>2</v>
      </c>
    </row>
    <row r="14" s="80" customFormat="1" ht="17.25" spans="1:75">
      <c r="A14" s="16"/>
      <c r="B14" s="17" t="s">
        <v>69</v>
      </c>
      <c r="C14" s="18">
        <v>20</v>
      </c>
      <c r="D14" s="15">
        <v>0</v>
      </c>
      <c r="E14" s="15">
        <f>VLOOKUP(B14,$AL:$AP,4,FALSE)</f>
        <v>8</v>
      </c>
      <c r="F14" s="19"/>
      <c r="G14" s="15">
        <f>IFERROR(VLOOKUP(B14,$BF:$BG,2,FALSE),0)</f>
        <v>2</v>
      </c>
      <c r="H14" s="15"/>
      <c r="I14" s="15">
        <f t="shared" si="1"/>
        <v>10</v>
      </c>
      <c r="J14" s="41">
        <f t="shared" si="2"/>
        <v>0.5</v>
      </c>
      <c r="K14" s="42">
        <v>160</v>
      </c>
      <c r="L14" s="15">
        <v>0</v>
      </c>
      <c r="M14" s="15">
        <f>VLOOKUP(B14,$AL:$AP,5,FALSE)/10000</f>
        <v>60.8643</v>
      </c>
      <c r="N14" s="15">
        <f>IFERROR(VLOOKUP(B14,$BN:$BO,2,FALSE),0)/10000</f>
        <v>0</v>
      </c>
      <c r="O14" s="19"/>
      <c r="P14" s="15">
        <f t="shared" si="3"/>
        <v>60.8643</v>
      </c>
      <c r="Q14" s="63">
        <f t="shared" si="4"/>
        <v>0.380401875</v>
      </c>
      <c r="R14" s="40">
        <v>2</v>
      </c>
      <c r="S14" s="61">
        <f>IFERROR(VLOOKUP(B14,$BV:$BW,2,FALSE),0)</f>
        <v>3</v>
      </c>
      <c r="T14" s="64"/>
      <c r="U14" s="61"/>
      <c r="V14" s="15">
        <f t="shared" si="5"/>
        <v>3</v>
      </c>
      <c r="W14" s="63">
        <f t="shared" si="6"/>
        <v>1.5</v>
      </c>
      <c r="X14" s="65">
        <f t="shared" si="7"/>
        <v>0.10402009375</v>
      </c>
      <c r="Y14" s="15">
        <v>55.8643</v>
      </c>
      <c r="Z14" s="80">
        <f t="shared" si="8"/>
        <v>5</v>
      </c>
      <c r="AA14" s="80" t="str">
        <f t="shared" si="0"/>
        <v>严桥支行</v>
      </c>
      <c r="AB14" s="81" t="s">
        <v>118</v>
      </c>
      <c r="AC14" s="81">
        <v>0</v>
      </c>
      <c r="AD14" s="81">
        <v>0</v>
      </c>
      <c r="AE14" s="81">
        <v>0</v>
      </c>
      <c r="AF14" s="81">
        <v>0</v>
      </c>
      <c r="AG14" s="80" t="str">
        <f>IFERROR(VLOOKUP(AB14,$AI:$AJ,2,FALSE),0)</f>
        <v>严桥支行</v>
      </c>
      <c r="AI14" s="89" t="s">
        <v>119</v>
      </c>
      <c r="AJ14" s="89" t="s">
        <v>30</v>
      </c>
      <c r="AL14" s="83" t="s">
        <v>64</v>
      </c>
      <c r="AM14" s="83">
        <v>0</v>
      </c>
      <c r="AN14" s="83">
        <v>0</v>
      </c>
      <c r="AO14" s="83">
        <v>17</v>
      </c>
      <c r="AP14" s="83">
        <v>1685912</v>
      </c>
      <c r="AR14" s="80" t="s">
        <v>64</v>
      </c>
      <c r="AS14" s="80">
        <v>0</v>
      </c>
      <c r="AT14" s="80">
        <v>0</v>
      </c>
      <c r="AU14" s="80">
        <v>17</v>
      </c>
      <c r="AV14" s="80">
        <v>1685912</v>
      </c>
      <c r="AX14" s="80" t="s">
        <v>119</v>
      </c>
      <c r="AY14" s="80" t="s">
        <v>30</v>
      </c>
      <c r="BB14" s="80" t="str">
        <f>VLOOKUP(BC14,$AX:$AY,2,FALSE)</f>
        <v>龚路支行</v>
      </c>
      <c r="BC14" s="80" t="s">
        <v>115</v>
      </c>
      <c r="BD14" s="80">
        <v>1</v>
      </c>
      <c r="BF14" s="80" t="s">
        <v>69</v>
      </c>
      <c r="BG14" s="80">
        <v>2</v>
      </c>
      <c r="BJ14" s="80" t="str">
        <f>VLOOKUP(BK14,$AX:$AY,2,FALSE)</f>
        <v>零售市场部</v>
      </c>
      <c r="BK14" s="80" t="s">
        <v>173</v>
      </c>
      <c r="BL14" s="80">
        <v>307000</v>
      </c>
      <c r="BN14" s="80" t="s">
        <v>100</v>
      </c>
      <c r="BO14" s="80">
        <v>31050787</v>
      </c>
      <c r="BR14" s="80" t="s">
        <v>100</v>
      </c>
      <c r="BS14" s="80" t="s">
        <v>101</v>
      </c>
      <c r="BT14" s="80">
        <v>75</v>
      </c>
      <c r="BV14" s="80" t="s">
        <v>88</v>
      </c>
      <c r="BW14" s="80">
        <v>3</v>
      </c>
    </row>
    <row r="15" s="80" customFormat="1" ht="17.25" spans="1:75">
      <c r="A15" s="16"/>
      <c r="B15" s="17" t="s">
        <v>107</v>
      </c>
      <c r="C15" s="18">
        <v>20</v>
      </c>
      <c r="D15" s="15">
        <v>0</v>
      </c>
      <c r="E15" s="15">
        <f>VLOOKUP(B15,$AL:$AP,4,FALSE)</f>
        <v>1</v>
      </c>
      <c r="F15" s="19">
        <v>6</v>
      </c>
      <c r="G15" s="15">
        <f>IFERROR(VLOOKUP(B15,$BF:$BG,2,FALSE),0)</f>
        <v>0</v>
      </c>
      <c r="H15" s="15"/>
      <c r="I15" s="15">
        <f t="shared" si="1"/>
        <v>7</v>
      </c>
      <c r="J15" s="41">
        <f t="shared" si="2"/>
        <v>0.35</v>
      </c>
      <c r="K15" s="42">
        <v>70</v>
      </c>
      <c r="L15" s="15">
        <v>0</v>
      </c>
      <c r="M15" s="15">
        <f>VLOOKUP(B15,$AL:$AP,5,FALSE)/10000</f>
        <v>47.16</v>
      </c>
      <c r="N15" s="15">
        <f>IFERROR(VLOOKUP(B15,$BN:$BO,2,FALSE),0)/10000</f>
        <v>0</v>
      </c>
      <c r="O15" s="19"/>
      <c r="P15" s="15">
        <f t="shared" si="3"/>
        <v>47.16</v>
      </c>
      <c r="Q15" s="63">
        <f t="shared" si="4"/>
        <v>0.673714285714286</v>
      </c>
      <c r="R15" s="40">
        <v>2</v>
      </c>
      <c r="S15" s="61">
        <f>IFERROR(VLOOKUP(B15,$BV:$BW,2,FALSE),0)</f>
        <v>0</v>
      </c>
      <c r="T15" s="64">
        <v>2</v>
      </c>
      <c r="U15" s="61"/>
      <c r="V15" s="15">
        <f t="shared" si="5"/>
        <v>2</v>
      </c>
      <c r="W15" s="63">
        <f t="shared" si="6"/>
        <v>1</v>
      </c>
      <c r="X15" s="65">
        <f t="shared" si="7"/>
        <v>0.101185714285714</v>
      </c>
      <c r="Y15" s="15">
        <v>39.0118</v>
      </c>
      <c r="Z15" s="80">
        <f t="shared" si="8"/>
        <v>8.1482</v>
      </c>
      <c r="AA15" s="80" t="str">
        <f t="shared" si="0"/>
        <v>高桥支行</v>
      </c>
      <c r="AB15" s="81" t="s">
        <v>123</v>
      </c>
      <c r="AC15" s="81">
        <v>0</v>
      </c>
      <c r="AD15" s="81">
        <v>0</v>
      </c>
      <c r="AE15" s="81">
        <v>1</v>
      </c>
      <c r="AF15" s="81">
        <v>0</v>
      </c>
      <c r="AG15" s="80" t="str">
        <f>IFERROR(VLOOKUP(AB15,$AI:$AJ,2,FALSE),0)</f>
        <v>高桥支行</v>
      </c>
      <c r="AI15" s="89" t="s">
        <v>124</v>
      </c>
      <c r="AJ15" s="89" t="s">
        <v>30</v>
      </c>
      <c r="AL15" s="83" t="s">
        <v>69</v>
      </c>
      <c r="AM15" s="83">
        <v>0</v>
      </c>
      <c r="AN15" s="83">
        <v>0</v>
      </c>
      <c r="AO15" s="83">
        <v>8</v>
      </c>
      <c r="AP15" s="83">
        <v>608643</v>
      </c>
      <c r="AR15" s="80" t="s">
        <v>69</v>
      </c>
      <c r="AS15" s="80">
        <v>0</v>
      </c>
      <c r="AT15" s="80">
        <v>0</v>
      </c>
      <c r="AU15" s="80">
        <v>8</v>
      </c>
      <c r="AV15" s="80">
        <v>608643</v>
      </c>
      <c r="AX15" s="80" t="s">
        <v>124</v>
      </c>
      <c r="AY15" s="80" t="s">
        <v>30</v>
      </c>
      <c r="BB15" s="80" t="str">
        <f>VLOOKUP(BC15,$AX:$AY,2,FALSE)</f>
        <v>芳华分理处</v>
      </c>
      <c r="BC15" s="80" t="s">
        <v>85</v>
      </c>
      <c r="BD15" s="80">
        <v>0</v>
      </c>
      <c r="BF15" s="80" t="s">
        <v>104</v>
      </c>
      <c r="BG15" s="80">
        <v>0</v>
      </c>
      <c r="BJ15" s="80" t="str">
        <f>VLOOKUP(BK15,$AX:$AY,2,FALSE)</f>
        <v>花木支行</v>
      </c>
      <c r="BK15" s="80" t="s">
        <v>154</v>
      </c>
      <c r="BL15" s="80">
        <v>667229</v>
      </c>
      <c r="BN15" s="80" t="e">
        <v>#N/A</v>
      </c>
      <c r="BO15" s="80">
        <v>33366340</v>
      </c>
      <c r="BR15" s="80" t="str">
        <f>VLOOKUP(BS15,$AX:$AY,2,FALSE)</f>
        <v>高东支行</v>
      </c>
      <c r="BS15" s="80" t="s">
        <v>287</v>
      </c>
      <c r="BT15" s="80">
        <v>3</v>
      </c>
      <c r="BV15" s="80" t="s">
        <v>109</v>
      </c>
      <c r="BW15" s="80">
        <v>1</v>
      </c>
    </row>
    <row r="16" s="80" customFormat="1" ht="18" customHeight="1" spans="1:75">
      <c r="A16" s="16"/>
      <c r="B16" s="17" t="s">
        <v>34</v>
      </c>
      <c r="C16" s="18">
        <v>22</v>
      </c>
      <c r="D16" s="15">
        <v>5</v>
      </c>
      <c r="E16" s="15">
        <f>VLOOKUP(B16,$AL:$AP,4,FALSE)</f>
        <v>53</v>
      </c>
      <c r="F16" s="19"/>
      <c r="G16" s="15">
        <f>IFERROR(VLOOKUP(B16,$BF:$BG,2,FALSE),0)</f>
        <v>0</v>
      </c>
      <c r="H16" s="15"/>
      <c r="I16" s="15">
        <f>SUM(E16:H16)-2</f>
        <v>51</v>
      </c>
      <c r="J16" s="41">
        <f t="shared" si="2"/>
        <v>2.31818181818182</v>
      </c>
      <c r="K16" s="42">
        <v>90</v>
      </c>
      <c r="L16" s="15">
        <v>0.5</v>
      </c>
      <c r="M16" s="15">
        <f>VLOOKUP(B16,$AL:$AP,5,FALSE)/10000</f>
        <v>42.4852</v>
      </c>
      <c r="N16" s="15">
        <f>IFERROR(VLOOKUP(B16,$BN:$BO,2,FALSE),0)/10000</f>
        <v>0.1</v>
      </c>
      <c r="O16" s="19"/>
      <c r="P16" s="15">
        <f t="shared" si="3"/>
        <v>42.5852</v>
      </c>
      <c r="Q16" s="63">
        <f t="shared" si="4"/>
        <v>0.473168888888889</v>
      </c>
      <c r="R16" s="40">
        <v>2</v>
      </c>
      <c r="S16" s="61">
        <f>IFERROR(VLOOKUP(B16,$BV:$BW,2,FALSE),0)</f>
        <v>0</v>
      </c>
      <c r="T16" s="64"/>
      <c r="U16" s="61"/>
      <c r="V16" s="15">
        <f t="shared" si="5"/>
        <v>0</v>
      </c>
      <c r="W16" s="63">
        <f t="shared" si="6"/>
        <v>0</v>
      </c>
      <c r="X16" s="65">
        <f t="shared" si="7"/>
        <v>0.0836584444444445</v>
      </c>
      <c r="Y16" s="15">
        <v>78.91</v>
      </c>
      <c r="Z16" s="80">
        <f t="shared" si="8"/>
        <v>-36.3248</v>
      </c>
      <c r="AA16" s="80" t="str">
        <f t="shared" si="0"/>
        <v>高东支行</v>
      </c>
      <c r="AB16" s="81" t="s">
        <v>129</v>
      </c>
      <c r="AC16" s="81">
        <v>0</v>
      </c>
      <c r="AD16" s="81">
        <v>0</v>
      </c>
      <c r="AE16" s="81">
        <v>0</v>
      </c>
      <c r="AF16" s="81">
        <v>51000</v>
      </c>
      <c r="AG16" s="80" t="str">
        <f>IFERROR(VLOOKUP(AB16,$AI:$AJ,2,FALSE),0)</f>
        <v>高东支行</v>
      </c>
      <c r="AI16" s="89" t="s">
        <v>130</v>
      </c>
      <c r="AJ16" s="89" t="s">
        <v>30</v>
      </c>
      <c r="AL16" s="83" t="s">
        <v>104</v>
      </c>
      <c r="AM16" s="83">
        <v>0</v>
      </c>
      <c r="AN16" s="83">
        <v>0</v>
      </c>
      <c r="AO16" s="83">
        <v>1</v>
      </c>
      <c r="AP16" s="83">
        <v>1131821</v>
      </c>
      <c r="AR16" s="80" t="s">
        <v>104</v>
      </c>
      <c r="AS16" s="80">
        <v>0</v>
      </c>
      <c r="AT16" s="80">
        <v>0</v>
      </c>
      <c r="AU16" s="80">
        <v>1</v>
      </c>
      <c r="AV16" s="80">
        <v>1131821</v>
      </c>
      <c r="AX16" s="80" t="s">
        <v>130</v>
      </c>
      <c r="AY16" s="80" t="s">
        <v>30</v>
      </c>
      <c r="BB16" s="80" t="str">
        <f>VLOOKUP(BC16,$AX:$AY,2,FALSE)</f>
        <v>张江支行</v>
      </c>
      <c r="BC16" s="80" t="s">
        <v>126</v>
      </c>
      <c r="BD16" s="80">
        <v>1</v>
      </c>
      <c r="BF16" s="80" t="s">
        <v>114</v>
      </c>
      <c r="BG16" s="80">
        <v>1</v>
      </c>
      <c r="BJ16" s="80" t="str">
        <f>VLOOKUP(BK16,$AX:$AY,2,FALSE)</f>
        <v>零售市场部</v>
      </c>
      <c r="BK16" s="80" t="s">
        <v>162</v>
      </c>
      <c r="BL16" s="80">
        <v>52000</v>
      </c>
      <c r="BN16" s="80" t="s">
        <v>146</v>
      </c>
      <c r="BR16" s="80" t="str">
        <f>VLOOKUP(BS16,$AX:$AY,2,FALSE)</f>
        <v>零售市场部</v>
      </c>
      <c r="BS16" s="80" t="s">
        <v>116</v>
      </c>
      <c r="BT16" s="80">
        <v>72</v>
      </c>
      <c r="BV16" s="80" t="s">
        <v>117</v>
      </c>
      <c r="BW16" s="80">
        <v>4</v>
      </c>
    </row>
    <row r="17" s="80" customFormat="1" ht="17.25" spans="1:75">
      <c r="A17" s="16"/>
      <c r="B17" s="17" t="s">
        <v>114</v>
      </c>
      <c r="C17" s="18">
        <v>29</v>
      </c>
      <c r="D17" s="15">
        <v>0</v>
      </c>
      <c r="E17" s="15">
        <f>VLOOKUP(B17,$AL:$AP,4,FALSE)</f>
        <v>2</v>
      </c>
      <c r="F17" s="19"/>
      <c r="G17" s="15">
        <f>IFERROR(VLOOKUP(B17,$BF:$BG,2,FALSE),0)</f>
        <v>1</v>
      </c>
      <c r="H17" s="15"/>
      <c r="I17" s="15">
        <f t="shared" ref="I17:I48" si="9">SUM(E17:H17)</f>
        <v>3</v>
      </c>
      <c r="J17" s="41">
        <f t="shared" si="2"/>
        <v>0.103448275862069</v>
      </c>
      <c r="K17" s="42">
        <v>150</v>
      </c>
      <c r="L17" s="15">
        <v>0</v>
      </c>
      <c r="M17" s="15">
        <f>VLOOKUP(B17,$AL:$AP,5,FALSE)/10000</f>
        <v>78.91</v>
      </c>
      <c r="N17" s="15">
        <f>IFERROR(VLOOKUP(B17,$BN:$BO,2,FALSE),0)/10000</f>
        <v>0</v>
      </c>
      <c r="O17" s="19"/>
      <c r="P17" s="15">
        <f t="shared" si="3"/>
        <v>78.91</v>
      </c>
      <c r="Q17" s="63">
        <f t="shared" si="4"/>
        <v>0.526066666666667</v>
      </c>
      <c r="R17" s="40">
        <v>1</v>
      </c>
      <c r="S17" s="61">
        <f>IFERROR(VLOOKUP(B17,$BV:$BW,2,FALSE),0)</f>
        <v>1</v>
      </c>
      <c r="T17" s="64"/>
      <c r="U17" s="61"/>
      <c r="V17" s="15">
        <f t="shared" si="5"/>
        <v>1</v>
      </c>
      <c r="W17" s="63">
        <f t="shared" si="6"/>
        <v>1</v>
      </c>
      <c r="X17" s="65">
        <f t="shared" si="7"/>
        <v>0.0814757471264368</v>
      </c>
      <c r="Y17" s="15">
        <v>35.4852</v>
      </c>
      <c r="Z17" s="80">
        <f t="shared" si="8"/>
        <v>43.4248</v>
      </c>
      <c r="AA17" s="80" t="str">
        <f t="shared" si="0"/>
        <v>张江支行</v>
      </c>
      <c r="AB17" s="81" t="s">
        <v>136</v>
      </c>
      <c r="AC17" s="81">
        <v>0</v>
      </c>
      <c r="AD17" s="81">
        <v>0</v>
      </c>
      <c r="AE17" s="81">
        <v>0</v>
      </c>
      <c r="AF17" s="81">
        <v>140000</v>
      </c>
      <c r="AG17" s="80" t="str">
        <f>IFERROR(VLOOKUP(AB17,$AI:$AJ,2,FALSE),0)</f>
        <v>张江支行</v>
      </c>
      <c r="AI17" s="89" t="s">
        <v>137</v>
      </c>
      <c r="AJ17" s="89" t="s">
        <v>30</v>
      </c>
      <c r="AL17" s="83" t="s">
        <v>114</v>
      </c>
      <c r="AM17" s="83">
        <v>0</v>
      </c>
      <c r="AN17" s="83">
        <v>0</v>
      </c>
      <c r="AO17" s="83">
        <v>2</v>
      </c>
      <c r="AP17" s="83">
        <v>789100</v>
      </c>
      <c r="AR17" s="80" t="s">
        <v>114</v>
      </c>
      <c r="AS17" s="80">
        <v>0</v>
      </c>
      <c r="AT17" s="80">
        <v>0</v>
      </c>
      <c r="AU17" s="80">
        <v>2</v>
      </c>
      <c r="AV17" s="80">
        <v>789100</v>
      </c>
      <c r="AX17" s="80" t="s">
        <v>137</v>
      </c>
      <c r="AY17" s="80" t="s">
        <v>30</v>
      </c>
      <c r="BB17" s="80" t="str">
        <f>VLOOKUP(BC17,$AX:$AY,2,FALSE)</f>
        <v>零售市场部</v>
      </c>
      <c r="BC17" s="80" t="s">
        <v>131</v>
      </c>
      <c r="BD17" s="80">
        <v>0</v>
      </c>
      <c r="BF17" s="80" t="s">
        <v>61</v>
      </c>
      <c r="BG17" s="80">
        <v>0</v>
      </c>
      <c r="BJ17" s="80" t="str">
        <f>VLOOKUP(BK17,$AX:$AY,2,FALSE)</f>
        <v>零售市场部</v>
      </c>
      <c r="BK17" s="80" t="s">
        <v>168</v>
      </c>
      <c r="BL17" s="80">
        <v>5229000</v>
      </c>
      <c r="BN17" s="80" t="s">
        <v>151</v>
      </c>
      <c r="BO17" s="80">
        <v>66732680</v>
      </c>
      <c r="BR17" s="80" t="str">
        <f>VLOOKUP(BS17,$AX:$AY,2,FALSE)</f>
        <v>妙境支行</v>
      </c>
      <c r="BS17" s="80" t="s">
        <v>120</v>
      </c>
      <c r="BT17" s="80">
        <v>1</v>
      </c>
      <c r="BV17" s="80" t="s">
        <v>128</v>
      </c>
      <c r="BW17" s="80">
        <v>1</v>
      </c>
    </row>
    <row r="18" s="80" customFormat="1" ht="18" spans="1:75">
      <c r="A18" s="20"/>
      <c r="B18" s="21" t="s">
        <v>32</v>
      </c>
      <c r="C18" s="22">
        <v>22</v>
      </c>
      <c r="D18" s="23">
        <v>1</v>
      </c>
      <c r="E18" s="23">
        <f>VLOOKUP(B18,$AL:$AP,4,FALSE)</f>
        <v>1</v>
      </c>
      <c r="F18" s="24"/>
      <c r="G18" s="15">
        <f>IFERROR(VLOOKUP(B18,$BF:$BG,2,FALSE),0)</f>
        <v>0</v>
      </c>
      <c r="H18" s="23"/>
      <c r="I18" s="23">
        <f>SUM(E18:H18)+2</f>
        <v>3</v>
      </c>
      <c r="J18" s="43">
        <f t="shared" si="2"/>
        <v>0.136363636363636</v>
      </c>
      <c r="K18" s="44">
        <v>110</v>
      </c>
      <c r="L18" s="23">
        <v>0</v>
      </c>
      <c r="M18" s="23">
        <f>VLOOKUP(B18,$AL:$AP,5,FALSE)/10000</f>
        <v>52.3</v>
      </c>
      <c r="N18" s="15">
        <f>IFERROR(VLOOKUP(B18,$BN:$BO,2,FALSE),0)/10000</f>
        <v>23.5</v>
      </c>
      <c r="O18" s="24"/>
      <c r="P18" s="23">
        <f t="shared" si="3"/>
        <v>75.8</v>
      </c>
      <c r="Q18" s="66">
        <f t="shared" si="4"/>
        <v>0.689090909090909</v>
      </c>
      <c r="R18" s="46">
        <v>2</v>
      </c>
      <c r="S18" s="61">
        <f>IFERROR(VLOOKUP(B18,$BV:$BW,2,FALSE),0)</f>
        <v>0</v>
      </c>
      <c r="T18" s="68"/>
      <c r="U18" s="67"/>
      <c r="V18" s="23">
        <f t="shared" si="5"/>
        <v>0</v>
      </c>
      <c r="W18" s="66">
        <f t="shared" si="6"/>
        <v>0</v>
      </c>
      <c r="X18" s="69">
        <f t="shared" si="7"/>
        <v>0.0412727272727273</v>
      </c>
      <c r="Y18" s="23">
        <v>75.8</v>
      </c>
      <c r="Z18" s="80">
        <f t="shared" si="8"/>
        <v>0</v>
      </c>
      <c r="AA18" s="80" t="str">
        <f t="shared" si="0"/>
        <v>江镇支行</v>
      </c>
      <c r="AB18" s="81" t="s">
        <v>142</v>
      </c>
      <c r="AC18" s="81">
        <v>0</v>
      </c>
      <c r="AD18" s="81">
        <v>0</v>
      </c>
      <c r="AE18" s="81">
        <v>0</v>
      </c>
      <c r="AF18" s="81">
        <v>0</v>
      </c>
      <c r="AG18" s="80" t="str">
        <f>IFERROR(VLOOKUP(AB18,$AI:$AJ,2,FALSE),0)</f>
        <v>江镇支行</v>
      </c>
      <c r="AI18" s="89" t="s">
        <v>143</v>
      </c>
      <c r="AJ18" s="89" t="s">
        <v>30</v>
      </c>
      <c r="AL18" s="83" t="s">
        <v>61</v>
      </c>
      <c r="AM18" s="83">
        <v>0</v>
      </c>
      <c r="AN18" s="83">
        <v>0</v>
      </c>
      <c r="AO18" s="83">
        <v>4</v>
      </c>
      <c r="AP18" s="83">
        <v>372500</v>
      </c>
      <c r="AR18" s="80" t="s">
        <v>61</v>
      </c>
      <c r="AS18" s="80">
        <v>0</v>
      </c>
      <c r="AT18" s="80">
        <v>0</v>
      </c>
      <c r="AU18" s="80">
        <v>4</v>
      </c>
      <c r="AV18" s="80">
        <v>372500</v>
      </c>
      <c r="AX18" s="80" t="s">
        <v>143</v>
      </c>
      <c r="AY18" s="80" t="s">
        <v>30</v>
      </c>
      <c r="BB18" s="80" t="str">
        <f>VLOOKUP(BC18,$AX:$AY,2,FALSE)</f>
        <v>民耀分理处</v>
      </c>
      <c r="BC18" s="80" t="s">
        <v>139</v>
      </c>
      <c r="BD18" s="80">
        <v>0</v>
      </c>
      <c r="BF18" s="80" t="s">
        <v>111</v>
      </c>
      <c r="BG18" s="80">
        <v>1</v>
      </c>
      <c r="BJ18" s="80" t="str">
        <f>VLOOKUP(BK18,$AX:$AY,2,FALSE)</f>
        <v>新园路支行</v>
      </c>
      <c r="BK18" s="80" t="s">
        <v>172</v>
      </c>
      <c r="BL18" s="80">
        <v>100000</v>
      </c>
      <c r="BR18" s="80" t="str">
        <f>VLOOKUP(BS18,$AX:$AY,2,FALSE)</f>
        <v>零售市场部</v>
      </c>
      <c r="BS18" s="80" t="s">
        <v>150</v>
      </c>
      <c r="BT18" s="80">
        <v>1</v>
      </c>
      <c r="BV18" s="80" t="s">
        <v>229</v>
      </c>
      <c r="BW18" s="80">
        <v>1</v>
      </c>
    </row>
    <row r="19" s="80" customFormat="1" ht="18" spans="1:75">
      <c r="A19" s="25" t="s">
        <v>147</v>
      </c>
      <c r="B19" s="13" t="s">
        <v>84</v>
      </c>
      <c r="C19" s="14">
        <v>10</v>
      </c>
      <c r="D19" s="15">
        <v>0</v>
      </c>
      <c r="E19" s="15">
        <f>VLOOKUP(B19,$AL:$AP,4,FALSE)</f>
        <v>17</v>
      </c>
      <c r="F19" s="26"/>
      <c r="G19" s="15">
        <f>IFERROR(VLOOKUP(B19,$BF:$BG,2,FALSE),0)</f>
        <v>1</v>
      </c>
      <c r="H19" s="15"/>
      <c r="I19" s="15">
        <f>SUM(E19:H19)+1</f>
        <v>19</v>
      </c>
      <c r="J19" s="39">
        <f t="shared" si="2"/>
        <v>1.9</v>
      </c>
      <c r="K19" s="40">
        <v>100</v>
      </c>
      <c r="L19" s="15">
        <v>0</v>
      </c>
      <c r="M19" s="15">
        <f>VLOOKUP(B19,$AL:$AP,5,FALSE)/10000</f>
        <v>181.9012</v>
      </c>
      <c r="N19" s="15">
        <f>IFERROR(VLOOKUP(B19,$BN:$BO,2,FALSE),0)/10000</f>
        <v>20</v>
      </c>
      <c r="O19" s="26"/>
      <c r="P19" s="15">
        <f t="shared" si="3"/>
        <v>201.9012</v>
      </c>
      <c r="Q19" s="60">
        <f t="shared" si="4"/>
        <v>2.019012</v>
      </c>
      <c r="R19" s="40">
        <v>1</v>
      </c>
      <c r="S19" s="61">
        <f>IFERROR(VLOOKUP(B19,$BV:$BW,2,FALSE),0)</f>
        <v>2</v>
      </c>
      <c r="T19" s="70"/>
      <c r="U19" s="70"/>
      <c r="V19" s="15">
        <f t="shared" si="5"/>
        <v>2</v>
      </c>
      <c r="W19" s="71">
        <f t="shared" si="6"/>
        <v>2</v>
      </c>
      <c r="X19" s="62">
        <f t="shared" si="7"/>
        <v>0.18</v>
      </c>
      <c r="Y19" s="15">
        <v>201.9012</v>
      </c>
      <c r="Z19" s="80">
        <f t="shared" si="8"/>
        <v>0</v>
      </c>
      <c r="AA19" s="80" t="str">
        <f t="shared" si="0"/>
        <v>金桥支行</v>
      </c>
      <c r="AB19" s="81" t="s">
        <v>31</v>
      </c>
      <c r="AC19" s="81">
        <v>0</v>
      </c>
      <c r="AD19" s="81">
        <v>0</v>
      </c>
      <c r="AE19" s="81">
        <v>0</v>
      </c>
      <c r="AF19" s="81">
        <v>203746</v>
      </c>
      <c r="AG19" s="80" t="str">
        <f>IFERROR(VLOOKUP(AB19,$AI:$AJ,2,FALSE),0)</f>
        <v>金桥支行</v>
      </c>
      <c r="AI19" s="89" t="s">
        <v>148</v>
      </c>
      <c r="AJ19" s="89" t="s">
        <v>30</v>
      </c>
      <c r="AL19" s="83" t="s">
        <v>111</v>
      </c>
      <c r="AM19" s="83">
        <v>0</v>
      </c>
      <c r="AN19" s="83">
        <v>0</v>
      </c>
      <c r="AO19" s="83">
        <v>19</v>
      </c>
      <c r="AP19" s="83">
        <v>276174</v>
      </c>
      <c r="AR19" s="80" t="s">
        <v>111</v>
      </c>
      <c r="AS19" s="80">
        <v>0</v>
      </c>
      <c r="AT19" s="80">
        <v>0</v>
      </c>
      <c r="AU19" s="80">
        <v>19</v>
      </c>
      <c r="AV19" s="80">
        <v>276174</v>
      </c>
      <c r="AX19" s="80" t="s">
        <v>148</v>
      </c>
      <c r="AY19" s="80" t="s">
        <v>30</v>
      </c>
      <c r="BB19" s="80" t="str">
        <f>VLOOKUP(BC19,$AX:$AY,2,FALSE)</f>
        <v>杨思支行</v>
      </c>
      <c r="BC19" s="80" t="s">
        <v>144</v>
      </c>
      <c r="BD19" s="80">
        <v>0</v>
      </c>
      <c r="BF19" s="80" t="s">
        <v>78</v>
      </c>
      <c r="BG19" s="80">
        <v>0</v>
      </c>
      <c r="BJ19" s="80" t="str">
        <f>VLOOKUP(BK19,$AX:$AY,2,FALSE)</f>
        <v>零售市场部</v>
      </c>
      <c r="BK19" s="80" t="s">
        <v>179</v>
      </c>
      <c r="BL19" s="80">
        <v>3478000</v>
      </c>
      <c r="BR19" s="80" t="str">
        <f>VLOOKUP(BS19,$AX:$AY,2,FALSE)</f>
        <v>零售市场部</v>
      </c>
      <c r="BS19" s="80" t="s">
        <v>173</v>
      </c>
      <c r="BT19" s="80">
        <v>1</v>
      </c>
      <c r="BV19" s="80" t="s">
        <v>182</v>
      </c>
      <c r="BW19" s="80">
        <v>1</v>
      </c>
    </row>
    <row r="20" s="80" customFormat="1" ht="17.25" spans="1:75">
      <c r="A20" s="25"/>
      <c r="B20" s="13" t="s">
        <v>121</v>
      </c>
      <c r="C20" s="14">
        <v>17</v>
      </c>
      <c r="D20" s="15">
        <v>0</v>
      </c>
      <c r="E20" s="15">
        <f>VLOOKUP(B20,$AL:$AP,4,FALSE)</f>
        <v>0</v>
      </c>
      <c r="F20" s="26">
        <v>72</v>
      </c>
      <c r="G20" s="15">
        <f>IFERROR(VLOOKUP(B20,$BF:$BG,2,FALSE),0)</f>
        <v>0</v>
      </c>
      <c r="H20" s="15"/>
      <c r="I20" s="15">
        <f t="shared" si="9"/>
        <v>72</v>
      </c>
      <c r="J20" s="39">
        <f t="shared" si="2"/>
        <v>4.23529411764706</v>
      </c>
      <c r="K20" s="40">
        <v>50</v>
      </c>
      <c r="L20" s="15">
        <v>0</v>
      </c>
      <c r="M20" s="15">
        <f>VLOOKUP(B20,$AL:$AP,5,FALSE)/10000</f>
        <v>81.2529</v>
      </c>
      <c r="N20" s="15">
        <f>IFERROR(VLOOKUP(B20,$BN:$BO,2,FALSE),0)/10000</f>
        <v>0</v>
      </c>
      <c r="O20" s="26"/>
      <c r="P20" s="15">
        <f t="shared" si="3"/>
        <v>81.2529</v>
      </c>
      <c r="Q20" s="60">
        <f t="shared" si="4"/>
        <v>1.625058</v>
      </c>
      <c r="R20" s="40">
        <v>1</v>
      </c>
      <c r="S20" s="61">
        <f>IFERROR(VLOOKUP(B20,$BV:$BW,2,FALSE),0)</f>
        <v>0</v>
      </c>
      <c r="T20" s="70">
        <v>18</v>
      </c>
      <c r="U20" s="70"/>
      <c r="V20" s="15">
        <f t="shared" si="5"/>
        <v>18</v>
      </c>
      <c r="W20" s="71">
        <f t="shared" si="6"/>
        <v>18</v>
      </c>
      <c r="X20" s="62">
        <f t="shared" si="7"/>
        <v>0.18</v>
      </c>
      <c r="Y20" s="15">
        <v>70.7529</v>
      </c>
      <c r="Z20" s="80">
        <f t="shared" si="8"/>
        <v>10.5</v>
      </c>
      <c r="AA20" s="80" t="str">
        <f t="shared" si="0"/>
        <v>授信审批部</v>
      </c>
      <c r="AB20" s="81" t="s">
        <v>152</v>
      </c>
      <c r="AC20" s="81">
        <v>0</v>
      </c>
      <c r="AD20" s="81">
        <v>0</v>
      </c>
      <c r="AE20" s="81">
        <v>0</v>
      </c>
      <c r="AF20" s="81">
        <v>0</v>
      </c>
      <c r="AG20" s="80" t="str">
        <f>IFERROR(VLOOKUP(AB20,$AI:$AJ,2,FALSE),0)</f>
        <v>授信审批部</v>
      </c>
      <c r="AI20" s="89" t="s">
        <v>153</v>
      </c>
      <c r="AJ20" s="89" t="s">
        <v>30</v>
      </c>
      <c r="AL20" s="83" t="s">
        <v>78</v>
      </c>
      <c r="AM20" s="83">
        <v>0</v>
      </c>
      <c r="AN20" s="83">
        <v>3000</v>
      </c>
      <c r="AO20" s="83">
        <v>9</v>
      </c>
      <c r="AP20" s="83">
        <v>536100</v>
      </c>
      <c r="AR20" s="80" t="s">
        <v>78</v>
      </c>
      <c r="AS20" s="80">
        <v>0</v>
      </c>
      <c r="AT20" s="80">
        <v>3000</v>
      </c>
      <c r="AU20" s="80">
        <v>9</v>
      </c>
      <c r="AV20" s="80">
        <v>536100</v>
      </c>
      <c r="AX20" s="80" t="s">
        <v>153</v>
      </c>
      <c r="AY20" s="80" t="s">
        <v>30</v>
      </c>
      <c r="BB20" s="80" t="str">
        <f>VLOOKUP(BC20,$AX:$AY,2,FALSE)</f>
        <v>零售市场部</v>
      </c>
      <c r="BC20" s="80" t="s">
        <v>56</v>
      </c>
      <c r="BD20" s="80">
        <v>16</v>
      </c>
      <c r="BF20" s="80" t="s">
        <v>84</v>
      </c>
      <c r="BG20" s="80">
        <v>1</v>
      </c>
      <c r="BJ20" s="80" t="str">
        <f>VLOOKUP(BK20,$AX:$AY,2,FALSE)</f>
        <v>芳华分理处</v>
      </c>
      <c r="BK20" s="80" t="s">
        <v>232</v>
      </c>
      <c r="BL20" s="80">
        <v>114324</v>
      </c>
      <c r="BR20" s="80" t="str">
        <f>VLOOKUP(BS20,$AX:$AY,2,FALSE)</f>
        <v>北蔡支行</v>
      </c>
      <c r="BS20" s="80" t="s">
        <v>176</v>
      </c>
      <c r="BT20" s="80">
        <v>4</v>
      </c>
      <c r="BV20" s="80" t="s">
        <v>100</v>
      </c>
      <c r="BW20" s="80">
        <v>436</v>
      </c>
    </row>
    <row r="21" s="80" customFormat="1" ht="18" customHeight="1" spans="1:75">
      <c r="A21" s="25"/>
      <c r="B21" s="13" t="s">
        <v>96</v>
      </c>
      <c r="C21" s="14">
        <v>9</v>
      </c>
      <c r="D21" s="15">
        <v>0</v>
      </c>
      <c r="E21" s="15">
        <f>VLOOKUP(B21,$AL:$AP,4,FALSE)</f>
        <v>15</v>
      </c>
      <c r="F21" s="26"/>
      <c r="G21" s="15">
        <f>IFERROR(VLOOKUP(B21,$BF:$BG,2,FALSE),0)</f>
        <v>1</v>
      </c>
      <c r="H21" s="15"/>
      <c r="I21" s="15">
        <f t="shared" si="9"/>
        <v>16</v>
      </c>
      <c r="J21" s="39">
        <f t="shared" si="2"/>
        <v>1.77777777777778</v>
      </c>
      <c r="K21" s="40">
        <v>20</v>
      </c>
      <c r="L21" s="15">
        <v>0</v>
      </c>
      <c r="M21" s="15">
        <f>VLOOKUP(B21,$AL:$AP,5,FALSE)/10000</f>
        <v>20</v>
      </c>
      <c r="N21" s="15">
        <f>IFERROR(VLOOKUP(B21,$BN:$BO,2,FALSE),0)/10000</f>
        <v>0</v>
      </c>
      <c r="O21" s="26"/>
      <c r="P21" s="15">
        <f t="shared" si="3"/>
        <v>20</v>
      </c>
      <c r="Q21" s="60">
        <f t="shared" si="4"/>
        <v>1</v>
      </c>
      <c r="R21" s="40">
        <v>1</v>
      </c>
      <c r="S21" s="61">
        <f>IFERROR(VLOOKUP(B21,$BV:$BW,2,FALSE),0)</f>
        <v>0</v>
      </c>
      <c r="T21" s="70"/>
      <c r="U21" s="70">
        <v>1</v>
      </c>
      <c r="V21" s="15">
        <f t="shared" si="5"/>
        <v>1</v>
      </c>
      <c r="W21" s="71">
        <f t="shared" si="6"/>
        <v>1</v>
      </c>
      <c r="X21" s="62">
        <f t="shared" si="7"/>
        <v>0.16</v>
      </c>
      <c r="Y21" s="15">
        <v>27.1</v>
      </c>
      <c r="Z21" s="80">
        <f t="shared" si="8"/>
        <v>-7.1</v>
      </c>
      <c r="AA21" s="80" t="str">
        <f t="shared" si="0"/>
        <v>杨思支行</v>
      </c>
      <c r="AB21" s="81" t="s">
        <v>155</v>
      </c>
      <c r="AC21" s="81">
        <v>0</v>
      </c>
      <c r="AD21" s="81">
        <v>0</v>
      </c>
      <c r="AE21" s="81">
        <v>0</v>
      </c>
      <c r="AF21" s="81">
        <v>0</v>
      </c>
      <c r="AG21" s="80" t="str">
        <f>IFERROR(VLOOKUP(AB21,$AI:$AJ,2,FALSE),0)</f>
        <v>杨思支行</v>
      </c>
      <c r="AI21" s="89" t="s">
        <v>156</v>
      </c>
      <c r="AJ21" s="89" t="s">
        <v>30</v>
      </c>
      <c r="AL21" s="83" t="s">
        <v>84</v>
      </c>
      <c r="AM21" s="83">
        <v>0</v>
      </c>
      <c r="AN21" s="83">
        <v>0</v>
      </c>
      <c r="AO21" s="83">
        <v>17</v>
      </c>
      <c r="AP21" s="83">
        <v>1819012</v>
      </c>
      <c r="AR21" s="80" t="s">
        <v>84</v>
      </c>
      <c r="AS21" s="80">
        <v>0</v>
      </c>
      <c r="AT21" s="80">
        <v>0</v>
      </c>
      <c r="AU21" s="80">
        <v>17</v>
      </c>
      <c r="AV21" s="80">
        <v>1819012</v>
      </c>
      <c r="AX21" s="80" t="s">
        <v>156</v>
      </c>
      <c r="AY21" s="80" t="s">
        <v>30</v>
      </c>
      <c r="BB21" s="80" t="s">
        <v>35</v>
      </c>
      <c r="BC21" s="80" t="s">
        <v>63</v>
      </c>
      <c r="BD21" s="80">
        <v>0</v>
      </c>
      <c r="BF21" s="80" t="s">
        <v>157</v>
      </c>
      <c r="BG21" s="80">
        <v>0</v>
      </c>
      <c r="BJ21" s="80" t="str">
        <f>VLOOKUP(BK21,$AX:$AY,2,FALSE)</f>
        <v>零售市场部</v>
      </c>
      <c r="BK21" s="80" t="s">
        <v>189</v>
      </c>
      <c r="BL21" s="80">
        <v>3432550</v>
      </c>
      <c r="BR21" s="80" t="str">
        <f>VLOOKUP(BS21,$AX:$AY,2,FALSE)</f>
        <v>零售市场部</v>
      </c>
      <c r="BS21" s="80" t="s">
        <v>158</v>
      </c>
      <c r="BT21" s="80">
        <v>2</v>
      </c>
      <c r="BV21" s="80" t="s">
        <v>221</v>
      </c>
      <c r="BW21" s="80">
        <v>2</v>
      </c>
    </row>
    <row r="22" s="80" customFormat="1" ht="17.25" spans="1:74">
      <c r="A22" s="25"/>
      <c r="B22" s="13" t="s">
        <v>163</v>
      </c>
      <c r="C22" s="14">
        <v>10</v>
      </c>
      <c r="D22" s="15">
        <v>0</v>
      </c>
      <c r="E22" s="15">
        <f>VLOOKUP(B22,$AL:$AP,4,FALSE)</f>
        <v>4</v>
      </c>
      <c r="F22" s="26"/>
      <c r="G22" s="15">
        <f>IFERROR(VLOOKUP(B22,$BF:$BG,2,FALSE),0)</f>
        <v>2</v>
      </c>
      <c r="H22" s="15"/>
      <c r="I22" s="15">
        <f t="shared" si="9"/>
        <v>6</v>
      </c>
      <c r="J22" s="39">
        <f t="shared" si="2"/>
        <v>0.6</v>
      </c>
      <c r="K22" s="40">
        <v>40</v>
      </c>
      <c r="L22" s="15">
        <v>11</v>
      </c>
      <c r="M22" s="15">
        <f>VLOOKUP(B22,$AL:$AP,5,FALSE)/10000</f>
        <v>77.14</v>
      </c>
      <c r="N22" s="15">
        <f>IFERROR(VLOOKUP(B22,$BN:$BO,2,FALSE),0)/10000</f>
        <v>0</v>
      </c>
      <c r="O22" s="26"/>
      <c r="P22" s="15">
        <f t="shared" si="3"/>
        <v>77.14</v>
      </c>
      <c r="Q22" s="60">
        <f t="shared" si="4"/>
        <v>1.9285</v>
      </c>
      <c r="R22" s="40">
        <v>1</v>
      </c>
      <c r="S22" s="61">
        <f>IFERROR(VLOOKUP(B22,$BV:$BW,2,FALSE),0)</f>
        <v>2</v>
      </c>
      <c r="T22" s="70"/>
      <c r="U22" s="70"/>
      <c r="V22" s="15">
        <f t="shared" si="5"/>
        <v>2</v>
      </c>
      <c r="W22" s="71">
        <f t="shared" si="6"/>
        <v>2</v>
      </c>
      <c r="X22" s="62">
        <f t="shared" si="7"/>
        <v>0.15</v>
      </c>
      <c r="Y22" s="15">
        <v>65.14</v>
      </c>
      <c r="Z22" s="80">
        <f t="shared" si="8"/>
        <v>12</v>
      </c>
      <c r="AA22" s="80" t="str">
        <f t="shared" si="0"/>
        <v>零售市场部</v>
      </c>
      <c r="AB22" s="81" t="s">
        <v>33</v>
      </c>
      <c r="AC22" s="81">
        <v>0</v>
      </c>
      <c r="AD22" s="81">
        <v>200000</v>
      </c>
      <c r="AE22" s="81">
        <v>53</v>
      </c>
      <c r="AF22" s="81">
        <v>1113000</v>
      </c>
      <c r="AG22" s="80" t="str">
        <f>IFERROR(VLOOKUP(AB22,$AI:$AJ,2,FALSE),0)</f>
        <v>零售市场部</v>
      </c>
      <c r="AI22" s="89" t="s">
        <v>160</v>
      </c>
      <c r="AJ22" s="89" t="s">
        <v>30</v>
      </c>
      <c r="AL22" s="83" t="s">
        <v>157</v>
      </c>
      <c r="AM22" s="83">
        <v>0</v>
      </c>
      <c r="AN22" s="83">
        <v>0</v>
      </c>
      <c r="AO22" s="83">
        <v>0</v>
      </c>
      <c r="AP22" s="83">
        <v>254950</v>
      </c>
      <c r="AR22" s="80" t="s">
        <v>157</v>
      </c>
      <c r="AS22" s="80">
        <v>0</v>
      </c>
      <c r="AT22" s="80">
        <v>0</v>
      </c>
      <c r="AU22" s="80">
        <v>0</v>
      </c>
      <c r="AV22" s="80">
        <v>254950</v>
      </c>
      <c r="AX22" s="80" t="s">
        <v>160</v>
      </c>
      <c r="AY22" s="80" t="s">
        <v>30</v>
      </c>
      <c r="BB22" s="80" t="e">
        <f>VLOOKUP(BC22,$AX:$AY,2,FALSE)</f>
        <v>#N/A</v>
      </c>
      <c r="BC22" s="80" t="s">
        <v>103</v>
      </c>
      <c r="BD22" s="80">
        <v>1</v>
      </c>
      <c r="BF22" s="80" t="s">
        <v>90</v>
      </c>
      <c r="BG22" s="80">
        <v>0</v>
      </c>
      <c r="BJ22" s="80" t="str">
        <f>VLOOKUP(BK22,$AX:$AY,2,FALSE)</f>
        <v>东波分理处</v>
      </c>
      <c r="BK22" s="80" t="s">
        <v>514</v>
      </c>
      <c r="BL22" s="80">
        <v>50000</v>
      </c>
      <c r="BR22" s="80" t="str">
        <f>VLOOKUP(BS22,$AX:$AY,2,FALSE)</f>
        <v>孙桥支行</v>
      </c>
      <c r="BS22" s="80" t="s">
        <v>342</v>
      </c>
      <c r="BT22" s="80">
        <v>2</v>
      </c>
      <c r="BV22" s="80" t="e">
        <v>#N/A</v>
      </c>
    </row>
    <row r="23" s="80" customFormat="1" ht="17.25" spans="1:74">
      <c r="A23" s="25"/>
      <c r="B23" s="13" t="s">
        <v>117</v>
      </c>
      <c r="C23" s="14">
        <v>17</v>
      </c>
      <c r="D23" s="15">
        <v>0</v>
      </c>
      <c r="E23" s="15">
        <f>VLOOKUP(B23,$AL:$AP,4,FALSE)</f>
        <v>10</v>
      </c>
      <c r="F23" s="26">
        <v>6</v>
      </c>
      <c r="G23" s="15">
        <f>IFERROR(VLOOKUP(B23,$BF:$BG,2,FALSE),0)</f>
        <v>3</v>
      </c>
      <c r="H23" s="15"/>
      <c r="I23" s="15">
        <f t="shared" si="9"/>
        <v>19</v>
      </c>
      <c r="J23" s="39">
        <f t="shared" si="2"/>
        <v>1.11764705882353</v>
      </c>
      <c r="K23" s="40">
        <v>40</v>
      </c>
      <c r="L23" s="15">
        <v>0</v>
      </c>
      <c r="M23" s="15">
        <f>VLOOKUP(B23,$AL:$AP,5,FALSE)/10000</f>
        <v>27.1</v>
      </c>
      <c r="N23" s="15">
        <f>IFERROR(VLOOKUP(B23,$BN:$BO,2,FALSE),0)/10000</f>
        <v>0</v>
      </c>
      <c r="O23" s="26"/>
      <c r="P23" s="15">
        <f t="shared" si="3"/>
        <v>27.1</v>
      </c>
      <c r="Q23" s="60">
        <f t="shared" si="4"/>
        <v>0.6775</v>
      </c>
      <c r="R23" s="40">
        <v>1</v>
      </c>
      <c r="S23" s="61">
        <f>IFERROR(VLOOKUP(B23,$BV:$BW,2,FALSE),0)</f>
        <v>4</v>
      </c>
      <c r="T23" s="70">
        <v>1</v>
      </c>
      <c r="U23" s="70"/>
      <c r="V23" s="15">
        <f t="shared" si="5"/>
        <v>5</v>
      </c>
      <c r="W23" s="71">
        <f t="shared" si="6"/>
        <v>5</v>
      </c>
      <c r="X23" s="62">
        <f t="shared" si="7"/>
        <v>0.149757352941176</v>
      </c>
      <c r="Y23" s="15">
        <v>8</v>
      </c>
      <c r="Z23" s="80">
        <f t="shared" si="8"/>
        <v>19.1</v>
      </c>
      <c r="AA23" s="80" t="str">
        <f t="shared" si="0"/>
        <v>川沙支行</v>
      </c>
      <c r="AB23" s="81" t="s">
        <v>164</v>
      </c>
      <c r="AC23" s="81">
        <v>0</v>
      </c>
      <c r="AD23" s="81">
        <v>0</v>
      </c>
      <c r="AE23" s="81">
        <v>0</v>
      </c>
      <c r="AF23" s="81">
        <v>0</v>
      </c>
      <c r="AG23" s="80" t="str">
        <f>IFERROR(VLOOKUP(AB23,$AI:$AJ,2,FALSE),0)</f>
        <v>川沙支行</v>
      </c>
      <c r="AI23" s="89" t="s">
        <v>165</v>
      </c>
      <c r="AJ23" s="89" t="s">
        <v>30</v>
      </c>
      <c r="AL23" s="83" t="s">
        <v>90</v>
      </c>
      <c r="AM23" s="83">
        <v>0</v>
      </c>
      <c r="AN23" s="83">
        <v>0</v>
      </c>
      <c r="AO23" s="83">
        <v>0</v>
      </c>
      <c r="AP23" s="83">
        <v>91000</v>
      </c>
      <c r="AR23" s="80" t="s">
        <v>90</v>
      </c>
      <c r="AS23" s="80">
        <v>0</v>
      </c>
      <c r="AT23" s="80">
        <v>0</v>
      </c>
      <c r="AU23" s="80">
        <v>0</v>
      </c>
      <c r="AV23" s="80">
        <v>91000</v>
      </c>
      <c r="AX23" s="80" t="s">
        <v>165</v>
      </c>
      <c r="AY23" s="80" t="s">
        <v>30</v>
      </c>
      <c r="BB23" s="80" t="str">
        <f>VLOOKUP(BC23,$AX:$AY,2,FALSE)</f>
        <v>合庆支行</v>
      </c>
      <c r="BC23" s="80" t="s">
        <v>161</v>
      </c>
      <c r="BD23" s="80">
        <v>0</v>
      </c>
      <c r="BF23" s="80" t="s">
        <v>167</v>
      </c>
      <c r="BG23" s="80">
        <v>0</v>
      </c>
      <c r="BJ23" s="80" t="str">
        <f>VLOOKUP(BK23,$AX:$AY,2,FALSE)</f>
        <v>益江分理处</v>
      </c>
      <c r="BK23" s="80" t="s">
        <v>522</v>
      </c>
      <c r="BL23" s="80">
        <v>20000</v>
      </c>
      <c r="BR23" s="80" t="str">
        <f>VLOOKUP(BS23,$AX:$AY,2,FALSE)</f>
        <v>花木支行</v>
      </c>
      <c r="BS23" s="80" t="s">
        <v>364</v>
      </c>
      <c r="BT23" s="80">
        <v>1</v>
      </c>
      <c r="BV23" s="80" t="s">
        <v>146</v>
      </c>
    </row>
    <row r="24" s="80" customFormat="1" ht="17.25" spans="1:75">
      <c r="A24" s="25"/>
      <c r="B24" s="13" t="s">
        <v>88</v>
      </c>
      <c r="C24" s="14">
        <v>9</v>
      </c>
      <c r="D24" s="15">
        <v>0</v>
      </c>
      <c r="E24" s="15">
        <f>VLOOKUP(B24,$AL:$AP,4,FALSE)</f>
        <v>5</v>
      </c>
      <c r="F24" s="26">
        <v>18</v>
      </c>
      <c r="G24" s="15">
        <f>IFERROR(VLOOKUP(B24,$BF:$BG,2,FALSE),0)</f>
        <v>3</v>
      </c>
      <c r="H24" s="15"/>
      <c r="I24" s="15">
        <f t="shared" si="9"/>
        <v>26</v>
      </c>
      <c r="J24" s="39">
        <f t="shared" si="2"/>
        <v>2.88888888888889</v>
      </c>
      <c r="K24" s="40">
        <v>40</v>
      </c>
      <c r="L24" s="15">
        <v>0</v>
      </c>
      <c r="M24" s="15">
        <f>VLOOKUP(B24,$AL:$AP,5,FALSE)/10000</f>
        <v>10.4</v>
      </c>
      <c r="N24" s="15">
        <f>IFERROR(VLOOKUP(B24,$BN:$BO,2,FALSE),0)/10000</f>
        <v>0</v>
      </c>
      <c r="O24" s="26"/>
      <c r="P24" s="15">
        <f t="shared" si="3"/>
        <v>10.4</v>
      </c>
      <c r="Q24" s="60">
        <f t="shared" si="4"/>
        <v>0.26</v>
      </c>
      <c r="R24" s="40">
        <v>1</v>
      </c>
      <c r="S24" s="61">
        <f>IFERROR(VLOOKUP(B24,$BV:$BW,2,FALSE),0)</f>
        <v>3</v>
      </c>
      <c r="T24" s="70">
        <v>5</v>
      </c>
      <c r="U24" s="70"/>
      <c r="V24" s="15">
        <f t="shared" si="5"/>
        <v>8</v>
      </c>
      <c r="W24" s="71">
        <f t="shared" si="6"/>
        <v>8</v>
      </c>
      <c r="X24" s="62">
        <f t="shared" si="7"/>
        <v>0.133</v>
      </c>
      <c r="Y24" s="15">
        <v>27.6174</v>
      </c>
      <c r="Z24" s="80">
        <f t="shared" si="8"/>
        <v>-17.2174</v>
      </c>
      <c r="AA24" s="80">
        <f t="shared" si="0"/>
        <v>0</v>
      </c>
      <c r="AB24" s="81" t="s">
        <v>169</v>
      </c>
      <c r="AC24" s="81">
        <v>0</v>
      </c>
      <c r="AD24" s="81">
        <v>0</v>
      </c>
      <c r="AE24" s="81">
        <v>0</v>
      </c>
      <c r="AF24" s="81">
        <v>0</v>
      </c>
      <c r="AG24" s="80">
        <f>IFERROR(VLOOKUP(AB24,$AI:$AJ,2,FALSE),0)</f>
        <v>0</v>
      </c>
      <c r="AI24" s="88" t="s">
        <v>170</v>
      </c>
      <c r="AJ24" s="89" t="s">
        <v>171</v>
      </c>
      <c r="AL24" s="83" t="s">
        <v>167</v>
      </c>
      <c r="AM24" s="83">
        <v>0</v>
      </c>
      <c r="AN24" s="83">
        <v>0</v>
      </c>
      <c r="AO24" s="83">
        <v>5</v>
      </c>
      <c r="AP24" s="83">
        <v>601792</v>
      </c>
      <c r="AR24" s="80" t="s">
        <v>167</v>
      </c>
      <c r="AS24" s="80">
        <v>0</v>
      </c>
      <c r="AT24" s="80">
        <v>0</v>
      </c>
      <c r="AU24" s="80">
        <v>5</v>
      </c>
      <c r="AV24" s="80">
        <v>601792</v>
      </c>
      <c r="AX24" s="80" t="s">
        <v>170</v>
      </c>
      <c r="AY24" s="80" t="s">
        <v>171</v>
      </c>
      <c r="BB24" s="80" t="str">
        <f>VLOOKUP(BC24,$AX:$AY,2,FALSE)</f>
        <v>洋泾支行</v>
      </c>
      <c r="BC24" s="80" t="s">
        <v>166</v>
      </c>
      <c r="BD24" s="80">
        <v>0</v>
      </c>
      <c r="BF24" s="80" t="s">
        <v>96</v>
      </c>
      <c r="BG24" s="80">
        <v>1</v>
      </c>
      <c r="BJ24" s="80" t="str">
        <f>VLOOKUP(BK24,$AX:$AY,2,FALSE)</f>
        <v>黄楼支行</v>
      </c>
      <c r="BK24" s="80" t="s">
        <v>528</v>
      </c>
      <c r="BL24" s="80">
        <v>180000</v>
      </c>
      <c r="BR24" s="80" t="str">
        <f>VLOOKUP(BS24,$AX:$AY,2,FALSE)</f>
        <v>零售市场部</v>
      </c>
      <c r="BS24" s="80" t="s">
        <v>162</v>
      </c>
      <c r="BT24" s="80">
        <v>1</v>
      </c>
      <c r="BV24" s="80" t="s">
        <v>151</v>
      </c>
      <c r="BW24" s="80">
        <v>479</v>
      </c>
    </row>
    <row r="25" s="80" customFormat="1" ht="17.25" spans="1:72">
      <c r="A25" s="25"/>
      <c r="B25" s="13" t="s">
        <v>111</v>
      </c>
      <c r="C25" s="14">
        <v>9</v>
      </c>
      <c r="D25" s="15">
        <v>0</v>
      </c>
      <c r="E25" s="15">
        <f>VLOOKUP(B25,$AL:$AP,4,FALSE)</f>
        <v>19</v>
      </c>
      <c r="F25" s="26"/>
      <c r="G25" s="15">
        <f>IFERROR(VLOOKUP(B25,$BF:$BG,2,FALSE),0)</f>
        <v>1</v>
      </c>
      <c r="H25" s="15"/>
      <c r="I25" s="15">
        <f t="shared" si="9"/>
        <v>20</v>
      </c>
      <c r="J25" s="39">
        <f t="shared" si="2"/>
        <v>2.22222222222222</v>
      </c>
      <c r="K25" s="40">
        <v>80</v>
      </c>
      <c r="L25" s="15">
        <v>0</v>
      </c>
      <c r="M25" s="15">
        <f>VLOOKUP(B25,$AL:$AP,5,FALSE)/10000</f>
        <v>27.6174</v>
      </c>
      <c r="N25" s="15">
        <f>IFERROR(VLOOKUP(B25,$BN:$BO,2,FALSE),0)/10000</f>
        <v>0</v>
      </c>
      <c r="O25" s="26"/>
      <c r="P25" s="15">
        <f t="shared" si="3"/>
        <v>27.6174</v>
      </c>
      <c r="Q25" s="60">
        <f t="shared" si="4"/>
        <v>0.3452175</v>
      </c>
      <c r="R25" s="40">
        <v>1</v>
      </c>
      <c r="S25" s="61">
        <f>IFERROR(VLOOKUP(B25,$BV:$BW,2,FALSE),0)</f>
        <v>1</v>
      </c>
      <c r="T25" s="70"/>
      <c r="U25" s="70"/>
      <c r="V25" s="15">
        <f t="shared" si="5"/>
        <v>1</v>
      </c>
      <c r="W25" s="71">
        <f t="shared" si="6"/>
        <v>1</v>
      </c>
      <c r="X25" s="62">
        <f t="shared" si="7"/>
        <v>0.127260875</v>
      </c>
      <c r="Y25" s="15">
        <v>20</v>
      </c>
      <c r="Z25" s="80">
        <f t="shared" si="8"/>
        <v>7.6174</v>
      </c>
      <c r="AA25" s="80" t="str">
        <f t="shared" si="0"/>
        <v>金桥支行</v>
      </c>
      <c r="AB25" s="81" t="s">
        <v>55</v>
      </c>
      <c r="AC25" s="81">
        <v>0</v>
      </c>
      <c r="AD25" s="81">
        <v>0</v>
      </c>
      <c r="AE25" s="81">
        <v>2</v>
      </c>
      <c r="AF25" s="81">
        <v>377000</v>
      </c>
      <c r="AG25" s="80" t="str">
        <f>IFERROR(VLOOKUP(AB25,$AI:$AJ,2,FALSE),0)</f>
        <v>金桥支行</v>
      </c>
      <c r="AI25" s="89" t="s">
        <v>174</v>
      </c>
      <c r="AJ25" s="89" t="s">
        <v>171</v>
      </c>
      <c r="AL25" s="83" t="s">
        <v>96</v>
      </c>
      <c r="AM25" s="83">
        <v>0</v>
      </c>
      <c r="AN25" s="83">
        <v>0</v>
      </c>
      <c r="AO25" s="83">
        <v>15</v>
      </c>
      <c r="AP25" s="83">
        <v>200000</v>
      </c>
      <c r="AR25" s="80" t="s">
        <v>96</v>
      </c>
      <c r="AS25" s="80">
        <v>0</v>
      </c>
      <c r="AT25" s="80">
        <v>0</v>
      </c>
      <c r="AU25" s="80">
        <v>15</v>
      </c>
      <c r="AV25" s="80">
        <v>200000</v>
      </c>
      <c r="AX25" s="80" t="s">
        <v>174</v>
      </c>
      <c r="AY25" s="80" t="s">
        <v>171</v>
      </c>
      <c r="BB25" s="80" t="str">
        <f>VLOOKUP(BC25,$AX:$AY,2,FALSE)</f>
        <v>南新分理处</v>
      </c>
      <c r="BC25" s="80" t="s">
        <v>110</v>
      </c>
      <c r="BD25" s="80">
        <v>0</v>
      </c>
      <c r="BF25" s="80" t="s">
        <v>163</v>
      </c>
      <c r="BG25" s="80">
        <v>2</v>
      </c>
      <c r="BJ25" s="80" t="str">
        <f>VLOOKUP(BK25,$AX:$AY,2,FALSE)</f>
        <v>洋泾支行</v>
      </c>
      <c r="BK25" s="80" t="s">
        <v>256</v>
      </c>
      <c r="BL25" s="80">
        <v>200000</v>
      </c>
      <c r="BR25" s="80" t="str">
        <f>VLOOKUP(BS25,$AX:$AY,2,FALSE)</f>
        <v>益江分理处</v>
      </c>
      <c r="BS25" s="80" t="s">
        <v>215</v>
      </c>
      <c r="BT25" s="80">
        <v>1</v>
      </c>
    </row>
    <row r="26" s="80" customFormat="1" ht="17.25" spans="1:72">
      <c r="A26" s="25"/>
      <c r="B26" s="13" t="s">
        <v>78</v>
      </c>
      <c r="C26" s="14">
        <v>10</v>
      </c>
      <c r="D26" s="15">
        <v>0</v>
      </c>
      <c r="E26" s="15">
        <f>VLOOKUP(B26,$AL:$AP,4,FALSE)</f>
        <v>9</v>
      </c>
      <c r="F26" s="26"/>
      <c r="G26" s="15">
        <f>IFERROR(VLOOKUP(B26,$BF:$BG,2,FALSE),0)</f>
        <v>0</v>
      </c>
      <c r="H26" s="15"/>
      <c r="I26" s="15">
        <f t="shared" si="9"/>
        <v>9</v>
      </c>
      <c r="J26" s="39">
        <f t="shared" si="2"/>
        <v>0.9</v>
      </c>
      <c r="K26" s="40">
        <v>40</v>
      </c>
      <c r="L26" s="15">
        <v>0.109999999999999</v>
      </c>
      <c r="M26" s="15">
        <f>VLOOKUP(B26,$AL:$AP,5,FALSE)/10000</f>
        <v>53.61</v>
      </c>
      <c r="N26" s="15">
        <f>IFERROR(VLOOKUP(B26,$BN:$BO,2,FALSE),0)/10000</f>
        <v>18</v>
      </c>
      <c r="O26" s="26"/>
      <c r="P26" s="15">
        <f t="shared" si="3"/>
        <v>71.61</v>
      </c>
      <c r="Q26" s="60">
        <f t="shared" si="4"/>
        <v>1.79025</v>
      </c>
      <c r="R26" s="40">
        <v>1</v>
      </c>
      <c r="S26" s="61">
        <f>IFERROR(VLOOKUP(B26,$BV:$BW,2,FALSE),0)</f>
        <v>0</v>
      </c>
      <c r="T26" s="70"/>
      <c r="U26" s="70"/>
      <c r="V26" s="15">
        <f t="shared" si="5"/>
        <v>0</v>
      </c>
      <c r="W26" s="71">
        <f t="shared" si="6"/>
        <v>0</v>
      </c>
      <c r="X26" s="62">
        <f t="shared" si="7"/>
        <v>0.105</v>
      </c>
      <c r="Y26" s="15">
        <v>71.2</v>
      </c>
      <c r="Z26" s="80">
        <f t="shared" si="8"/>
        <v>0.409999999999997</v>
      </c>
      <c r="AA26" s="80" t="str">
        <f t="shared" si="0"/>
        <v>五星路支行</v>
      </c>
      <c r="AB26" s="81" t="s">
        <v>177</v>
      </c>
      <c r="AC26" s="81">
        <v>0</v>
      </c>
      <c r="AD26" s="81">
        <v>0</v>
      </c>
      <c r="AE26" s="81">
        <v>0</v>
      </c>
      <c r="AF26" s="81">
        <v>0</v>
      </c>
      <c r="AG26" s="80" t="str">
        <f>IFERROR(VLOOKUP(AB26,$AI:$AJ,2,FALSE),0)</f>
        <v>五星路支行</v>
      </c>
      <c r="AI26" s="89" t="s">
        <v>178</v>
      </c>
      <c r="AJ26" s="89" t="s">
        <v>171</v>
      </c>
      <c r="AL26" s="83" t="s">
        <v>163</v>
      </c>
      <c r="AM26" s="83">
        <v>0</v>
      </c>
      <c r="AN26" s="83">
        <v>10000</v>
      </c>
      <c r="AO26" s="83">
        <v>4</v>
      </c>
      <c r="AP26" s="83">
        <v>771400</v>
      </c>
      <c r="AR26" s="80" t="s">
        <v>163</v>
      </c>
      <c r="AS26" s="80">
        <v>0</v>
      </c>
      <c r="AT26" s="80">
        <v>10000</v>
      </c>
      <c r="AU26" s="80">
        <v>4</v>
      </c>
      <c r="AV26" s="80">
        <v>771400</v>
      </c>
      <c r="AX26" s="80" t="s">
        <v>178</v>
      </c>
      <c r="AY26" s="80" t="s">
        <v>171</v>
      </c>
      <c r="BB26" s="80" t="str">
        <f>VLOOKUP(BC26,$AX:$AY,2,FALSE)</f>
        <v>金桥支行</v>
      </c>
      <c r="BC26" s="80" t="s">
        <v>70</v>
      </c>
      <c r="BD26" s="80">
        <v>0</v>
      </c>
      <c r="BF26" s="80" t="s">
        <v>149</v>
      </c>
      <c r="BG26" s="80">
        <v>0</v>
      </c>
      <c r="BJ26" s="80" t="e">
        <f>VLOOKUP(BK26,$AX:$AY,2,FALSE)</f>
        <v>#N/A</v>
      </c>
      <c r="BK26" s="80" t="s">
        <v>146</v>
      </c>
      <c r="BR26" s="80" t="str">
        <f>VLOOKUP(BS26,$AX:$AY,2,FALSE)</f>
        <v>零售市场部</v>
      </c>
      <c r="BS26" s="80" t="s">
        <v>168</v>
      </c>
      <c r="BT26" s="80">
        <v>104</v>
      </c>
    </row>
    <row r="27" s="80" customFormat="1" ht="17.25" spans="1:72">
      <c r="A27" s="25"/>
      <c r="B27" s="13" t="s">
        <v>167</v>
      </c>
      <c r="C27" s="14">
        <v>9</v>
      </c>
      <c r="D27" s="15">
        <v>2</v>
      </c>
      <c r="E27" s="15">
        <f>VLOOKUP(B27,$AL:$AP,4,FALSE)</f>
        <v>5</v>
      </c>
      <c r="F27" s="26"/>
      <c r="G27" s="15">
        <f>IFERROR(VLOOKUP(B27,$BF:$BG,2,FALSE),0)</f>
        <v>0</v>
      </c>
      <c r="H27" s="15"/>
      <c r="I27" s="15">
        <f t="shared" si="9"/>
        <v>5</v>
      </c>
      <c r="J27" s="39">
        <f t="shared" si="2"/>
        <v>0.555555555555556</v>
      </c>
      <c r="K27" s="40">
        <v>50</v>
      </c>
      <c r="L27" s="15">
        <v>0</v>
      </c>
      <c r="M27" s="15">
        <f>VLOOKUP(B27,$AL:$AP,5,FALSE)/10000</f>
        <v>60.1792</v>
      </c>
      <c r="N27" s="15">
        <f>IFERROR(VLOOKUP(B27,$BN:$BO,2,FALSE),0)/10000</f>
        <v>0</v>
      </c>
      <c r="O27" s="26"/>
      <c r="P27" s="15">
        <f t="shared" si="3"/>
        <v>60.1792</v>
      </c>
      <c r="Q27" s="60">
        <f t="shared" si="4"/>
        <v>1.203584</v>
      </c>
      <c r="R27" s="40">
        <v>1</v>
      </c>
      <c r="S27" s="61">
        <f>IFERROR(VLOOKUP(B27,$BV:$BW,2,FALSE),0)</f>
        <v>0</v>
      </c>
      <c r="T27" s="70"/>
      <c r="U27" s="70"/>
      <c r="V27" s="15">
        <f t="shared" si="5"/>
        <v>0</v>
      </c>
      <c r="W27" s="71">
        <f t="shared" si="6"/>
        <v>0</v>
      </c>
      <c r="X27" s="62">
        <f t="shared" si="7"/>
        <v>0.0877777777777778</v>
      </c>
      <c r="Y27" s="15">
        <v>60.1792</v>
      </c>
      <c r="Z27" s="80">
        <f t="shared" si="8"/>
        <v>0</v>
      </c>
      <c r="AA27" s="80" t="str">
        <f t="shared" si="0"/>
        <v>高行支行</v>
      </c>
      <c r="AB27" s="81" t="s">
        <v>180</v>
      </c>
      <c r="AC27" s="81">
        <v>0</v>
      </c>
      <c r="AD27" s="81">
        <v>0</v>
      </c>
      <c r="AE27" s="81">
        <v>0</v>
      </c>
      <c r="AF27" s="81">
        <v>0</v>
      </c>
      <c r="AG27" s="80" t="str">
        <f>IFERROR(VLOOKUP(AB27,$AI:$AJ,2,FALSE),0)</f>
        <v>高行支行</v>
      </c>
      <c r="AI27" s="89" t="s">
        <v>181</v>
      </c>
      <c r="AJ27" s="89" t="s">
        <v>171</v>
      </c>
      <c r="AL27" s="83" t="s">
        <v>149</v>
      </c>
      <c r="AM27" s="83">
        <v>0</v>
      </c>
      <c r="AN27" s="83">
        <v>0</v>
      </c>
      <c r="AO27" s="83">
        <v>0</v>
      </c>
      <c r="AP27" s="83">
        <v>1221700</v>
      </c>
      <c r="AR27" s="80" t="s">
        <v>149</v>
      </c>
      <c r="AS27" s="80">
        <v>0</v>
      </c>
      <c r="AT27" s="80">
        <v>0</v>
      </c>
      <c r="AU27" s="80">
        <v>0</v>
      </c>
      <c r="AV27" s="80">
        <v>1221700</v>
      </c>
      <c r="AX27" s="80" t="s">
        <v>181</v>
      </c>
      <c r="AY27" s="80" t="s">
        <v>171</v>
      </c>
      <c r="BB27" s="80" t="str">
        <f>VLOOKUP(BC27,$AX:$AY,2,FALSE)</f>
        <v>零售市场部</v>
      </c>
      <c r="BC27" s="80" t="s">
        <v>77</v>
      </c>
      <c r="BD27" s="80">
        <v>0</v>
      </c>
      <c r="BF27" s="80" t="s">
        <v>88</v>
      </c>
      <c r="BG27" s="80">
        <v>3</v>
      </c>
      <c r="BJ27" s="80" t="e">
        <f>VLOOKUP(BK27,$AX:$AY,2,FALSE)</f>
        <v>#N/A</v>
      </c>
      <c r="BK27" s="80" t="s">
        <v>151</v>
      </c>
      <c r="BL27" s="80">
        <v>33366340</v>
      </c>
      <c r="BR27" s="80" t="str">
        <f>VLOOKUP(BS27,$AX:$AY,2,FALSE)</f>
        <v>凌兆分理处</v>
      </c>
      <c r="BS27" s="80" t="s">
        <v>861</v>
      </c>
      <c r="BT27" s="80">
        <v>1</v>
      </c>
    </row>
    <row r="28" s="80" customFormat="1" ht="17.25" spans="1:72">
      <c r="A28" s="25"/>
      <c r="B28" s="13" t="s">
        <v>109</v>
      </c>
      <c r="C28" s="14">
        <v>10</v>
      </c>
      <c r="D28" s="15">
        <v>0</v>
      </c>
      <c r="E28" s="15">
        <f>VLOOKUP(B28,$AL:$AP,4,FALSE)</f>
        <v>1</v>
      </c>
      <c r="F28" s="26"/>
      <c r="G28" s="15">
        <f>IFERROR(VLOOKUP(B28,$BF:$BG,2,FALSE),0)</f>
        <v>1</v>
      </c>
      <c r="H28" s="15"/>
      <c r="I28" s="15">
        <f t="shared" si="9"/>
        <v>2</v>
      </c>
      <c r="J28" s="39">
        <f t="shared" si="2"/>
        <v>0.2</v>
      </c>
      <c r="K28" s="40">
        <v>80</v>
      </c>
      <c r="L28" s="15">
        <v>0</v>
      </c>
      <c r="M28" s="15">
        <f>VLOOKUP(B28,$AL:$AP,5,FALSE)/10000</f>
        <v>13</v>
      </c>
      <c r="N28" s="15">
        <v>6</v>
      </c>
      <c r="O28" s="26"/>
      <c r="P28" s="15">
        <f t="shared" si="3"/>
        <v>19</v>
      </c>
      <c r="Q28" s="60">
        <f t="shared" si="4"/>
        <v>0.2375</v>
      </c>
      <c r="R28" s="40">
        <v>1</v>
      </c>
      <c r="S28" s="61">
        <f>IFERROR(VLOOKUP(B28,$BV:$BW,2,FALSE),0)</f>
        <v>1</v>
      </c>
      <c r="T28" s="70"/>
      <c r="U28" s="70"/>
      <c r="V28" s="15">
        <f t="shared" si="5"/>
        <v>1</v>
      </c>
      <c r="W28" s="71">
        <f t="shared" si="6"/>
        <v>1</v>
      </c>
      <c r="X28" s="62">
        <f t="shared" si="7"/>
        <v>0.071875</v>
      </c>
      <c r="Y28" s="15">
        <v>19</v>
      </c>
      <c r="Z28" s="80">
        <f t="shared" si="8"/>
        <v>0</v>
      </c>
      <c r="AA28" s="80" t="str">
        <f t="shared" si="0"/>
        <v>施湾支行</v>
      </c>
      <c r="AB28" s="81" t="s">
        <v>186</v>
      </c>
      <c r="AC28" s="81">
        <v>0</v>
      </c>
      <c r="AD28" s="81">
        <v>0</v>
      </c>
      <c r="AE28" s="81">
        <v>0</v>
      </c>
      <c r="AF28" s="81">
        <v>0</v>
      </c>
      <c r="AG28" s="80" t="str">
        <f>IFERROR(VLOOKUP(AB28,$AI:$AJ,2,FALSE),0)</f>
        <v>施湾支行</v>
      </c>
      <c r="AI28" s="89" t="s">
        <v>187</v>
      </c>
      <c r="AJ28" s="89" t="s">
        <v>171</v>
      </c>
      <c r="AL28" s="83" t="s">
        <v>88</v>
      </c>
      <c r="AM28" s="83">
        <v>0</v>
      </c>
      <c r="AN28" s="83">
        <v>24000</v>
      </c>
      <c r="AO28" s="83">
        <v>5</v>
      </c>
      <c r="AP28" s="83">
        <v>104000</v>
      </c>
      <c r="AR28" s="80" t="s">
        <v>88</v>
      </c>
      <c r="AS28" s="80">
        <v>0</v>
      </c>
      <c r="AT28" s="80">
        <v>24000</v>
      </c>
      <c r="AU28" s="80">
        <v>5</v>
      </c>
      <c r="AV28" s="80">
        <v>104000</v>
      </c>
      <c r="AX28" s="80" t="s">
        <v>187</v>
      </c>
      <c r="AY28" s="80" t="s">
        <v>171</v>
      </c>
      <c r="BB28" s="80" t="str">
        <f>VLOOKUP(BC28,$AX:$AY,2,FALSE)</f>
        <v>香山分理处</v>
      </c>
      <c r="BC28" s="80" t="s">
        <v>183</v>
      </c>
      <c r="BD28" s="80">
        <v>0</v>
      </c>
      <c r="BF28" s="80" t="s">
        <v>102</v>
      </c>
      <c r="BG28" s="80">
        <v>0</v>
      </c>
      <c r="BJ28" s="80" t="e">
        <f>VLOOKUP(BK28,$AX:$AY,2,FALSE)</f>
        <v>#N/A</v>
      </c>
      <c r="BR28" s="80" t="str">
        <f>VLOOKUP(BS28,$AX:$AY,2,FALSE)</f>
        <v>曹路支行</v>
      </c>
      <c r="BS28" s="80" t="s">
        <v>226</v>
      </c>
      <c r="BT28" s="80">
        <v>1</v>
      </c>
    </row>
    <row r="29" s="80" customFormat="1" ht="17.25" spans="1:72">
      <c r="A29" s="25"/>
      <c r="B29" s="13" t="s">
        <v>157</v>
      </c>
      <c r="C29" s="14">
        <v>9</v>
      </c>
      <c r="D29" s="15">
        <v>0</v>
      </c>
      <c r="E29" s="15">
        <f>VLOOKUP(B29,$AL:$AP,4,FALSE)</f>
        <v>0</v>
      </c>
      <c r="F29" s="26"/>
      <c r="G29" s="15">
        <f>IFERROR(VLOOKUP(B29,$BF:$BG,2,FALSE),0)</f>
        <v>0</v>
      </c>
      <c r="H29" s="15"/>
      <c r="I29" s="15">
        <f t="shared" si="9"/>
        <v>0</v>
      </c>
      <c r="J29" s="39">
        <f t="shared" si="2"/>
        <v>0</v>
      </c>
      <c r="K29" s="40">
        <v>20</v>
      </c>
      <c r="L29" s="15">
        <v>0</v>
      </c>
      <c r="M29" s="15">
        <f>VLOOKUP(B29,$AL:$AP,5,FALSE)/10000</f>
        <v>25.495</v>
      </c>
      <c r="N29" s="15">
        <f>IFERROR(VLOOKUP(B29,$BN:$BO,2,FALSE),0)/10000</f>
        <v>10</v>
      </c>
      <c r="O29" s="26"/>
      <c r="P29" s="15">
        <f t="shared" si="3"/>
        <v>35.495</v>
      </c>
      <c r="Q29" s="60">
        <f t="shared" si="4"/>
        <v>1.77475</v>
      </c>
      <c r="R29" s="40">
        <v>1</v>
      </c>
      <c r="S29" s="61">
        <f>IFERROR(VLOOKUP(B29,$BV:$BW,2,FALSE),0)</f>
        <v>0</v>
      </c>
      <c r="T29" s="70"/>
      <c r="U29" s="70"/>
      <c r="V29" s="15">
        <f t="shared" si="5"/>
        <v>0</v>
      </c>
      <c r="W29" s="71">
        <f t="shared" si="6"/>
        <v>0</v>
      </c>
      <c r="X29" s="62">
        <f t="shared" si="7"/>
        <v>0.06</v>
      </c>
      <c r="Y29" s="15">
        <v>25.495</v>
      </c>
      <c r="Z29" s="80">
        <f t="shared" si="8"/>
        <v>10</v>
      </c>
      <c r="AA29" s="80" t="str">
        <f t="shared" si="0"/>
        <v>运营管理部</v>
      </c>
      <c r="AB29" s="81" t="s">
        <v>191</v>
      </c>
      <c r="AC29" s="81">
        <v>0</v>
      </c>
      <c r="AD29" s="81">
        <v>0</v>
      </c>
      <c r="AE29" s="81">
        <v>0</v>
      </c>
      <c r="AF29" s="81">
        <v>0</v>
      </c>
      <c r="AG29" s="80" t="str">
        <f>IFERROR(VLOOKUP(AB29,$AI:$AJ,2,FALSE),0)</f>
        <v>运营管理部</v>
      </c>
      <c r="AI29" s="88" t="s">
        <v>192</v>
      </c>
      <c r="AJ29" s="89" t="s">
        <v>125</v>
      </c>
      <c r="AL29" s="83" t="s">
        <v>102</v>
      </c>
      <c r="AM29" s="83">
        <v>0</v>
      </c>
      <c r="AN29" s="83">
        <v>1300</v>
      </c>
      <c r="AO29" s="83">
        <v>1</v>
      </c>
      <c r="AP29" s="83">
        <v>923384</v>
      </c>
      <c r="AR29" s="80" t="s">
        <v>102</v>
      </c>
      <c r="AS29" s="80">
        <v>0</v>
      </c>
      <c r="AT29" s="80">
        <v>1300</v>
      </c>
      <c r="AU29" s="80">
        <v>1</v>
      </c>
      <c r="AV29" s="80">
        <v>923384</v>
      </c>
      <c r="AX29" s="80" t="s">
        <v>192</v>
      </c>
      <c r="AY29" s="80" t="s">
        <v>125</v>
      </c>
      <c r="BB29" s="80" t="str">
        <f>VLOOKUP(BC29,$AX:$AY,2,FALSE)</f>
        <v>王港支行</v>
      </c>
      <c r="BC29" s="80" t="s">
        <v>83</v>
      </c>
      <c r="BD29" s="80">
        <v>0</v>
      </c>
      <c r="BF29" s="80" t="s">
        <v>135</v>
      </c>
      <c r="BG29" s="80">
        <v>0</v>
      </c>
      <c r="BJ29" s="80" t="e">
        <f>VLOOKUP(BK29,$AX:$AY,2,FALSE)</f>
        <v>#N/A</v>
      </c>
      <c r="BR29" s="80" t="str">
        <f>VLOOKUP(BS29,$AX:$AY,2,FALSE)</f>
        <v>零售市场部</v>
      </c>
      <c r="BS29" s="80" t="s">
        <v>179</v>
      </c>
      <c r="BT29" s="80">
        <v>32</v>
      </c>
    </row>
    <row r="30" s="80" customFormat="1" ht="17.25" spans="1:72">
      <c r="A30" s="25"/>
      <c r="B30" s="13" t="s">
        <v>61</v>
      </c>
      <c r="C30" s="14">
        <v>9</v>
      </c>
      <c r="D30" s="15">
        <v>0</v>
      </c>
      <c r="E30" s="15">
        <f>VLOOKUP(B30,$AL:$AP,4,FALSE)</f>
        <v>4</v>
      </c>
      <c r="F30" s="26"/>
      <c r="G30" s="15">
        <f>IFERROR(VLOOKUP(B30,$BF:$BG,2,FALSE),0)</f>
        <v>0</v>
      </c>
      <c r="H30" s="15"/>
      <c r="I30" s="15">
        <f t="shared" si="9"/>
        <v>4</v>
      </c>
      <c r="J30" s="39">
        <f t="shared" si="2"/>
        <v>0.444444444444444</v>
      </c>
      <c r="K30" s="40">
        <v>60</v>
      </c>
      <c r="L30" s="15">
        <v>0</v>
      </c>
      <c r="M30" s="15">
        <f>VLOOKUP(B30,$AL:$AP,5,FALSE)/10000</f>
        <v>37.25</v>
      </c>
      <c r="N30" s="15">
        <f>IFERROR(VLOOKUP(B30,$BN:$BO,2,FALSE),0)/10000</f>
        <v>0</v>
      </c>
      <c r="O30" s="26"/>
      <c r="P30" s="15">
        <f t="shared" si="3"/>
        <v>37.25</v>
      </c>
      <c r="Q30" s="60">
        <f t="shared" si="4"/>
        <v>0.620833333333333</v>
      </c>
      <c r="R30" s="40">
        <v>1</v>
      </c>
      <c r="S30" s="61">
        <f>IFERROR(VLOOKUP(B30,$BV:$BW,2,FALSE),0)</f>
        <v>0</v>
      </c>
      <c r="T30" s="70"/>
      <c r="U30" s="70"/>
      <c r="V30" s="15">
        <f t="shared" si="5"/>
        <v>0</v>
      </c>
      <c r="W30" s="71">
        <f t="shared" si="6"/>
        <v>0</v>
      </c>
      <c r="X30" s="62">
        <f t="shared" si="7"/>
        <v>0.0532638888888889</v>
      </c>
      <c r="Y30" s="15">
        <v>37.25</v>
      </c>
      <c r="Z30" s="80">
        <f t="shared" si="8"/>
        <v>0</v>
      </c>
      <c r="AA30" s="80">
        <f t="shared" si="0"/>
        <v>0</v>
      </c>
      <c r="AB30" s="81" t="s">
        <v>196</v>
      </c>
      <c r="AC30" s="81">
        <v>0</v>
      </c>
      <c r="AD30" s="81">
        <v>0</v>
      </c>
      <c r="AE30" s="81">
        <v>0</v>
      </c>
      <c r="AF30" s="81">
        <v>0</v>
      </c>
      <c r="AG30" s="80">
        <f>IFERROR(VLOOKUP(AB30,$AI:$AJ,2,FALSE),0)</f>
        <v>0</v>
      </c>
      <c r="AI30" s="89" t="s">
        <v>197</v>
      </c>
      <c r="AJ30" s="89" t="s">
        <v>125</v>
      </c>
      <c r="AL30" s="83" t="s">
        <v>135</v>
      </c>
      <c r="AM30" s="83">
        <v>0</v>
      </c>
      <c r="AN30" s="83">
        <v>0</v>
      </c>
      <c r="AO30" s="83">
        <v>6</v>
      </c>
      <c r="AP30" s="83">
        <v>96000</v>
      </c>
      <c r="AR30" s="80" t="s">
        <v>135</v>
      </c>
      <c r="AS30" s="80">
        <v>0</v>
      </c>
      <c r="AT30" s="80">
        <v>0</v>
      </c>
      <c r="AU30" s="80">
        <v>6</v>
      </c>
      <c r="AV30" s="80">
        <v>96000</v>
      </c>
      <c r="AX30" s="80" t="s">
        <v>197</v>
      </c>
      <c r="AY30" s="80" t="s">
        <v>125</v>
      </c>
      <c r="BB30" s="80" t="e">
        <f>VLOOKUP(BC30,$AX:$AY,2,FALSE)</f>
        <v>#N/A</v>
      </c>
      <c r="BC30" s="80" t="s">
        <v>193</v>
      </c>
      <c r="BD30" s="80">
        <v>0</v>
      </c>
      <c r="BF30" s="80" t="s">
        <v>109</v>
      </c>
      <c r="BG30" s="80">
        <v>1</v>
      </c>
      <c r="BJ30" s="80" t="e">
        <f>VLOOKUP(BK30,$AX:$AY,2,FALSE)</f>
        <v>#N/A</v>
      </c>
      <c r="BR30" s="80" t="str">
        <f>VLOOKUP(BS30,$AX:$AY,2,FALSE)</f>
        <v>花木支行</v>
      </c>
      <c r="BS30" s="80" t="s">
        <v>237</v>
      </c>
      <c r="BT30" s="80">
        <v>3</v>
      </c>
    </row>
    <row r="31" s="80" customFormat="1" ht="17.25" spans="1:72">
      <c r="A31" s="25"/>
      <c r="B31" s="13" t="s">
        <v>149</v>
      </c>
      <c r="C31" s="14">
        <v>9</v>
      </c>
      <c r="D31" s="15">
        <v>0</v>
      </c>
      <c r="E31" s="15">
        <f>VLOOKUP(B31,$AL:$AP,4,FALSE)</f>
        <v>0</v>
      </c>
      <c r="F31" s="26"/>
      <c r="G31" s="15">
        <f>IFERROR(VLOOKUP(B31,$BF:$BG,2,FALSE),0)</f>
        <v>0</v>
      </c>
      <c r="H31" s="15"/>
      <c r="I31" s="15">
        <f t="shared" si="9"/>
        <v>0</v>
      </c>
      <c r="J31" s="39">
        <f t="shared" si="2"/>
        <v>0</v>
      </c>
      <c r="K31" s="40">
        <v>150</v>
      </c>
      <c r="L31" s="15">
        <v>0.600000000000009</v>
      </c>
      <c r="M31" s="15">
        <f>VLOOKUP(B31,$AL:$AP,5,FALSE)/10000</f>
        <v>122.17</v>
      </c>
      <c r="N31" s="15">
        <f>IFERROR(VLOOKUP(B31,$BN:$BO,2,FALSE),0)/10000</f>
        <v>4</v>
      </c>
      <c r="O31" s="26"/>
      <c r="P31" s="15">
        <f t="shared" si="3"/>
        <v>126.17</v>
      </c>
      <c r="Q31" s="60">
        <f t="shared" si="4"/>
        <v>0.841133333333333</v>
      </c>
      <c r="R31" s="40">
        <v>1</v>
      </c>
      <c r="S31" s="61">
        <f>IFERROR(VLOOKUP(B31,$BV:$BW,2,FALSE),0)</f>
        <v>0</v>
      </c>
      <c r="T31" s="70"/>
      <c r="U31" s="70"/>
      <c r="V31" s="15">
        <f t="shared" si="5"/>
        <v>0</v>
      </c>
      <c r="W31" s="71">
        <f t="shared" si="6"/>
        <v>0</v>
      </c>
      <c r="X31" s="62">
        <f t="shared" si="7"/>
        <v>0.0420566666666667</v>
      </c>
      <c r="Y31" s="15">
        <v>20</v>
      </c>
      <c r="Z31" s="80">
        <f t="shared" si="8"/>
        <v>106.17</v>
      </c>
      <c r="AA31" s="80">
        <f t="shared" si="0"/>
        <v>0</v>
      </c>
      <c r="AB31" s="81" t="s">
        <v>200</v>
      </c>
      <c r="AC31" s="81">
        <v>0</v>
      </c>
      <c r="AD31" s="81">
        <v>0</v>
      </c>
      <c r="AE31" s="81">
        <v>0</v>
      </c>
      <c r="AF31" s="81">
        <v>0</v>
      </c>
      <c r="AG31" s="80">
        <f>IFERROR(VLOOKUP(AB31,$AI:$AJ,2,FALSE),0)</f>
        <v>0</v>
      </c>
      <c r="AI31" s="90" t="s">
        <v>201</v>
      </c>
      <c r="AJ31" s="89" t="s">
        <v>125</v>
      </c>
      <c r="AL31" s="83" t="s">
        <v>109</v>
      </c>
      <c r="AM31" s="83">
        <v>0</v>
      </c>
      <c r="AN31" s="83">
        <v>0</v>
      </c>
      <c r="AO31" s="83">
        <v>1</v>
      </c>
      <c r="AP31" s="83">
        <v>130000</v>
      </c>
      <c r="AR31" s="80" t="s">
        <v>109</v>
      </c>
      <c r="AS31" s="80">
        <v>0</v>
      </c>
      <c r="AT31" s="80">
        <v>0</v>
      </c>
      <c r="AU31" s="80">
        <v>1</v>
      </c>
      <c r="AV31" s="80">
        <v>130000</v>
      </c>
      <c r="AX31" s="80" t="s">
        <v>201</v>
      </c>
      <c r="AY31" s="80" t="s">
        <v>125</v>
      </c>
      <c r="BB31" s="80" t="str">
        <f>VLOOKUP(BC31,$AX:$AY,2,FALSE)</f>
        <v>川沙支行</v>
      </c>
      <c r="BC31" s="80" t="s">
        <v>89</v>
      </c>
      <c r="BD31" s="80">
        <v>0</v>
      </c>
      <c r="BF31" s="80" t="s">
        <v>199</v>
      </c>
      <c r="BG31" s="80">
        <v>0</v>
      </c>
      <c r="BR31" s="80" t="str">
        <f>VLOOKUP(BS31,$AX:$AY,2,FALSE)</f>
        <v>零售市场部</v>
      </c>
      <c r="BS31" s="80" t="s">
        <v>240</v>
      </c>
      <c r="BT31" s="80">
        <v>3</v>
      </c>
    </row>
    <row r="32" s="80" customFormat="1" ht="17.25" spans="1:72">
      <c r="A32" s="25"/>
      <c r="B32" s="13" t="s">
        <v>210</v>
      </c>
      <c r="C32" s="14">
        <v>9</v>
      </c>
      <c r="D32" s="15">
        <v>0</v>
      </c>
      <c r="E32" s="15">
        <f>VLOOKUP(B32,$AL:$AP,4,FALSE)</f>
        <v>1</v>
      </c>
      <c r="F32" s="26"/>
      <c r="G32" s="15">
        <f>IFERROR(VLOOKUP(B32,$BF:$BG,2,FALSE),0)</f>
        <v>0</v>
      </c>
      <c r="H32" s="15"/>
      <c r="I32" s="15">
        <f t="shared" si="9"/>
        <v>1</v>
      </c>
      <c r="J32" s="39">
        <f t="shared" si="2"/>
        <v>0.111111111111111</v>
      </c>
      <c r="K32" s="40">
        <v>30</v>
      </c>
      <c r="L32" s="15">
        <v>1</v>
      </c>
      <c r="M32" s="15">
        <f>VLOOKUP(B32,$AL:$AP,5,FALSE)/10000</f>
        <v>16.7</v>
      </c>
      <c r="N32" s="15">
        <f>IFERROR(VLOOKUP(B32,$BN:$BO,2,FALSE),0)/10000</f>
        <v>0</v>
      </c>
      <c r="O32" s="26"/>
      <c r="P32" s="15">
        <f t="shared" si="3"/>
        <v>16.7</v>
      </c>
      <c r="Q32" s="60">
        <f t="shared" si="4"/>
        <v>0.556666666666667</v>
      </c>
      <c r="R32" s="40">
        <v>1</v>
      </c>
      <c r="S32" s="61">
        <f>IFERROR(VLOOKUP(B32,$BV:$BW,2,FALSE),0)</f>
        <v>0</v>
      </c>
      <c r="T32" s="70"/>
      <c r="U32" s="70"/>
      <c r="V32" s="15">
        <f t="shared" si="5"/>
        <v>0</v>
      </c>
      <c r="W32" s="71">
        <f t="shared" si="6"/>
        <v>0</v>
      </c>
      <c r="X32" s="62">
        <f t="shared" si="7"/>
        <v>0.0333888888888889</v>
      </c>
      <c r="Y32" s="15">
        <v>82.347</v>
      </c>
      <c r="Z32" s="80">
        <f t="shared" si="8"/>
        <v>-65.647</v>
      </c>
      <c r="AA32" s="80" t="str">
        <f t="shared" si="0"/>
        <v>江镇支行</v>
      </c>
      <c r="AB32" s="81" t="s">
        <v>204</v>
      </c>
      <c r="AC32" s="81">
        <v>0</v>
      </c>
      <c r="AD32" s="81">
        <v>0</v>
      </c>
      <c r="AE32" s="81">
        <v>0</v>
      </c>
      <c r="AF32" s="81">
        <v>0</v>
      </c>
      <c r="AG32" s="80" t="str">
        <f>IFERROR(VLOOKUP(AB32,$AI:$AJ,2,FALSE),0)</f>
        <v>江镇支行</v>
      </c>
      <c r="AI32" s="90" t="s">
        <v>205</v>
      </c>
      <c r="AJ32" s="89" t="s">
        <v>125</v>
      </c>
      <c r="AL32" s="83" t="s">
        <v>199</v>
      </c>
      <c r="AM32" s="83">
        <v>0</v>
      </c>
      <c r="AN32" s="83">
        <v>0</v>
      </c>
      <c r="AO32" s="83">
        <v>0</v>
      </c>
      <c r="AP32" s="83">
        <v>200000</v>
      </c>
      <c r="AR32" s="80" t="s">
        <v>199</v>
      </c>
      <c r="AS32" s="80">
        <v>0</v>
      </c>
      <c r="AT32" s="80">
        <v>0</v>
      </c>
      <c r="AU32" s="80">
        <v>0</v>
      </c>
      <c r="AV32" s="80">
        <v>200000</v>
      </c>
      <c r="AX32" s="80" t="s">
        <v>205</v>
      </c>
      <c r="AY32" s="80" t="s">
        <v>125</v>
      </c>
      <c r="BB32" s="80" t="str">
        <f>VLOOKUP(BC32,$AX:$AY,2,FALSE)</f>
        <v>零售市场部</v>
      </c>
      <c r="BC32" s="80" t="s">
        <v>202</v>
      </c>
      <c r="BD32" s="80">
        <v>0</v>
      </c>
      <c r="BF32" s="80" t="s">
        <v>117</v>
      </c>
      <c r="BG32" s="80">
        <v>3</v>
      </c>
      <c r="BR32" s="80" t="str">
        <f>VLOOKUP(BS32,$AX:$AY,2,FALSE)</f>
        <v>零售市场部</v>
      </c>
      <c r="BS32" s="80" t="s">
        <v>189</v>
      </c>
      <c r="BT32" s="80">
        <v>65</v>
      </c>
    </row>
    <row r="33" s="80" customFormat="1" ht="17.25" spans="1:72">
      <c r="A33" s="25"/>
      <c r="B33" s="13" t="s">
        <v>199</v>
      </c>
      <c r="C33" s="14">
        <v>9</v>
      </c>
      <c r="D33" s="15">
        <v>0</v>
      </c>
      <c r="E33" s="15">
        <f>VLOOKUP(B33,$AL:$AP,4,FALSE)</f>
        <v>0</v>
      </c>
      <c r="F33" s="26"/>
      <c r="G33" s="15">
        <f>IFERROR(VLOOKUP(B33,$BF:$BG,2,FALSE),0)</f>
        <v>0</v>
      </c>
      <c r="H33" s="15"/>
      <c r="I33" s="15">
        <f t="shared" si="9"/>
        <v>0</v>
      </c>
      <c r="J33" s="39">
        <f t="shared" si="2"/>
        <v>0</v>
      </c>
      <c r="K33" s="40">
        <v>30</v>
      </c>
      <c r="L33" s="15">
        <v>0</v>
      </c>
      <c r="M33" s="15">
        <f>VLOOKUP(B33,$AL:$AP,5,FALSE)/10000</f>
        <v>20</v>
      </c>
      <c r="N33" s="15">
        <f>IFERROR(VLOOKUP(B33,$BN:$BO,2,FALSE),0)/10000</f>
        <v>0</v>
      </c>
      <c r="O33" s="26"/>
      <c r="P33" s="15">
        <f t="shared" si="3"/>
        <v>20</v>
      </c>
      <c r="Q33" s="60">
        <f t="shared" si="4"/>
        <v>0.666666666666667</v>
      </c>
      <c r="R33" s="40">
        <v>1</v>
      </c>
      <c r="S33" s="61">
        <f>IFERROR(VLOOKUP(B33,$BV:$BW,2,FALSE),0)</f>
        <v>0</v>
      </c>
      <c r="T33" s="70"/>
      <c r="U33" s="70"/>
      <c r="V33" s="15">
        <f t="shared" si="5"/>
        <v>0</v>
      </c>
      <c r="W33" s="71">
        <f t="shared" si="6"/>
        <v>0</v>
      </c>
      <c r="X33" s="62">
        <f t="shared" si="7"/>
        <v>0.0333333333333333</v>
      </c>
      <c r="Y33" s="15">
        <v>9.6</v>
      </c>
      <c r="Z33" s="80">
        <f t="shared" si="8"/>
        <v>10.4</v>
      </c>
      <c r="AA33" s="80" t="str">
        <f t="shared" si="0"/>
        <v>三林支行</v>
      </c>
      <c r="AB33" s="81" t="s">
        <v>207</v>
      </c>
      <c r="AC33" s="81">
        <v>0</v>
      </c>
      <c r="AD33" s="81">
        <v>0</v>
      </c>
      <c r="AE33" s="81">
        <v>0</v>
      </c>
      <c r="AF33" s="81">
        <v>0</v>
      </c>
      <c r="AG33" s="80" t="str">
        <f>IFERROR(VLOOKUP(AB33,$AI:$AJ,2,FALSE),0)</f>
        <v>三林支行</v>
      </c>
      <c r="AI33" s="90" t="s">
        <v>208</v>
      </c>
      <c r="AJ33" s="89" t="s">
        <v>125</v>
      </c>
      <c r="AL33" s="83" t="s">
        <v>117</v>
      </c>
      <c r="AM33" s="83">
        <v>0</v>
      </c>
      <c r="AN33" s="83">
        <v>0</v>
      </c>
      <c r="AO33" s="83">
        <v>10</v>
      </c>
      <c r="AP33" s="83">
        <v>271000</v>
      </c>
      <c r="AR33" s="80" t="s">
        <v>117</v>
      </c>
      <c r="AS33" s="80">
        <v>0</v>
      </c>
      <c r="AT33" s="80">
        <v>0</v>
      </c>
      <c r="AU33" s="80">
        <v>10</v>
      </c>
      <c r="AV33" s="80">
        <v>271000</v>
      </c>
      <c r="AX33" s="80" t="s">
        <v>208</v>
      </c>
      <c r="AY33" s="80" t="s">
        <v>125</v>
      </c>
      <c r="BB33" s="80" t="str">
        <f>VLOOKUP(BC33,$AX:$AY,2,FALSE)</f>
        <v>高行支行</v>
      </c>
      <c r="BC33" s="80" t="s">
        <v>122</v>
      </c>
      <c r="BD33" s="80">
        <v>0</v>
      </c>
      <c r="BF33" s="80" t="s">
        <v>210</v>
      </c>
      <c r="BG33" s="80">
        <v>0</v>
      </c>
      <c r="BR33" s="80" t="str">
        <f>VLOOKUP(BS33,$AX:$AY,2,FALSE)</f>
        <v>合庆支行</v>
      </c>
      <c r="BS33" s="80" t="s">
        <v>471</v>
      </c>
      <c r="BT33" s="80">
        <v>1</v>
      </c>
    </row>
    <row r="34" s="80" customFormat="1" ht="17.25" spans="1:72">
      <c r="A34" s="25"/>
      <c r="B34" s="13" t="s">
        <v>102</v>
      </c>
      <c r="C34" s="14">
        <v>9</v>
      </c>
      <c r="D34" s="15">
        <v>0</v>
      </c>
      <c r="E34" s="15">
        <f>VLOOKUP(B34,$AL:$AP,4,FALSE)</f>
        <v>1</v>
      </c>
      <c r="F34" s="26"/>
      <c r="G34" s="15">
        <f>IFERROR(VLOOKUP(B34,$BF:$BG,2,FALSE),0)</f>
        <v>0</v>
      </c>
      <c r="H34" s="15"/>
      <c r="I34" s="15">
        <f t="shared" si="9"/>
        <v>1</v>
      </c>
      <c r="J34" s="39">
        <f t="shared" si="2"/>
        <v>0.111111111111111</v>
      </c>
      <c r="K34" s="40">
        <v>170</v>
      </c>
      <c r="L34" s="15">
        <v>0</v>
      </c>
      <c r="M34" s="15">
        <f>VLOOKUP(B34,$AL:$AP,5,FALSE)/10000</f>
        <v>92.3384</v>
      </c>
      <c r="N34" s="15">
        <f>IFERROR(VLOOKUP(B34,$BN:$BO,2,FALSE),0)/10000</f>
        <v>0</v>
      </c>
      <c r="O34" s="26"/>
      <c r="P34" s="15">
        <f t="shared" si="3"/>
        <v>92.3384</v>
      </c>
      <c r="Q34" s="60">
        <f t="shared" si="4"/>
        <v>0.543167058823529</v>
      </c>
      <c r="R34" s="40">
        <v>1</v>
      </c>
      <c r="S34" s="61">
        <f>IFERROR(VLOOKUP(B34,$BV:$BW,2,FALSE),0)</f>
        <v>0</v>
      </c>
      <c r="T34" s="70"/>
      <c r="U34" s="70"/>
      <c r="V34" s="15">
        <f t="shared" si="5"/>
        <v>0</v>
      </c>
      <c r="W34" s="71">
        <f t="shared" si="6"/>
        <v>0</v>
      </c>
      <c r="X34" s="62">
        <f t="shared" si="7"/>
        <v>0.032713908496732</v>
      </c>
      <c r="Y34" s="15">
        <v>87.57</v>
      </c>
      <c r="Z34" s="80">
        <f t="shared" si="8"/>
        <v>4.7684</v>
      </c>
      <c r="AA34" s="80" t="str">
        <f t="shared" si="0"/>
        <v>御桥分理处</v>
      </c>
      <c r="AB34" s="81" t="s">
        <v>62</v>
      </c>
      <c r="AC34" s="81">
        <v>0</v>
      </c>
      <c r="AD34" s="81">
        <v>0</v>
      </c>
      <c r="AE34" s="81">
        <v>2</v>
      </c>
      <c r="AF34" s="81">
        <v>0</v>
      </c>
      <c r="AG34" s="80" t="str">
        <f>IFERROR(VLOOKUP(AB34,$AI:$AJ,2,FALSE),0)</f>
        <v>御桥分理处</v>
      </c>
      <c r="AI34" s="89" t="s">
        <v>212</v>
      </c>
      <c r="AJ34" s="89" t="s">
        <v>125</v>
      </c>
      <c r="AL34" s="83" t="s">
        <v>210</v>
      </c>
      <c r="AM34" s="83">
        <v>1</v>
      </c>
      <c r="AN34" s="83">
        <v>0</v>
      </c>
      <c r="AO34" s="83">
        <v>1</v>
      </c>
      <c r="AP34" s="83">
        <v>167000</v>
      </c>
      <c r="AR34" s="80" t="s">
        <v>210</v>
      </c>
      <c r="AS34" s="80">
        <v>1</v>
      </c>
      <c r="AT34" s="80">
        <v>0</v>
      </c>
      <c r="AU34" s="80">
        <v>1</v>
      </c>
      <c r="AV34" s="80">
        <v>167000</v>
      </c>
      <c r="AX34" s="80" t="s">
        <v>212</v>
      </c>
      <c r="AY34" s="80" t="s">
        <v>125</v>
      </c>
      <c r="BB34" s="80" t="str">
        <f>VLOOKUP(BC34,$AX:$AY,2,FALSE)</f>
        <v>妙境支行</v>
      </c>
      <c r="BC34" s="80" t="s">
        <v>209</v>
      </c>
      <c r="BD34" s="80">
        <v>0</v>
      </c>
      <c r="BF34" s="80" t="s">
        <v>121</v>
      </c>
      <c r="BG34" s="80">
        <v>0</v>
      </c>
      <c r="BR34" s="80" t="str">
        <f>VLOOKUP(BS34,$AX:$AY,2,FALSE)</f>
        <v>东沟支行</v>
      </c>
      <c r="BS34" s="80" t="s">
        <v>477</v>
      </c>
      <c r="BT34" s="80">
        <v>3</v>
      </c>
    </row>
    <row r="35" s="80" customFormat="1" ht="17.25" spans="1:72">
      <c r="A35" s="25"/>
      <c r="B35" s="13" t="s">
        <v>135</v>
      </c>
      <c r="C35" s="14">
        <v>14</v>
      </c>
      <c r="D35" s="15">
        <v>0</v>
      </c>
      <c r="E35" s="15">
        <f>VLOOKUP(B35,$AL:$AP,4,FALSE)</f>
        <v>6</v>
      </c>
      <c r="F35" s="26"/>
      <c r="G35" s="15">
        <f>IFERROR(VLOOKUP(B35,$BF:$BG,2,FALSE),0)</f>
        <v>0</v>
      </c>
      <c r="H35" s="15"/>
      <c r="I35" s="15">
        <f t="shared" si="9"/>
        <v>6</v>
      </c>
      <c r="J35" s="39">
        <f t="shared" si="2"/>
        <v>0.428571428571429</v>
      </c>
      <c r="K35" s="40">
        <v>60</v>
      </c>
      <c r="L35" s="15">
        <v>0</v>
      </c>
      <c r="M35" s="15">
        <f>VLOOKUP(B35,$AL:$AP,5,FALSE)/10000</f>
        <v>9.6</v>
      </c>
      <c r="N35" s="15">
        <f>IFERROR(VLOOKUP(B35,$BN:$BO,2,FALSE),0)/10000</f>
        <v>0</v>
      </c>
      <c r="O35" s="26"/>
      <c r="P35" s="15">
        <f t="shared" si="3"/>
        <v>9.6</v>
      </c>
      <c r="Q35" s="60">
        <f t="shared" si="4"/>
        <v>0.16</v>
      </c>
      <c r="R35" s="40">
        <v>1</v>
      </c>
      <c r="S35" s="61">
        <f>IFERROR(VLOOKUP(B35,$BV:$BW,2,FALSE),0)</f>
        <v>0</v>
      </c>
      <c r="T35" s="70"/>
      <c r="U35" s="70"/>
      <c r="V35" s="15">
        <f t="shared" si="5"/>
        <v>0</v>
      </c>
      <c r="W35" s="71">
        <f t="shared" si="6"/>
        <v>0</v>
      </c>
      <c r="X35" s="62">
        <f t="shared" si="7"/>
        <v>0.0294285714285714</v>
      </c>
      <c r="Y35" s="15">
        <v>15.7</v>
      </c>
      <c r="Z35" s="80">
        <f t="shared" si="8"/>
        <v>-6.1</v>
      </c>
      <c r="AA35" s="80" t="str">
        <f t="shared" si="0"/>
        <v>曹路支行</v>
      </c>
      <c r="AB35" s="81" t="s">
        <v>216</v>
      </c>
      <c r="AC35" s="81">
        <v>0</v>
      </c>
      <c r="AD35" s="81">
        <v>0</v>
      </c>
      <c r="AE35" s="81">
        <v>0</v>
      </c>
      <c r="AF35" s="81">
        <v>0</v>
      </c>
      <c r="AG35" s="80" t="str">
        <f>IFERROR(VLOOKUP(AB35,$AI:$AJ,2,FALSE),0)</f>
        <v>曹路支行</v>
      </c>
      <c r="AI35" s="89" t="s">
        <v>217</v>
      </c>
      <c r="AJ35" s="89" t="s">
        <v>125</v>
      </c>
      <c r="AL35" s="83" t="s">
        <v>219</v>
      </c>
      <c r="AM35" s="83">
        <v>0</v>
      </c>
      <c r="AN35" s="83">
        <v>0</v>
      </c>
      <c r="AO35" s="83">
        <v>1</v>
      </c>
      <c r="AP35" s="83">
        <v>32000</v>
      </c>
      <c r="AR35" s="80" t="s">
        <v>219</v>
      </c>
      <c r="AS35" s="80">
        <v>0</v>
      </c>
      <c r="AT35" s="80">
        <v>0</v>
      </c>
      <c r="AU35" s="80">
        <v>1</v>
      </c>
      <c r="AV35" s="80">
        <v>32000</v>
      </c>
      <c r="AX35" s="80" t="s">
        <v>217</v>
      </c>
      <c r="AY35" s="80" t="s">
        <v>125</v>
      </c>
      <c r="BB35" s="80" t="str">
        <f>VLOOKUP(BC35,$AX:$AY,2,FALSE)</f>
        <v>香山分理处</v>
      </c>
      <c r="BC35" s="80" t="s">
        <v>214</v>
      </c>
      <c r="BD35" s="80">
        <v>0</v>
      </c>
      <c r="BF35" s="80" t="s">
        <v>219</v>
      </c>
      <c r="BG35" s="80">
        <v>0</v>
      </c>
      <c r="BR35" s="80" t="str">
        <f>VLOOKUP(BS35,$AX:$AY,2,FALSE)</f>
        <v>金桥支行</v>
      </c>
      <c r="BS35" s="80" t="s">
        <v>249</v>
      </c>
      <c r="BT35" s="80">
        <v>1</v>
      </c>
    </row>
    <row r="36" s="80" customFormat="1" ht="17.25" spans="1:72">
      <c r="A36" s="25"/>
      <c r="B36" s="17" t="s">
        <v>219</v>
      </c>
      <c r="C36" s="18">
        <v>9</v>
      </c>
      <c r="D36" s="15">
        <v>0</v>
      </c>
      <c r="E36" s="15">
        <f>VLOOKUP(B36,$AL:$AP,4,FALSE)</f>
        <v>1</v>
      </c>
      <c r="F36" s="19"/>
      <c r="G36" s="15">
        <f>IFERROR(VLOOKUP(B36,$BF:$BG,2,FALSE),0)</f>
        <v>0</v>
      </c>
      <c r="H36" s="15"/>
      <c r="I36" s="15">
        <f t="shared" si="9"/>
        <v>1</v>
      </c>
      <c r="J36" s="39">
        <f t="shared" si="2"/>
        <v>0.111111111111111</v>
      </c>
      <c r="K36" s="42">
        <v>20</v>
      </c>
      <c r="L36" s="15">
        <v>0</v>
      </c>
      <c r="M36" s="15">
        <f>VLOOKUP(B36,$AL:$AP,5,FALSE)/10000</f>
        <v>3.2</v>
      </c>
      <c r="N36" s="15">
        <f>IFERROR(VLOOKUP(B36,$BN:$BO,2,FALSE),0)/10000</f>
        <v>0</v>
      </c>
      <c r="O36" s="26"/>
      <c r="P36" s="15">
        <f t="shared" si="3"/>
        <v>3.2</v>
      </c>
      <c r="Q36" s="60">
        <f t="shared" si="4"/>
        <v>0.16</v>
      </c>
      <c r="R36" s="40">
        <v>1</v>
      </c>
      <c r="S36" s="61">
        <f>IFERROR(VLOOKUP(B36,$BV:$BW,2,FALSE),0)</f>
        <v>0</v>
      </c>
      <c r="T36" s="70"/>
      <c r="U36" s="70"/>
      <c r="V36" s="15">
        <f t="shared" si="5"/>
        <v>0</v>
      </c>
      <c r="W36" s="71">
        <f t="shared" si="6"/>
        <v>0</v>
      </c>
      <c r="X36" s="62">
        <f t="shared" si="7"/>
        <v>0.0135555555555556</v>
      </c>
      <c r="Y36" s="15">
        <v>3.2</v>
      </c>
      <c r="Z36" s="80">
        <f t="shared" si="8"/>
        <v>0</v>
      </c>
      <c r="AA36" s="80" t="str">
        <f t="shared" si="0"/>
        <v>川沙支行</v>
      </c>
      <c r="AB36" s="81" t="s">
        <v>48</v>
      </c>
      <c r="AC36" s="81">
        <v>2</v>
      </c>
      <c r="AD36" s="81">
        <v>0</v>
      </c>
      <c r="AE36" s="81">
        <v>50</v>
      </c>
      <c r="AF36" s="81">
        <v>163852</v>
      </c>
      <c r="AG36" s="80" t="str">
        <f>IFERROR(VLOOKUP(AB36,$AI:$AJ,2,FALSE),0)</f>
        <v>川沙支行</v>
      </c>
      <c r="AI36" s="89" t="s">
        <v>220</v>
      </c>
      <c r="AJ36" s="89" t="s">
        <v>125</v>
      </c>
      <c r="AL36" s="83" t="s">
        <v>121</v>
      </c>
      <c r="AM36" s="83">
        <v>0</v>
      </c>
      <c r="AN36" s="83">
        <v>100000</v>
      </c>
      <c r="AO36" s="83">
        <v>0</v>
      </c>
      <c r="AP36" s="83">
        <v>812529</v>
      </c>
      <c r="AR36" s="80" t="s">
        <v>121</v>
      </c>
      <c r="AS36" s="80">
        <v>0</v>
      </c>
      <c r="AT36" s="80">
        <v>100000</v>
      </c>
      <c r="AU36" s="80">
        <v>0</v>
      </c>
      <c r="AV36" s="80">
        <v>812529</v>
      </c>
      <c r="AX36" s="80" t="s">
        <v>220</v>
      </c>
      <c r="AY36" s="80" t="s">
        <v>125</v>
      </c>
      <c r="BB36" s="80" t="str">
        <f>VLOOKUP(BC36,$AX:$AY,2,FALSE)</f>
        <v>高行支行</v>
      </c>
      <c r="BC36" s="80" t="s">
        <v>218</v>
      </c>
      <c r="BD36" s="80">
        <v>0</v>
      </c>
      <c r="BF36" s="80" t="s">
        <v>213</v>
      </c>
      <c r="BG36" s="80">
        <v>0</v>
      </c>
      <c r="BR36" s="80" t="str">
        <f>VLOOKUP(BS36,$AX:$AY,2,FALSE)</f>
        <v>御桥分理处</v>
      </c>
      <c r="BS36" s="80" t="s">
        <v>486</v>
      </c>
      <c r="BT36" s="80">
        <v>1</v>
      </c>
    </row>
    <row r="37" s="80" customFormat="1" ht="18" spans="1:72">
      <c r="A37" s="27"/>
      <c r="B37" s="28" t="s">
        <v>90</v>
      </c>
      <c r="C37" s="29">
        <v>17</v>
      </c>
      <c r="D37" s="23">
        <v>0</v>
      </c>
      <c r="E37" s="23">
        <f>VLOOKUP(B37,$AL:$AP,4,FALSE)</f>
        <v>0</v>
      </c>
      <c r="F37" s="30"/>
      <c r="G37" s="15">
        <f>IFERROR(VLOOKUP(B37,$BF:$BG,2,FALSE),0)</f>
        <v>0</v>
      </c>
      <c r="H37" s="23"/>
      <c r="I37" s="23">
        <f t="shared" si="9"/>
        <v>0</v>
      </c>
      <c r="J37" s="45">
        <f t="shared" si="2"/>
        <v>0</v>
      </c>
      <c r="K37" s="46">
        <v>50</v>
      </c>
      <c r="L37" s="23">
        <v>0</v>
      </c>
      <c r="M37" s="23">
        <f>VLOOKUP(B37,$AL:$AP,5,FALSE)/10000</f>
        <v>9.1</v>
      </c>
      <c r="N37" s="15">
        <f>IFERROR(VLOOKUP(B37,$BN:$BO,2,FALSE),0)/10000</f>
        <v>0</v>
      </c>
      <c r="O37" s="30"/>
      <c r="P37" s="23">
        <f t="shared" si="3"/>
        <v>9.1</v>
      </c>
      <c r="Q37" s="72">
        <f t="shared" si="4"/>
        <v>0.182</v>
      </c>
      <c r="R37" s="46">
        <v>1</v>
      </c>
      <c r="S37" s="61">
        <f>IFERROR(VLOOKUP(B37,$BV:$BW,2,FALSE),0)</f>
        <v>0</v>
      </c>
      <c r="T37" s="73"/>
      <c r="U37" s="73"/>
      <c r="V37" s="23">
        <f t="shared" si="5"/>
        <v>0</v>
      </c>
      <c r="W37" s="74">
        <f t="shared" si="6"/>
        <v>0</v>
      </c>
      <c r="X37" s="75">
        <f t="shared" si="7"/>
        <v>0.0091</v>
      </c>
      <c r="Y37" s="23">
        <v>9.1</v>
      </c>
      <c r="Z37" s="80">
        <f t="shared" si="8"/>
        <v>0</v>
      </c>
      <c r="AA37" s="80" t="str">
        <f t="shared" si="0"/>
        <v>曹路支行</v>
      </c>
      <c r="AB37" s="81" t="s">
        <v>76</v>
      </c>
      <c r="AC37" s="81">
        <v>0</v>
      </c>
      <c r="AD37" s="81">
        <v>0</v>
      </c>
      <c r="AE37" s="81">
        <v>2</v>
      </c>
      <c r="AF37" s="81">
        <v>0</v>
      </c>
      <c r="AG37" s="80" t="str">
        <f>IFERROR(VLOOKUP(AB37,$AI:$AJ,2,FALSE),0)</f>
        <v>曹路支行</v>
      </c>
      <c r="AI37" s="89" t="s">
        <v>223</v>
      </c>
      <c r="AJ37" s="89" t="s">
        <v>125</v>
      </c>
      <c r="AL37" s="83" t="s">
        <v>213</v>
      </c>
      <c r="AM37" s="83">
        <v>1</v>
      </c>
      <c r="AN37" s="83">
        <v>0</v>
      </c>
      <c r="AO37" s="83">
        <v>4</v>
      </c>
      <c r="AP37" s="83">
        <v>75000</v>
      </c>
      <c r="AR37" s="80" t="s">
        <v>213</v>
      </c>
      <c r="AS37" s="80">
        <v>1</v>
      </c>
      <c r="AT37" s="80">
        <v>0</v>
      </c>
      <c r="AU37" s="80">
        <v>4</v>
      </c>
      <c r="AV37" s="80">
        <v>75000</v>
      </c>
      <c r="AX37" s="80" t="s">
        <v>223</v>
      </c>
      <c r="AY37" s="80" t="s">
        <v>125</v>
      </c>
      <c r="BB37" s="80" t="str">
        <f>VLOOKUP(BC37,$AX:$AY,2,FALSE)</f>
        <v>高东支行</v>
      </c>
      <c r="BC37" s="80" t="s">
        <v>222</v>
      </c>
      <c r="BD37" s="80">
        <v>0</v>
      </c>
      <c r="BF37" s="80" t="s">
        <v>225</v>
      </c>
      <c r="BG37" s="80">
        <v>0</v>
      </c>
      <c r="BR37" s="80" t="str">
        <f>VLOOKUP(BS37,$AX:$AY,2,FALSE)</f>
        <v>张江支行</v>
      </c>
      <c r="BS37" s="80" t="s">
        <v>493</v>
      </c>
      <c r="BT37" s="80">
        <v>4</v>
      </c>
    </row>
    <row r="38" s="80" customFormat="1" ht="18" spans="1:72">
      <c r="A38" s="25" t="s">
        <v>227</v>
      </c>
      <c r="B38" s="13" t="s">
        <v>159</v>
      </c>
      <c r="C38" s="14">
        <v>9</v>
      </c>
      <c r="D38" s="15">
        <v>3</v>
      </c>
      <c r="E38" s="15">
        <f>VLOOKUP(B38,$AL:$AP,4,FALSE)</f>
        <v>7</v>
      </c>
      <c r="F38" s="26"/>
      <c r="G38" s="15">
        <f>IFERROR(VLOOKUP(B38,$BF:$BG,2,FALSE),0)</f>
        <v>0</v>
      </c>
      <c r="H38" s="15"/>
      <c r="I38" s="15">
        <f t="shared" si="9"/>
        <v>7</v>
      </c>
      <c r="J38" s="39">
        <f t="shared" si="2"/>
        <v>0.777777777777778</v>
      </c>
      <c r="K38" s="40">
        <v>40</v>
      </c>
      <c r="L38" s="15">
        <v>0</v>
      </c>
      <c r="M38" s="15">
        <f>VLOOKUP(B38,$AL:$AP,5,FALSE)/10000</f>
        <v>64.99</v>
      </c>
      <c r="N38" s="15">
        <f>IFERROR(VLOOKUP(B38,$BN:$BO,2,FALSE),0)/10000</f>
        <v>0</v>
      </c>
      <c r="O38" s="26"/>
      <c r="P38" s="15">
        <f t="shared" si="3"/>
        <v>64.99</v>
      </c>
      <c r="Q38" s="60">
        <f t="shared" si="4"/>
        <v>1.62475</v>
      </c>
      <c r="R38" s="40">
        <v>1</v>
      </c>
      <c r="S38" s="61">
        <v>2</v>
      </c>
      <c r="T38" s="70"/>
      <c r="U38" s="70"/>
      <c r="V38" s="15">
        <f t="shared" si="5"/>
        <v>2</v>
      </c>
      <c r="W38" s="71">
        <f t="shared" si="6"/>
        <v>2</v>
      </c>
      <c r="X38" s="62">
        <f t="shared" si="7"/>
        <v>0.158888888888889</v>
      </c>
      <c r="Y38" s="15">
        <v>32.06</v>
      </c>
      <c r="Z38" s="80">
        <f t="shared" si="8"/>
        <v>32.93</v>
      </c>
      <c r="AA38" s="80" t="str">
        <f t="shared" si="0"/>
        <v>北蔡支行</v>
      </c>
      <c r="AB38" s="81" t="s">
        <v>58</v>
      </c>
      <c r="AC38" s="81">
        <v>0</v>
      </c>
      <c r="AD38" s="81">
        <v>0</v>
      </c>
      <c r="AE38" s="81">
        <v>1</v>
      </c>
      <c r="AF38" s="81">
        <v>0</v>
      </c>
      <c r="AG38" s="80" t="str">
        <f>IFERROR(VLOOKUP(AB38,$AI:$AJ,2,FALSE),0)</f>
        <v>北蔡支行</v>
      </c>
      <c r="AI38" s="89" t="s">
        <v>228</v>
      </c>
      <c r="AJ38" s="89" t="s">
        <v>125</v>
      </c>
      <c r="AL38" s="83" t="s">
        <v>225</v>
      </c>
      <c r="AM38" s="83">
        <v>0</v>
      </c>
      <c r="AN38" s="83">
        <v>8000</v>
      </c>
      <c r="AO38" s="83">
        <v>24</v>
      </c>
      <c r="AP38" s="83">
        <v>78000</v>
      </c>
      <c r="AR38" s="80" t="s">
        <v>225</v>
      </c>
      <c r="AS38" s="80">
        <v>0</v>
      </c>
      <c r="AT38" s="80">
        <v>8000</v>
      </c>
      <c r="AU38" s="80">
        <v>24</v>
      </c>
      <c r="AV38" s="80">
        <v>78000</v>
      </c>
      <c r="AX38" s="80" t="s">
        <v>228</v>
      </c>
      <c r="AY38" s="80" t="s">
        <v>125</v>
      </c>
      <c r="BB38" s="80" t="str">
        <f>VLOOKUP(BC38,$AX:$AY,2,FALSE)</f>
        <v>陆家嘴支行</v>
      </c>
      <c r="BC38" s="80" t="s">
        <v>224</v>
      </c>
      <c r="BD38" s="80">
        <v>0</v>
      </c>
      <c r="BF38" s="80" t="s">
        <v>128</v>
      </c>
      <c r="BG38" s="80">
        <v>1</v>
      </c>
      <c r="BR38" s="80" t="str">
        <f>VLOOKUP(BS38,$AX:$AY,2,FALSE)</f>
        <v>南新支行</v>
      </c>
      <c r="BS38" s="80" t="s">
        <v>747</v>
      </c>
      <c r="BT38" s="80">
        <v>2</v>
      </c>
    </row>
    <row r="39" s="80" customFormat="1" ht="17.25" spans="1:72">
      <c r="A39" s="25"/>
      <c r="B39" s="13" t="s">
        <v>229</v>
      </c>
      <c r="C39" s="14">
        <v>9</v>
      </c>
      <c r="D39" s="15">
        <v>0</v>
      </c>
      <c r="E39" s="15">
        <f>VLOOKUP(B39,$AL:$AP,4,FALSE)</f>
        <v>4</v>
      </c>
      <c r="F39" s="26"/>
      <c r="G39" s="15">
        <f>IFERROR(VLOOKUP(B39,$BF:$BG,2,FALSE),0)</f>
        <v>1</v>
      </c>
      <c r="H39" s="15"/>
      <c r="I39" s="15">
        <f t="shared" si="9"/>
        <v>5</v>
      </c>
      <c r="J39" s="39">
        <f t="shared" si="2"/>
        <v>0.555555555555556</v>
      </c>
      <c r="K39" s="40">
        <v>20</v>
      </c>
      <c r="L39" s="15">
        <v>1</v>
      </c>
      <c r="M39" s="15">
        <f>VLOOKUP(B39,$AL:$AP,5,FALSE)/10000</f>
        <v>33.06</v>
      </c>
      <c r="N39" s="15">
        <f>IFERROR(VLOOKUP(B39,$BN:$BO,2,FALSE),0)/10000</f>
        <v>0</v>
      </c>
      <c r="O39" s="26"/>
      <c r="P39" s="15">
        <f t="shared" si="3"/>
        <v>33.06</v>
      </c>
      <c r="Q39" s="60">
        <f t="shared" si="4"/>
        <v>1.653</v>
      </c>
      <c r="R39" s="40">
        <v>1</v>
      </c>
      <c r="S39" s="61">
        <f>IFERROR(VLOOKUP(B39,$BV:$BW,2,FALSE),0)</f>
        <v>1</v>
      </c>
      <c r="T39" s="70"/>
      <c r="U39" s="70"/>
      <c r="V39" s="15">
        <f t="shared" si="5"/>
        <v>1</v>
      </c>
      <c r="W39" s="71">
        <f t="shared" si="6"/>
        <v>1</v>
      </c>
      <c r="X39" s="62">
        <f t="shared" si="7"/>
        <v>0.137777777777778</v>
      </c>
      <c r="Y39" s="15">
        <v>64.19</v>
      </c>
      <c r="Z39" s="80">
        <f t="shared" si="8"/>
        <v>-31.13</v>
      </c>
      <c r="AA39" s="80">
        <f t="shared" si="0"/>
        <v>0</v>
      </c>
      <c r="AB39" s="81" t="s">
        <v>230</v>
      </c>
      <c r="AC39" s="81">
        <v>0</v>
      </c>
      <c r="AD39" s="81">
        <v>0</v>
      </c>
      <c r="AE39" s="81">
        <v>0</v>
      </c>
      <c r="AF39" s="81">
        <v>0</v>
      </c>
      <c r="AG39" s="80">
        <f>IFERROR(VLOOKUP(AB39,$AI:$AJ,2,FALSE),0)</f>
        <v>0</v>
      </c>
      <c r="AI39" s="89" t="s">
        <v>231</v>
      </c>
      <c r="AJ39" s="89" t="s">
        <v>125</v>
      </c>
      <c r="AL39" s="83" t="s">
        <v>128</v>
      </c>
      <c r="AM39" s="83">
        <v>0</v>
      </c>
      <c r="AN39" s="83">
        <v>100000</v>
      </c>
      <c r="AO39" s="83">
        <v>2</v>
      </c>
      <c r="AP39" s="83">
        <v>459888</v>
      </c>
      <c r="AR39" s="80" t="s">
        <v>128</v>
      </c>
      <c r="AS39" s="80">
        <v>0</v>
      </c>
      <c r="AT39" s="80">
        <v>100000</v>
      </c>
      <c r="AU39" s="80">
        <v>2</v>
      </c>
      <c r="AV39" s="80">
        <v>459888</v>
      </c>
      <c r="AX39" s="80" t="s">
        <v>231</v>
      </c>
      <c r="AY39" s="80" t="s">
        <v>125</v>
      </c>
      <c r="BB39" s="80" t="s">
        <v>100</v>
      </c>
      <c r="BC39" s="80" t="s">
        <v>95</v>
      </c>
      <c r="BD39" s="80">
        <v>0</v>
      </c>
      <c r="BF39" s="80" t="s">
        <v>93</v>
      </c>
      <c r="BG39" s="80">
        <v>0</v>
      </c>
      <c r="BR39" s="80" t="str">
        <f>VLOOKUP(BS39,$AX:$AY,2,FALSE)</f>
        <v>杨思支行</v>
      </c>
      <c r="BS39" s="80" t="s">
        <v>198</v>
      </c>
      <c r="BT39" s="80">
        <v>4</v>
      </c>
    </row>
    <row r="40" s="80" customFormat="1" ht="17.25" spans="1:72">
      <c r="A40" s="25"/>
      <c r="B40" s="13" t="s">
        <v>128</v>
      </c>
      <c r="C40" s="14">
        <v>9</v>
      </c>
      <c r="D40" s="15">
        <v>0</v>
      </c>
      <c r="E40" s="15">
        <f>VLOOKUP(B40,$AL:$AP,4,FALSE)</f>
        <v>2</v>
      </c>
      <c r="F40" s="26"/>
      <c r="G40" s="15">
        <f>IFERROR(VLOOKUP(B40,$BF:$BG,2,FALSE),0)</f>
        <v>1</v>
      </c>
      <c r="H40" s="15"/>
      <c r="I40" s="15">
        <f t="shared" si="9"/>
        <v>3</v>
      </c>
      <c r="J40" s="39">
        <f t="shared" si="2"/>
        <v>0.333333333333333</v>
      </c>
      <c r="K40" s="40">
        <v>40</v>
      </c>
      <c r="L40" s="15">
        <v>0</v>
      </c>
      <c r="M40" s="15">
        <f>VLOOKUP(B40,$AL:$AP,5,FALSE)/10000</f>
        <v>45.9888</v>
      </c>
      <c r="N40" s="15">
        <f>IFERROR(VLOOKUP(B40,$BN:$BO,2,FALSE),0)/10000</f>
        <v>2</v>
      </c>
      <c r="O40" s="26"/>
      <c r="P40" s="15">
        <f t="shared" si="3"/>
        <v>47.9888</v>
      </c>
      <c r="Q40" s="60">
        <f t="shared" si="4"/>
        <v>1.19972</v>
      </c>
      <c r="R40" s="40">
        <v>1</v>
      </c>
      <c r="S40" s="61">
        <f>IFERROR(VLOOKUP(B40,$BV:$BW,2,FALSE),0)</f>
        <v>1</v>
      </c>
      <c r="T40" s="70"/>
      <c r="U40" s="70"/>
      <c r="V40" s="15">
        <f t="shared" si="5"/>
        <v>1</v>
      </c>
      <c r="W40" s="71">
        <f t="shared" si="6"/>
        <v>1</v>
      </c>
      <c r="X40" s="62">
        <f t="shared" si="7"/>
        <v>0.126652666666667</v>
      </c>
      <c r="Y40" s="15">
        <v>37.9888</v>
      </c>
      <c r="Z40" s="80">
        <f t="shared" si="8"/>
        <v>10</v>
      </c>
      <c r="AA40" s="80" t="str">
        <f t="shared" si="0"/>
        <v>金海华城分理处</v>
      </c>
      <c r="AB40" s="81" t="s">
        <v>233</v>
      </c>
      <c r="AC40" s="81">
        <v>0</v>
      </c>
      <c r="AD40" s="81">
        <v>0</v>
      </c>
      <c r="AE40" s="81">
        <v>0</v>
      </c>
      <c r="AF40" s="81">
        <v>2000</v>
      </c>
      <c r="AG40" s="80" t="str">
        <f>IFERROR(VLOOKUP(AB40,$AI:$AJ,2,FALSE),0)</f>
        <v>金海华城分理处</v>
      </c>
      <c r="AI40" s="89" t="s">
        <v>234</v>
      </c>
      <c r="AJ40" s="89" t="s">
        <v>125</v>
      </c>
      <c r="AL40" s="83" t="s">
        <v>93</v>
      </c>
      <c r="AM40" s="83">
        <v>0</v>
      </c>
      <c r="AN40" s="83">
        <v>10000</v>
      </c>
      <c r="AO40" s="83">
        <v>7</v>
      </c>
      <c r="AP40" s="83">
        <v>153000</v>
      </c>
      <c r="AR40" s="80" t="s">
        <v>93</v>
      </c>
      <c r="AS40" s="80">
        <v>0</v>
      </c>
      <c r="AT40" s="80">
        <v>10000</v>
      </c>
      <c r="AU40" s="80">
        <v>7</v>
      </c>
      <c r="AV40" s="80">
        <v>153000</v>
      </c>
      <c r="AX40" s="80" t="s">
        <v>234</v>
      </c>
      <c r="AY40" s="80" t="s">
        <v>125</v>
      </c>
      <c r="BB40" s="80" t="e">
        <f>VLOOKUP(BC40,$AX:$AY,2,FALSE)</f>
        <v>#N/A</v>
      </c>
      <c r="BC40" s="80" t="s">
        <v>101</v>
      </c>
      <c r="BD40" s="80">
        <v>45</v>
      </c>
      <c r="BF40" s="80" t="s">
        <v>159</v>
      </c>
      <c r="BG40" s="80">
        <v>0</v>
      </c>
      <c r="BR40" s="80" t="str">
        <f>VLOOKUP(BS40,$AX:$AY,2,FALSE)</f>
        <v>洋泾支行</v>
      </c>
      <c r="BS40" s="80" t="s">
        <v>256</v>
      </c>
      <c r="BT40" s="80">
        <v>2</v>
      </c>
    </row>
    <row r="41" s="80" customFormat="1" ht="17.25" spans="1:70">
      <c r="A41" s="25"/>
      <c r="B41" s="13" t="s">
        <v>182</v>
      </c>
      <c r="C41" s="14">
        <v>12</v>
      </c>
      <c r="D41" s="15">
        <v>0</v>
      </c>
      <c r="E41" s="15">
        <f>VLOOKUP(B41,$AL:$AP,4,FALSE)</f>
        <v>2</v>
      </c>
      <c r="F41" s="26"/>
      <c r="G41" s="15">
        <f>IFERROR(VLOOKUP(B41,$BF:$BG,2,FALSE),0)</f>
        <v>1</v>
      </c>
      <c r="H41" s="15"/>
      <c r="I41" s="15">
        <f t="shared" si="9"/>
        <v>3</v>
      </c>
      <c r="J41" s="39">
        <f t="shared" si="2"/>
        <v>0.25</v>
      </c>
      <c r="K41" s="40">
        <v>50</v>
      </c>
      <c r="L41" s="15">
        <v>0</v>
      </c>
      <c r="M41" s="15">
        <f>VLOOKUP(B41,$AL:$AP,5,FALSE)/10000</f>
        <v>21.4</v>
      </c>
      <c r="N41" s="15">
        <f>IFERROR(VLOOKUP(B41,$BN:$BO,2,FALSE),0)/10000</f>
        <v>0</v>
      </c>
      <c r="O41" s="26"/>
      <c r="P41" s="15">
        <f t="shared" si="3"/>
        <v>21.4</v>
      </c>
      <c r="Q41" s="60">
        <f t="shared" si="4"/>
        <v>0.428</v>
      </c>
      <c r="R41" s="40">
        <v>1</v>
      </c>
      <c r="S41" s="61">
        <f>IFERROR(VLOOKUP(B41,$BV:$BW,2,FALSE),0)</f>
        <v>1</v>
      </c>
      <c r="T41" s="70"/>
      <c r="U41" s="70"/>
      <c r="V41" s="15">
        <f t="shared" si="5"/>
        <v>1</v>
      </c>
      <c r="W41" s="71">
        <f t="shared" si="6"/>
        <v>1</v>
      </c>
      <c r="X41" s="62">
        <f t="shared" si="7"/>
        <v>0.0839</v>
      </c>
      <c r="Y41" s="15">
        <v>21.3</v>
      </c>
      <c r="Z41" s="80">
        <f t="shared" si="8"/>
        <v>0.0999999999999979</v>
      </c>
      <c r="AA41" s="80" t="str">
        <f t="shared" si="0"/>
        <v>零售市场部</v>
      </c>
      <c r="AB41" s="81" t="s">
        <v>65</v>
      </c>
      <c r="AC41" s="81">
        <v>1</v>
      </c>
      <c r="AD41" s="81">
        <v>0</v>
      </c>
      <c r="AE41" s="81">
        <v>1</v>
      </c>
      <c r="AF41" s="81">
        <v>365600</v>
      </c>
      <c r="AG41" s="80" t="str">
        <f>IFERROR(VLOOKUP(AB41,$AI:$AJ,2,FALSE),0)</f>
        <v>零售市场部</v>
      </c>
      <c r="AI41" s="89" t="s">
        <v>238</v>
      </c>
      <c r="AJ41" s="89" t="s">
        <v>125</v>
      </c>
      <c r="AL41" s="83" t="s">
        <v>159</v>
      </c>
      <c r="AM41" s="83">
        <v>2</v>
      </c>
      <c r="AN41" s="83">
        <v>8000</v>
      </c>
      <c r="AO41" s="83">
        <v>7</v>
      </c>
      <c r="AP41" s="83">
        <v>649900</v>
      </c>
      <c r="AR41" s="80" t="s">
        <v>159</v>
      </c>
      <c r="AS41" s="80">
        <v>2</v>
      </c>
      <c r="AT41" s="80">
        <v>8000</v>
      </c>
      <c r="AU41" s="80">
        <v>7</v>
      </c>
      <c r="AV41" s="80">
        <v>649900</v>
      </c>
      <c r="AX41" s="80" t="s">
        <v>238</v>
      </c>
      <c r="AY41" s="80" t="s">
        <v>125</v>
      </c>
      <c r="BB41" s="80" t="str">
        <f>VLOOKUP(BC41,$AX:$AY,2,FALSE)</f>
        <v>凌兆分理处</v>
      </c>
      <c r="BC41" s="80" t="s">
        <v>236</v>
      </c>
      <c r="BD41" s="80">
        <v>0</v>
      </c>
      <c r="BF41" s="80" t="s">
        <v>229</v>
      </c>
      <c r="BG41" s="80">
        <v>1</v>
      </c>
      <c r="BR41" s="80" t="e">
        <f>VLOOKUP(BS41,$AX:$AY,2,FALSE)</f>
        <v>#N/A</v>
      </c>
    </row>
    <row r="42" s="80" customFormat="1" ht="17.25" spans="1:70">
      <c r="A42" s="25"/>
      <c r="B42" s="13" t="s">
        <v>93</v>
      </c>
      <c r="C42" s="14">
        <v>9</v>
      </c>
      <c r="D42" s="15">
        <v>1</v>
      </c>
      <c r="E42" s="15">
        <f>VLOOKUP(B42,$AL:$AP,4,FALSE)</f>
        <v>7</v>
      </c>
      <c r="F42" s="26"/>
      <c r="G42" s="15">
        <f>IFERROR(VLOOKUP(B42,$BF:$BG,2,FALSE),0)</f>
        <v>0</v>
      </c>
      <c r="H42" s="15"/>
      <c r="I42" s="15">
        <f t="shared" si="9"/>
        <v>7</v>
      </c>
      <c r="J42" s="39">
        <f t="shared" si="2"/>
        <v>0.777777777777778</v>
      </c>
      <c r="K42" s="40">
        <v>30</v>
      </c>
      <c r="L42" s="15">
        <v>0</v>
      </c>
      <c r="M42" s="15">
        <f>VLOOKUP(B42,$AL:$AP,5,FALSE)/10000</f>
        <v>15.3</v>
      </c>
      <c r="N42" s="15">
        <f>IFERROR(VLOOKUP(B42,$BN:$BO,2,FALSE),0)/10000</f>
        <v>11.4324</v>
      </c>
      <c r="O42" s="26"/>
      <c r="P42" s="15">
        <f t="shared" si="3"/>
        <v>26.7324</v>
      </c>
      <c r="Q42" s="60">
        <f t="shared" si="4"/>
        <v>0.89108</v>
      </c>
      <c r="R42" s="40">
        <v>1</v>
      </c>
      <c r="S42" s="61">
        <f>IFERROR(VLOOKUP(B42,$BV:$BW,2,FALSE),0)</f>
        <v>0</v>
      </c>
      <c r="T42" s="70"/>
      <c r="U42" s="70"/>
      <c r="V42" s="15">
        <f t="shared" si="5"/>
        <v>0</v>
      </c>
      <c r="W42" s="71">
        <f t="shared" si="6"/>
        <v>0</v>
      </c>
      <c r="X42" s="62">
        <f t="shared" si="7"/>
        <v>0.0834428888888889</v>
      </c>
      <c r="Y42" s="15">
        <v>7</v>
      </c>
      <c r="Z42" s="80">
        <f t="shared" si="8"/>
        <v>19.7324</v>
      </c>
      <c r="AA42" s="80" t="str">
        <f t="shared" si="0"/>
        <v>凌兆分理处</v>
      </c>
      <c r="AB42" s="81" t="s">
        <v>242</v>
      </c>
      <c r="AC42" s="81">
        <v>0</v>
      </c>
      <c r="AD42" s="81">
        <v>0</v>
      </c>
      <c r="AE42" s="81">
        <v>0</v>
      </c>
      <c r="AF42" s="81">
        <v>0</v>
      </c>
      <c r="AG42" s="80" t="str">
        <f>IFERROR(VLOOKUP(AB42,$AI:$AJ,2,FALSE),0)</f>
        <v>凌兆分理处</v>
      </c>
      <c r="AI42" s="89" t="s">
        <v>243</v>
      </c>
      <c r="AJ42" s="89" t="s">
        <v>125</v>
      </c>
      <c r="AL42" s="83" t="s">
        <v>229</v>
      </c>
      <c r="AM42" s="83">
        <v>0</v>
      </c>
      <c r="AN42" s="83">
        <v>0</v>
      </c>
      <c r="AO42" s="83">
        <v>4</v>
      </c>
      <c r="AP42" s="83">
        <v>330600</v>
      </c>
      <c r="AR42" s="80" t="s">
        <v>229</v>
      </c>
      <c r="AS42" s="80">
        <v>0</v>
      </c>
      <c r="AT42" s="80">
        <v>0</v>
      </c>
      <c r="AU42" s="80">
        <v>4</v>
      </c>
      <c r="AV42" s="80">
        <v>330600</v>
      </c>
      <c r="AX42" s="80" t="s">
        <v>243</v>
      </c>
      <c r="AY42" s="80" t="s">
        <v>125</v>
      </c>
      <c r="BB42" s="80" t="str">
        <f>VLOOKUP(BC42,$AX:$AY,2,FALSE)</f>
        <v>东沟支行</v>
      </c>
      <c r="BC42" s="80" t="s">
        <v>134</v>
      </c>
      <c r="BD42" s="80">
        <v>0</v>
      </c>
      <c r="BF42" s="80" t="s">
        <v>82</v>
      </c>
      <c r="BG42" s="80">
        <v>0</v>
      </c>
      <c r="BR42" s="80" t="e">
        <f>VLOOKUP(BS42,$AX:$AY,2,FALSE)</f>
        <v>#N/A</v>
      </c>
    </row>
    <row r="43" s="80" customFormat="1" ht="17.25" spans="1:70">
      <c r="A43" s="25"/>
      <c r="B43" s="13" t="s">
        <v>241</v>
      </c>
      <c r="C43" s="14">
        <v>9</v>
      </c>
      <c r="D43" s="15">
        <v>1</v>
      </c>
      <c r="E43" s="15">
        <f>VLOOKUP(B43,$AL:$AP,4,FALSE)</f>
        <v>13</v>
      </c>
      <c r="F43" s="26"/>
      <c r="G43" s="15">
        <f>IFERROR(VLOOKUP(B43,$BF:$BG,2,FALSE),0)</f>
        <v>0</v>
      </c>
      <c r="H43" s="15"/>
      <c r="I43" s="15">
        <f t="shared" si="9"/>
        <v>13</v>
      </c>
      <c r="J43" s="39">
        <f t="shared" si="2"/>
        <v>1.44444444444444</v>
      </c>
      <c r="K43" s="40">
        <v>40</v>
      </c>
      <c r="L43" s="15">
        <v>0</v>
      </c>
      <c r="M43" s="15">
        <f>VLOOKUP(B43,$AL:$AP,5,FALSE)/10000</f>
        <v>18.6</v>
      </c>
      <c r="N43" s="15">
        <f>IFERROR(VLOOKUP(B43,$BN:$BO,2,FALSE),0)/10000</f>
        <v>0</v>
      </c>
      <c r="O43" s="26"/>
      <c r="P43" s="15">
        <f t="shared" si="3"/>
        <v>18.6</v>
      </c>
      <c r="Q43" s="60">
        <f t="shared" si="4"/>
        <v>0.465</v>
      </c>
      <c r="R43" s="40">
        <v>1</v>
      </c>
      <c r="S43" s="61">
        <f>IFERROR(VLOOKUP(B43,$BV:$BW,2,FALSE),0)</f>
        <v>0</v>
      </c>
      <c r="T43" s="70"/>
      <c r="U43" s="70"/>
      <c r="V43" s="15">
        <f t="shared" si="5"/>
        <v>0</v>
      </c>
      <c r="W43" s="71">
        <f t="shared" si="6"/>
        <v>0</v>
      </c>
      <c r="X43" s="62">
        <f t="shared" si="7"/>
        <v>0.08325</v>
      </c>
      <c r="Y43" s="15">
        <v>18.6</v>
      </c>
      <c r="Z43" s="80">
        <f t="shared" si="8"/>
        <v>0</v>
      </c>
      <c r="AA43" s="80">
        <f t="shared" si="0"/>
        <v>0</v>
      </c>
      <c r="AB43" s="81" t="s">
        <v>246</v>
      </c>
      <c r="AC43" s="81">
        <v>0</v>
      </c>
      <c r="AD43" s="81">
        <v>0</v>
      </c>
      <c r="AE43" s="81">
        <v>0</v>
      </c>
      <c r="AF43" s="81">
        <v>0</v>
      </c>
      <c r="AG43" s="80">
        <f>IFERROR(VLOOKUP(AB43,$AI:$AJ,2,FALSE),0)</f>
        <v>0</v>
      </c>
      <c r="AI43" s="88" t="s">
        <v>247</v>
      </c>
      <c r="AJ43" s="89" t="s">
        <v>125</v>
      </c>
      <c r="AL43" s="83" t="s">
        <v>82</v>
      </c>
      <c r="AM43" s="83">
        <v>0</v>
      </c>
      <c r="AN43" s="83">
        <v>0</v>
      </c>
      <c r="AO43" s="83">
        <v>6</v>
      </c>
      <c r="AP43" s="83">
        <v>7600</v>
      </c>
      <c r="AR43" s="80" t="s">
        <v>82</v>
      </c>
      <c r="AS43" s="80">
        <v>0</v>
      </c>
      <c r="AT43" s="80">
        <v>0</v>
      </c>
      <c r="AU43" s="80">
        <v>6</v>
      </c>
      <c r="AV43" s="80">
        <v>7600</v>
      </c>
      <c r="AX43" s="80" t="s">
        <v>247</v>
      </c>
      <c r="AY43" s="80" t="s">
        <v>125</v>
      </c>
      <c r="BB43" s="80" t="str">
        <f>VLOOKUP(BC43,$AX:$AY,2,FALSE)</f>
        <v>潼港分理处</v>
      </c>
      <c r="BC43" s="80" t="s">
        <v>245</v>
      </c>
      <c r="BD43" s="80">
        <v>0</v>
      </c>
      <c r="BF43" s="80" t="s">
        <v>241</v>
      </c>
      <c r="BG43" s="80">
        <v>0</v>
      </c>
      <c r="BR43" s="80" t="e">
        <f>VLOOKUP(BS43,$AX:$AY,2,FALSE)</f>
        <v>#N/A</v>
      </c>
    </row>
    <row r="44" s="80" customFormat="1" ht="17.25" spans="1:70">
      <c r="A44" s="25"/>
      <c r="B44" s="13" t="s">
        <v>225</v>
      </c>
      <c r="C44" s="14">
        <v>9</v>
      </c>
      <c r="D44" s="15">
        <v>0</v>
      </c>
      <c r="E44" s="15">
        <f>VLOOKUP(B44,$AL:$AP,4,FALSE)</f>
        <v>24</v>
      </c>
      <c r="F44" s="26"/>
      <c r="G44" s="15">
        <f>IFERROR(VLOOKUP(B44,$BF:$BG,2,FALSE),0)</f>
        <v>0</v>
      </c>
      <c r="H44" s="15"/>
      <c r="I44" s="15">
        <f t="shared" si="9"/>
        <v>24</v>
      </c>
      <c r="J44" s="39">
        <f t="shared" si="2"/>
        <v>2.66666666666667</v>
      </c>
      <c r="K44" s="40">
        <v>20</v>
      </c>
      <c r="L44" s="15">
        <v>0</v>
      </c>
      <c r="M44" s="15">
        <f>VLOOKUP(B44,$AL:$AP,5,FALSE)/10000</f>
        <v>7.8</v>
      </c>
      <c r="N44" s="15">
        <f>IFERROR(VLOOKUP(B44,$BN:$BO,2,FALSE),0)/10000</f>
        <v>0</v>
      </c>
      <c r="O44" s="26"/>
      <c r="P44" s="15">
        <f t="shared" si="3"/>
        <v>7.8</v>
      </c>
      <c r="Q44" s="60">
        <f t="shared" si="4"/>
        <v>0.39</v>
      </c>
      <c r="R44" s="40">
        <v>1</v>
      </c>
      <c r="S44" s="61">
        <f>IFERROR(VLOOKUP(B44,$BV:$BW,2,FALSE),0)</f>
        <v>0</v>
      </c>
      <c r="T44" s="70"/>
      <c r="U44" s="70"/>
      <c r="V44" s="15">
        <f t="shared" si="5"/>
        <v>0</v>
      </c>
      <c r="W44" s="71">
        <f t="shared" si="6"/>
        <v>0</v>
      </c>
      <c r="X44" s="62">
        <f t="shared" si="7"/>
        <v>0.0795</v>
      </c>
      <c r="Y44" s="15">
        <v>25.7324</v>
      </c>
      <c r="Z44" s="80">
        <f t="shared" si="8"/>
        <v>-17.9324</v>
      </c>
      <c r="AA44" s="80">
        <f t="shared" si="0"/>
        <v>0</v>
      </c>
      <c r="AB44" s="81" t="s">
        <v>250</v>
      </c>
      <c r="AC44" s="81">
        <v>0</v>
      </c>
      <c r="AD44" s="81">
        <v>0</v>
      </c>
      <c r="AE44" s="81">
        <v>0</v>
      </c>
      <c r="AF44" s="81">
        <v>0</v>
      </c>
      <c r="AG44" s="80">
        <f>IFERROR(VLOOKUP(AB44,$AI:$AJ,2,FALSE),0)</f>
        <v>0</v>
      </c>
      <c r="AI44" s="90" t="s">
        <v>251</v>
      </c>
      <c r="AJ44" s="89" t="s">
        <v>188</v>
      </c>
      <c r="AL44" s="83" t="s">
        <v>241</v>
      </c>
      <c r="AM44" s="83">
        <v>0</v>
      </c>
      <c r="AN44" s="83">
        <v>0</v>
      </c>
      <c r="AO44" s="83">
        <v>13</v>
      </c>
      <c r="AP44" s="83">
        <v>186000</v>
      </c>
      <c r="AR44" s="80" t="s">
        <v>241</v>
      </c>
      <c r="AS44" s="80">
        <v>0</v>
      </c>
      <c r="AT44" s="80">
        <v>0</v>
      </c>
      <c r="AU44" s="80">
        <v>13</v>
      </c>
      <c r="AV44" s="80">
        <v>186000</v>
      </c>
      <c r="AX44" s="80" t="s">
        <v>251</v>
      </c>
      <c r="AY44" s="80" t="s">
        <v>188</v>
      </c>
      <c r="BB44" s="80" t="str">
        <f>VLOOKUP(BC44,$AX:$AY,2,FALSE)</f>
        <v>民耀分理处</v>
      </c>
      <c r="BC44" s="80" t="s">
        <v>248</v>
      </c>
      <c r="BD44" s="80">
        <v>0</v>
      </c>
      <c r="BF44" s="80" t="s">
        <v>182</v>
      </c>
      <c r="BG44" s="80">
        <v>1</v>
      </c>
      <c r="BR44" s="80" t="e">
        <f>VLOOKUP(BS44,$AX:$AY,2,FALSE)</f>
        <v>#N/A</v>
      </c>
    </row>
    <row r="45" s="80" customFormat="1" ht="17.25" spans="1:70">
      <c r="A45" s="25"/>
      <c r="B45" s="17" t="s">
        <v>82</v>
      </c>
      <c r="C45" s="14">
        <v>9</v>
      </c>
      <c r="D45" s="15">
        <v>0</v>
      </c>
      <c r="E45" s="15">
        <f>VLOOKUP(B45,$AL:$AP,4,FALSE)</f>
        <v>6</v>
      </c>
      <c r="F45" s="26"/>
      <c r="G45" s="15">
        <f>IFERROR(VLOOKUP(B45,$BF:$BG,2,FALSE),0)</f>
        <v>0</v>
      </c>
      <c r="H45" s="15"/>
      <c r="I45" s="15">
        <f t="shared" si="9"/>
        <v>6</v>
      </c>
      <c r="J45" s="39">
        <f t="shared" si="2"/>
        <v>0.666666666666667</v>
      </c>
      <c r="K45" s="40">
        <v>20</v>
      </c>
      <c r="L45" s="15">
        <v>0</v>
      </c>
      <c r="M45" s="15">
        <f>VLOOKUP(B45,$AL:$AP,5,FALSE)/10000</f>
        <v>0.76</v>
      </c>
      <c r="N45" s="15">
        <f>IFERROR(VLOOKUP(B45,$BN:$BO,2,FALSE),0)/10000</f>
        <v>5</v>
      </c>
      <c r="O45" s="26"/>
      <c r="P45" s="15">
        <f t="shared" si="3"/>
        <v>5.76</v>
      </c>
      <c r="Q45" s="60">
        <f t="shared" si="4"/>
        <v>0.288</v>
      </c>
      <c r="R45" s="40">
        <v>1</v>
      </c>
      <c r="S45" s="61">
        <f>IFERROR(VLOOKUP(B45,$BV:$BW,2,FALSE),0)</f>
        <v>0</v>
      </c>
      <c r="T45" s="70"/>
      <c r="U45" s="70"/>
      <c r="V45" s="15">
        <f t="shared" si="5"/>
        <v>0</v>
      </c>
      <c r="W45" s="71">
        <f t="shared" si="6"/>
        <v>0</v>
      </c>
      <c r="X45" s="62">
        <f t="shared" si="7"/>
        <v>0.0477333333333333</v>
      </c>
      <c r="Y45" s="15">
        <v>5.76</v>
      </c>
      <c r="Z45" s="80">
        <f t="shared" si="8"/>
        <v>0</v>
      </c>
      <c r="AA45" s="80" t="str">
        <f t="shared" si="0"/>
        <v>合庆支行</v>
      </c>
      <c r="AB45" s="81" t="s">
        <v>253</v>
      </c>
      <c r="AC45" s="81">
        <v>0</v>
      </c>
      <c r="AD45" s="81">
        <v>0</v>
      </c>
      <c r="AE45" s="81">
        <v>0</v>
      </c>
      <c r="AF45" s="81">
        <v>0</v>
      </c>
      <c r="AG45" s="80" t="str">
        <f>IFERROR(VLOOKUP(AB45,$AI:$AJ,2,FALSE),0)</f>
        <v>合庆支行</v>
      </c>
      <c r="AI45" s="89" t="s">
        <v>254</v>
      </c>
      <c r="AJ45" s="89" t="s">
        <v>188</v>
      </c>
      <c r="AL45" s="83" t="s">
        <v>182</v>
      </c>
      <c r="AM45" s="83">
        <v>0</v>
      </c>
      <c r="AN45" s="83">
        <v>1000</v>
      </c>
      <c r="AO45" s="83">
        <v>2</v>
      </c>
      <c r="AP45" s="83">
        <v>214000</v>
      </c>
      <c r="AR45" s="80" t="s">
        <v>182</v>
      </c>
      <c r="AS45" s="80">
        <v>0</v>
      </c>
      <c r="AT45" s="80">
        <v>1000</v>
      </c>
      <c r="AU45" s="80">
        <v>2</v>
      </c>
      <c r="AV45" s="80">
        <v>214000</v>
      </c>
      <c r="AX45" s="80" t="s">
        <v>254</v>
      </c>
      <c r="AY45" s="80" t="s">
        <v>188</v>
      </c>
      <c r="BB45" s="80" t="str">
        <f>VLOOKUP(BC45,$AX:$AY,2,FALSE)</f>
        <v>六里支行</v>
      </c>
      <c r="BC45" s="80" t="s">
        <v>108</v>
      </c>
      <c r="BD45" s="80">
        <v>0</v>
      </c>
      <c r="BF45" s="80" t="s">
        <v>133</v>
      </c>
      <c r="BG45" s="80">
        <v>0</v>
      </c>
      <c r="BR45" s="80" t="e">
        <f>VLOOKUP(BS45,$AX:$AY,2,FALSE)</f>
        <v>#N/A</v>
      </c>
    </row>
    <row r="46" s="80" customFormat="1" ht="17.25" spans="1:59">
      <c r="A46" s="25"/>
      <c r="B46" s="13" t="s">
        <v>213</v>
      </c>
      <c r="C46" s="14">
        <v>9</v>
      </c>
      <c r="D46" s="15">
        <v>0</v>
      </c>
      <c r="E46" s="15">
        <f>VLOOKUP(B46,$AL:$AP,4,FALSE)</f>
        <v>4</v>
      </c>
      <c r="F46" s="26"/>
      <c r="G46" s="15">
        <f>IFERROR(VLOOKUP(B46,$BF:$BG,2,FALSE),0)</f>
        <v>0</v>
      </c>
      <c r="H46" s="15"/>
      <c r="I46" s="15">
        <f t="shared" si="9"/>
        <v>4</v>
      </c>
      <c r="J46" s="39">
        <f t="shared" si="2"/>
        <v>0.444444444444444</v>
      </c>
      <c r="K46" s="40">
        <v>30</v>
      </c>
      <c r="L46" s="15">
        <v>0</v>
      </c>
      <c r="M46" s="15">
        <f>VLOOKUP(B46,$AL:$AP,5,FALSE)/10000</f>
        <v>7.5</v>
      </c>
      <c r="N46" s="15">
        <f>IFERROR(VLOOKUP(B46,$BN:$BO,2,FALSE),0)/10000</f>
        <v>0</v>
      </c>
      <c r="O46" s="26"/>
      <c r="P46" s="15">
        <f t="shared" si="3"/>
        <v>7.5</v>
      </c>
      <c r="Q46" s="60">
        <f t="shared" si="4"/>
        <v>0.25</v>
      </c>
      <c r="R46" s="40">
        <v>1</v>
      </c>
      <c r="S46" s="61">
        <f>IFERROR(VLOOKUP(B46,$BV:$BW,2,FALSE),0)</f>
        <v>0</v>
      </c>
      <c r="T46" s="70"/>
      <c r="U46" s="70"/>
      <c r="V46" s="15">
        <f t="shared" si="5"/>
        <v>0</v>
      </c>
      <c r="W46" s="71">
        <f t="shared" si="6"/>
        <v>0</v>
      </c>
      <c r="X46" s="62">
        <f t="shared" si="7"/>
        <v>0.0347222222222222</v>
      </c>
      <c r="Y46" s="15">
        <v>2.5</v>
      </c>
      <c r="Z46" s="80">
        <f t="shared" si="8"/>
        <v>5</v>
      </c>
      <c r="AA46" s="80">
        <f t="shared" si="0"/>
        <v>0</v>
      </c>
      <c r="AB46" s="81" t="s">
        <v>257</v>
      </c>
      <c r="AC46" s="81">
        <v>0</v>
      </c>
      <c r="AD46" s="81">
        <v>0</v>
      </c>
      <c r="AE46" s="81">
        <v>0</v>
      </c>
      <c r="AF46" s="81">
        <v>0</v>
      </c>
      <c r="AG46" s="80">
        <f>IFERROR(VLOOKUP(AB46,$AI:$AJ,2,FALSE),0)</f>
        <v>0</v>
      </c>
      <c r="AI46" s="89" t="s">
        <v>258</v>
      </c>
      <c r="AJ46" s="89" t="s">
        <v>188</v>
      </c>
      <c r="AL46" s="83" t="s">
        <v>133</v>
      </c>
      <c r="AM46" s="83">
        <v>0</v>
      </c>
      <c r="AN46" s="83">
        <v>0</v>
      </c>
      <c r="AO46" s="83">
        <v>0</v>
      </c>
      <c r="AP46" s="83">
        <v>8800</v>
      </c>
      <c r="AR46" s="80" t="s">
        <v>133</v>
      </c>
      <c r="AS46" s="80">
        <v>0</v>
      </c>
      <c r="AT46" s="80">
        <v>0</v>
      </c>
      <c r="AU46" s="80">
        <v>0</v>
      </c>
      <c r="AV46" s="80">
        <v>8800</v>
      </c>
      <c r="AX46" s="80" t="s">
        <v>258</v>
      </c>
      <c r="AY46" s="80" t="s">
        <v>188</v>
      </c>
      <c r="BB46" s="80" t="str">
        <f>VLOOKUP(BC46,$AX:$AY,2,FALSE)</f>
        <v>零售市场部</v>
      </c>
      <c r="BC46" s="80" t="s">
        <v>255</v>
      </c>
      <c r="BD46" s="80">
        <v>0</v>
      </c>
      <c r="BF46" s="80" t="s">
        <v>100</v>
      </c>
      <c r="BG46" s="80">
        <v>259</v>
      </c>
    </row>
    <row r="47" s="80" customFormat="1" ht="22" customHeight="1" spans="1:59">
      <c r="A47" s="31"/>
      <c r="B47" s="32" t="s">
        <v>133</v>
      </c>
      <c r="C47" s="14">
        <v>9</v>
      </c>
      <c r="D47" s="15">
        <v>0</v>
      </c>
      <c r="E47" s="15">
        <f>VLOOKUP(B47,$AL:$AP,4,FALSE)</f>
        <v>0</v>
      </c>
      <c r="F47" s="26"/>
      <c r="G47" s="15">
        <f>IFERROR(VLOOKUP(B47,$BF:$BG,2,FALSE),0)</f>
        <v>0</v>
      </c>
      <c r="H47" s="15"/>
      <c r="I47" s="15">
        <f t="shared" si="9"/>
        <v>0</v>
      </c>
      <c r="J47" s="47">
        <f t="shared" si="2"/>
        <v>0</v>
      </c>
      <c r="K47" s="40">
        <v>30</v>
      </c>
      <c r="L47" s="15">
        <v>0</v>
      </c>
      <c r="M47" s="15">
        <f>VLOOKUP(B47,$AL:$AP,5,FALSE)/10000</f>
        <v>0.88</v>
      </c>
      <c r="N47" s="15">
        <f>IFERROR(VLOOKUP(B47,$BN:$BO,2,FALSE),0)/10000</f>
        <v>0</v>
      </c>
      <c r="O47" s="26"/>
      <c r="P47" s="15">
        <f t="shared" si="3"/>
        <v>0.88</v>
      </c>
      <c r="Q47" s="60">
        <f t="shared" si="4"/>
        <v>0.0293333333333333</v>
      </c>
      <c r="R47" s="40">
        <v>1</v>
      </c>
      <c r="S47" s="61">
        <f>IFERROR(VLOOKUP(B47,$BV:$BW,2,FALSE),0)</f>
        <v>0</v>
      </c>
      <c r="T47" s="70"/>
      <c r="U47" s="70"/>
      <c r="V47" s="15">
        <f t="shared" si="5"/>
        <v>0</v>
      </c>
      <c r="W47" s="71">
        <f t="shared" si="6"/>
        <v>0</v>
      </c>
      <c r="X47" s="62">
        <f t="shared" si="7"/>
        <v>0.00146666666666667</v>
      </c>
      <c r="Y47" s="15">
        <v>0.88</v>
      </c>
      <c r="Z47" s="80">
        <f t="shared" si="8"/>
        <v>0</v>
      </c>
      <c r="AA47" s="80" t="str">
        <f t="shared" si="0"/>
        <v>杨园支行</v>
      </c>
      <c r="AB47" s="81" t="s">
        <v>94</v>
      </c>
      <c r="AC47" s="81">
        <v>0</v>
      </c>
      <c r="AD47" s="81">
        <v>0</v>
      </c>
      <c r="AE47" s="81">
        <v>0</v>
      </c>
      <c r="AF47" s="81">
        <v>0</v>
      </c>
      <c r="AG47" s="80" t="str">
        <f>IFERROR(VLOOKUP(AB47,$AI:$AJ,2,FALSE),0)</f>
        <v>杨园支行</v>
      </c>
      <c r="AI47" s="89" t="s">
        <v>261</v>
      </c>
      <c r="AJ47" s="89" t="s">
        <v>188</v>
      </c>
      <c r="AL47" s="83" t="s">
        <v>30</v>
      </c>
      <c r="AM47" s="83">
        <v>0</v>
      </c>
      <c r="AN47" s="83">
        <v>0</v>
      </c>
      <c r="AO47" s="83">
        <v>0</v>
      </c>
      <c r="AP47" s="83">
        <v>0</v>
      </c>
      <c r="AR47" s="80" t="s">
        <v>30</v>
      </c>
      <c r="AS47" s="80">
        <v>0</v>
      </c>
      <c r="AT47" s="80">
        <v>0</v>
      </c>
      <c r="AU47" s="80">
        <v>0</v>
      </c>
      <c r="AV47" s="80">
        <v>0</v>
      </c>
      <c r="AX47" s="80" t="s">
        <v>261</v>
      </c>
      <c r="AY47" s="80" t="s">
        <v>188</v>
      </c>
      <c r="BB47" s="80" t="str">
        <f>VLOOKUP(BC47,$AX:$AY,2,FALSE)</f>
        <v>北蔡支行</v>
      </c>
      <c r="BC47" s="80" t="s">
        <v>260</v>
      </c>
      <c r="BD47" s="80">
        <v>0</v>
      </c>
      <c r="BF47" s="80" t="s">
        <v>221</v>
      </c>
      <c r="BG47" s="80">
        <v>2</v>
      </c>
    </row>
    <row r="48" s="80" customFormat="1" ht="19" customHeight="1" spans="1:59">
      <c r="A48" s="33" t="s">
        <v>264</v>
      </c>
      <c r="B48" s="34"/>
      <c r="C48" s="35">
        <f t="shared" ref="C48:H48" si="10">SUM(C4:C47)</f>
        <v>686</v>
      </c>
      <c r="D48" s="36">
        <v>37</v>
      </c>
      <c r="E48" s="36">
        <f t="shared" si="10"/>
        <v>338</v>
      </c>
      <c r="F48" s="36">
        <f t="shared" si="10"/>
        <v>310</v>
      </c>
      <c r="G48" s="36">
        <f t="shared" si="10"/>
        <v>37</v>
      </c>
      <c r="H48" s="36">
        <f t="shared" si="10"/>
        <v>0</v>
      </c>
      <c r="I48" s="36">
        <f t="shared" si="9"/>
        <v>685</v>
      </c>
      <c r="J48" s="49">
        <f t="shared" si="2"/>
        <v>0.998542274052478</v>
      </c>
      <c r="K48" s="35">
        <f t="shared" ref="K48:P48" si="11">SUM(K4:K47)</f>
        <v>3410</v>
      </c>
      <c r="L48" s="36">
        <v>109.71</v>
      </c>
      <c r="M48" s="36">
        <f t="shared" si="11"/>
        <v>2317.4924</v>
      </c>
      <c r="N48" s="36">
        <f t="shared" si="11"/>
        <v>237.5553</v>
      </c>
      <c r="O48" s="36">
        <f t="shared" si="11"/>
        <v>20</v>
      </c>
      <c r="P48" s="36">
        <f t="shared" si="11"/>
        <v>2575.0477</v>
      </c>
      <c r="Q48" s="76">
        <f t="shared" si="4"/>
        <v>0.755145953079179</v>
      </c>
      <c r="R48" s="77">
        <f t="shared" ref="R48:V48" si="12">SUM(R4:R47)</f>
        <v>57</v>
      </c>
      <c r="S48" s="78">
        <f t="shared" si="12"/>
        <v>43</v>
      </c>
      <c r="T48" s="78">
        <f t="shared" si="12"/>
        <v>122</v>
      </c>
      <c r="U48" s="78">
        <f t="shared" si="12"/>
        <v>1</v>
      </c>
      <c r="V48" s="78">
        <f t="shared" si="12"/>
        <v>166</v>
      </c>
      <c r="W48" s="76">
        <f t="shared" si="6"/>
        <v>2.91228070175439</v>
      </c>
      <c r="X48" s="79">
        <f t="shared" si="7"/>
        <v>0.147684411356583</v>
      </c>
      <c r="Y48" s="98">
        <v>2328.8517</v>
      </c>
      <c r="Z48" s="80">
        <f t="shared" si="8"/>
        <v>246.196</v>
      </c>
      <c r="AA48" s="80" t="str">
        <f t="shared" si="0"/>
        <v>龚路支行</v>
      </c>
      <c r="AB48" s="81" t="s">
        <v>71</v>
      </c>
      <c r="AC48" s="81">
        <v>0</v>
      </c>
      <c r="AD48" s="81">
        <v>0</v>
      </c>
      <c r="AE48" s="81">
        <v>0</v>
      </c>
      <c r="AF48" s="81">
        <v>0</v>
      </c>
      <c r="AG48" s="80" t="str">
        <f>IFERROR(VLOOKUP(AB48,$AI:$AJ,2,FALSE),0)</f>
        <v>龚路支行</v>
      </c>
      <c r="AI48" s="89" t="s">
        <v>265</v>
      </c>
      <c r="AJ48" s="89" t="s">
        <v>188</v>
      </c>
      <c r="AL48" s="83" t="s">
        <v>99</v>
      </c>
      <c r="AM48" s="83">
        <v>0</v>
      </c>
      <c r="AN48" s="83">
        <v>0</v>
      </c>
      <c r="AO48" s="83">
        <v>1</v>
      </c>
      <c r="AP48" s="83">
        <v>0</v>
      </c>
      <c r="AR48" s="80" t="s">
        <v>99</v>
      </c>
      <c r="AS48" s="80">
        <v>0</v>
      </c>
      <c r="AT48" s="80">
        <v>0</v>
      </c>
      <c r="AU48" s="80">
        <v>1</v>
      </c>
      <c r="AV48" s="80">
        <v>0</v>
      </c>
      <c r="AX48" s="80" t="s">
        <v>265</v>
      </c>
      <c r="AY48" s="80" t="s">
        <v>188</v>
      </c>
      <c r="BB48" s="80" t="str">
        <f>VLOOKUP(BC48,$AX:$AY,2,FALSE)</f>
        <v>营业部</v>
      </c>
      <c r="BC48" s="80" t="s">
        <v>262</v>
      </c>
      <c r="BD48" s="80">
        <v>0</v>
      </c>
      <c r="BF48" s="80" t="e">
        <v>#N/A</v>
      </c>
      <c r="BG48" s="80">
        <v>46</v>
      </c>
    </row>
    <row r="49" s="80" customFormat="1" ht="17.25" spans="1:59">
      <c r="A49" s="96"/>
      <c r="B49" s="96"/>
      <c r="C49" s="96"/>
      <c r="D49" s="96">
        <v>0</v>
      </c>
      <c r="E49" s="96"/>
      <c r="F49" s="96"/>
      <c r="G49" s="96"/>
      <c r="H49" s="96"/>
      <c r="I49" s="96"/>
      <c r="J49" s="96"/>
      <c r="K49" s="96"/>
      <c r="L49" s="96">
        <v>0</v>
      </c>
      <c r="M49" s="96"/>
      <c r="N49" s="96"/>
      <c r="O49" s="96"/>
      <c r="P49" s="96"/>
      <c r="Q49" s="96"/>
      <c r="Y49" s="98"/>
      <c r="Z49" s="80">
        <f t="shared" si="8"/>
        <v>0</v>
      </c>
      <c r="AA49" s="80">
        <f t="shared" si="0"/>
        <v>0</v>
      </c>
      <c r="AB49" s="81" t="s">
        <v>268</v>
      </c>
      <c r="AC49" s="81">
        <v>0</v>
      </c>
      <c r="AD49" s="81">
        <v>0</v>
      </c>
      <c r="AE49" s="81">
        <v>0</v>
      </c>
      <c r="AF49" s="81">
        <v>0</v>
      </c>
      <c r="AG49" s="80">
        <f>IFERROR(VLOOKUP(AB49,$AI:$AJ,2,FALSE),0)</f>
        <v>0</v>
      </c>
      <c r="AI49" s="89" t="s">
        <v>269</v>
      </c>
      <c r="AJ49" s="89" t="s">
        <v>188</v>
      </c>
      <c r="AL49" s="83" t="s">
        <v>125</v>
      </c>
      <c r="AM49" s="83">
        <v>0</v>
      </c>
      <c r="AN49" s="83">
        <v>0</v>
      </c>
      <c r="AO49" s="83">
        <v>0</v>
      </c>
      <c r="AP49" s="83">
        <v>0</v>
      </c>
      <c r="AR49" s="80" t="s">
        <v>125</v>
      </c>
      <c r="AS49" s="80">
        <v>0</v>
      </c>
      <c r="AT49" s="80">
        <v>0</v>
      </c>
      <c r="AU49" s="80">
        <v>0</v>
      </c>
      <c r="AV49" s="80">
        <v>0</v>
      </c>
      <c r="AX49" s="80" t="s">
        <v>269</v>
      </c>
      <c r="AY49" s="80" t="s">
        <v>188</v>
      </c>
      <c r="BB49" s="80" t="str">
        <f>VLOOKUP(BC49,$AX:$AY,2,FALSE)</f>
        <v>和炯路支行</v>
      </c>
      <c r="BC49" s="80" t="s">
        <v>266</v>
      </c>
      <c r="BD49" s="80">
        <v>0</v>
      </c>
      <c r="BF49" s="80" t="s">
        <v>146</v>
      </c>
      <c r="BG49" s="80">
        <v>346</v>
      </c>
    </row>
    <row r="50" s="80" customFormat="1" ht="17.25" spans="1:59">
      <c r="A50" s="96"/>
      <c r="B50" s="96"/>
      <c r="C50" s="96"/>
      <c r="D50" s="96">
        <v>0</v>
      </c>
      <c r="E50" s="96"/>
      <c r="F50" s="96"/>
      <c r="G50" s="96"/>
      <c r="H50" s="96"/>
      <c r="I50" s="96"/>
      <c r="J50" s="96"/>
      <c r="K50" s="96"/>
      <c r="L50" s="96">
        <v>0</v>
      </c>
      <c r="M50" s="96"/>
      <c r="N50" s="96"/>
      <c r="O50" s="96"/>
      <c r="P50" s="96"/>
      <c r="Q50" s="96"/>
      <c r="Y50" s="98"/>
      <c r="Z50" s="80">
        <f t="shared" si="8"/>
        <v>0</v>
      </c>
      <c r="AA50" s="80" t="str">
        <f t="shared" si="0"/>
        <v>妙境支行</v>
      </c>
      <c r="AB50" s="81" t="s">
        <v>79</v>
      </c>
      <c r="AC50" s="81">
        <v>0</v>
      </c>
      <c r="AD50" s="81">
        <v>0</v>
      </c>
      <c r="AE50" s="81">
        <v>0</v>
      </c>
      <c r="AF50" s="81">
        <v>130000</v>
      </c>
      <c r="AG50" s="80" t="str">
        <f>IFERROR(VLOOKUP(AB50,$AI:$AJ,2,FALSE),0)</f>
        <v>妙境支行</v>
      </c>
      <c r="AI50" s="89" t="s">
        <v>272</v>
      </c>
      <c r="AJ50" s="89" t="s">
        <v>188</v>
      </c>
      <c r="AL50" s="83" t="s">
        <v>138</v>
      </c>
      <c r="AM50" s="83">
        <v>0</v>
      </c>
      <c r="AN50" s="83">
        <v>0</v>
      </c>
      <c r="AO50" s="83">
        <v>0</v>
      </c>
      <c r="AP50" s="83">
        <v>85000</v>
      </c>
      <c r="AR50" s="80" t="s">
        <v>138</v>
      </c>
      <c r="AS50" s="80">
        <v>0</v>
      </c>
      <c r="AT50" s="80">
        <v>0</v>
      </c>
      <c r="AU50" s="80">
        <v>0</v>
      </c>
      <c r="AV50" s="80">
        <v>85000</v>
      </c>
      <c r="AX50" s="80" t="s">
        <v>272</v>
      </c>
      <c r="AY50" s="80" t="s">
        <v>188</v>
      </c>
      <c r="BB50" s="80" t="s">
        <v>34</v>
      </c>
      <c r="BC50" s="80" t="s">
        <v>270</v>
      </c>
      <c r="BD50" s="80">
        <v>0</v>
      </c>
      <c r="BF50" s="80" t="s">
        <v>151</v>
      </c>
      <c r="BG50" s="80">
        <v>690</v>
      </c>
    </row>
    <row r="51" s="80" customFormat="1" ht="17.25" spans="1:56">
      <c r="A51" s="96"/>
      <c r="B51" s="96"/>
      <c r="C51" s="96"/>
      <c r="D51" s="96">
        <v>0</v>
      </c>
      <c r="E51" s="96"/>
      <c r="F51" s="96"/>
      <c r="G51" s="96"/>
      <c r="H51" s="96"/>
      <c r="I51" s="96"/>
      <c r="J51" s="96"/>
      <c r="K51" s="96"/>
      <c r="L51" s="96">
        <v>0</v>
      </c>
      <c r="M51" s="96"/>
      <c r="N51" s="96"/>
      <c r="O51" s="96"/>
      <c r="P51" s="96"/>
      <c r="Q51" s="96"/>
      <c r="Y51" s="98"/>
      <c r="Z51" s="80">
        <f t="shared" si="8"/>
        <v>0</v>
      </c>
      <c r="AA51" s="80">
        <f t="shared" si="0"/>
        <v>0</v>
      </c>
      <c r="AB51" s="81" t="s">
        <v>273</v>
      </c>
      <c r="AC51" s="81">
        <v>0</v>
      </c>
      <c r="AD51" s="81">
        <v>0</v>
      </c>
      <c r="AE51" s="81">
        <v>0</v>
      </c>
      <c r="AF51" s="81">
        <v>0</v>
      </c>
      <c r="AG51" s="80">
        <f>IFERROR(VLOOKUP(AB51,$AI:$AJ,2,FALSE),0)</f>
        <v>0</v>
      </c>
      <c r="AI51" s="89" t="s">
        <v>274</v>
      </c>
      <c r="AJ51" s="89" t="s">
        <v>188</v>
      </c>
      <c r="AL51" s="83" t="s">
        <v>188</v>
      </c>
      <c r="AM51" s="83">
        <v>0</v>
      </c>
      <c r="AN51" s="83">
        <v>0</v>
      </c>
      <c r="AO51" s="83">
        <v>0</v>
      </c>
      <c r="AP51" s="83">
        <v>300962</v>
      </c>
      <c r="AR51" s="80" t="s">
        <v>188</v>
      </c>
      <c r="AS51" s="80">
        <v>0</v>
      </c>
      <c r="AT51" s="80">
        <v>0</v>
      </c>
      <c r="AU51" s="80">
        <v>0</v>
      </c>
      <c r="AV51" s="80">
        <v>300962</v>
      </c>
      <c r="AX51" s="80" t="s">
        <v>274</v>
      </c>
      <c r="AY51" s="80" t="s">
        <v>188</v>
      </c>
      <c r="BB51" s="80" t="e">
        <f>VLOOKUP(BC51,$AX:$AY,2,FALSE)</f>
        <v>#N/A</v>
      </c>
      <c r="BC51" s="80" t="s">
        <v>141</v>
      </c>
      <c r="BD51" s="80">
        <v>0</v>
      </c>
    </row>
    <row r="52" s="80" customFormat="1" ht="17.25" spans="1:56">
      <c r="A52" s="96"/>
      <c r="B52" s="96"/>
      <c r="C52" s="96"/>
      <c r="D52" s="96">
        <v>0</v>
      </c>
      <c r="E52" s="96"/>
      <c r="F52" s="96"/>
      <c r="G52" s="96"/>
      <c r="H52" s="96"/>
      <c r="I52" s="96"/>
      <c r="J52" s="96"/>
      <c r="K52" s="96"/>
      <c r="L52" s="96">
        <v>0</v>
      </c>
      <c r="M52" s="96"/>
      <c r="N52" s="96"/>
      <c r="O52" s="96"/>
      <c r="P52" s="96"/>
      <c r="Q52" s="96"/>
      <c r="Y52" s="98"/>
      <c r="Z52" s="80">
        <f t="shared" si="8"/>
        <v>0</v>
      </c>
      <c r="AA52" s="80" t="str">
        <f t="shared" si="0"/>
        <v>龚路支行</v>
      </c>
      <c r="AB52" s="81" t="s">
        <v>115</v>
      </c>
      <c r="AC52" s="81">
        <v>0</v>
      </c>
      <c r="AD52" s="81">
        <v>0</v>
      </c>
      <c r="AE52" s="81">
        <v>19</v>
      </c>
      <c r="AF52" s="81">
        <v>225000</v>
      </c>
      <c r="AG52" s="80" t="str">
        <f>IFERROR(VLOOKUP(AB52,$AI:$AJ,2,FALSE),0)</f>
        <v>龚路支行</v>
      </c>
      <c r="AI52" s="89" t="s">
        <v>276</v>
      </c>
      <c r="AJ52" s="89" t="s">
        <v>188</v>
      </c>
      <c r="AL52" s="83" t="s">
        <v>100</v>
      </c>
      <c r="AM52" s="83">
        <v>3</v>
      </c>
      <c r="AN52" s="83">
        <v>1055500</v>
      </c>
      <c r="AO52" s="83">
        <v>361</v>
      </c>
      <c r="AP52" s="83">
        <v>35243633</v>
      </c>
      <c r="AR52" s="80" t="s">
        <v>100</v>
      </c>
      <c r="AS52" s="80">
        <v>3</v>
      </c>
      <c r="AT52" s="80">
        <v>1055500</v>
      </c>
      <c r="AU52" s="80">
        <v>361</v>
      </c>
      <c r="AV52" s="80">
        <v>35243633</v>
      </c>
      <c r="AX52" s="80" t="s">
        <v>276</v>
      </c>
      <c r="AY52" s="80" t="s">
        <v>188</v>
      </c>
      <c r="BB52" s="80" t="str">
        <f>VLOOKUP(BC52,$AX:$AY,2,FALSE)</f>
        <v>张江支行</v>
      </c>
      <c r="BC52" s="80" t="s">
        <v>275</v>
      </c>
      <c r="BD52" s="80">
        <v>0</v>
      </c>
    </row>
    <row r="53" s="80" customFormat="1" ht="17.25" spans="1:56">
      <c r="A53" s="96"/>
      <c r="B53" s="96"/>
      <c r="C53" s="96"/>
      <c r="D53" s="96">
        <v>0</v>
      </c>
      <c r="E53" s="96"/>
      <c r="F53" s="96"/>
      <c r="G53" s="96"/>
      <c r="H53" s="96"/>
      <c r="I53" s="96"/>
      <c r="J53" s="96"/>
      <c r="K53" s="96"/>
      <c r="L53" s="96">
        <v>0</v>
      </c>
      <c r="M53" s="96"/>
      <c r="N53" s="96"/>
      <c r="O53" s="96"/>
      <c r="P53" s="96"/>
      <c r="Q53" s="96"/>
      <c r="Y53" s="98"/>
      <c r="Z53" s="80">
        <f t="shared" si="8"/>
        <v>0</v>
      </c>
      <c r="AA53" s="80">
        <f t="shared" si="0"/>
        <v>0</v>
      </c>
      <c r="AB53" s="81" t="s">
        <v>278</v>
      </c>
      <c r="AC53" s="81">
        <v>0</v>
      </c>
      <c r="AD53" s="81">
        <v>0</v>
      </c>
      <c r="AE53" s="81">
        <v>0</v>
      </c>
      <c r="AF53" s="81">
        <v>0</v>
      </c>
      <c r="AG53" s="80">
        <f>IFERROR(VLOOKUP(AB53,$AI:$AJ,2,FALSE),0)</f>
        <v>0</v>
      </c>
      <c r="AI53" s="89" t="s">
        <v>279</v>
      </c>
      <c r="AJ53" s="89" t="s">
        <v>188</v>
      </c>
      <c r="AL53" s="83" t="s">
        <v>221</v>
      </c>
      <c r="AM53" s="83">
        <v>0</v>
      </c>
      <c r="AN53" s="83">
        <v>0</v>
      </c>
      <c r="AO53" s="83">
        <v>5</v>
      </c>
      <c r="AP53" s="83">
        <v>0</v>
      </c>
      <c r="AR53" s="80" t="s">
        <v>221</v>
      </c>
      <c r="AS53" s="80">
        <v>0</v>
      </c>
      <c r="AT53" s="80">
        <v>0</v>
      </c>
      <c r="AU53" s="80">
        <v>5</v>
      </c>
      <c r="AV53" s="80">
        <v>0</v>
      </c>
      <c r="AX53" s="80" t="s">
        <v>279</v>
      </c>
      <c r="AY53" s="80" t="s">
        <v>188</v>
      </c>
      <c r="BB53" s="80" t="str">
        <f>VLOOKUP(BC53,$AX:$AY,2,FALSE)</f>
        <v>张江支行</v>
      </c>
      <c r="BC53" s="80" t="s">
        <v>277</v>
      </c>
      <c r="BD53" s="80">
        <v>0</v>
      </c>
    </row>
    <row r="54" s="80" customFormat="1" ht="17.25" spans="2:56">
      <c r="B54" s="96"/>
      <c r="C54" s="96"/>
      <c r="D54" s="96">
        <v>0</v>
      </c>
      <c r="E54" s="96"/>
      <c r="F54" s="96"/>
      <c r="G54" s="96"/>
      <c r="H54" s="96"/>
      <c r="I54" s="96"/>
      <c r="J54" s="96"/>
      <c r="K54" s="96"/>
      <c r="L54" s="96">
        <v>0</v>
      </c>
      <c r="M54" s="96"/>
      <c r="N54" s="96"/>
      <c r="O54" s="96"/>
      <c r="P54" s="96"/>
      <c r="Q54" s="96"/>
      <c r="Y54" s="98"/>
      <c r="Z54" s="80">
        <f t="shared" si="8"/>
        <v>0</v>
      </c>
      <c r="AA54" s="80" t="str">
        <f t="shared" si="0"/>
        <v>三林支行</v>
      </c>
      <c r="AB54" s="81" t="s">
        <v>281</v>
      </c>
      <c r="AC54" s="81">
        <v>0</v>
      </c>
      <c r="AD54" s="81">
        <v>0</v>
      </c>
      <c r="AE54" s="81">
        <v>0</v>
      </c>
      <c r="AF54" s="81">
        <v>0</v>
      </c>
      <c r="AG54" s="80" t="str">
        <f>IFERROR(VLOOKUP(AB54,$AI:$AJ,2,FALSE),0)</f>
        <v>三林支行</v>
      </c>
      <c r="AI54" s="89" t="s">
        <v>282</v>
      </c>
      <c r="AJ54" s="89" t="s">
        <v>188</v>
      </c>
      <c r="AL54" s="83" t="s">
        <v>171</v>
      </c>
      <c r="AM54" s="83">
        <v>0</v>
      </c>
      <c r="AN54" s="83">
        <v>0</v>
      </c>
      <c r="AO54" s="83">
        <v>0</v>
      </c>
      <c r="AP54" s="83">
        <v>30000</v>
      </c>
      <c r="AR54" s="80" t="s">
        <v>171</v>
      </c>
      <c r="AS54" s="80">
        <v>0</v>
      </c>
      <c r="AT54" s="80">
        <v>0</v>
      </c>
      <c r="AU54" s="80">
        <v>0</v>
      </c>
      <c r="AV54" s="80">
        <v>30000</v>
      </c>
      <c r="AX54" s="80" t="s">
        <v>282</v>
      </c>
      <c r="AY54" s="80" t="s">
        <v>188</v>
      </c>
      <c r="BB54" s="80" t="str">
        <f>VLOOKUP(BC54,$AX:$AY,2,FALSE)</f>
        <v>零售市场部</v>
      </c>
      <c r="BC54" s="80" t="s">
        <v>280</v>
      </c>
      <c r="BD54" s="80">
        <v>0</v>
      </c>
    </row>
    <row r="55" s="80" customFormat="1" ht="17.25" spans="1:56">
      <c r="A55" s="96"/>
      <c r="B55" s="95"/>
      <c r="C55" s="95"/>
      <c r="D55" s="95">
        <v>0</v>
      </c>
      <c r="E55" s="95"/>
      <c r="F55" s="95"/>
      <c r="G55" s="95"/>
      <c r="H55" s="95"/>
      <c r="I55" s="95"/>
      <c r="J55" s="95"/>
      <c r="K55" s="95"/>
      <c r="L55" s="80">
        <v>0</v>
      </c>
      <c r="Y55" s="98"/>
      <c r="Z55" s="80">
        <f t="shared" si="8"/>
        <v>0</v>
      </c>
      <c r="AA55" s="80" t="str">
        <f t="shared" si="0"/>
        <v>川沙支行</v>
      </c>
      <c r="AB55" s="81" t="s">
        <v>284</v>
      </c>
      <c r="AC55" s="81">
        <v>0</v>
      </c>
      <c r="AD55" s="81">
        <v>0</v>
      </c>
      <c r="AE55" s="81">
        <v>0</v>
      </c>
      <c r="AF55" s="81">
        <v>0</v>
      </c>
      <c r="AG55" s="80" t="str">
        <f>IFERROR(VLOOKUP(AB55,$AI:$AJ,2,FALSE),0)</f>
        <v>川沙支行</v>
      </c>
      <c r="AI55" s="88" t="s">
        <v>285</v>
      </c>
      <c r="AJ55" s="89" t="s">
        <v>286</v>
      </c>
      <c r="AL55" s="83" t="s">
        <v>235</v>
      </c>
      <c r="AM55" s="83">
        <v>0</v>
      </c>
      <c r="AN55" s="83">
        <v>0</v>
      </c>
      <c r="AO55" s="83">
        <v>0</v>
      </c>
      <c r="AP55" s="83">
        <v>0</v>
      </c>
      <c r="AR55" s="80" t="s">
        <v>235</v>
      </c>
      <c r="AS55" s="80">
        <v>0</v>
      </c>
      <c r="AT55" s="80">
        <v>0</v>
      </c>
      <c r="AU55" s="80">
        <v>0</v>
      </c>
      <c r="AV55" s="80">
        <v>0</v>
      </c>
      <c r="AX55" s="80" t="s">
        <v>285</v>
      </c>
      <c r="AY55" s="80" t="s">
        <v>286</v>
      </c>
      <c r="BB55" s="80" t="str">
        <f>VLOOKUP(BC55,$AX:$AY,2,FALSE)</f>
        <v>川沙支行</v>
      </c>
      <c r="BC55" s="80" t="s">
        <v>283</v>
      </c>
      <c r="BD55" s="80">
        <v>0</v>
      </c>
    </row>
    <row r="56" s="80" customFormat="1" ht="17.25" spans="1:56">
      <c r="A56" s="96"/>
      <c r="B56" s="95"/>
      <c r="C56" s="95"/>
      <c r="D56" s="95">
        <v>0</v>
      </c>
      <c r="E56" s="95"/>
      <c r="F56" s="95"/>
      <c r="G56" s="95"/>
      <c r="H56" s="95"/>
      <c r="I56" s="95"/>
      <c r="J56" s="95"/>
      <c r="K56" s="95"/>
      <c r="L56" s="80">
        <v>0</v>
      </c>
      <c r="Y56" s="98"/>
      <c r="Z56" s="80">
        <f t="shared" si="8"/>
        <v>0</v>
      </c>
      <c r="AA56" s="80">
        <f t="shared" si="0"/>
        <v>0</v>
      </c>
      <c r="AB56" s="81" t="s">
        <v>288</v>
      </c>
      <c r="AC56" s="81">
        <v>0</v>
      </c>
      <c r="AD56" s="81">
        <v>0</v>
      </c>
      <c r="AE56" s="81">
        <v>0</v>
      </c>
      <c r="AF56" s="81">
        <v>0</v>
      </c>
      <c r="AG56" s="80">
        <f>IFERROR(VLOOKUP(AB56,$AI:$AJ,2,FALSE),0)</f>
        <v>0</v>
      </c>
      <c r="AI56" s="89" t="s">
        <v>289</v>
      </c>
      <c r="AJ56" s="89" t="s">
        <v>286</v>
      </c>
      <c r="AL56" s="83" t="s">
        <v>239</v>
      </c>
      <c r="AM56" s="83">
        <v>0</v>
      </c>
      <c r="AN56" s="83">
        <v>10000</v>
      </c>
      <c r="AO56" s="83">
        <v>0</v>
      </c>
      <c r="AP56" s="83">
        <v>162656</v>
      </c>
      <c r="AR56" s="80" t="s">
        <v>239</v>
      </c>
      <c r="AS56" s="80">
        <v>0</v>
      </c>
      <c r="AT56" s="80">
        <v>10000</v>
      </c>
      <c r="AU56" s="80">
        <v>0</v>
      </c>
      <c r="AV56" s="80">
        <v>162656</v>
      </c>
      <c r="AX56" s="80" t="s">
        <v>289</v>
      </c>
      <c r="AY56" s="80" t="s">
        <v>286</v>
      </c>
      <c r="BB56" s="80" t="str">
        <f>VLOOKUP(BC56,$AX:$AY,2,FALSE)</f>
        <v>高东支行</v>
      </c>
      <c r="BC56" s="80" t="s">
        <v>287</v>
      </c>
      <c r="BD56" s="80">
        <v>3</v>
      </c>
    </row>
    <row r="57" s="80" customFormat="1" ht="17.25" spans="1:56">
      <c r="A57" s="95"/>
      <c r="B57" s="95"/>
      <c r="C57" s="95"/>
      <c r="D57" s="95">
        <v>0</v>
      </c>
      <c r="E57" s="95"/>
      <c r="F57" s="95"/>
      <c r="G57" s="95"/>
      <c r="H57" s="95"/>
      <c r="I57" s="95"/>
      <c r="J57" s="95"/>
      <c r="K57" s="95"/>
      <c r="L57" s="80">
        <v>0</v>
      </c>
      <c r="Y57" s="98"/>
      <c r="Z57" s="80">
        <f t="shared" si="8"/>
        <v>0</v>
      </c>
      <c r="AA57" s="80">
        <f t="shared" si="0"/>
        <v>0</v>
      </c>
      <c r="AB57" s="81" t="s">
        <v>292</v>
      </c>
      <c r="AC57" s="81">
        <v>0</v>
      </c>
      <c r="AD57" s="81">
        <v>0</v>
      </c>
      <c r="AE57" s="81">
        <v>0</v>
      </c>
      <c r="AF57" s="81">
        <v>0</v>
      </c>
      <c r="AG57" s="80">
        <f>IFERROR(VLOOKUP(AB57,$AI:$AJ,2,FALSE),0)</f>
        <v>0</v>
      </c>
      <c r="AI57" s="89" t="s">
        <v>293</v>
      </c>
      <c r="AJ57" s="89" t="s">
        <v>286</v>
      </c>
      <c r="AL57" s="83" t="s">
        <v>244</v>
      </c>
      <c r="AM57" s="83">
        <v>0</v>
      </c>
      <c r="AN57" s="83">
        <v>0</v>
      </c>
      <c r="AO57" s="83">
        <v>0</v>
      </c>
      <c r="AP57" s="83">
        <v>0</v>
      </c>
      <c r="AR57" s="80" t="s">
        <v>244</v>
      </c>
      <c r="AS57" s="80">
        <v>0</v>
      </c>
      <c r="AT57" s="80">
        <v>0</v>
      </c>
      <c r="AU57" s="80">
        <v>0</v>
      </c>
      <c r="AV57" s="80">
        <v>0</v>
      </c>
      <c r="AX57" s="80" t="s">
        <v>293</v>
      </c>
      <c r="AY57" s="80" t="s">
        <v>286</v>
      </c>
      <c r="BB57" s="80" t="str">
        <f>VLOOKUP(BC57,$AX:$AY,2,FALSE)</f>
        <v>陆家嘴支行</v>
      </c>
      <c r="BC57" s="80" t="s">
        <v>291</v>
      </c>
      <c r="BD57" s="80">
        <v>0</v>
      </c>
    </row>
    <row r="58" s="80" customFormat="1" ht="17.25" spans="1:56">
      <c r="A58" s="95"/>
      <c r="B58" s="95"/>
      <c r="C58" s="95"/>
      <c r="D58" s="95">
        <v>0</v>
      </c>
      <c r="E58" s="95"/>
      <c r="F58" s="95"/>
      <c r="G58" s="95"/>
      <c r="H58" s="95"/>
      <c r="I58" s="95"/>
      <c r="J58" s="95"/>
      <c r="K58" s="95"/>
      <c r="L58" s="80">
        <v>0</v>
      </c>
      <c r="Y58" s="98"/>
      <c r="Z58" s="80">
        <f t="shared" si="8"/>
        <v>0</v>
      </c>
      <c r="AA58" s="80" t="str">
        <f t="shared" si="0"/>
        <v>唐镇支行</v>
      </c>
      <c r="AB58" s="81" t="s">
        <v>294</v>
      </c>
      <c r="AC58" s="81">
        <v>0</v>
      </c>
      <c r="AD58" s="81">
        <v>0</v>
      </c>
      <c r="AE58" s="81">
        <v>0</v>
      </c>
      <c r="AF58" s="81">
        <v>90000</v>
      </c>
      <c r="AG58" s="80" t="str">
        <f>IFERROR(VLOOKUP(AB58,$AI:$AJ,2,FALSE),0)</f>
        <v>唐镇支行</v>
      </c>
      <c r="AI58" s="89" t="s">
        <v>295</v>
      </c>
      <c r="AJ58" s="89" t="s">
        <v>286</v>
      </c>
      <c r="AL58" s="83" t="s">
        <v>259</v>
      </c>
      <c r="AM58" s="83">
        <v>0</v>
      </c>
      <c r="AN58" s="83">
        <v>0</v>
      </c>
      <c r="AO58" s="83">
        <v>0</v>
      </c>
      <c r="AP58" s="83">
        <v>0</v>
      </c>
      <c r="AR58" s="80" t="s">
        <v>259</v>
      </c>
      <c r="AS58" s="80">
        <v>0</v>
      </c>
      <c r="AT58" s="80">
        <v>0</v>
      </c>
      <c r="AU58" s="80">
        <v>0</v>
      </c>
      <c r="AV58" s="80">
        <v>0</v>
      </c>
      <c r="AX58" s="80" t="s">
        <v>295</v>
      </c>
      <c r="AY58" s="80" t="s">
        <v>286</v>
      </c>
      <c r="BB58" s="80" t="str">
        <f>VLOOKUP(BC58,$AX:$AY,2,FALSE)</f>
        <v>零售市场部</v>
      </c>
      <c r="BC58" s="80" t="s">
        <v>116</v>
      </c>
      <c r="BD58" s="80">
        <v>43</v>
      </c>
    </row>
    <row r="59" s="80" customFormat="1" ht="17.25" spans="1:56">
      <c r="A59" s="95"/>
      <c r="B59" s="95"/>
      <c r="C59" s="95"/>
      <c r="D59" s="95">
        <v>0</v>
      </c>
      <c r="E59" s="95"/>
      <c r="F59" s="95"/>
      <c r="G59" s="95"/>
      <c r="H59" s="95"/>
      <c r="I59" s="95"/>
      <c r="J59" s="95"/>
      <c r="K59" s="95"/>
      <c r="L59" s="80">
        <v>0</v>
      </c>
      <c r="Y59" s="98"/>
      <c r="Z59" s="80">
        <f t="shared" si="8"/>
        <v>0</v>
      </c>
      <c r="AA59" s="80" t="str">
        <f t="shared" si="0"/>
        <v>凌兆分理处</v>
      </c>
      <c r="AB59" s="81" t="s">
        <v>296</v>
      </c>
      <c r="AC59" s="81">
        <v>0</v>
      </c>
      <c r="AD59" s="81">
        <v>0</v>
      </c>
      <c r="AE59" s="81">
        <v>0</v>
      </c>
      <c r="AF59" s="81">
        <v>0</v>
      </c>
      <c r="AG59" s="80" t="str">
        <f>IFERROR(VLOOKUP(AB59,$AI:$AJ,2,FALSE),0)</f>
        <v>凌兆分理处</v>
      </c>
      <c r="AI59" s="89" t="s">
        <v>191</v>
      </c>
      <c r="AJ59" s="89" t="s">
        <v>286</v>
      </c>
      <c r="AL59" s="83" t="s">
        <v>290</v>
      </c>
      <c r="AM59" s="83">
        <v>0</v>
      </c>
      <c r="AN59" s="83">
        <v>0</v>
      </c>
      <c r="AO59" s="83">
        <v>0</v>
      </c>
      <c r="AP59" s="83">
        <v>0</v>
      </c>
      <c r="AR59" s="80" t="s">
        <v>290</v>
      </c>
      <c r="AS59" s="80">
        <v>0</v>
      </c>
      <c r="AT59" s="80">
        <v>0</v>
      </c>
      <c r="AU59" s="80">
        <v>0</v>
      </c>
      <c r="AV59" s="80">
        <v>0</v>
      </c>
      <c r="AX59" s="80" t="s">
        <v>191</v>
      </c>
      <c r="AY59" s="80" t="s">
        <v>286</v>
      </c>
      <c r="BB59" s="80" t="str">
        <f>VLOOKUP(BC59,$AX:$AY,2,FALSE)</f>
        <v>妙境支行</v>
      </c>
      <c r="BC59" s="80" t="s">
        <v>120</v>
      </c>
      <c r="BD59" s="80">
        <v>1</v>
      </c>
    </row>
    <row r="60" s="80" customFormat="1" ht="17.25" spans="1:56">
      <c r="A60" s="95"/>
      <c r="B60" s="95"/>
      <c r="C60" s="95"/>
      <c r="D60" s="95">
        <v>0</v>
      </c>
      <c r="E60" s="95"/>
      <c r="F60" s="95"/>
      <c r="G60" s="95"/>
      <c r="H60" s="95"/>
      <c r="I60" s="95"/>
      <c r="J60" s="95"/>
      <c r="K60" s="95"/>
      <c r="L60" s="80">
        <v>0</v>
      </c>
      <c r="Y60" s="98"/>
      <c r="Z60" s="80">
        <f t="shared" si="8"/>
        <v>0</v>
      </c>
      <c r="AA60" s="80" t="str">
        <f t="shared" si="0"/>
        <v>营业部</v>
      </c>
      <c r="AB60" s="81" t="s">
        <v>297</v>
      </c>
      <c r="AC60" s="81">
        <v>0</v>
      </c>
      <c r="AD60" s="81">
        <v>0</v>
      </c>
      <c r="AE60" s="81">
        <v>0</v>
      </c>
      <c r="AF60" s="81">
        <v>0</v>
      </c>
      <c r="AG60" s="80" t="str">
        <f>IFERROR(VLOOKUP(AB60,$AI:$AJ,2,FALSE),0)</f>
        <v>营业部</v>
      </c>
      <c r="AI60" s="89" t="s">
        <v>298</v>
      </c>
      <c r="AJ60" s="89" t="s">
        <v>286</v>
      </c>
      <c r="AL60" s="83" t="s">
        <v>286</v>
      </c>
      <c r="AM60" s="83">
        <v>0</v>
      </c>
      <c r="AN60" s="83">
        <v>0</v>
      </c>
      <c r="AO60" s="83">
        <v>0</v>
      </c>
      <c r="AP60" s="83">
        <v>453000</v>
      </c>
      <c r="AR60" s="80" t="s">
        <v>286</v>
      </c>
      <c r="AS60" s="80">
        <v>0</v>
      </c>
      <c r="AT60" s="80">
        <v>0</v>
      </c>
      <c r="AU60" s="80">
        <v>0</v>
      </c>
      <c r="AV60" s="80">
        <v>453000</v>
      </c>
      <c r="AX60" s="80" t="s">
        <v>298</v>
      </c>
      <c r="AY60" s="80" t="s">
        <v>286</v>
      </c>
      <c r="BB60" s="80" t="str">
        <f>VLOOKUP(BC60,$AX:$AY,2,FALSE)</f>
        <v>高行支行</v>
      </c>
      <c r="BC60" s="80" t="s">
        <v>127</v>
      </c>
      <c r="BD60" s="80">
        <v>0</v>
      </c>
    </row>
    <row r="61" s="80" customFormat="1" ht="17.25" spans="1:56">
      <c r="A61" s="95"/>
      <c r="B61" s="95"/>
      <c r="C61" s="95"/>
      <c r="D61" s="95">
        <v>0</v>
      </c>
      <c r="E61" s="95"/>
      <c r="F61" s="95"/>
      <c r="G61" s="95"/>
      <c r="H61" s="95"/>
      <c r="I61" s="95"/>
      <c r="J61" s="95"/>
      <c r="K61" s="95"/>
      <c r="L61" s="80">
        <v>0</v>
      </c>
      <c r="Y61" s="98"/>
      <c r="Z61" s="80">
        <f t="shared" si="8"/>
        <v>0</v>
      </c>
      <c r="AA61" s="80">
        <f t="shared" si="0"/>
        <v>0</v>
      </c>
      <c r="AB61" s="81" t="s">
        <v>301</v>
      </c>
      <c r="AC61" s="81">
        <v>0</v>
      </c>
      <c r="AD61" s="81">
        <v>0</v>
      </c>
      <c r="AE61" s="81">
        <v>0</v>
      </c>
      <c r="AF61" s="81">
        <v>0</v>
      </c>
      <c r="AG61" s="80">
        <f>IFERROR(VLOOKUP(AB61,$AI:$AJ,2,FALSE),0)</f>
        <v>0</v>
      </c>
      <c r="AI61" s="89" t="s">
        <v>302</v>
      </c>
      <c r="AJ61" s="89" t="s">
        <v>286</v>
      </c>
      <c r="AL61" s="83" t="s">
        <v>299</v>
      </c>
      <c r="AM61" s="83">
        <v>0</v>
      </c>
      <c r="AN61" s="83">
        <v>0</v>
      </c>
      <c r="AO61" s="83">
        <v>0</v>
      </c>
      <c r="AP61" s="83">
        <v>65000</v>
      </c>
      <c r="AR61" s="80" t="s">
        <v>299</v>
      </c>
      <c r="AS61" s="80">
        <v>0</v>
      </c>
      <c r="AT61" s="80">
        <v>0</v>
      </c>
      <c r="AU61" s="80">
        <v>0</v>
      </c>
      <c r="AV61" s="80">
        <v>65000</v>
      </c>
      <c r="AX61" s="80" t="s">
        <v>302</v>
      </c>
      <c r="AY61" s="80" t="s">
        <v>286</v>
      </c>
      <c r="BB61" s="80" t="e">
        <f>VLOOKUP(BC61,$AX:$AY,2,FALSE)</f>
        <v>#N/A</v>
      </c>
      <c r="BC61" s="80" t="s">
        <v>300</v>
      </c>
      <c r="BD61" s="80">
        <v>0</v>
      </c>
    </row>
    <row r="62" s="80" customFormat="1" ht="17.25" spans="1:56">
      <c r="A62" s="95"/>
      <c r="B62" s="95"/>
      <c r="C62" s="95"/>
      <c r="D62" s="95">
        <v>0</v>
      </c>
      <c r="E62" s="95"/>
      <c r="F62" s="95"/>
      <c r="G62" s="95"/>
      <c r="H62" s="95"/>
      <c r="I62" s="95"/>
      <c r="J62" s="95"/>
      <c r="K62" s="95"/>
      <c r="L62" s="80">
        <v>0</v>
      </c>
      <c r="Y62" s="98"/>
      <c r="Z62" s="80">
        <f t="shared" si="8"/>
        <v>0</v>
      </c>
      <c r="AA62" s="80" t="str">
        <f t="shared" si="0"/>
        <v>王港支行</v>
      </c>
      <c r="AB62" s="81" t="s">
        <v>304</v>
      </c>
      <c r="AC62" s="81">
        <v>0</v>
      </c>
      <c r="AD62" s="81">
        <v>0</v>
      </c>
      <c r="AE62" s="81">
        <v>0</v>
      </c>
      <c r="AF62" s="81">
        <v>0</v>
      </c>
      <c r="AG62" s="80" t="str">
        <f>IFERROR(VLOOKUP(AB62,$AI:$AJ,2,FALSE),0)</f>
        <v>王港支行</v>
      </c>
      <c r="AI62" s="89" t="s">
        <v>305</v>
      </c>
      <c r="AJ62" s="89" t="s">
        <v>286</v>
      </c>
      <c r="AL62" s="83" t="s">
        <v>146</v>
      </c>
      <c r="AM62" s="83">
        <v>12</v>
      </c>
      <c r="AN62" s="83">
        <v>1410800</v>
      </c>
      <c r="AO62" s="83">
        <v>761</v>
      </c>
      <c r="AP62" s="83">
        <v>62676527</v>
      </c>
      <c r="AR62" s="80" t="s">
        <v>146</v>
      </c>
      <c r="AS62" s="80">
        <v>12</v>
      </c>
      <c r="AT62" s="80">
        <v>1410800</v>
      </c>
      <c r="AU62" s="80">
        <v>761</v>
      </c>
      <c r="AV62" s="80">
        <v>62676527</v>
      </c>
      <c r="AX62" s="80" t="s">
        <v>305</v>
      </c>
      <c r="AY62" s="80" t="s">
        <v>286</v>
      </c>
      <c r="BB62" s="80" t="str">
        <f>VLOOKUP(BC62,$AX:$AY,2,FALSE)</f>
        <v>金杨支行</v>
      </c>
      <c r="BC62" s="80" t="s">
        <v>303</v>
      </c>
      <c r="BD62" s="80">
        <v>0</v>
      </c>
    </row>
    <row r="63" s="80" customFormat="1" ht="17.25" spans="1:56">
      <c r="A63" s="95"/>
      <c r="B63" s="95"/>
      <c r="C63" s="95"/>
      <c r="D63" s="95">
        <v>0</v>
      </c>
      <c r="E63" s="95"/>
      <c r="F63" s="95"/>
      <c r="G63" s="95"/>
      <c r="H63" s="95"/>
      <c r="I63" s="95"/>
      <c r="J63" s="95"/>
      <c r="K63" s="95"/>
      <c r="L63" s="80">
        <v>0</v>
      </c>
      <c r="Y63" s="98"/>
      <c r="Z63" s="80">
        <f t="shared" si="8"/>
        <v>0</v>
      </c>
      <c r="AA63" s="80">
        <f t="shared" si="0"/>
        <v>0</v>
      </c>
      <c r="AB63" s="81" t="s">
        <v>306</v>
      </c>
      <c r="AC63" s="81">
        <v>0</v>
      </c>
      <c r="AD63" s="81">
        <v>0</v>
      </c>
      <c r="AE63" s="81">
        <v>0</v>
      </c>
      <c r="AF63" s="81">
        <v>0</v>
      </c>
      <c r="AG63" s="80">
        <f>IFERROR(VLOOKUP(AB63,$AI:$AJ,2,FALSE),0)</f>
        <v>0</v>
      </c>
      <c r="AI63" s="89" t="s">
        <v>307</v>
      </c>
      <c r="AJ63" s="89" t="s">
        <v>286</v>
      </c>
      <c r="AL63" s="83" t="s">
        <v>151</v>
      </c>
      <c r="AM63" s="83">
        <v>24</v>
      </c>
      <c r="AN63" s="83">
        <v>2821600</v>
      </c>
      <c r="AO63" s="83">
        <v>1522</v>
      </c>
      <c r="AP63" s="83">
        <v>125353054</v>
      </c>
      <c r="AR63" s="80" t="s">
        <v>151</v>
      </c>
      <c r="AS63" s="80">
        <v>24</v>
      </c>
      <c r="AT63" s="80">
        <v>2821600</v>
      </c>
      <c r="AU63" s="80">
        <v>1522</v>
      </c>
      <c r="AV63" s="80">
        <v>125353054</v>
      </c>
      <c r="AX63" s="80" t="s">
        <v>307</v>
      </c>
      <c r="AY63" s="80" t="s">
        <v>286</v>
      </c>
      <c r="BB63" s="80" t="str">
        <f>VLOOKUP(BC63,$AX:$AY,2,FALSE)</f>
        <v>陆家嘴支行</v>
      </c>
      <c r="BC63" s="80" t="s">
        <v>132</v>
      </c>
      <c r="BD63" s="80">
        <v>0</v>
      </c>
    </row>
    <row r="64" s="80" customFormat="1" ht="17.25" spans="1:56">
      <c r="A64" s="95"/>
      <c r="B64" s="95"/>
      <c r="C64" s="95"/>
      <c r="D64" s="95">
        <v>0</v>
      </c>
      <c r="E64" s="95"/>
      <c r="F64" s="95"/>
      <c r="G64" s="95"/>
      <c r="H64" s="95"/>
      <c r="I64" s="95"/>
      <c r="J64" s="95"/>
      <c r="K64" s="95"/>
      <c r="L64" s="80">
        <v>0</v>
      </c>
      <c r="Y64" s="98"/>
      <c r="Z64" s="80">
        <f t="shared" si="8"/>
        <v>0</v>
      </c>
      <c r="AA64" s="80" t="str">
        <f t="shared" si="0"/>
        <v>芳华分理处</v>
      </c>
      <c r="AB64" s="81" t="s">
        <v>85</v>
      </c>
      <c r="AC64" s="81">
        <v>0</v>
      </c>
      <c r="AD64" s="81">
        <v>0</v>
      </c>
      <c r="AE64" s="81">
        <v>5</v>
      </c>
      <c r="AF64" s="81">
        <v>0</v>
      </c>
      <c r="AG64" s="80" t="str">
        <f>IFERROR(VLOOKUP(AB64,$AI:$AJ,2,FALSE),0)</f>
        <v>芳华分理处</v>
      </c>
      <c r="AI64" s="89" t="s">
        <v>309</v>
      </c>
      <c r="AJ64" s="89" t="s">
        <v>286</v>
      </c>
      <c r="AL64" s="83"/>
      <c r="AM64" s="83"/>
      <c r="AN64" s="83"/>
      <c r="AO64" s="83"/>
      <c r="AP64" s="83"/>
      <c r="AX64" s="80" t="s">
        <v>309</v>
      </c>
      <c r="AY64" s="80" t="s">
        <v>286</v>
      </c>
      <c r="BB64" s="80" t="e">
        <f>VLOOKUP(BC64,$AX:$AY,2,FALSE)</f>
        <v>#N/A</v>
      </c>
      <c r="BC64" s="80" t="s">
        <v>308</v>
      </c>
      <c r="BD64" s="80">
        <v>0</v>
      </c>
    </row>
    <row r="65" s="80" customFormat="1" ht="17.25" spans="1:56">
      <c r="A65" s="95"/>
      <c r="B65" s="95"/>
      <c r="C65" s="95"/>
      <c r="D65" s="95">
        <v>0</v>
      </c>
      <c r="E65" s="95"/>
      <c r="F65" s="95"/>
      <c r="G65" s="95"/>
      <c r="H65" s="95"/>
      <c r="I65" s="95"/>
      <c r="J65" s="95"/>
      <c r="K65" s="95"/>
      <c r="L65" s="80">
        <v>0</v>
      </c>
      <c r="Y65" s="98"/>
      <c r="Z65" s="80">
        <f t="shared" si="8"/>
        <v>0</v>
      </c>
      <c r="AA65" s="80" t="str">
        <f t="shared" si="0"/>
        <v>运营管理部</v>
      </c>
      <c r="AB65" s="81" t="s">
        <v>310</v>
      </c>
      <c r="AC65" s="81">
        <v>0</v>
      </c>
      <c r="AD65" s="81">
        <v>0</v>
      </c>
      <c r="AE65" s="81">
        <v>0</v>
      </c>
      <c r="AF65" s="81">
        <v>0</v>
      </c>
      <c r="AG65" s="80" t="str">
        <f>IFERROR(VLOOKUP(AB65,$AI:$AJ,2,FALSE),0)</f>
        <v>运营管理部</v>
      </c>
      <c r="AI65" s="89" t="s">
        <v>52</v>
      </c>
      <c r="AJ65" s="89" t="s">
        <v>286</v>
      </c>
      <c r="AL65" s="83"/>
      <c r="AM65" s="83"/>
      <c r="AN65" s="83"/>
      <c r="AO65" s="83"/>
      <c r="AP65" s="83"/>
      <c r="AX65" s="80" t="s">
        <v>52</v>
      </c>
      <c r="AY65" s="80" t="s">
        <v>286</v>
      </c>
      <c r="BB65" s="80" t="str">
        <f>VLOOKUP(BC65,$AX:$AY,2,FALSE)</f>
        <v>江镇支行</v>
      </c>
      <c r="BC65" s="80" t="s">
        <v>140</v>
      </c>
      <c r="BD65" s="80">
        <v>0</v>
      </c>
    </row>
    <row r="66" s="80" customFormat="1" ht="17.25" spans="1:56">
      <c r="A66" s="95"/>
      <c r="B66" s="95"/>
      <c r="C66" s="95"/>
      <c r="D66" s="95">
        <v>0</v>
      </c>
      <c r="E66" s="95"/>
      <c r="F66" s="95"/>
      <c r="G66" s="95"/>
      <c r="H66" s="95"/>
      <c r="I66" s="95"/>
      <c r="J66" s="95"/>
      <c r="K66" s="95"/>
      <c r="L66" s="80">
        <v>0</v>
      </c>
      <c r="Y66" s="98"/>
      <c r="Z66" s="80">
        <f t="shared" si="8"/>
        <v>0</v>
      </c>
      <c r="AA66" s="80">
        <f t="shared" ref="AA66:AA129" si="13">AG66</f>
        <v>0</v>
      </c>
      <c r="AB66" s="81" t="s">
        <v>311</v>
      </c>
      <c r="AC66" s="81">
        <v>0</v>
      </c>
      <c r="AD66" s="81">
        <v>0</v>
      </c>
      <c r="AE66" s="81">
        <v>0</v>
      </c>
      <c r="AF66" s="81">
        <v>0</v>
      </c>
      <c r="AG66" s="80">
        <f>IFERROR(VLOOKUP(AB66,$AI:$AJ,2,FALSE),0)</f>
        <v>0</v>
      </c>
      <c r="AI66" s="89" t="s">
        <v>312</v>
      </c>
      <c r="AJ66" s="89" t="s">
        <v>286</v>
      </c>
      <c r="AL66" s="83"/>
      <c r="AM66" s="83"/>
      <c r="AN66" s="83"/>
      <c r="AO66" s="83"/>
      <c r="AP66" s="83"/>
      <c r="AX66" s="80" t="s">
        <v>312</v>
      </c>
      <c r="AY66" s="80" t="s">
        <v>286</v>
      </c>
      <c r="BB66" s="80" t="str">
        <f>VLOOKUP(BC66,$AX:$AY,2,FALSE)</f>
        <v>金海华城分理处</v>
      </c>
      <c r="BC66" s="80" t="s">
        <v>145</v>
      </c>
      <c r="BD66" s="80">
        <v>0</v>
      </c>
    </row>
    <row r="67" s="80" customFormat="1" ht="17.25" spans="1:56">
      <c r="A67" s="95"/>
      <c r="B67" s="95"/>
      <c r="C67" s="95"/>
      <c r="D67" s="95">
        <v>0</v>
      </c>
      <c r="E67" s="95"/>
      <c r="F67" s="95"/>
      <c r="G67" s="95"/>
      <c r="H67" s="95"/>
      <c r="I67" s="95"/>
      <c r="J67" s="95"/>
      <c r="K67" s="95"/>
      <c r="L67" s="80">
        <v>0</v>
      </c>
      <c r="Y67" s="98"/>
      <c r="Z67" s="80">
        <f t="shared" si="8"/>
        <v>0</v>
      </c>
      <c r="AA67" s="80" t="str">
        <f t="shared" si="13"/>
        <v>陆家嘴支行</v>
      </c>
      <c r="AB67" s="81" t="s">
        <v>314</v>
      </c>
      <c r="AC67" s="81">
        <v>0</v>
      </c>
      <c r="AD67" s="81">
        <v>0</v>
      </c>
      <c r="AE67" s="81">
        <v>0</v>
      </c>
      <c r="AF67" s="81">
        <v>0</v>
      </c>
      <c r="AG67" s="80" t="str">
        <f>IFERROR(VLOOKUP(AB67,$AI:$AJ,2,FALSE),0)</f>
        <v>陆家嘴支行</v>
      </c>
      <c r="AI67" s="89" t="s">
        <v>315</v>
      </c>
      <c r="AJ67" s="89" t="s">
        <v>286</v>
      </c>
      <c r="AL67" s="83"/>
      <c r="AM67" s="83"/>
      <c r="AN67" s="83"/>
      <c r="AO67" s="83"/>
      <c r="AP67" s="83"/>
      <c r="AX67" s="80" t="s">
        <v>315</v>
      </c>
      <c r="AY67" s="80" t="s">
        <v>286</v>
      </c>
      <c r="BB67" s="80" t="str">
        <f>VLOOKUP(BC67,$AX:$AY,2,FALSE)</f>
        <v>张江支行</v>
      </c>
      <c r="BC67" s="80" t="s">
        <v>313</v>
      </c>
      <c r="BD67" s="80">
        <v>0</v>
      </c>
    </row>
    <row r="68" s="80" customFormat="1" ht="17.25" spans="1:56">
      <c r="A68" s="95"/>
      <c r="B68" s="95"/>
      <c r="C68" s="95"/>
      <c r="D68" s="95">
        <v>0</v>
      </c>
      <c r="E68" s="95"/>
      <c r="F68" s="95"/>
      <c r="G68" s="95"/>
      <c r="H68" s="95"/>
      <c r="I68" s="95"/>
      <c r="J68" s="95"/>
      <c r="K68" s="95"/>
      <c r="L68" s="80">
        <v>0</v>
      </c>
      <c r="Y68" s="98"/>
      <c r="Z68" s="80">
        <f t="shared" ref="Z68:Z131" si="14">P68-Y68</f>
        <v>0</v>
      </c>
      <c r="AA68" s="80" t="str">
        <f t="shared" si="13"/>
        <v>江镇支行</v>
      </c>
      <c r="AB68" s="81" t="s">
        <v>317</v>
      </c>
      <c r="AC68" s="81">
        <v>0</v>
      </c>
      <c r="AD68" s="81">
        <v>0</v>
      </c>
      <c r="AE68" s="81">
        <v>0</v>
      </c>
      <c r="AF68" s="81">
        <v>5000</v>
      </c>
      <c r="AG68" s="80" t="str">
        <f>IFERROR(VLOOKUP(AB68,$AI:$AJ,2,FALSE),0)</f>
        <v>江镇支行</v>
      </c>
      <c r="AI68" s="89" t="s">
        <v>318</v>
      </c>
      <c r="AJ68" s="89" t="s">
        <v>286</v>
      </c>
      <c r="AL68" s="83"/>
      <c r="AM68" s="83"/>
      <c r="AN68" s="83"/>
      <c r="AO68" s="83"/>
      <c r="AP68" s="83"/>
      <c r="AX68" s="80" t="s">
        <v>318</v>
      </c>
      <c r="AY68" s="80" t="s">
        <v>286</v>
      </c>
      <c r="BB68" s="80" t="e">
        <f>VLOOKUP(BC68,$AX:$AY,2,FALSE)</f>
        <v>#N/A</v>
      </c>
      <c r="BC68" s="80" t="s">
        <v>316</v>
      </c>
      <c r="BD68" s="80">
        <v>0</v>
      </c>
    </row>
    <row r="69" s="80" customFormat="1" ht="17.25" spans="1:56">
      <c r="A69" s="95"/>
      <c r="B69" s="95"/>
      <c r="C69" s="95"/>
      <c r="D69" s="95">
        <v>0</v>
      </c>
      <c r="E69" s="95"/>
      <c r="F69" s="95"/>
      <c r="G69" s="95"/>
      <c r="H69" s="95"/>
      <c r="I69" s="95"/>
      <c r="J69" s="95"/>
      <c r="K69" s="95"/>
      <c r="L69" s="80">
        <v>0</v>
      </c>
      <c r="Y69" s="98"/>
      <c r="Z69" s="80">
        <f t="shared" si="14"/>
        <v>0</v>
      </c>
      <c r="AA69" s="80" t="str">
        <f t="shared" si="13"/>
        <v>张江支行</v>
      </c>
      <c r="AB69" s="81" t="s">
        <v>126</v>
      </c>
      <c r="AC69" s="81">
        <v>0</v>
      </c>
      <c r="AD69" s="81">
        <v>0</v>
      </c>
      <c r="AE69" s="81">
        <v>1</v>
      </c>
      <c r="AF69" s="81">
        <v>150000</v>
      </c>
      <c r="AG69" s="80" t="str">
        <f>IFERROR(VLOOKUP(AB69,$AI:$AJ,2,FALSE),0)</f>
        <v>张江支行</v>
      </c>
      <c r="AI69" s="89" t="s">
        <v>319</v>
      </c>
      <c r="AJ69" s="89" t="s">
        <v>286</v>
      </c>
      <c r="AL69" s="83"/>
      <c r="AM69" s="83"/>
      <c r="AN69" s="83"/>
      <c r="AO69" s="83"/>
      <c r="AP69" s="83"/>
      <c r="AX69" s="80" t="s">
        <v>319</v>
      </c>
      <c r="AY69" s="80" t="s">
        <v>286</v>
      </c>
      <c r="BB69" s="80" t="str">
        <f>VLOOKUP(BC69,$AX:$AY,2,FALSE)</f>
        <v>零售市场部</v>
      </c>
      <c r="BC69" s="80" t="s">
        <v>150</v>
      </c>
      <c r="BD69" s="80">
        <v>1</v>
      </c>
    </row>
    <row r="70" s="80" customFormat="1" ht="17.25" spans="1:56">
      <c r="A70" s="95"/>
      <c r="B70" s="95"/>
      <c r="C70" s="95"/>
      <c r="D70" s="95">
        <v>0</v>
      </c>
      <c r="E70" s="95"/>
      <c r="F70" s="95"/>
      <c r="G70" s="95"/>
      <c r="H70" s="95"/>
      <c r="I70" s="95"/>
      <c r="J70" s="95"/>
      <c r="K70" s="95"/>
      <c r="L70" s="80">
        <v>0</v>
      </c>
      <c r="Y70" s="98"/>
      <c r="Z70" s="80">
        <f t="shared" si="14"/>
        <v>0</v>
      </c>
      <c r="AA70" s="80" t="str">
        <f t="shared" si="13"/>
        <v>办公室</v>
      </c>
      <c r="AB70" s="81" t="s">
        <v>106</v>
      </c>
      <c r="AC70" s="81">
        <v>0</v>
      </c>
      <c r="AD70" s="81">
        <v>0</v>
      </c>
      <c r="AE70" s="81">
        <v>0</v>
      </c>
      <c r="AF70" s="81">
        <v>0</v>
      </c>
      <c r="AG70" s="80" t="str">
        <f>IFERROR(VLOOKUP(AB70,$AI:$AJ,2,FALSE),0)</f>
        <v>办公室</v>
      </c>
      <c r="AI70" s="89" t="s">
        <v>320</v>
      </c>
      <c r="AJ70" s="89" t="s">
        <v>286</v>
      </c>
      <c r="AL70" s="83"/>
      <c r="AM70" s="83"/>
      <c r="AN70" s="83"/>
      <c r="AO70" s="83"/>
      <c r="AP70" s="83"/>
      <c r="AX70" s="80" t="s">
        <v>320</v>
      </c>
      <c r="AY70" s="80" t="s">
        <v>286</v>
      </c>
      <c r="BB70" s="80" t="str">
        <f>VLOOKUP(BC70,$AX:$AY,2,FALSE)</f>
        <v>零售市场部</v>
      </c>
      <c r="BC70" s="80" t="s">
        <v>173</v>
      </c>
      <c r="BD70" s="80">
        <v>1</v>
      </c>
    </row>
    <row r="71" s="80" customFormat="1" ht="17.25" spans="1:56">
      <c r="A71" s="95"/>
      <c r="B71" s="95"/>
      <c r="C71" s="95"/>
      <c r="D71" s="95">
        <v>0</v>
      </c>
      <c r="E71" s="95"/>
      <c r="F71" s="95"/>
      <c r="G71" s="95"/>
      <c r="H71" s="95"/>
      <c r="I71" s="95"/>
      <c r="J71" s="95"/>
      <c r="K71" s="95"/>
      <c r="L71" s="80">
        <v>0</v>
      </c>
      <c r="Y71" s="98"/>
      <c r="Z71" s="80">
        <f t="shared" si="14"/>
        <v>0</v>
      </c>
      <c r="AA71" s="80" t="str">
        <f t="shared" si="13"/>
        <v>严桥支行</v>
      </c>
      <c r="AB71" s="81" t="s">
        <v>322</v>
      </c>
      <c r="AC71" s="81">
        <v>0</v>
      </c>
      <c r="AD71" s="81">
        <v>0</v>
      </c>
      <c r="AE71" s="81">
        <v>0</v>
      </c>
      <c r="AF71" s="81">
        <v>6000</v>
      </c>
      <c r="AG71" s="80" t="str">
        <f>IFERROR(VLOOKUP(AB71,$AI:$AJ,2,FALSE),0)</f>
        <v>严桥支行</v>
      </c>
      <c r="AI71" s="89" t="s">
        <v>323</v>
      </c>
      <c r="AJ71" s="89" t="s">
        <v>286</v>
      </c>
      <c r="AL71" s="83"/>
      <c r="AM71" s="83"/>
      <c r="AN71" s="83"/>
      <c r="AO71" s="83"/>
      <c r="AP71" s="83"/>
      <c r="AX71" s="80" t="s">
        <v>323</v>
      </c>
      <c r="AY71" s="80" t="s">
        <v>286</v>
      </c>
      <c r="BB71" s="80" t="str">
        <f>VLOOKUP(BC71,$AX:$AY,2,FALSE)</f>
        <v>黄楼支行</v>
      </c>
      <c r="BC71" s="80" t="s">
        <v>321</v>
      </c>
      <c r="BD71" s="80">
        <v>0</v>
      </c>
    </row>
    <row r="72" s="80" customFormat="1" ht="17.25" spans="1:56">
      <c r="A72" s="95"/>
      <c r="B72" s="95"/>
      <c r="C72" s="95"/>
      <c r="D72" s="95">
        <v>0</v>
      </c>
      <c r="E72" s="95"/>
      <c r="F72" s="95"/>
      <c r="G72" s="95"/>
      <c r="H72" s="95"/>
      <c r="I72" s="95"/>
      <c r="J72" s="95"/>
      <c r="K72" s="95"/>
      <c r="L72" s="80">
        <v>0</v>
      </c>
      <c r="Y72" s="98"/>
      <c r="Z72" s="80">
        <f t="shared" si="14"/>
        <v>0</v>
      </c>
      <c r="AA72" s="80" t="str">
        <f t="shared" si="13"/>
        <v>王港支行</v>
      </c>
      <c r="AB72" s="81" t="s">
        <v>324</v>
      </c>
      <c r="AC72" s="81">
        <v>0</v>
      </c>
      <c r="AD72" s="81">
        <v>0</v>
      </c>
      <c r="AE72" s="81">
        <v>0</v>
      </c>
      <c r="AF72" s="81">
        <v>0</v>
      </c>
      <c r="AG72" s="80" t="str">
        <f>IFERROR(VLOOKUP(AB72,$AI:$AJ,2,FALSE),0)</f>
        <v>王港支行</v>
      </c>
      <c r="AI72" s="89" t="s">
        <v>325</v>
      </c>
      <c r="AJ72" s="89" t="s">
        <v>286</v>
      </c>
      <c r="AL72" s="83"/>
      <c r="AM72" s="83"/>
      <c r="AN72" s="83"/>
      <c r="AO72" s="83"/>
      <c r="AP72" s="83"/>
      <c r="AX72" s="80" t="s">
        <v>325</v>
      </c>
      <c r="AY72" s="80" t="s">
        <v>286</v>
      </c>
      <c r="BB72" s="80" t="str">
        <f>VLOOKUP(BC72,$AX:$AY,2,FALSE)</f>
        <v>花木支行</v>
      </c>
      <c r="BC72" s="80" t="s">
        <v>154</v>
      </c>
      <c r="BD72" s="80">
        <v>0</v>
      </c>
    </row>
    <row r="73" s="80" customFormat="1" ht="17.25" spans="1:56">
      <c r="A73" s="95"/>
      <c r="B73" s="95"/>
      <c r="C73" s="95"/>
      <c r="D73" s="95">
        <v>0</v>
      </c>
      <c r="E73" s="95"/>
      <c r="F73" s="95"/>
      <c r="G73" s="95"/>
      <c r="H73" s="95"/>
      <c r="I73" s="95"/>
      <c r="J73" s="95"/>
      <c r="K73" s="95"/>
      <c r="L73" s="80">
        <v>0</v>
      </c>
      <c r="Y73" s="98"/>
      <c r="Z73" s="80">
        <f t="shared" si="14"/>
        <v>0</v>
      </c>
      <c r="AA73" s="80">
        <f t="shared" si="13"/>
        <v>0</v>
      </c>
      <c r="AB73" s="81" t="s">
        <v>327</v>
      </c>
      <c r="AC73" s="81">
        <v>0</v>
      </c>
      <c r="AD73" s="81">
        <v>0</v>
      </c>
      <c r="AE73" s="81">
        <v>0</v>
      </c>
      <c r="AF73" s="81">
        <v>13900</v>
      </c>
      <c r="AG73" s="80">
        <f>IFERROR(VLOOKUP(AB73,$AI:$AJ,2,FALSE),0)</f>
        <v>0</v>
      </c>
      <c r="AI73" s="89" t="s">
        <v>328</v>
      </c>
      <c r="AJ73" s="89" t="s">
        <v>286</v>
      </c>
      <c r="AL73" s="83"/>
      <c r="AM73" s="83"/>
      <c r="AN73" s="83"/>
      <c r="AO73" s="83"/>
      <c r="AP73" s="83"/>
      <c r="AX73" s="80" t="s">
        <v>328</v>
      </c>
      <c r="AY73" s="80" t="s">
        <v>286</v>
      </c>
      <c r="BB73" s="80" t="str">
        <f>VLOOKUP(BC73,$AX:$AY,2,FALSE)</f>
        <v>北蔡支行</v>
      </c>
      <c r="BC73" s="80" t="s">
        <v>326</v>
      </c>
      <c r="BD73" s="80">
        <v>0</v>
      </c>
    </row>
    <row r="74" s="80" customFormat="1" ht="17.25" spans="1:56">
      <c r="A74" s="95"/>
      <c r="B74" s="95"/>
      <c r="C74" s="95"/>
      <c r="D74" s="95">
        <v>0</v>
      </c>
      <c r="E74" s="95"/>
      <c r="F74" s="95"/>
      <c r="G74" s="95"/>
      <c r="H74" s="95"/>
      <c r="I74" s="95"/>
      <c r="J74" s="95"/>
      <c r="K74" s="95"/>
      <c r="L74" s="80">
        <v>0</v>
      </c>
      <c r="Y74" s="98"/>
      <c r="Z74" s="80">
        <f t="shared" si="14"/>
        <v>0</v>
      </c>
      <c r="AA74" s="80" t="str">
        <f t="shared" si="13"/>
        <v>御桥分理处</v>
      </c>
      <c r="AB74" s="81" t="s">
        <v>329</v>
      </c>
      <c r="AC74" s="81">
        <v>0</v>
      </c>
      <c r="AD74" s="81">
        <v>0</v>
      </c>
      <c r="AE74" s="81">
        <v>0</v>
      </c>
      <c r="AF74" s="81">
        <v>30000</v>
      </c>
      <c r="AG74" s="80" t="str">
        <f>IFERROR(VLOOKUP(AB74,$AI:$AJ,2,FALSE),0)</f>
        <v>御桥分理处</v>
      </c>
      <c r="AI74" s="89" t="s">
        <v>330</v>
      </c>
      <c r="AJ74" s="89" t="s">
        <v>286</v>
      </c>
      <c r="AL74" s="83"/>
      <c r="AM74" s="83"/>
      <c r="AN74" s="83"/>
      <c r="AO74" s="83"/>
      <c r="AP74" s="83"/>
      <c r="AX74" s="80" t="s">
        <v>330</v>
      </c>
      <c r="AY74" s="80" t="s">
        <v>286</v>
      </c>
      <c r="BB74" s="80" t="str">
        <f>VLOOKUP(BC74,$AX:$AY,2,FALSE)</f>
        <v>北蔡支行</v>
      </c>
      <c r="BC74" s="80" t="s">
        <v>176</v>
      </c>
      <c r="BD74" s="80">
        <v>4</v>
      </c>
    </row>
    <row r="75" s="80" customFormat="1" ht="17.25" spans="1:56">
      <c r="A75" s="95"/>
      <c r="B75" s="95"/>
      <c r="C75" s="95"/>
      <c r="D75" s="95">
        <v>0</v>
      </c>
      <c r="E75" s="95"/>
      <c r="F75" s="95"/>
      <c r="G75" s="95"/>
      <c r="H75" s="95"/>
      <c r="I75" s="95"/>
      <c r="J75" s="95"/>
      <c r="K75" s="95"/>
      <c r="L75" s="80">
        <v>0</v>
      </c>
      <c r="Y75" s="98"/>
      <c r="Z75" s="80">
        <f t="shared" si="14"/>
        <v>0</v>
      </c>
      <c r="AA75" s="80">
        <f t="shared" si="13"/>
        <v>0</v>
      </c>
      <c r="AB75" s="81" t="s">
        <v>332</v>
      </c>
      <c r="AC75" s="81">
        <v>0</v>
      </c>
      <c r="AD75" s="81">
        <v>0</v>
      </c>
      <c r="AE75" s="81">
        <v>0</v>
      </c>
      <c r="AF75" s="81">
        <v>0</v>
      </c>
      <c r="AG75" s="80">
        <f>IFERROR(VLOOKUP(AB75,$AI:$AJ,2,FALSE),0)</f>
        <v>0</v>
      </c>
      <c r="AI75" s="89" t="s">
        <v>333</v>
      </c>
      <c r="AJ75" s="89" t="s">
        <v>286</v>
      </c>
      <c r="AL75" s="83"/>
      <c r="AM75" s="83"/>
      <c r="AN75" s="83"/>
      <c r="AO75" s="83"/>
      <c r="AP75" s="83"/>
      <c r="AX75" s="80" t="s">
        <v>333</v>
      </c>
      <c r="AY75" s="80" t="s">
        <v>286</v>
      </c>
      <c r="BB75" s="80" t="str">
        <f>VLOOKUP(BC75,$AX:$AY,2,FALSE)</f>
        <v>营业部</v>
      </c>
      <c r="BC75" s="80" t="s">
        <v>331</v>
      </c>
      <c r="BD75" s="80">
        <v>0</v>
      </c>
    </row>
    <row r="76" s="80" customFormat="1" ht="17.25" spans="1:56">
      <c r="A76" s="95"/>
      <c r="B76" s="95"/>
      <c r="C76" s="95"/>
      <c r="D76" s="95">
        <v>0</v>
      </c>
      <c r="E76" s="95"/>
      <c r="F76" s="95"/>
      <c r="G76" s="95"/>
      <c r="H76" s="95"/>
      <c r="I76" s="95"/>
      <c r="J76" s="95"/>
      <c r="K76" s="95"/>
      <c r="L76" s="80">
        <v>0</v>
      </c>
      <c r="Y76" s="98"/>
      <c r="Z76" s="80">
        <f t="shared" si="14"/>
        <v>0</v>
      </c>
      <c r="AA76" s="80" t="str">
        <f t="shared" si="13"/>
        <v>零售市场部</v>
      </c>
      <c r="AB76" s="81" t="s">
        <v>131</v>
      </c>
      <c r="AC76" s="81">
        <v>0</v>
      </c>
      <c r="AD76" s="81">
        <v>150000</v>
      </c>
      <c r="AE76" s="81">
        <v>0</v>
      </c>
      <c r="AF76" s="81">
        <v>955662</v>
      </c>
      <c r="AG76" s="80" t="str">
        <f>IFERROR(VLOOKUP(AB76,$AI:$AJ,2,FALSE),0)</f>
        <v>零售市场部</v>
      </c>
      <c r="AI76" s="89" t="s">
        <v>335</v>
      </c>
      <c r="AJ76" s="89" t="s">
        <v>286</v>
      </c>
      <c r="AL76" s="83"/>
      <c r="AM76" s="83"/>
      <c r="AN76" s="83"/>
      <c r="AO76" s="83"/>
      <c r="AP76" s="83"/>
      <c r="AX76" s="80" t="s">
        <v>335</v>
      </c>
      <c r="AY76" s="80" t="s">
        <v>286</v>
      </c>
      <c r="BB76" s="80" t="e">
        <f>VLOOKUP(BC76,$AX:$AY,2,FALSE)</f>
        <v>#N/A</v>
      </c>
      <c r="BC76" s="80" t="s">
        <v>334</v>
      </c>
      <c r="BD76" s="80">
        <v>0</v>
      </c>
    </row>
    <row r="77" s="80" customFormat="1" ht="17.25" spans="1:56">
      <c r="A77" s="95"/>
      <c r="B77" s="95"/>
      <c r="C77" s="95"/>
      <c r="D77" s="95">
        <v>0</v>
      </c>
      <c r="E77" s="95"/>
      <c r="F77" s="95"/>
      <c r="G77" s="95"/>
      <c r="H77" s="95"/>
      <c r="I77" s="95"/>
      <c r="J77" s="95"/>
      <c r="K77" s="95"/>
      <c r="L77" s="80">
        <v>0</v>
      </c>
      <c r="Y77" s="98"/>
      <c r="Z77" s="80">
        <f t="shared" si="14"/>
        <v>0</v>
      </c>
      <c r="AA77" s="80" t="str">
        <f t="shared" si="13"/>
        <v>零售金融部</v>
      </c>
      <c r="AB77" s="81" t="s">
        <v>265</v>
      </c>
      <c r="AC77" s="81">
        <v>0</v>
      </c>
      <c r="AD77" s="81">
        <v>0</v>
      </c>
      <c r="AE77" s="81">
        <v>0</v>
      </c>
      <c r="AF77" s="81">
        <v>0</v>
      </c>
      <c r="AG77" s="80" t="str">
        <f>IFERROR(VLOOKUP(AB77,$AI:$AJ,2,FALSE),0)</f>
        <v>零售金融部</v>
      </c>
      <c r="AI77" s="89" t="s">
        <v>310</v>
      </c>
      <c r="AJ77" s="89" t="s">
        <v>286</v>
      </c>
      <c r="AL77" s="83"/>
      <c r="AM77" s="83"/>
      <c r="AN77" s="83"/>
      <c r="AO77" s="83"/>
      <c r="AP77" s="83"/>
      <c r="AX77" s="80" t="s">
        <v>310</v>
      </c>
      <c r="AY77" s="80" t="s">
        <v>286</v>
      </c>
      <c r="BB77" s="80" t="str">
        <f>VLOOKUP(BC77,$AX:$AY,2,FALSE)</f>
        <v>零售市场部</v>
      </c>
      <c r="BC77" s="80" t="s">
        <v>158</v>
      </c>
      <c r="BD77" s="80">
        <v>1</v>
      </c>
    </row>
    <row r="78" s="80" customFormat="1" ht="17.25" spans="1:56">
      <c r="A78" s="95"/>
      <c r="B78" s="95"/>
      <c r="C78" s="95"/>
      <c r="D78" s="95">
        <v>0</v>
      </c>
      <c r="E78" s="95"/>
      <c r="F78" s="95"/>
      <c r="G78" s="95"/>
      <c r="H78" s="95"/>
      <c r="I78" s="95"/>
      <c r="J78" s="95"/>
      <c r="K78" s="95"/>
      <c r="L78" s="80">
        <v>0</v>
      </c>
      <c r="Y78" s="98"/>
      <c r="Z78" s="80">
        <f t="shared" si="14"/>
        <v>0</v>
      </c>
      <c r="AA78" s="80" t="str">
        <f t="shared" si="13"/>
        <v>民耀分理处</v>
      </c>
      <c r="AB78" s="81" t="s">
        <v>139</v>
      </c>
      <c r="AC78" s="81">
        <v>0</v>
      </c>
      <c r="AD78" s="81">
        <v>0</v>
      </c>
      <c r="AE78" s="81">
        <v>3</v>
      </c>
      <c r="AF78" s="81">
        <v>25000</v>
      </c>
      <c r="AG78" s="80" t="str">
        <f>IFERROR(VLOOKUP(AB78,$AI:$AJ,2,FALSE),0)</f>
        <v>民耀分理处</v>
      </c>
      <c r="AI78" s="89" t="s">
        <v>337</v>
      </c>
      <c r="AJ78" s="89" t="s">
        <v>286</v>
      </c>
      <c r="AL78" s="83"/>
      <c r="AM78" s="83"/>
      <c r="AN78" s="83"/>
      <c r="AO78" s="83"/>
      <c r="AP78" s="83"/>
      <c r="AX78" s="80" t="s">
        <v>337</v>
      </c>
      <c r="AY78" s="80" t="s">
        <v>286</v>
      </c>
      <c r="BB78" s="80" t="str">
        <f>VLOOKUP(BC78,$AX:$AY,2,FALSE)</f>
        <v>川沙支行</v>
      </c>
      <c r="BC78" s="80" t="s">
        <v>336</v>
      </c>
      <c r="BD78" s="80">
        <v>0</v>
      </c>
    </row>
    <row r="79" s="80" customFormat="1" ht="17.25" spans="1:56">
      <c r="A79" s="95"/>
      <c r="B79" s="95"/>
      <c r="C79" s="95"/>
      <c r="D79" s="95">
        <v>0</v>
      </c>
      <c r="E79" s="95"/>
      <c r="F79" s="95"/>
      <c r="G79" s="95"/>
      <c r="H79" s="95"/>
      <c r="I79" s="95"/>
      <c r="J79" s="95"/>
      <c r="K79" s="95"/>
      <c r="L79" s="80">
        <v>0</v>
      </c>
      <c r="Y79" s="98"/>
      <c r="Z79" s="80">
        <f t="shared" si="14"/>
        <v>0</v>
      </c>
      <c r="AA79" s="80" t="str">
        <f t="shared" si="13"/>
        <v>花木支行</v>
      </c>
      <c r="AB79" s="81" t="s">
        <v>339</v>
      </c>
      <c r="AC79" s="81">
        <v>0</v>
      </c>
      <c r="AD79" s="81">
        <v>0</v>
      </c>
      <c r="AE79" s="81">
        <v>0</v>
      </c>
      <c r="AF79" s="81">
        <v>0</v>
      </c>
      <c r="AG79" s="80" t="str">
        <f>IFERROR(VLOOKUP(AB79,$AI:$AJ,2,FALSE),0)</f>
        <v>花木支行</v>
      </c>
      <c r="AI79" s="89" t="s">
        <v>337</v>
      </c>
      <c r="AJ79" s="89" t="s">
        <v>286</v>
      </c>
      <c r="AL79" s="83"/>
      <c r="AM79" s="83"/>
      <c r="AN79" s="83"/>
      <c r="AO79" s="83"/>
      <c r="AP79" s="83"/>
      <c r="AX79" s="80" t="s">
        <v>337</v>
      </c>
      <c r="AY79" s="80" t="s">
        <v>286</v>
      </c>
      <c r="BB79" s="80" t="str">
        <f>VLOOKUP(BC79,$AX:$AY,2,FALSE)</f>
        <v>川沙支行</v>
      </c>
      <c r="BC79" s="80" t="s">
        <v>338</v>
      </c>
      <c r="BD79" s="80">
        <v>0</v>
      </c>
    </row>
    <row r="80" s="80" customFormat="1" ht="17.25" spans="1:56">
      <c r="A80" s="95"/>
      <c r="B80" s="95"/>
      <c r="C80" s="95"/>
      <c r="D80" s="95">
        <v>0</v>
      </c>
      <c r="E80" s="95"/>
      <c r="F80" s="95"/>
      <c r="G80" s="95"/>
      <c r="H80" s="95"/>
      <c r="I80" s="95"/>
      <c r="J80" s="95"/>
      <c r="K80" s="95"/>
      <c r="L80" s="80">
        <v>0</v>
      </c>
      <c r="Y80" s="98"/>
      <c r="Z80" s="80">
        <f t="shared" si="14"/>
        <v>0</v>
      </c>
      <c r="AA80" s="80" t="str">
        <f t="shared" si="13"/>
        <v>南新分理处</v>
      </c>
      <c r="AB80" s="81" t="s">
        <v>340</v>
      </c>
      <c r="AC80" s="81">
        <v>0</v>
      </c>
      <c r="AD80" s="81">
        <v>0</v>
      </c>
      <c r="AE80" s="81">
        <v>0</v>
      </c>
      <c r="AF80" s="81">
        <v>0</v>
      </c>
      <c r="AG80" s="80" t="str">
        <f>IFERROR(VLOOKUP(AB80,$AI:$AJ,2,FALSE),0)</f>
        <v>南新分理处</v>
      </c>
      <c r="AI80" s="89" t="s">
        <v>341</v>
      </c>
      <c r="AJ80" s="89" t="s">
        <v>286</v>
      </c>
      <c r="AL80" s="83"/>
      <c r="AM80" s="83"/>
      <c r="AN80" s="83"/>
      <c r="AO80" s="83"/>
      <c r="AP80" s="83"/>
      <c r="AX80" s="80" t="s">
        <v>341</v>
      </c>
      <c r="AY80" s="80" t="s">
        <v>286</v>
      </c>
      <c r="BB80" s="80" t="str">
        <f>VLOOKUP(BC80,$AX:$AY,2,FALSE)</f>
        <v>零售市场部</v>
      </c>
      <c r="BC80" s="80" t="s">
        <v>185</v>
      </c>
      <c r="BD80" s="80">
        <v>0</v>
      </c>
    </row>
    <row r="81" s="80" customFormat="1" ht="17.25" spans="1:56">
      <c r="A81" s="95"/>
      <c r="B81" s="95"/>
      <c r="C81" s="95"/>
      <c r="D81" s="95">
        <v>0</v>
      </c>
      <c r="E81" s="95"/>
      <c r="F81" s="95"/>
      <c r="G81" s="95"/>
      <c r="H81" s="95"/>
      <c r="I81" s="95"/>
      <c r="J81" s="95"/>
      <c r="K81" s="95"/>
      <c r="L81" s="80">
        <v>0</v>
      </c>
      <c r="Y81" s="98"/>
      <c r="Z81" s="80">
        <f t="shared" si="14"/>
        <v>0</v>
      </c>
      <c r="AA81" s="80" t="str">
        <f t="shared" si="13"/>
        <v>唐镇支行</v>
      </c>
      <c r="AB81" s="81" t="s">
        <v>343</v>
      </c>
      <c r="AC81" s="81">
        <v>0</v>
      </c>
      <c r="AD81" s="81">
        <v>0</v>
      </c>
      <c r="AE81" s="81">
        <v>0</v>
      </c>
      <c r="AF81" s="81">
        <v>80000</v>
      </c>
      <c r="AG81" s="80" t="str">
        <f>IFERROR(VLOOKUP(AB81,$AI:$AJ,2,FALSE),0)</f>
        <v>唐镇支行</v>
      </c>
      <c r="AI81" s="89" t="s">
        <v>344</v>
      </c>
      <c r="AJ81" s="89" t="s">
        <v>286</v>
      </c>
      <c r="AL81" s="83"/>
      <c r="AM81" s="83"/>
      <c r="AN81" s="83"/>
      <c r="AO81" s="83"/>
      <c r="AP81" s="83"/>
      <c r="AX81" s="80" t="s">
        <v>344</v>
      </c>
      <c r="AY81" s="80" t="s">
        <v>286</v>
      </c>
      <c r="BB81" s="80" t="str">
        <f>VLOOKUP(BC81,$AX:$AY,2,FALSE)</f>
        <v>孙桥支行</v>
      </c>
      <c r="BC81" s="80" t="s">
        <v>342</v>
      </c>
      <c r="BD81" s="80">
        <v>2</v>
      </c>
    </row>
    <row r="82" s="80" customFormat="1" ht="17.25" spans="1:56">
      <c r="A82" s="95"/>
      <c r="B82" s="95"/>
      <c r="C82" s="95"/>
      <c r="D82" s="95">
        <v>0</v>
      </c>
      <c r="E82" s="95"/>
      <c r="F82" s="95"/>
      <c r="G82" s="95"/>
      <c r="H82" s="95"/>
      <c r="I82" s="95"/>
      <c r="J82" s="95"/>
      <c r="K82" s="95"/>
      <c r="L82" s="80">
        <v>0</v>
      </c>
      <c r="Y82" s="98"/>
      <c r="Z82" s="80">
        <f t="shared" si="14"/>
        <v>0</v>
      </c>
      <c r="AA82" s="80" t="str">
        <f t="shared" si="13"/>
        <v>杨思支行</v>
      </c>
      <c r="AB82" s="81" t="s">
        <v>144</v>
      </c>
      <c r="AC82" s="81">
        <v>0</v>
      </c>
      <c r="AD82" s="81">
        <v>0</v>
      </c>
      <c r="AE82" s="81">
        <v>0</v>
      </c>
      <c r="AF82" s="81">
        <v>0</v>
      </c>
      <c r="AG82" s="80" t="str">
        <f>IFERROR(VLOOKUP(AB82,$AI:$AJ,2,FALSE),0)</f>
        <v>杨思支行</v>
      </c>
      <c r="AI82" s="89" t="s">
        <v>346</v>
      </c>
      <c r="AJ82" s="89" t="s">
        <v>286</v>
      </c>
      <c r="AL82" s="83"/>
      <c r="AM82" s="83"/>
      <c r="AN82" s="83"/>
      <c r="AO82" s="83"/>
      <c r="AP82" s="83"/>
      <c r="AX82" s="80" t="s">
        <v>346</v>
      </c>
      <c r="AY82" s="80" t="s">
        <v>286</v>
      </c>
      <c r="BB82" s="80" t="str">
        <f>VLOOKUP(BC82,$AX:$AY,2,FALSE)</f>
        <v>凌兆分理处</v>
      </c>
      <c r="BC82" s="80" t="s">
        <v>345</v>
      </c>
      <c r="BD82" s="80">
        <v>0</v>
      </c>
    </row>
    <row r="83" s="80" customFormat="1" ht="17.25" spans="1:56">
      <c r="A83" s="95"/>
      <c r="B83" s="95"/>
      <c r="C83" s="95"/>
      <c r="D83" s="95">
        <v>0</v>
      </c>
      <c r="E83" s="95"/>
      <c r="F83" s="95"/>
      <c r="G83" s="95"/>
      <c r="H83" s="95"/>
      <c r="I83" s="95"/>
      <c r="J83" s="95"/>
      <c r="K83" s="95"/>
      <c r="L83" s="80">
        <v>0</v>
      </c>
      <c r="Y83" s="98"/>
      <c r="Z83" s="80">
        <f t="shared" si="14"/>
        <v>0</v>
      </c>
      <c r="AA83" s="80" t="str">
        <f t="shared" si="13"/>
        <v>零售市场部</v>
      </c>
      <c r="AB83" s="81" t="s">
        <v>56</v>
      </c>
      <c r="AC83" s="81">
        <v>0</v>
      </c>
      <c r="AD83" s="81">
        <v>0</v>
      </c>
      <c r="AE83" s="81">
        <v>47</v>
      </c>
      <c r="AF83" s="81">
        <v>80000</v>
      </c>
      <c r="AG83" s="80" t="str">
        <f>IFERROR(VLOOKUP(AB83,$AI:$AJ,2,FALSE),0)</f>
        <v>零售市场部</v>
      </c>
      <c r="AI83" s="89" t="s">
        <v>348</v>
      </c>
      <c r="AJ83" s="89" t="s">
        <v>286</v>
      </c>
      <c r="AL83" s="83"/>
      <c r="AM83" s="83"/>
      <c r="AN83" s="83"/>
      <c r="AO83" s="83"/>
      <c r="AP83" s="83"/>
      <c r="AX83" s="80" t="s">
        <v>348</v>
      </c>
      <c r="AY83" s="80" t="s">
        <v>286</v>
      </c>
      <c r="BB83" s="80" t="str">
        <f>VLOOKUP(BC83,$AX:$AY,2,FALSE)</f>
        <v>黄楼支行</v>
      </c>
      <c r="BC83" s="80" t="s">
        <v>347</v>
      </c>
      <c r="BD83" s="80">
        <v>0</v>
      </c>
    </row>
    <row r="84" s="80" customFormat="1" ht="17.25" spans="1:56">
      <c r="A84" s="95"/>
      <c r="B84" s="95"/>
      <c r="C84" s="95"/>
      <c r="D84" s="95">
        <v>0</v>
      </c>
      <c r="E84" s="95"/>
      <c r="F84" s="95"/>
      <c r="G84" s="95"/>
      <c r="H84" s="95"/>
      <c r="I84" s="95"/>
      <c r="J84" s="95"/>
      <c r="K84" s="95"/>
      <c r="L84" s="80">
        <v>0</v>
      </c>
      <c r="Y84" s="98"/>
      <c r="Z84" s="80">
        <f t="shared" si="14"/>
        <v>0</v>
      </c>
      <c r="AA84" s="80" t="str">
        <f t="shared" si="13"/>
        <v>曹路支行</v>
      </c>
      <c r="AB84" s="81" t="s">
        <v>63</v>
      </c>
      <c r="AC84" s="81">
        <v>0</v>
      </c>
      <c r="AD84" s="81">
        <v>0</v>
      </c>
      <c r="AE84" s="81">
        <v>1</v>
      </c>
      <c r="AF84" s="81">
        <v>0</v>
      </c>
      <c r="AG84" s="80" t="str">
        <f>IFERROR(VLOOKUP(AB84,$AI:$AJ,2,FALSE),0)</f>
        <v>曹路支行</v>
      </c>
      <c r="AI84" s="89" t="s">
        <v>350</v>
      </c>
      <c r="AJ84" s="89" t="s">
        <v>286</v>
      </c>
      <c r="AL84" s="83"/>
      <c r="AM84" s="83"/>
      <c r="AN84" s="83"/>
      <c r="AO84" s="83"/>
      <c r="AP84" s="83"/>
      <c r="AX84" s="80" t="s">
        <v>350</v>
      </c>
      <c r="AY84" s="80" t="s">
        <v>286</v>
      </c>
      <c r="BB84" s="80" t="str">
        <f>VLOOKUP(BC84,$AX:$AY,2,FALSE)</f>
        <v>龚路支行</v>
      </c>
      <c r="BC84" s="80" t="s">
        <v>349</v>
      </c>
      <c r="BD84" s="80">
        <v>0</v>
      </c>
    </row>
    <row r="85" s="80" customFormat="1" ht="17.25" spans="1:56">
      <c r="A85" s="95"/>
      <c r="B85" s="95"/>
      <c r="C85" s="95"/>
      <c r="D85" s="95">
        <v>0</v>
      </c>
      <c r="E85" s="95"/>
      <c r="F85" s="95"/>
      <c r="G85" s="95"/>
      <c r="H85" s="95"/>
      <c r="I85" s="95"/>
      <c r="J85" s="95"/>
      <c r="K85" s="95"/>
      <c r="L85" s="80">
        <v>0</v>
      </c>
      <c r="Y85" s="98"/>
      <c r="Z85" s="80">
        <f t="shared" si="14"/>
        <v>0</v>
      </c>
      <c r="AA85" s="80" t="str">
        <f t="shared" si="13"/>
        <v>零售金融部</v>
      </c>
      <c r="AB85" s="81" t="s">
        <v>279</v>
      </c>
      <c r="AC85" s="81">
        <v>0</v>
      </c>
      <c r="AD85" s="81">
        <v>0</v>
      </c>
      <c r="AE85" s="81">
        <v>0</v>
      </c>
      <c r="AF85" s="81">
        <v>0</v>
      </c>
      <c r="AG85" s="80" t="str">
        <f>IFERROR(VLOOKUP(AB85,$AI:$AJ,2,FALSE),0)</f>
        <v>零售金融部</v>
      </c>
      <c r="AI85" s="89" t="s">
        <v>351</v>
      </c>
      <c r="AJ85" s="89" t="s">
        <v>286</v>
      </c>
      <c r="AL85" s="83"/>
      <c r="AM85" s="83"/>
      <c r="AN85" s="83"/>
      <c r="AO85" s="83"/>
      <c r="AP85" s="83"/>
      <c r="AX85" s="80" t="s">
        <v>351</v>
      </c>
      <c r="AY85" s="80" t="s">
        <v>286</v>
      </c>
      <c r="BB85" s="80" t="str">
        <f>VLOOKUP(BC85,$AX:$AY,2,FALSE)</f>
        <v>北蔡支行</v>
      </c>
      <c r="BC85" s="80" t="s">
        <v>190</v>
      </c>
      <c r="BD85" s="80">
        <v>0</v>
      </c>
    </row>
    <row r="86" s="80" customFormat="1" ht="17.25" spans="1:56">
      <c r="A86" s="95"/>
      <c r="B86" s="95"/>
      <c r="C86" s="95"/>
      <c r="D86" s="95">
        <v>0</v>
      </c>
      <c r="E86" s="95"/>
      <c r="F86" s="95"/>
      <c r="G86" s="95"/>
      <c r="H86" s="95"/>
      <c r="I86" s="95"/>
      <c r="J86" s="95"/>
      <c r="K86" s="95"/>
      <c r="L86" s="80">
        <v>0</v>
      </c>
      <c r="Y86" s="98"/>
      <c r="Z86" s="80">
        <f t="shared" si="14"/>
        <v>0</v>
      </c>
      <c r="AA86" s="80" t="str">
        <f t="shared" si="13"/>
        <v>市场一部</v>
      </c>
      <c r="AB86" s="81" t="s">
        <v>352</v>
      </c>
      <c r="AC86" s="81">
        <v>0</v>
      </c>
      <c r="AD86" s="81">
        <v>0</v>
      </c>
      <c r="AE86" s="81">
        <v>0</v>
      </c>
      <c r="AF86" s="81">
        <v>0</v>
      </c>
      <c r="AG86" s="80" t="str">
        <f>IFERROR(VLOOKUP(AB86,$AI:$AJ,2,FALSE),0)</f>
        <v>市场一部</v>
      </c>
      <c r="AI86" s="89" t="s">
        <v>353</v>
      </c>
      <c r="AJ86" s="89" t="s">
        <v>286</v>
      </c>
      <c r="AL86" s="83"/>
      <c r="AM86" s="83"/>
      <c r="AN86" s="83"/>
      <c r="AO86" s="83"/>
      <c r="AP86" s="83"/>
      <c r="AX86" s="80" t="s">
        <v>353</v>
      </c>
      <c r="AY86" s="80" t="s">
        <v>286</v>
      </c>
      <c r="BB86" s="80" t="str">
        <f>VLOOKUP(BC86,$AX:$AY,2,FALSE)</f>
        <v>零售市场部</v>
      </c>
      <c r="BC86" s="80" t="s">
        <v>195</v>
      </c>
      <c r="BD86" s="80">
        <v>0</v>
      </c>
    </row>
    <row r="87" s="80" customFormat="1" ht="17.25" spans="1:56">
      <c r="A87" s="95"/>
      <c r="B87" s="95"/>
      <c r="C87" s="95"/>
      <c r="D87" s="95">
        <v>0</v>
      </c>
      <c r="E87" s="95"/>
      <c r="F87" s="95"/>
      <c r="G87" s="95"/>
      <c r="H87" s="95"/>
      <c r="I87" s="95"/>
      <c r="J87" s="95"/>
      <c r="K87" s="95"/>
      <c r="L87" s="80">
        <v>0</v>
      </c>
      <c r="Y87" s="98"/>
      <c r="Z87" s="80">
        <f t="shared" si="14"/>
        <v>0</v>
      </c>
      <c r="AA87" s="80" t="str">
        <f t="shared" si="13"/>
        <v>零售市场部</v>
      </c>
      <c r="AB87" s="81" t="s">
        <v>355</v>
      </c>
      <c r="AC87" s="81">
        <v>0</v>
      </c>
      <c r="AD87" s="81">
        <v>0</v>
      </c>
      <c r="AE87" s="81">
        <v>0</v>
      </c>
      <c r="AF87" s="81">
        <v>10000</v>
      </c>
      <c r="AG87" s="80" t="str">
        <f>IFERROR(VLOOKUP(AB87,$AI:$AJ,2,FALSE),0)</f>
        <v>零售市场部</v>
      </c>
      <c r="AI87" s="89" t="s">
        <v>356</v>
      </c>
      <c r="AJ87" s="89" t="s">
        <v>286</v>
      </c>
      <c r="AL87" s="83"/>
      <c r="AM87" s="83"/>
      <c r="AN87" s="83"/>
      <c r="AO87" s="83"/>
      <c r="AP87" s="83"/>
      <c r="AX87" s="80" t="s">
        <v>356</v>
      </c>
      <c r="AY87" s="80" t="s">
        <v>286</v>
      </c>
      <c r="BB87" s="80" t="str">
        <f>VLOOKUP(BC87,$AX:$AY,2,FALSE)</f>
        <v>东波分理处</v>
      </c>
      <c r="BC87" s="80" t="s">
        <v>354</v>
      </c>
      <c r="BD87" s="80">
        <v>0</v>
      </c>
    </row>
    <row r="88" s="80" customFormat="1" ht="17.25" spans="1:56">
      <c r="A88" s="95"/>
      <c r="B88" s="95"/>
      <c r="C88" s="95"/>
      <c r="D88" s="95">
        <v>0</v>
      </c>
      <c r="E88" s="95"/>
      <c r="F88" s="95"/>
      <c r="G88" s="95"/>
      <c r="H88" s="95"/>
      <c r="I88" s="95"/>
      <c r="J88" s="95"/>
      <c r="K88" s="95"/>
      <c r="L88" s="80">
        <v>0</v>
      </c>
      <c r="Y88" s="98"/>
      <c r="Z88" s="80">
        <f t="shared" si="14"/>
        <v>0</v>
      </c>
      <c r="AA88" s="80" t="str">
        <f t="shared" si="13"/>
        <v>张江支行</v>
      </c>
      <c r="AB88" s="81" t="s">
        <v>358</v>
      </c>
      <c r="AC88" s="81">
        <v>0</v>
      </c>
      <c r="AD88" s="81">
        <v>0</v>
      </c>
      <c r="AE88" s="81">
        <v>0</v>
      </c>
      <c r="AF88" s="81">
        <v>0</v>
      </c>
      <c r="AG88" s="80" t="str">
        <f>IFERROR(VLOOKUP(AB88,$AI:$AJ,2,FALSE),0)</f>
        <v>张江支行</v>
      </c>
      <c r="AI88" s="89" t="s">
        <v>359</v>
      </c>
      <c r="AJ88" s="89" t="s">
        <v>286</v>
      </c>
      <c r="AL88" s="83"/>
      <c r="AM88" s="83"/>
      <c r="AN88" s="83"/>
      <c r="AO88" s="83"/>
      <c r="AP88" s="83"/>
      <c r="AX88" s="80" t="s">
        <v>359</v>
      </c>
      <c r="AY88" s="80" t="s">
        <v>286</v>
      </c>
      <c r="BB88" s="80" t="str">
        <f>VLOOKUP(BC88,$AX:$AY,2,FALSE)</f>
        <v>六团支行</v>
      </c>
      <c r="BC88" s="80" t="s">
        <v>357</v>
      </c>
      <c r="BD88" s="80">
        <v>0</v>
      </c>
    </row>
    <row r="89" s="80" customFormat="1" ht="17.25" spans="1:56">
      <c r="A89" s="95"/>
      <c r="B89" s="95"/>
      <c r="C89" s="95"/>
      <c r="D89" s="95">
        <v>0</v>
      </c>
      <c r="E89" s="95"/>
      <c r="F89" s="95"/>
      <c r="G89" s="95"/>
      <c r="H89" s="95"/>
      <c r="I89" s="95"/>
      <c r="J89" s="95"/>
      <c r="K89" s="95"/>
      <c r="L89" s="80">
        <v>0</v>
      </c>
      <c r="Y89" s="98"/>
      <c r="Z89" s="80">
        <f t="shared" si="14"/>
        <v>0</v>
      </c>
      <c r="AA89" s="80">
        <f t="shared" si="13"/>
        <v>0</v>
      </c>
      <c r="AB89" s="81" t="s">
        <v>103</v>
      </c>
      <c r="AC89" s="81">
        <v>1</v>
      </c>
      <c r="AD89" s="81">
        <v>0</v>
      </c>
      <c r="AE89" s="81">
        <v>3</v>
      </c>
      <c r="AF89" s="81">
        <v>0</v>
      </c>
      <c r="AG89" s="80">
        <f>IFERROR(VLOOKUP(AB89,$AI:$AJ,2,FALSE),0)</f>
        <v>0</v>
      </c>
      <c r="AI89" s="89" t="s">
        <v>361</v>
      </c>
      <c r="AJ89" s="89" t="s">
        <v>286</v>
      </c>
      <c r="AL89" s="83"/>
      <c r="AM89" s="83"/>
      <c r="AN89" s="83"/>
      <c r="AO89" s="83"/>
      <c r="AP89" s="83"/>
      <c r="AX89" s="80" t="s">
        <v>361</v>
      </c>
      <c r="AY89" s="80" t="s">
        <v>286</v>
      </c>
      <c r="BB89" s="80" t="str">
        <f>VLOOKUP(BC89,$AX:$AY,2,FALSE)</f>
        <v>高行支行</v>
      </c>
      <c r="BC89" s="80" t="s">
        <v>360</v>
      </c>
      <c r="BD89" s="80">
        <v>0</v>
      </c>
    </row>
    <row r="90" s="80" customFormat="1" ht="17.25" spans="1:56">
      <c r="A90" s="95"/>
      <c r="B90" s="95"/>
      <c r="C90" s="95"/>
      <c r="D90" s="95">
        <v>0</v>
      </c>
      <c r="E90" s="95"/>
      <c r="F90" s="95"/>
      <c r="G90" s="95"/>
      <c r="H90" s="95"/>
      <c r="I90" s="95"/>
      <c r="J90" s="95"/>
      <c r="K90" s="95"/>
      <c r="L90" s="80">
        <v>0</v>
      </c>
      <c r="Y90" s="98"/>
      <c r="Z90" s="80">
        <f t="shared" si="14"/>
        <v>0</v>
      </c>
      <c r="AA90" s="80" t="str">
        <f t="shared" si="13"/>
        <v>合庆支行</v>
      </c>
      <c r="AB90" s="81" t="s">
        <v>161</v>
      </c>
      <c r="AC90" s="81">
        <v>0</v>
      </c>
      <c r="AD90" s="81">
        <v>0</v>
      </c>
      <c r="AE90" s="81">
        <v>0</v>
      </c>
      <c r="AF90" s="81">
        <v>302600</v>
      </c>
      <c r="AG90" s="80" t="str">
        <f>IFERROR(VLOOKUP(AB90,$AI:$AJ,2,FALSE),0)</f>
        <v>合庆支行</v>
      </c>
      <c r="AI90" s="89" t="s">
        <v>363</v>
      </c>
      <c r="AJ90" s="89" t="s">
        <v>286</v>
      </c>
      <c r="AL90" s="83"/>
      <c r="AM90" s="83"/>
      <c r="AN90" s="83"/>
      <c r="AO90" s="83"/>
      <c r="AP90" s="83"/>
      <c r="AX90" s="80" t="s">
        <v>363</v>
      </c>
      <c r="AY90" s="80" t="s">
        <v>286</v>
      </c>
      <c r="BB90" s="80" t="str">
        <f>VLOOKUP(BC90,$AX:$AY,2,FALSE)</f>
        <v>唐镇支行</v>
      </c>
      <c r="BC90" s="80" t="s">
        <v>362</v>
      </c>
      <c r="BD90" s="80">
        <v>0</v>
      </c>
    </row>
    <row r="91" s="80" customFormat="1" ht="17.25" spans="1:56">
      <c r="A91" s="95"/>
      <c r="B91" s="95"/>
      <c r="C91" s="95"/>
      <c r="D91" s="95">
        <v>0</v>
      </c>
      <c r="E91" s="95"/>
      <c r="F91" s="95"/>
      <c r="G91" s="95"/>
      <c r="H91" s="95"/>
      <c r="I91" s="95"/>
      <c r="J91" s="95"/>
      <c r="K91" s="95"/>
      <c r="L91" s="80">
        <v>0</v>
      </c>
      <c r="Y91" s="98"/>
      <c r="Z91" s="80">
        <f t="shared" si="14"/>
        <v>0</v>
      </c>
      <c r="AA91" s="80" t="str">
        <f t="shared" si="13"/>
        <v>凌桥支行</v>
      </c>
      <c r="AB91" s="81" t="s">
        <v>365</v>
      </c>
      <c r="AC91" s="81">
        <v>0</v>
      </c>
      <c r="AD91" s="81">
        <v>0</v>
      </c>
      <c r="AE91" s="81">
        <v>2</v>
      </c>
      <c r="AF91" s="81">
        <v>0</v>
      </c>
      <c r="AG91" s="80" t="str">
        <f>IFERROR(VLOOKUP(AB91,$AI:$AJ,2,FALSE),0)</f>
        <v>凌桥支行</v>
      </c>
      <c r="AI91" s="89" t="s">
        <v>366</v>
      </c>
      <c r="AJ91" s="89" t="s">
        <v>286</v>
      </c>
      <c r="AL91" s="83"/>
      <c r="AM91" s="83"/>
      <c r="AN91" s="83"/>
      <c r="AO91" s="83"/>
      <c r="AP91" s="83"/>
      <c r="AX91" s="80" t="s">
        <v>366</v>
      </c>
      <c r="AY91" s="80" t="s">
        <v>286</v>
      </c>
      <c r="BB91" s="80" t="str">
        <f>VLOOKUP(BC91,$AX:$AY,2,FALSE)</f>
        <v>花木支行</v>
      </c>
      <c r="BC91" s="80" t="s">
        <v>364</v>
      </c>
      <c r="BD91" s="80">
        <v>1</v>
      </c>
    </row>
    <row r="92" s="80" customFormat="1" ht="17.25" spans="1:56">
      <c r="A92" s="95"/>
      <c r="B92" s="95"/>
      <c r="C92" s="95"/>
      <c r="D92" s="95">
        <v>0</v>
      </c>
      <c r="E92" s="95"/>
      <c r="F92" s="95"/>
      <c r="G92" s="95"/>
      <c r="H92" s="95"/>
      <c r="I92" s="95"/>
      <c r="J92" s="95"/>
      <c r="K92" s="95"/>
      <c r="L92" s="80">
        <v>0</v>
      </c>
      <c r="Y92" s="98"/>
      <c r="Z92" s="80">
        <f t="shared" si="14"/>
        <v>0</v>
      </c>
      <c r="AA92" s="80" t="str">
        <f t="shared" si="13"/>
        <v>洋泾支行</v>
      </c>
      <c r="AB92" s="81" t="s">
        <v>166</v>
      </c>
      <c r="AC92" s="81">
        <v>0</v>
      </c>
      <c r="AD92" s="81">
        <v>0</v>
      </c>
      <c r="AE92" s="81">
        <v>5</v>
      </c>
      <c r="AF92" s="81">
        <v>51000</v>
      </c>
      <c r="AG92" s="80" t="str">
        <f>IFERROR(VLOOKUP(AB92,$AI:$AJ,2,FALSE),0)</f>
        <v>洋泾支行</v>
      </c>
      <c r="AI92" s="89" t="s">
        <v>367</v>
      </c>
      <c r="AJ92" s="89" t="s">
        <v>286</v>
      </c>
      <c r="AL92" s="83"/>
      <c r="AM92" s="83"/>
      <c r="AN92" s="83"/>
      <c r="AO92" s="83"/>
      <c r="AP92" s="83"/>
      <c r="AX92" s="80" t="s">
        <v>367</v>
      </c>
      <c r="AY92" s="80" t="s">
        <v>286</v>
      </c>
      <c r="BB92" s="80" t="str">
        <f>VLOOKUP(BC92,$AX:$AY,2,FALSE)</f>
        <v>零售市场部</v>
      </c>
      <c r="BC92" s="80" t="s">
        <v>162</v>
      </c>
      <c r="BD92" s="80">
        <v>1</v>
      </c>
    </row>
    <row r="93" s="80" customFormat="1" ht="17.25" spans="1:56">
      <c r="A93" s="95"/>
      <c r="B93" s="95"/>
      <c r="C93" s="95"/>
      <c r="D93" s="95">
        <v>0</v>
      </c>
      <c r="E93" s="95"/>
      <c r="F93" s="95"/>
      <c r="G93" s="95"/>
      <c r="H93" s="95"/>
      <c r="I93" s="95"/>
      <c r="J93" s="95"/>
      <c r="K93" s="95"/>
      <c r="L93" s="80">
        <v>0</v>
      </c>
      <c r="Y93" s="98"/>
      <c r="Z93" s="80">
        <f t="shared" si="14"/>
        <v>0</v>
      </c>
      <c r="AA93" s="80" t="str">
        <f t="shared" si="13"/>
        <v>金桥支行</v>
      </c>
      <c r="AB93" s="81" t="s">
        <v>369</v>
      </c>
      <c r="AC93" s="81">
        <v>0</v>
      </c>
      <c r="AD93" s="81">
        <v>0</v>
      </c>
      <c r="AE93" s="81">
        <v>0</v>
      </c>
      <c r="AF93" s="81">
        <v>0</v>
      </c>
      <c r="AG93" s="80" t="str">
        <f>IFERROR(VLOOKUP(AB93,$AI:$AJ,2,FALSE),0)</f>
        <v>金桥支行</v>
      </c>
      <c r="AI93" s="89"/>
      <c r="AJ93" s="89"/>
      <c r="AL93" s="83"/>
      <c r="AM93" s="83"/>
      <c r="AN93" s="83"/>
      <c r="AO93" s="83"/>
      <c r="AP93" s="83"/>
      <c r="BB93" s="80" t="str">
        <f>VLOOKUP(BC93,$AX:$AY,2,FALSE)</f>
        <v>南新分理处</v>
      </c>
      <c r="BC93" s="80" t="s">
        <v>368</v>
      </c>
      <c r="BD93" s="80">
        <v>0</v>
      </c>
    </row>
    <row r="94" s="80" customFormat="1" ht="17.25" spans="1:56">
      <c r="A94" s="95"/>
      <c r="B94" s="95"/>
      <c r="C94" s="95"/>
      <c r="D94" s="95">
        <v>0</v>
      </c>
      <c r="E94" s="95"/>
      <c r="F94" s="95"/>
      <c r="G94" s="95"/>
      <c r="H94" s="95"/>
      <c r="I94" s="95"/>
      <c r="J94" s="95"/>
      <c r="K94" s="95"/>
      <c r="L94" s="80">
        <v>0</v>
      </c>
      <c r="Y94" s="98"/>
      <c r="Z94" s="80">
        <f t="shared" si="14"/>
        <v>0</v>
      </c>
      <c r="AA94" s="80" t="str">
        <f t="shared" si="13"/>
        <v>合规内控部</v>
      </c>
      <c r="AB94" s="81" t="s">
        <v>371</v>
      </c>
      <c r="AC94" s="81">
        <v>0</v>
      </c>
      <c r="AD94" s="81">
        <v>0</v>
      </c>
      <c r="AE94" s="81">
        <v>0</v>
      </c>
      <c r="AF94" s="81">
        <v>0</v>
      </c>
      <c r="AG94" s="80" t="str">
        <f>IFERROR(VLOOKUP(AB94,$AI:$AJ,2,FALSE),0)</f>
        <v>合规内控部</v>
      </c>
      <c r="AI94" s="89" t="s">
        <v>372</v>
      </c>
      <c r="AJ94" s="89" t="s">
        <v>286</v>
      </c>
      <c r="AL94" s="83"/>
      <c r="AM94" s="83"/>
      <c r="AN94" s="83"/>
      <c r="AO94" s="83"/>
      <c r="AP94" s="83"/>
      <c r="AX94" s="80" t="s">
        <v>372</v>
      </c>
      <c r="AY94" s="80" t="s">
        <v>286</v>
      </c>
      <c r="BB94" s="80" t="str">
        <f>VLOOKUP(BC94,$AX:$AY,2,FALSE)</f>
        <v>陆家嘴支行</v>
      </c>
      <c r="BC94" s="80" t="s">
        <v>370</v>
      </c>
      <c r="BD94" s="80">
        <v>0</v>
      </c>
    </row>
    <row r="95" s="80" customFormat="1" ht="17.25" spans="1:56">
      <c r="A95" s="95"/>
      <c r="B95" s="95"/>
      <c r="C95" s="95"/>
      <c r="D95" s="95">
        <v>0</v>
      </c>
      <c r="E95" s="95"/>
      <c r="F95" s="95"/>
      <c r="G95" s="95"/>
      <c r="H95" s="95"/>
      <c r="I95" s="95"/>
      <c r="J95" s="95"/>
      <c r="K95" s="95"/>
      <c r="L95" s="80">
        <v>0</v>
      </c>
      <c r="Y95" s="98"/>
      <c r="Z95" s="80">
        <f t="shared" si="14"/>
        <v>0</v>
      </c>
      <c r="AA95" s="80" t="str">
        <f t="shared" si="13"/>
        <v>御桥分理处</v>
      </c>
      <c r="AB95" s="81" t="s">
        <v>374</v>
      </c>
      <c r="AC95" s="81">
        <v>0</v>
      </c>
      <c r="AD95" s="81">
        <v>0</v>
      </c>
      <c r="AE95" s="81">
        <v>0</v>
      </c>
      <c r="AF95" s="81">
        <v>0</v>
      </c>
      <c r="AG95" s="80" t="str">
        <f>IFERROR(VLOOKUP(AB95,$AI:$AJ,2,FALSE),0)</f>
        <v>御桥分理处</v>
      </c>
      <c r="AI95" s="89" t="s">
        <v>375</v>
      </c>
      <c r="AJ95" s="89" t="s">
        <v>286</v>
      </c>
      <c r="AL95" s="83"/>
      <c r="AM95" s="83"/>
      <c r="AN95" s="83"/>
      <c r="AO95" s="83"/>
      <c r="AP95" s="83"/>
      <c r="AX95" s="80" t="s">
        <v>375</v>
      </c>
      <c r="AY95" s="80" t="s">
        <v>286</v>
      </c>
      <c r="BB95" s="80" t="str">
        <f>VLOOKUP(BC95,$AX:$AY,2,FALSE)</f>
        <v>东沟支行</v>
      </c>
      <c r="BC95" s="80" t="s">
        <v>373</v>
      </c>
      <c r="BD95" s="80">
        <v>0</v>
      </c>
    </row>
    <row r="96" s="80" customFormat="1" ht="17.25" spans="1:56">
      <c r="A96" s="95"/>
      <c r="B96" s="95"/>
      <c r="C96" s="95"/>
      <c r="D96" s="95">
        <v>0</v>
      </c>
      <c r="E96" s="95"/>
      <c r="F96" s="95"/>
      <c r="G96" s="95"/>
      <c r="H96" s="95"/>
      <c r="I96" s="95"/>
      <c r="J96" s="95"/>
      <c r="K96" s="95"/>
      <c r="L96" s="80">
        <v>0</v>
      </c>
      <c r="Y96" s="98"/>
      <c r="Z96" s="80">
        <f t="shared" si="14"/>
        <v>0</v>
      </c>
      <c r="AA96" s="80" t="str">
        <f t="shared" si="13"/>
        <v>凌兆分理处</v>
      </c>
      <c r="AB96" s="81" t="s">
        <v>376</v>
      </c>
      <c r="AC96" s="81">
        <v>0</v>
      </c>
      <c r="AD96" s="81">
        <v>0</v>
      </c>
      <c r="AE96" s="81">
        <v>0</v>
      </c>
      <c r="AF96" s="81">
        <v>0</v>
      </c>
      <c r="AG96" s="80" t="str">
        <f>IFERROR(VLOOKUP(AB96,$AI:$AJ,2,FALSE),0)</f>
        <v>凌兆分理处</v>
      </c>
      <c r="AI96" s="89" t="s">
        <v>377</v>
      </c>
      <c r="AJ96" s="89" t="s">
        <v>286</v>
      </c>
      <c r="AL96" s="83"/>
      <c r="AM96" s="83"/>
      <c r="AN96" s="83"/>
      <c r="AO96" s="83"/>
      <c r="AP96" s="83"/>
      <c r="AX96" s="80" t="s">
        <v>377</v>
      </c>
      <c r="AY96" s="80" t="s">
        <v>286</v>
      </c>
      <c r="BB96" s="80" t="str">
        <f>VLOOKUP(BC96,$AX:$AY,2,FALSE)</f>
        <v>孙桥支行</v>
      </c>
      <c r="BC96" s="80" t="s">
        <v>203</v>
      </c>
      <c r="BD96" s="80">
        <v>0</v>
      </c>
    </row>
    <row r="97" s="80" customFormat="1" ht="17.25" spans="1:56">
      <c r="A97" s="95"/>
      <c r="B97" s="95"/>
      <c r="C97" s="95"/>
      <c r="D97" s="95">
        <v>0</v>
      </c>
      <c r="E97" s="95"/>
      <c r="F97" s="95"/>
      <c r="G97" s="95"/>
      <c r="H97" s="95"/>
      <c r="I97" s="95"/>
      <c r="J97" s="95"/>
      <c r="K97" s="95"/>
      <c r="L97" s="80">
        <v>0</v>
      </c>
      <c r="Y97" s="98"/>
      <c r="Z97" s="80">
        <f t="shared" si="14"/>
        <v>0</v>
      </c>
      <c r="AA97" s="80">
        <f t="shared" si="13"/>
        <v>0</v>
      </c>
      <c r="AB97" s="81" t="s">
        <v>379</v>
      </c>
      <c r="AC97" s="81">
        <v>0</v>
      </c>
      <c r="AD97" s="81">
        <v>0</v>
      </c>
      <c r="AE97" s="81">
        <v>0</v>
      </c>
      <c r="AF97" s="81">
        <v>0</v>
      </c>
      <c r="AG97" s="80">
        <f>IFERROR(VLOOKUP(AB97,$AI:$AJ,2,FALSE),0)</f>
        <v>0</v>
      </c>
      <c r="AI97" s="89" t="s">
        <v>380</v>
      </c>
      <c r="AJ97" s="89" t="s">
        <v>286</v>
      </c>
      <c r="AL97" s="83"/>
      <c r="AM97" s="83"/>
      <c r="AN97" s="83"/>
      <c r="AO97" s="83"/>
      <c r="AP97" s="83"/>
      <c r="AX97" s="80" t="s">
        <v>380</v>
      </c>
      <c r="AY97" s="80" t="s">
        <v>286</v>
      </c>
      <c r="BB97" s="80" t="str">
        <f>VLOOKUP(BC97,$AX:$AY,2,FALSE)</f>
        <v>施湾支行</v>
      </c>
      <c r="BC97" s="80" t="s">
        <v>378</v>
      </c>
      <c r="BD97" s="80">
        <v>0</v>
      </c>
    </row>
    <row r="98" s="80" customFormat="1" ht="17.25" spans="1:56">
      <c r="A98" s="95"/>
      <c r="B98" s="95"/>
      <c r="C98" s="95"/>
      <c r="D98" s="95">
        <v>0</v>
      </c>
      <c r="E98" s="95"/>
      <c r="F98" s="95"/>
      <c r="G98" s="95"/>
      <c r="H98" s="95"/>
      <c r="I98" s="95"/>
      <c r="J98" s="95"/>
      <c r="K98" s="95"/>
      <c r="L98" s="80">
        <v>0</v>
      </c>
      <c r="Y98" s="98"/>
      <c r="Z98" s="80">
        <f t="shared" si="14"/>
        <v>0</v>
      </c>
      <c r="AA98" s="80">
        <f t="shared" si="13"/>
        <v>0</v>
      </c>
      <c r="AB98" s="81" t="s">
        <v>382</v>
      </c>
      <c r="AC98" s="81">
        <v>0</v>
      </c>
      <c r="AD98" s="81">
        <v>0</v>
      </c>
      <c r="AE98" s="81">
        <v>0</v>
      </c>
      <c r="AF98" s="81">
        <v>24000</v>
      </c>
      <c r="AG98" s="80">
        <f>IFERROR(VLOOKUP(AB98,$AI:$AJ,2,FALSE),0)</f>
        <v>0</v>
      </c>
      <c r="AI98" s="89" t="s">
        <v>383</v>
      </c>
      <c r="AJ98" s="89" t="s">
        <v>286</v>
      </c>
      <c r="AL98" s="83"/>
      <c r="AM98" s="83"/>
      <c r="AN98" s="83"/>
      <c r="AO98" s="83"/>
      <c r="AP98" s="83"/>
      <c r="AX98" s="80" t="s">
        <v>383</v>
      </c>
      <c r="AY98" s="80" t="s">
        <v>286</v>
      </c>
      <c r="BB98" s="80" t="str">
        <f>VLOOKUP(BC98,$AX:$AY,2,FALSE)</f>
        <v>洋泾支行</v>
      </c>
      <c r="BC98" s="80" t="s">
        <v>381</v>
      </c>
      <c r="BD98" s="80">
        <v>1</v>
      </c>
    </row>
    <row r="99" s="80" customFormat="1" ht="17.25" spans="1:56">
      <c r="A99" s="95"/>
      <c r="B99" s="95"/>
      <c r="C99" s="95"/>
      <c r="D99" s="95">
        <v>0</v>
      </c>
      <c r="E99" s="95"/>
      <c r="F99" s="95"/>
      <c r="G99" s="95"/>
      <c r="H99" s="95"/>
      <c r="I99" s="95"/>
      <c r="J99" s="95"/>
      <c r="K99" s="95"/>
      <c r="L99" s="80">
        <v>0</v>
      </c>
      <c r="Y99" s="98"/>
      <c r="Z99" s="80">
        <f t="shared" si="14"/>
        <v>0</v>
      </c>
      <c r="AA99" s="80" t="str">
        <f t="shared" si="13"/>
        <v>南新分理处</v>
      </c>
      <c r="AB99" s="81" t="s">
        <v>110</v>
      </c>
      <c r="AC99" s="81">
        <v>0</v>
      </c>
      <c r="AD99" s="81">
        <v>0</v>
      </c>
      <c r="AE99" s="81">
        <v>2</v>
      </c>
      <c r="AF99" s="81">
        <v>511000</v>
      </c>
      <c r="AG99" s="80" t="str">
        <f>IFERROR(VLOOKUP(AB99,$AI:$AJ,2,FALSE),0)</f>
        <v>南新分理处</v>
      </c>
      <c r="AI99" s="89" t="s">
        <v>385</v>
      </c>
      <c r="AJ99" s="89" t="s">
        <v>286</v>
      </c>
      <c r="AL99" s="83"/>
      <c r="AM99" s="83"/>
      <c r="AN99" s="83"/>
      <c r="AO99" s="83"/>
      <c r="AP99" s="83"/>
      <c r="AX99" s="80" t="s">
        <v>385</v>
      </c>
      <c r="AY99" s="80" t="s">
        <v>286</v>
      </c>
      <c r="BB99" s="80" t="str">
        <f>VLOOKUP(BC99,$AX:$AY,2,FALSE)</f>
        <v>合庆支行</v>
      </c>
      <c r="BC99" s="80" t="s">
        <v>384</v>
      </c>
      <c r="BD99" s="80">
        <v>0</v>
      </c>
    </row>
    <row r="100" s="80" customFormat="1" ht="17.25" spans="1:56">
      <c r="A100" s="95"/>
      <c r="B100" s="95"/>
      <c r="C100" s="95"/>
      <c r="D100" s="95">
        <v>0</v>
      </c>
      <c r="E100" s="95"/>
      <c r="F100" s="95"/>
      <c r="G100" s="95"/>
      <c r="H100" s="95"/>
      <c r="I100" s="95"/>
      <c r="J100" s="95"/>
      <c r="K100" s="95"/>
      <c r="L100" s="80">
        <v>0</v>
      </c>
      <c r="Y100" s="98"/>
      <c r="Z100" s="80">
        <f t="shared" si="14"/>
        <v>0</v>
      </c>
      <c r="AA100" s="80">
        <f t="shared" si="13"/>
        <v>0</v>
      </c>
      <c r="AB100" s="81" t="s">
        <v>386</v>
      </c>
      <c r="AC100" s="81">
        <v>0</v>
      </c>
      <c r="AD100" s="81">
        <v>0</v>
      </c>
      <c r="AE100" s="81">
        <v>0</v>
      </c>
      <c r="AF100" s="81">
        <v>0</v>
      </c>
      <c r="AG100" s="80">
        <f>IFERROR(VLOOKUP(AB100,$AI:$AJ,2,FALSE),0)</f>
        <v>0</v>
      </c>
      <c r="AI100" s="89" t="s">
        <v>387</v>
      </c>
      <c r="AJ100" s="89" t="s">
        <v>286</v>
      </c>
      <c r="AL100" s="83"/>
      <c r="AM100" s="83"/>
      <c r="AN100" s="83"/>
      <c r="AO100" s="83"/>
      <c r="AP100" s="83"/>
      <c r="AX100" s="80" t="s">
        <v>387</v>
      </c>
      <c r="AY100" s="80" t="s">
        <v>286</v>
      </c>
      <c r="BB100" s="80" t="str">
        <f>VLOOKUP(BC100,$AX:$AY,2,FALSE)</f>
        <v>零售市场部</v>
      </c>
      <c r="BC100" s="80" t="s">
        <v>206</v>
      </c>
      <c r="BD100" s="80">
        <v>0</v>
      </c>
    </row>
    <row r="101" s="80" customFormat="1" ht="17.25" spans="1:56">
      <c r="A101" s="95"/>
      <c r="B101" s="95"/>
      <c r="C101" s="95"/>
      <c r="D101" s="95">
        <v>0</v>
      </c>
      <c r="E101" s="95"/>
      <c r="F101" s="95"/>
      <c r="G101" s="95"/>
      <c r="H101" s="95"/>
      <c r="I101" s="95"/>
      <c r="J101" s="95"/>
      <c r="K101" s="95"/>
      <c r="L101" s="80">
        <v>0</v>
      </c>
      <c r="Y101" s="98"/>
      <c r="Z101" s="80">
        <f t="shared" si="14"/>
        <v>0</v>
      </c>
      <c r="AA101" s="80">
        <f t="shared" si="13"/>
        <v>0</v>
      </c>
      <c r="AB101" s="81" t="s">
        <v>388</v>
      </c>
      <c r="AC101" s="81">
        <v>0</v>
      </c>
      <c r="AD101" s="81">
        <v>0</v>
      </c>
      <c r="AE101" s="81">
        <v>0</v>
      </c>
      <c r="AF101" s="81">
        <v>0</v>
      </c>
      <c r="AG101" s="80">
        <f>IFERROR(VLOOKUP(AB101,$AI:$AJ,2,FALSE),0)</f>
        <v>0</v>
      </c>
      <c r="AI101" s="89" t="s">
        <v>389</v>
      </c>
      <c r="AJ101" s="89" t="s">
        <v>286</v>
      </c>
      <c r="AL101" s="83"/>
      <c r="AM101" s="83"/>
      <c r="AN101" s="83"/>
      <c r="AO101" s="83"/>
      <c r="AP101" s="83"/>
      <c r="AX101" s="80" t="s">
        <v>389</v>
      </c>
      <c r="AY101" s="80" t="s">
        <v>286</v>
      </c>
      <c r="BB101" s="80" t="str">
        <f>VLOOKUP(BC101,$AX:$AY,2,FALSE)</f>
        <v>严桥支行</v>
      </c>
      <c r="BC101" s="80" t="s">
        <v>211</v>
      </c>
      <c r="BD101" s="80">
        <v>0</v>
      </c>
    </row>
    <row r="102" s="80" customFormat="1" ht="17.25" spans="1:56">
      <c r="A102" s="95"/>
      <c r="B102" s="95"/>
      <c r="C102" s="95"/>
      <c r="D102" s="95">
        <v>0</v>
      </c>
      <c r="E102" s="95"/>
      <c r="F102" s="95"/>
      <c r="G102" s="95"/>
      <c r="H102" s="95"/>
      <c r="I102" s="95"/>
      <c r="J102" s="95"/>
      <c r="K102" s="95"/>
      <c r="L102" s="80">
        <v>0</v>
      </c>
      <c r="Y102" s="98"/>
      <c r="Z102" s="80">
        <f t="shared" si="14"/>
        <v>0</v>
      </c>
      <c r="AA102" s="80" t="str">
        <f t="shared" si="13"/>
        <v>龚路支行</v>
      </c>
      <c r="AB102" s="81" t="s">
        <v>391</v>
      </c>
      <c r="AC102" s="81">
        <v>0</v>
      </c>
      <c r="AD102" s="81">
        <v>0</v>
      </c>
      <c r="AE102" s="81">
        <v>0</v>
      </c>
      <c r="AF102" s="81">
        <v>0</v>
      </c>
      <c r="AG102" s="80" t="str">
        <f>IFERROR(VLOOKUP(AB102,$AI:$AJ,2,FALSE),0)</f>
        <v>龚路支行</v>
      </c>
      <c r="AI102" s="89" t="s">
        <v>392</v>
      </c>
      <c r="AJ102" s="89" t="s">
        <v>286</v>
      </c>
      <c r="AL102" s="83"/>
      <c r="AM102" s="83"/>
      <c r="AN102" s="83"/>
      <c r="AO102" s="83"/>
      <c r="AP102" s="83"/>
      <c r="AX102" s="80" t="s">
        <v>392</v>
      </c>
      <c r="AY102" s="80" t="s">
        <v>286</v>
      </c>
      <c r="BB102" s="80" t="str">
        <f>VLOOKUP(BC102,$AX:$AY,2,FALSE)</f>
        <v>三林支行</v>
      </c>
      <c r="BC102" s="80" t="s">
        <v>390</v>
      </c>
      <c r="BD102" s="80">
        <v>0</v>
      </c>
    </row>
    <row r="103" s="80" customFormat="1" ht="17.25" spans="1:56">
      <c r="A103" s="95"/>
      <c r="B103" s="95"/>
      <c r="C103" s="95"/>
      <c r="D103" s="95">
        <v>0</v>
      </c>
      <c r="E103" s="95"/>
      <c r="F103" s="95"/>
      <c r="G103" s="95"/>
      <c r="H103" s="95"/>
      <c r="I103" s="95"/>
      <c r="J103" s="95"/>
      <c r="K103" s="95"/>
      <c r="L103" s="80">
        <v>0</v>
      </c>
      <c r="Y103" s="98"/>
      <c r="Z103" s="80">
        <f t="shared" si="14"/>
        <v>0</v>
      </c>
      <c r="AA103" s="80" t="str">
        <f t="shared" si="13"/>
        <v>江镇支行</v>
      </c>
      <c r="AB103" s="81" t="s">
        <v>394</v>
      </c>
      <c r="AC103" s="81">
        <v>0</v>
      </c>
      <c r="AD103" s="81">
        <v>0</v>
      </c>
      <c r="AE103" s="81">
        <v>0</v>
      </c>
      <c r="AF103" s="81">
        <v>25000</v>
      </c>
      <c r="AG103" s="80" t="str">
        <f>IFERROR(VLOOKUP(AB103,$AI:$AJ,2,FALSE),0)</f>
        <v>江镇支行</v>
      </c>
      <c r="AI103" s="89" t="s">
        <v>395</v>
      </c>
      <c r="AJ103" s="89" t="s">
        <v>286</v>
      </c>
      <c r="AL103" s="83"/>
      <c r="AM103" s="83"/>
      <c r="AN103" s="83"/>
      <c r="AO103" s="83"/>
      <c r="AP103" s="83"/>
      <c r="AX103" s="80" t="s">
        <v>395</v>
      </c>
      <c r="AY103" s="80" t="s">
        <v>286</v>
      </c>
      <c r="BB103" s="80" t="str">
        <f>VLOOKUP(BC103,$AX:$AY,2,FALSE)</f>
        <v>凌桥支行</v>
      </c>
      <c r="BC103" s="80" t="s">
        <v>393</v>
      </c>
      <c r="BD103" s="80">
        <v>0</v>
      </c>
    </row>
    <row r="104" s="80" customFormat="1" ht="17.25" spans="1:56">
      <c r="A104" s="95"/>
      <c r="B104" s="95"/>
      <c r="C104" s="95"/>
      <c r="D104" s="95">
        <v>0</v>
      </c>
      <c r="E104" s="95"/>
      <c r="F104" s="95"/>
      <c r="G104" s="95"/>
      <c r="H104" s="95"/>
      <c r="I104" s="95"/>
      <c r="J104" s="95"/>
      <c r="K104" s="95"/>
      <c r="L104" s="80">
        <v>0</v>
      </c>
      <c r="Y104" s="98"/>
      <c r="Z104" s="80">
        <f t="shared" si="14"/>
        <v>0</v>
      </c>
      <c r="AA104" s="80">
        <f t="shared" si="13"/>
        <v>0</v>
      </c>
      <c r="AB104" s="81" t="s">
        <v>397</v>
      </c>
      <c r="AC104" s="81">
        <v>0</v>
      </c>
      <c r="AD104" s="81">
        <v>0</v>
      </c>
      <c r="AE104" s="81">
        <v>0</v>
      </c>
      <c r="AF104" s="81">
        <v>0</v>
      </c>
      <c r="AG104" s="80">
        <f>IFERROR(VLOOKUP(AB104,$AI:$AJ,2,FALSE),0)</f>
        <v>0</v>
      </c>
      <c r="AI104" s="89" t="s">
        <v>398</v>
      </c>
      <c r="AJ104" s="89" t="s">
        <v>286</v>
      </c>
      <c r="AL104" s="83"/>
      <c r="AM104" s="83"/>
      <c r="AN104" s="83"/>
      <c r="AO104" s="83"/>
      <c r="AP104" s="83"/>
      <c r="AX104" s="80" t="s">
        <v>398</v>
      </c>
      <c r="AY104" s="80" t="s">
        <v>286</v>
      </c>
      <c r="BB104" s="80" t="str">
        <f>VLOOKUP(BC104,$AX:$AY,2,FALSE)</f>
        <v>三林支行</v>
      </c>
      <c r="BC104" s="80" t="s">
        <v>396</v>
      </c>
      <c r="BD104" s="80">
        <v>0</v>
      </c>
    </row>
    <row r="105" s="80" customFormat="1" ht="17.25" spans="1:56">
      <c r="A105" s="95"/>
      <c r="B105" s="95"/>
      <c r="C105" s="95"/>
      <c r="D105" s="95">
        <v>0</v>
      </c>
      <c r="E105" s="95"/>
      <c r="F105" s="95"/>
      <c r="G105" s="95"/>
      <c r="H105" s="95"/>
      <c r="I105" s="95"/>
      <c r="J105" s="95"/>
      <c r="K105" s="95"/>
      <c r="L105" s="80">
        <v>0</v>
      </c>
      <c r="Y105" s="98"/>
      <c r="Z105" s="80">
        <f t="shared" si="14"/>
        <v>0</v>
      </c>
      <c r="AA105" s="80" t="str">
        <f t="shared" si="13"/>
        <v>益江支行</v>
      </c>
      <c r="AB105" s="81" t="s">
        <v>399</v>
      </c>
      <c r="AC105" s="81">
        <v>0</v>
      </c>
      <c r="AD105" s="81">
        <v>0</v>
      </c>
      <c r="AE105" s="81">
        <v>0</v>
      </c>
      <c r="AF105" s="81">
        <v>0</v>
      </c>
      <c r="AG105" s="80" t="str">
        <f>IFERROR(VLOOKUP(AB105,$AI:$AJ,2,FALSE),0)</f>
        <v>益江支行</v>
      </c>
      <c r="AI105" s="89" t="s">
        <v>400</v>
      </c>
      <c r="AJ105" s="89" t="s">
        <v>286</v>
      </c>
      <c r="AL105" s="83"/>
      <c r="AM105" s="83"/>
      <c r="AN105" s="83"/>
      <c r="AO105" s="83"/>
      <c r="AP105" s="83"/>
      <c r="AX105" s="80" t="s">
        <v>400</v>
      </c>
      <c r="AY105" s="80" t="s">
        <v>286</v>
      </c>
      <c r="BB105" s="80" t="str">
        <f>VLOOKUP(BC105,$AX:$AY,2,FALSE)</f>
        <v>益江分理处</v>
      </c>
      <c r="BC105" s="80" t="s">
        <v>215</v>
      </c>
      <c r="BD105" s="80">
        <v>1</v>
      </c>
    </row>
    <row r="106" s="80" customFormat="1" ht="17.25" spans="1:56">
      <c r="A106" s="95"/>
      <c r="B106" s="95"/>
      <c r="C106" s="95"/>
      <c r="D106" s="95">
        <v>0</v>
      </c>
      <c r="E106" s="95"/>
      <c r="F106" s="95"/>
      <c r="G106" s="95"/>
      <c r="H106" s="95"/>
      <c r="I106" s="95"/>
      <c r="J106" s="95"/>
      <c r="K106" s="95"/>
      <c r="L106" s="80">
        <v>0</v>
      </c>
      <c r="Y106" s="98"/>
      <c r="Z106" s="80">
        <f t="shared" si="14"/>
        <v>0</v>
      </c>
      <c r="AA106" s="80" t="str">
        <f t="shared" si="13"/>
        <v>川沙支行</v>
      </c>
      <c r="AB106" s="81" t="s">
        <v>401</v>
      </c>
      <c r="AC106" s="81">
        <v>0</v>
      </c>
      <c r="AD106" s="81">
        <v>0</v>
      </c>
      <c r="AE106" s="81">
        <v>0</v>
      </c>
      <c r="AF106" s="81">
        <v>0</v>
      </c>
      <c r="AG106" s="80" t="str">
        <f>IFERROR(VLOOKUP(AB106,$AI:$AJ,2,FALSE),0)</f>
        <v>川沙支行</v>
      </c>
      <c r="AI106" s="89" t="s">
        <v>402</v>
      </c>
      <c r="AJ106" s="89" t="s">
        <v>286</v>
      </c>
      <c r="AL106" s="83"/>
      <c r="AM106" s="83"/>
      <c r="AN106" s="83"/>
      <c r="AO106" s="83"/>
      <c r="AP106" s="83"/>
      <c r="AX106" s="80" t="s">
        <v>402</v>
      </c>
      <c r="AY106" s="80" t="s">
        <v>286</v>
      </c>
      <c r="BB106" s="80" t="str">
        <f>VLOOKUP(BC106,$AX:$AY,2,FALSE)</f>
        <v>零售市场部</v>
      </c>
      <c r="BC106" s="80" t="s">
        <v>168</v>
      </c>
      <c r="BD106" s="80">
        <v>89</v>
      </c>
    </row>
    <row r="107" s="80" customFormat="1" ht="17.25" spans="1:56">
      <c r="A107" s="95"/>
      <c r="B107" s="95"/>
      <c r="C107" s="95"/>
      <c r="D107" s="95">
        <v>0</v>
      </c>
      <c r="E107" s="95"/>
      <c r="F107" s="95"/>
      <c r="G107" s="95"/>
      <c r="H107" s="95"/>
      <c r="I107" s="95"/>
      <c r="J107" s="95"/>
      <c r="K107" s="95"/>
      <c r="L107" s="80">
        <v>0</v>
      </c>
      <c r="Y107" s="98"/>
      <c r="Z107" s="80">
        <f t="shared" si="14"/>
        <v>0</v>
      </c>
      <c r="AA107" s="80" t="str">
        <f t="shared" si="13"/>
        <v>零售市场部</v>
      </c>
      <c r="AB107" s="81" t="s">
        <v>403</v>
      </c>
      <c r="AC107" s="81">
        <v>0</v>
      </c>
      <c r="AD107" s="81">
        <v>0</v>
      </c>
      <c r="AE107" s="81">
        <v>0</v>
      </c>
      <c r="AF107" s="81">
        <v>0</v>
      </c>
      <c r="AG107" s="80" t="str">
        <f>IFERROR(VLOOKUP(AB107,$AI:$AJ,2,FALSE),0)</f>
        <v>零售市场部</v>
      </c>
      <c r="AI107" s="89" t="s">
        <v>404</v>
      </c>
      <c r="AJ107" s="89" t="s">
        <v>286</v>
      </c>
      <c r="AL107" s="83"/>
      <c r="AM107" s="83"/>
      <c r="AN107" s="83"/>
      <c r="AO107" s="83"/>
      <c r="AP107" s="83"/>
      <c r="AX107" s="80" t="s">
        <v>404</v>
      </c>
      <c r="AY107" s="80" t="s">
        <v>286</v>
      </c>
      <c r="BB107" s="80" t="str">
        <f>VLOOKUP(BC107,$AX:$AY,2,FALSE)</f>
        <v>新园路支行</v>
      </c>
      <c r="BC107" s="80" t="s">
        <v>172</v>
      </c>
      <c r="BD107" s="80">
        <v>0</v>
      </c>
    </row>
    <row r="108" s="80" customFormat="1" ht="17.25" spans="1:56">
      <c r="A108" s="95"/>
      <c r="B108" s="95"/>
      <c r="C108" s="95"/>
      <c r="D108" s="95">
        <v>0</v>
      </c>
      <c r="E108" s="95"/>
      <c r="F108" s="95"/>
      <c r="G108" s="95"/>
      <c r="H108" s="95"/>
      <c r="I108" s="95"/>
      <c r="J108" s="95"/>
      <c r="K108" s="95"/>
      <c r="L108" s="80">
        <v>0</v>
      </c>
      <c r="Y108" s="98"/>
      <c r="Z108" s="80">
        <f t="shared" si="14"/>
        <v>0</v>
      </c>
      <c r="AA108" s="80" t="str">
        <f t="shared" si="13"/>
        <v>金桥支行</v>
      </c>
      <c r="AB108" s="81" t="s">
        <v>70</v>
      </c>
      <c r="AC108" s="81">
        <v>0</v>
      </c>
      <c r="AD108" s="81">
        <v>0</v>
      </c>
      <c r="AE108" s="81">
        <v>0</v>
      </c>
      <c r="AF108" s="81">
        <v>717325</v>
      </c>
      <c r="AG108" s="80" t="str">
        <f>IFERROR(VLOOKUP(AB108,$AI:$AJ,2,FALSE),0)</f>
        <v>金桥支行</v>
      </c>
      <c r="AI108" s="90" t="s">
        <v>406</v>
      </c>
      <c r="AJ108" s="89" t="s">
        <v>286</v>
      </c>
      <c r="AL108" s="83"/>
      <c r="AM108" s="83"/>
      <c r="AN108" s="83"/>
      <c r="AO108" s="83"/>
      <c r="AP108" s="83"/>
      <c r="AX108" s="80" t="s">
        <v>406</v>
      </c>
      <c r="AY108" s="80" t="s">
        <v>286</v>
      </c>
      <c r="BB108" s="80" t="str">
        <f>VLOOKUP(BC108,$AX:$AY,2,FALSE)</f>
        <v>江镇支行</v>
      </c>
      <c r="BC108" s="80" t="s">
        <v>405</v>
      </c>
      <c r="BD108" s="80">
        <v>0</v>
      </c>
    </row>
    <row r="109" s="80" customFormat="1" ht="17.25" spans="1:56">
      <c r="A109" s="95"/>
      <c r="B109" s="95"/>
      <c r="C109" s="95"/>
      <c r="D109" s="95">
        <v>0</v>
      </c>
      <c r="E109" s="95"/>
      <c r="F109" s="95"/>
      <c r="G109" s="95"/>
      <c r="H109" s="95"/>
      <c r="I109" s="95"/>
      <c r="J109" s="95"/>
      <c r="K109" s="95"/>
      <c r="L109" s="80">
        <v>0</v>
      </c>
      <c r="Y109" s="98"/>
      <c r="Z109" s="80">
        <f t="shared" si="14"/>
        <v>0</v>
      </c>
      <c r="AA109" s="80" t="str">
        <f t="shared" si="13"/>
        <v>零售市场部</v>
      </c>
      <c r="AB109" s="81" t="s">
        <v>408</v>
      </c>
      <c r="AC109" s="81">
        <v>0</v>
      </c>
      <c r="AD109" s="81">
        <v>0</v>
      </c>
      <c r="AE109" s="81">
        <v>0</v>
      </c>
      <c r="AF109" s="81">
        <v>0</v>
      </c>
      <c r="AG109" s="80" t="str">
        <f>IFERROR(VLOOKUP(AB109,$AI:$AJ,2,FALSE),0)</f>
        <v>零售市场部</v>
      </c>
      <c r="AI109" s="89" t="s">
        <v>409</v>
      </c>
      <c r="AJ109" s="89" t="s">
        <v>286</v>
      </c>
      <c r="AL109" s="83"/>
      <c r="AM109" s="83"/>
      <c r="AN109" s="83"/>
      <c r="AO109" s="83"/>
      <c r="AP109" s="83"/>
      <c r="AX109" s="80" t="s">
        <v>409</v>
      </c>
      <c r="AY109" s="80" t="s">
        <v>286</v>
      </c>
      <c r="BB109" s="80" t="str">
        <f>VLOOKUP(BC109,$AX:$AY,2,FALSE)</f>
        <v>凌兆分理处</v>
      </c>
      <c r="BC109" s="80" t="s">
        <v>861</v>
      </c>
      <c r="BD109" s="80">
        <v>1</v>
      </c>
    </row>
    <row r="110" s="80" customFormat="1" ht="17.25" spans="1:56">
      <c r="A110" s="95"/>
      <c r="B110" s="95"/>
      <c r="C110" s="95"/>
      <c r="D110" s="95">
        <v>0</v>
      </c>
      <c r="E110" s="95"/>
      <c r="F110" s="95"/>
      <c r="G110" s="95"/>
      <c r="H110" s="95"/>
      <c r="I110" s="95"/>
      <c r="J110" s="95"/>
      <c r="K110" s="95"/>
      <c r="L110" s="80">
        <v>0</v>
      </c>
      <c r="Y110" s="98"/>
      <c r="Z110" s="80">
        <f t="shared" si="14"/>
        <v>0</v>
      </c>
      <c r="AA110" s="80" t="str">
        <f t="shared" si="13"/>
        <v>龚路支行</v>
      </c>
      <c r="AB110" s="81" t="s">
        <v>411</v>
      </c>
      <c r="AC110" s="81">
        <v>0</v>
      </c>
      <c r="AD110" s="81">
        <v>0</v>
      </c>
      <c r="AE110" s="81">
        <v>0</v>
      </c>
      <c r="AF110" s="81">
        <v>0</v>
      </c>
      <c r="AG110" s="80" t="str">
        <f>IFERROR(VLOOKUP(AB110,$AI:$AJ,2,FALSE),0)</f>
        <v>龚路支行</v>
      </c>
      <c r="AI110" s="89" t="s">
        <v>412</v>
      </c>
      <c r="AJ110" s="89" t="s">
        <v>286</v>
      </c>
      <c r="AL110" s="83"/>
      <c r="AM110" s="83"/>
      <c r="AN110" s="83"/>
      <c r="AO110" s="83"/>
      <c r="AP110" s="83"/>
      <c r="AX110" s="80" t="s">
        <v>412</v>
      </c>
      <c r="AY110" s="80" t="s">
        <v>286</v>
      </c>
      <c r="BB110" s="80" t="str">
        <f>VLOOKUP(BC110,$AX:$AY,2,FALSE)</f>
        <v>金桥支行</v>
      </c>
      <c r="BC110" s="80" t="s">
        <v>407</v>
      </c>
      <c r="BD110" s="80">
        <v>0</v>
      </c>
    </row>
    <row r="111" s="80" customFormat="1" ht="17.25" spans="1:56">
      <c r="A111" s="95"/>
      <c r="B111" s="95"/>
      <c r="C111" s="95"/>
      <c r="D111" s="95">
        <v>0</v>
      </c>
      <c r="E111" s="95"/>
      <c r="F111" s="95"/>
      <c r="G111" s="95"/>
      <c r="H111" s="95"/>
      <c r="I111" s="95"/>
      <c r="J111" s="95"/>
      <c r="K111" s="95"/>
      <c r="L111" s="80">
        <v>0</v>
      </c>
      <c r="Y111" s="98"/>
      <c r="Z111" s="80">
        <f t="shared" si="14"/>
        <v>0</v>
      </c>
      <c r="AA111" s="80" t="str">
        <f t="shared" si="13"/>
        <v>运营管理部业务保障部</v>
      </c>
      <c r="AB111" s="81" t="s">
        <v>414</v>
      </c>
      <c r="AC111" s="81">
        <v>0</v>
      </c>
      <c r="AD111" s="81">
        <v>0</v>
      </c>
      <c r="AE111" s="81">
        <v>0</v>
      </c>
      <c r="AF111" s="81">
        <v>0</v>
      </c>
      <c r="AG111" s="80" t="str">
        <f>IFERROR(VLOOKUP(AB111,$AI:$AJ,2,FALSE),0)</f>
        <v>运营管理部业务保障部</v>
      </c>
      <c r="AI111" s="89" t="s">
        <v>415</v>
      </c>
      <c r="AJ111" s="89" t="s">
        <v>299</v>
      </c>
      <c r="AL111" s="83"/>
      <c r="AM111" s="83"/>
      <c r="AN111" s="83"/>
      <c r="AO111" s="83"/>
      <c r="AP111" s="83"/>
      <c r="AX111" s="80" t="s">
        <v>415</v>
      </c>
      <c r="AY111" s="80" t="s">
        <v>299</v>
      </c>
      <c r="BB111" s="80" t="str">
        <f>VLOOKUP(BC111,$AX:$AY,2,FALSE)</f>
        <v>营业部</v>
      </c>
      <c r="BC111" s="80" t="s">
        <v>410</v>
      </c>
      <c r="BD111" s="80">
        <v>0</v>
      </c>
    </row>
    <row r="112" s="80" customFormat="1" ht="17.25" spans="1:56">
      <c r="A112" s="95"/>
      <c r="B112" s="95"/>
      <c r="C112" s="95"/>
      <c r="D112" s="95">
        <v>0</v>
      </c>
      <c r="E112" s="95"/>
      <c r="F112" s="95"/>
      <c r="G112" s="95"/>
      <c r="H112" s="95"/>
      <c r="I112" s="95"/>
      <c r="J112" s="95"/>
      <c r="K112" s="95"/>
      <c r="L112" s="80">
        <v>0</v>
      </c>
      <c r="Y112" s="98"/>
      <c r="Z112" s="80">
        <f t="shared" si="14"/>
        <v>0</v>
      </c>
      <c r="AA112" s="80">
        <f t="shared" si="13"/>
        <v>0</v>
      </c>
      <c r="AB112" s="81" t="s">
        <v>417</v>
      </c>
      <c r="AC112" s="81">
        <v>0</v>
      </c>
      <c r="AD112" s="81">
        <v>0</v>
      </c>
      <c r="AE112" s="81">
        <v>0</v>
      </c>
      <c r="AF112" s="81">
        <v>0</v>
      </c>
      <c r="AG112" s="80">
        <f>IFERROR(VLOOKUP(AB112,$AI:$AJ,2,FALSE),0)</f>
        <v>0</v>
      </c>
      <c r="AI112" s="89" t="s">
        <v>418</v>
      </c>
      <c r="AJ112" s="89" t="s">
        <v>299</v>
      </c>
      <c r="AL112" s="83"/>
      <c r="AM112" s="83"/>
      <c r="AN112" s="83"/>
      <c r="AO112" s="83"/>
      <c r="AP112" s="83"/>
      <c r="AX112" s="80" t="s">
        <v>418</v>
      </c>
      <c r="AY112" s="80" t="s">
        <v>299</v>
      </c>
      <c r="BB112" s="80" t="str">
        <f>VLOOKUP(BC112,$AX:$AY,2,FALSE)</f>
        <v>北蔡支行</v>
      </c>
      <c r="BC112" s="80" t="s">
        <v>413</v>
      </c>
      <c r="BD112" s="80">
        <v>0</v>
      </c>
    </row>
    <row r="113" s="80" customFormat="1" ht="17.25" spans="1:56">
      <c r="A113" s="95"/>
      <c r="B113" s="95"/>
      <c r="C113" s="95"/>
      <c r="D113" s="95">
        <v>0</v>
      </c>
      <c r="E113" s="95"/>
      <c r="F113" s="95"/>
      <c r="G113" s="95"/>
      <c r="H113" s="95"/>
      <c r="I113" s="95"/>
      <c r="J113" s="95"/>
      <c r="K113" s="95"/>
      <c r="L113" s="80">
        <v>0</v>
      </c>
      <c r="Y113" s="98"/>
      <c r="Z113" s="80">
        <f t="shared" si="14"/>
        <v>0</v>
      </c>
      <c r="AA113" s="80" t="str">
        <f t="shared" si="13"/>
        <v>办公室</v>
      </c>
      <c r="AB113" s="81" t="s">
        <v>137</v>
      </c>
      <c r="AC113" s="81">
        <v>0</v>
      </c>
      <c r="AD113" s="81">
        <v>0</v>
      </c>
      <c r="AE113" s="81">
        <v>0</v>
      </c>
      <c r="AF113" s="81">
        <v>0</v>
      </c>
      <c r="AG113" s="80" t="str">
        <f>IFERROR(VLOOKUP(AB113,$AI:$AJ,2,FALSE),0)</f>
        <v>办公室</v>
      </c>
      <c r="AI113" s="89" t="s">
        <v>419</v>
      </c>
      <c r="AJ113" s="89" t="s">
        <v>299</v>
      </c>
      <c r="AL113" s="83"/>
      <c r="AM113" s="83"/>
      <c r="AN113" s="83"/>
      <c r="AO113" s="83"/>
      <c r="AP113" s="83"/>
      <c r="AX113" s="80" t="s">
        <v>419</v>
      </c>
      <c r="AY113" s="80" t="s">
        <v>299</v>
      </c>
      <c r="BB113" s="80" t="str">
        <f>VLOOKUP(BC113,$AX:$AY,2,FALSE)</f>
        <v>潼港分理处</v>
      </c>
      <c r="BC113" s="80" t="s">
        <v>416</v>
      </c>
      <c r="BD113" s="80">
        <v>0</v>
      </c>
    </row>
    <row r="114" s="80" customFormat="1" ht="17.25" spans="1:56">
      <c r="A114" s="95"/>
      <c r="B114" s="95"/>
      <c r="C114" s="95"/>
      <c r="D114" s="95">
        <v>0</v>
      </c>
      <c r="E114" s="95"/>
      <c r="F114" s="95"/>
      <c r="G114" s="95"/>
      <c r="H114" s="95"/>
      <c r="I114" s="95"/>
      <c r="J114" s="95"/>
      <c r="K114" s="95"/>
      <c r="L114" s="80">
        <v>0</v>
      </c>
      <c r="Y114" s="98"/>
      <c r="Z114" s="80">
        <f t="shared" si="14"/>
        <v>0</v>
      </c>
      <c r="AA114" s="80" t="str">
        <f t="shared" si="13"/>
        <v>民耀分理处</v>
      </c>
      <c r="AB114" s="81" t="s">
        <v>421</v>
      </c>
      <c r="AC114" s="81">
        <v>0</v>
      </c>
      <c r="AD114" s="81">
        <v>0</v>
      </c>
      <c r="AE114" s="81">
        <v>0</v>
      </c>
      <c r="AF114" s="81">
        <v>0</v>
      </c>
      <c r="AG114" s="80" t="str">
        <f>IFERROR(VLOOKUP(AB114,$AI:$AJ,2,FALSE),0)</f>
        <v>民耀分理处</v>
      </c>
      <c r="AI114" s="89" t="s">
        <v>414</v>
      </c>
      <c r="AJ114" s="89" t="s">
        <v>299</v>
      </c>
      <c r="AL114" s="83"/>
      <c r="AM114" s="83"/>
      <c r="AN114" s="83"/>
      <c r="AO114" s="83"/>
      <c r="AP114" s="83"/>
      <c r="AX114" s="80" t="s">
        <v>414</v>
      </c>
      <c r="AY114" s="80" t="s">
        <v>299</v>
      </c>
      <c r="BB114" s="80" t="str">
        <f>VLOOKUP(BC114,$AX:$AY,2,FALSE)</f>
        <v>曹路支行</v>
      </c>
      <c r="BC114" s="80" t="s">
        <v>226</v>
      </c>
      <c r="BD114" s="80">
        <v>0</v>
      </c>
    </row>
    <row r="115" s="80" customFormat="1" ht="17.25" spans="1:56">
      <c r="A115" s="95"/>
      <c r="B115" s="95"/>
      <c r="C115" s="95"/>
      <c r="D115" s="95">
        <v>0</v>
      </c>
      <c r="E115" s="95"/>
      <c r="F115" s="95"/>
      <c r="G115" s="95"/>
      <c r="H115" s="95"/>
      <c r="I115" s="95"/>
      <c r="J115" s="95"/>
      <c r="K115" s="95"/>
      <c r="L115" s="80">
        <v>0</v>
      </c>
      <c r="Y115" s="98"/>
      <c r="Z115" s="80">
        <f t="shared" si="14"/>
        <v>0</v>
      </c>
      <c r="AA115" s="80" t="str">
        <f t="shared" si="13"/>
        <v>零售市场部</v>
      </c>
      <c r="AB115" s="81" t="s">
        <v>423</v>
      </c>
      <c r="AC115" s="81">
        <v>0</v>
      </c>
      <c r="AD115" s="81">
        <v>1000</v>
      </c>
      <c r="AE115" s="81">
        <v>0</v>
      </c>
      <c r="AF115" s="81">
        <v>334800</v>
      </c>
      <c r="AG115" s="80" t="str">
        <f>IFERROR(VLOOKUP(AB115,$AI:$AJ,2,FALSE),0)</f>
        <v>零售市场部</v>
      </c>
      <c r="AI115" s="89" t="s">
        <v>424</v>
      </c>
      <c r="AJ115" s="89" t="s">
        <v>299</v>
      </c>
      <c r="AL115" s="83"/>
      <c r="AM115" s="83"/>
      <c r="AN115" s="83"/>
      <c r="AO115" s="83"/>
      <c r="AP115" s="83"/>
      <c r="AX115" s="80" t="s">
        <v>424</v>
      </c>
      <c r="AY115" s="80" t="s">
        <v>299</v>
      </c>
      <c r="BB115" s="80" t="str">
        <f>VLOOKUP(BC115,$AX:$AY,2,FALSE)</f>
        <v>营业部</v>
      </c>
      <c r="BC115" s="80" t="s">
        <v>420</v>
      </c>
      <c r="BD115" s="80">
        <v>0</v>
      </c>
    </row>
    <row r="116" s="80" customFormat="1" ht="17.25" spans="1:56">
      <c r="A116" s="95"/>
      <c r="B116" s="95"/>
      <c r="C116" s="95"/>
      <c r="D116" s="95">
        <v>0</v>
      </c>
      <c r="E116" s="95"/>
      <c r="F116" s="95"/>
      <c r="G116" s="95"/>
      <c r="H116" s="95"/>
      <c r="I116" s="95"/>
      <c r="J116" s="95"/>
      <c r="K116" s="95"/>
      <c r="L116" s="80">
        <v>0</v>
      </c>
      <c r="Y116" s="98"/>
      <c r="Z116" s="80">
        <f t="shared" si="14"/>
        <v>0</v>
      </c>
      <c r="AA116" s="80" t="str">
        <f t="shared" si="13"/>
        <v>金海华城分理处</v>
      </c>
      <c r="AB116" s="81" t="s">
        <v>426</v>
      </c>
      <c r="AC116" s="81">
        <v>0</v>
      </c>
      <c r="AD116" s="81">
        <v>0</v>
      </c>
      <c r="AE116" s="81">
        <v>0</v>
      </c>
      <c r="AF116" s="81">
        <v>0</v>
      </c>
      <c r="AG116" s="80" t="str">
        <f>IFERROR(VLOOKUP(AB116,$AI:$AJ,2,FALSE),0)</f>
        <v>金海华城分理处</v>
      </c>
      <c r="AI116" s="89" t="s">
        <v>427</v>
      </c>
      <c r="AJ116" s="89" t="s">
        <v>299</v>
      </c>
      <c r="AL116" s="83"/>
      <c r="AM116" s="83"/>
      <c r="AN116" s="83"/>
      <c r="AO116" s="83"/>
      <c r="AP116" s="83"/>
      <c r="AX116" s="80" t="s">
        <v>427</v>
      </c>
      <c r="AY116" s="80" t="s">
        <v>299</v>
      </c>
      <c r="BB116" s="80" t="str">
        <f>VLOOKUP(BC116,$AX:$AY,2,FALSE)</f>
        <v>六团支行</v>
      </c>
      <c r="BC116" s="80" t="s">
        <v>422</v>
      </c>
      <c r="BD116" s="80">
        <v>0</v>
      </c>
    </row>
    <row r="117" s="80" customFormat="1" ht="17.25" spans="1:56">
      <c r="A117" s="95"/>
      <c r="B117" s="95"/>
      <c r="C117" s="95"/>
      <c r="D117" s="95">
        <v>0</v>
      </c>
      <c r="E117" s="95"/>
      <c r="F117" s="95"/>
      <c r="G117" s="95"/>
      <c r="H117" s="95"/>
      <c r="I117" s="95"/>
      <c r="J117" s="95"/>
      <c r="K117" s="95"/>
      <c r="L117" s="80">
        <v>0</v>
      </c>
      <c r="Y117" s="98"/>
      <c r="Z117" s="80">
        <f t="shared" si="14"/>
        <v>0</v>
      </c>
      <c r="AA117" s="80">
        <f t="shared" si="13"/>
        <v>0</v>
      </c>
      <c r="AB117" s="81" t="s">
        <v>429</v>
      </c>
      <c r="AC117" s="81">
        <v>0</v>
      </c>
      <c r="AD117" s="81">
        <v>0</v>
      </c>
      <c r="AE117" s="81">
        <v>0</v>
      </c>
      <c r="AF117" s="81">
        <v>0</v>
      </c>
      <c r="AG117" s="80">
        <f>IFERROR(VLOOKUP(AB117,$AI:$AJ,2,FALSE),0)</f>
        <v>0</v>
      </c>
      <c r="AI117" s="89" t="s">
        <v>430</v>
      </c>
      <c r="AJ117" s="89" t="s">
        <v>299</v>
      </c>
      <c r="AL117" s="83"/>
      <c r="AM117" s="83"/>
      <c r="AN117" s="83"/>
      <c r="AO117" s="83"/>
      <c r="AP117" s="83"/>
      <c r="AX117" s="80" t="s">
        <v>430</v>
      </c>
      <c r="AY117" s="80" t="s">
        <v>299</v>
      </c>
      <c r="BB117" s="80" t="str">
        <f>VLOOKUP(BC117,$AX:$AY,2,FALSE)</f>
        <v>香山分理处</v>
      </c>
      <c r="BC117" s="80" t="s">
        <v>425</v>
      </c>
      <c r="BD117" s="80">
        <v>0</v>
      </c>
    </row>
    <row r="118" s="80" customFormat="1" ht="17.25" spans="1:56">
      <c r="A118" s="95"/>
      <c r="B118" s="95"/>
      <c r="C118" s="95"/>
      <c r="D118" s="95">
        <v>0</v>
      </c>
      <c r="E118" s="95"/>
      <c r="F118" s="95"/>
      <c r="G118" s="95"/>
      <c r="H118" s="95"/>
      <c r="I118" s="95"/>
      <c r="J118" s="95"/>
      <c r="K118" s="95"/>
      <c r="L118" s="80">
        <v>0</v>
      </c>
      <c r="Y118" s="98"/>
      <c r="Z118" s="80">
        <f t="shared" si="14"/>
        <v>0</v>
      </c>
      <c r="AA118" s="80" t="str">
        <f t="shared" si="13"/>
        <v>龚路支行</v>
      </c>
      <c r="AB118" s="81" t="s">
        <v>432</v>
      </c>
      <c r="AC118" s="81">
        <v>0</v>
      </c>
      <c r="AD118" s="81">
        <v>0</v>
      </c>
      <c r="AE118" s="81">
        <v>0</v>
      </c>
      <c r="AF118" s="81">
        <v>0</v>
      </c>
      <c r="AG118" s="80" t="str">
        <f>IFERROR(VLOOKUP(AB118,$AI:$AJ,2,FALSE),0)</f>
        <v>龚路支行</v>
      </c>
      <c r="AI118" s="89" t="s">
        <v>433</v>
      </c>
      <c r="AJ118" s="89" t="s">
        <v>299</v>
      </c>
      <c r="AL118" s="83"/>
      <c r="AM118" s="83"/>
      <c r="AN118" s="83"/>
      <c r="AO118" s="83"/>
      <c r="AP118" s="83"/>
      <c r="AX118" s="80" t="s">
        <v>433</v>
      </c>
      <c r="AY118" s="80" t="s">
        <v>299</v>
      </c>
      <c r="BB118" s="80" t="str">
        <f>VLOOKUP(BC118,$AX:$AY,2,FALSE)</f>
        <v>江镇支行</v>
      </c>
      <c r="BC118" s="80" t="s">
        <v>428</v>
      </c>
      <c r="BD118" s="80">
        <v>0</v>
      </c>
    </row>
    <row r="119" s="80" customFormat="1" ht="17.25" spans="1:56">
      <c r="A119" s="95"/>
      <c r="B119" s="95"/>
      <c r="C119" s="95"/>
      <c r="D119" s="95">
        <v>0</v>
      </c>
      <c r="E119" s="95"/>
      <c r="F119" s="95"/>
      <c r="G119" s="95"/>
      <c r="H119" s="95"/>
      <c r="I119" s="95"/>
      <c r="J119" s="95"/>
      <c r="K119" s="95"/>
      <c r="L119" s="80">
        <v>0</v>
      </c>
      <c r="Y119" s="98"/>
      <c r="Z119" s="80">
        <f t="shared" si="14"/>
        <v>0</v>
      </c>
      <c r="AA119" s="80" t="str">
        <f t="shared" si="13"/>
        <v>花木支行</v>
      </c>
      <c r="AB119" s="81" t="s">
        <v>435</v>
      </c>
      <c r="AC119" s="81">
        <v>0</v>
      </c>
      <c r="AD119" s="81">
        <v>0</v>
      </c>
      <c r="AE119" s="81">
        <v>0</v>
      </c>
      <c r="AF119" s="81">
        <v>0</v>
      </c>
      <c r="AG119" s="80" t="str">
        <f>IFERROR(VLOOKUP(AB119,$AI:$AJ,2,FALSE),0)</f>
        <v>花木支行</v>
      </c>
      <c r="AI119" s="89" t="s">
        <v>436</v>
      </c>
      <c r="AJ119" s="89" t="s">
        <v>299</v>
      </c>
      <c r="AL119" s="83"/>
      <c r="AM119" s="83"/>
      <c r="AN119" s="83"/>
      <c r="AO119" s="83"/>
      <c r="AP119" s="83"/>
      <c r="AX119" s="80" t="s">
        <v>436</v>
      </c>
      <c r="AY119" s="80" t="s">
        <v>299</v>
      </c>
      <c r="BB119" s="80" t="str">
        <f>VLOOKUP(BC119,$AX:$AY,2,FALSE)</f>
        <v>严桥支行</v>
      </c>
      <c r="BC119" s="80" t="s">
        <v>431</v>
      </c>
      <c r="BD119" s="80">
        <v>0</v>
      </c>
    </row>
    <row r="120" s="80" customFormat="1" ht="17.25" spans="1:56">
      <c r="A120" s="95"/>
      <c r="B120" s="95"/>
      <c r="C120" s="95"/>
      <c r="D120" s="95">
        <v>0</v>
      </c>
      <c r="E120" s="95"/>
      <c r="F120" s="95"/>
      <c r="G120" s="95"/>
      <c r="H120" s="95"/>
      <c r="I120" s="95"/>
      <c r="J120" s="95"/>
      <c r="K120" s="95"/>
      <c r="L120" s="80">
        <v>0</v>
      </c>
      <c r="Y120" s="98"/>
      <c r="Z120" s="80">
        <f t="shared" si="14"/>
        <v>0</v>
      </c>
      <c r="AA120" s="80" t="str">
        <f t="shared" si="13"/>
        <v>高桥支行</v>
      </c>
      <c r="AB120" s="81" t="s">
        <v>438</v>
      </c>
      <c r="AC120" s="81">
        <v>0</v>
      </c>
      <c r="AD120" s="81">
        <v>0</v>
      </c>
      <c r="AE120" s="81">
        <v>0</v>
      </c>
      <c r="AF120" s="81">
        <v>0</v>
      </c>
      <c r="AG120" s="80" t="str">
        <f>IFERROR(VLOOKUP(AB120,$AI:$AJ,2,FALSE),0)</f>
        <v>高桥支行</v>
      </c>
      <c r="AI120" s="89" t="s">
        <v>439</v>
      </c>
      <c r="AJ120" s="89" t="s">
        <v>299</v>
      </c>
      <c r="AL120" s="83"/>
      <c r="AM120" s="83"/>
      <c r="AN120" s="83"/>
      <c r="AO120" s="83"/>
      <c r="AP120" s="83"/>
      <c r="AX120" s="80" t="s">
        <v>439</v>
      </c>
      <c r="AY120" s="80" t="s">
        <v>299</v>
      </c>
      <c r="BB120" s="80" t="str">
        <f>VLOOKUP(BC120,$AX:$AY,2,FALSE)</f>
        <v>蔡路支行</v>
      </c>
      <c r="BC120" s="80" t="s">
        <v>434</v>
      </c>
      <c r="BD120" s="80">
        <v>0</v>
      </c>
    </row>
    <row r="121" s="80" customFormat="1" ht="17.25" spans="1:56">
      <c r="A121" s="95"/>
      <c r="B121" s="95"/>
      <c r="C121" s="95"/>
      <c r="D121" s="95">
        <v>0</v>
      </c>
      <c r="E121" s="95"/>
      <c r="F121" s="95"/>
      <c r="G121" s="95"/>
      <c r="H121" s="95"/>
      <c r="I121" s="95"/>
      <c r="J121" s="95"/>
      <c r="K121" s="95"/>
      <c r="L121" s="80">
        <v>0</v>
      </c>
      <c r="Y121" s="98"/>
      <c r="Z121" s="80">
        <f t="shared" si="14"/>
        <v>0</v>
      </c>
      <c r="AA121" s="80">
        <f t="shared" si="13"/>
        <v>0</v>
      </c>
      <c r="AB121" s="81" t="s">
        <v>441</v>
      </c>
      <c r="AC121" s="81">
        <v>0</v>
      </c>
      <c r="AD121" s="81">
        <v>0</v>
      </c>
      <c r="AE121" s="81">
        <v>0</v>
      </c>
      <c r="AF121" s="81">
        <v>0</v>
      </c>
      <c r="AG121" s="80">
        <f>IFERROR(VLOOKUP(AB121,$AI:$AJ,2,FALSE),0)</f>
        <v>0</v>
      </c>
      <c r="AI121" s="89" t="s">
        <v>442</v>
      </c>
      <c r="AJ121" s="89" t="s">
        <v>299</v>
      </c>
      <c r="AL121" s="83"/>
      <c r="AM121" s="83"/>
      <c r="AN121" s="83"/>
      <c r="AO121" s="83"/>
      <c r="AP121" s="83"/>
      <c r="AX121" s="80" t="s">
        <v>442</v>
      </c>
      <c r="AY121" s="80" t="s">
        <v>299</v>
      </c>
      <c r="BB121" s="80" t="str">
        <f>VLOOKUP(BC121,$AX:$AY,2,FALSE)</f>
        <v>唐镇支行</v>
      </c>
      <c r="BC121" s="80" t="s">
        <v>437</v>
      </c>
      <c r="BD121" s="80">
        <v>0</v>
      </c>
    </row>
    <row r="122" s="80" customFormat="1" ht="17.25" spans="1:56">
      <c r="A122" s="95"/>
      <c r="B122" s="95"/>
      <c r="C122" s="95"/>
      <c r="D122" s="95">
        <v>0</v>
      </c>
      <c r="E122" s="95"/>
      <c r="F122" s="95"/>
      <c r="G122" s="95"/>
      <c r="H122" s="95"/>
      <c r="I122" s="95"/>
      <c r="J122" s="95"/>
      <c r="K122" s="95"/>
      <c r="L122" s="80">
        <v>0</v>
      </c>
      <c r="Y122" s="98"/>
      <c r="Z122" s="80">
        <f t="shared" si="14"/>
        <v>0</v>
      </c>
      <c r="AA122" s="80" t="str">
        <f t="shared" si="13"/>
        <v>潼港分理处</v>
      </c>
      <c r="AB122" s="81" t="s">
        <v>443</v>
      </c>
      <c r="AC122" s="81">
        <v>0</v>
      </c>
      <c r="AD122" s="81">
        <v>0</v>
      </c>
      <c r="AE122" s="81">
        <v>0</v>
      </c>
      <c r="AF122" s="81">
        <v>0</v>
      </c>
      <c r="AG122" s="80" t="str">
        <f>IFERROR(VLOOKUP(AB122,$AI:$AJ,2,FALSE),0)</f>
        <v>潼港分理处</v>
      </c>
      <c r="AI122" s="89" t="s">
        <v>444</v>
      </c>
      <c r="AJ122" s="89" t="s">
        <v>299</v>
      </c>
      <c r="AL122" s="83"/>
      <c r="AM122" s="83"/>
      <c r="AN122" s="83"/>
      <c r="AO122" s="83"/>
      <c r="AP122" s="83"/>
      <c r="AX122" s="80" t="s">
        <v>444</v>
      </c>
      <c r="AY122" s="80" t="s">
        <v>299</v>
      </c>
      <c r="BB122" s="80" t="str">
        <f>VLOOKUP(BC122,$AX:$AY,2,FALSE)</f>
        <v>东波分理处</v>
      </c>
      <c r="BC122" s="80" t="s">
        <v>440</v>
      </c>
      <c r="BD122" s="80">
        <v>0</v>
      </c>
    </row>
    <row r="123" s="80" customFormat="1" ht="17.25" spans="1:56">
      <c r="A123" s="95"/>
      <c r="B123" s="95"/>
      <c r="C123" s="95"/>
      <c r="D123" s="95">
        <v>0</v>
      </c>
      <c r="E123" s="95"/>
      <c r="F123" s="95"/>
      <c r="G123" s="95"/>
      <c r="H123" s="95"/>
      <c r="I123" s="95"/>
      <c r="J123" s="95"/>
      <c r="K123" s="95"/>
      <c r="L123" s="80">
        <v>0</v>
      </c>
      <c r="Y123" s="98"/>
      <c r="Z123" s="80">
        <f t="shared" si="14"/>
        <v>0</v>
      </c>
      <c r="AA123" s="80" t="str">
        <f t="shared" si="13"/>
        <v>零售市场部</v>
      </c>
      <c r="AB123" s="81" t="s">
        <v>77</v>
      </c>
      <c r="AC123" s="81">
        <v>0</v>
      </c>
      <c r="AD123" s="81">
        <v>100000</v>
      </c>
      <c r="AE123" s="81">
        <v>0</v>
      </c>
      <c r="AF123" s="81">
        <v>599935</v>
      </c>
      <c r="AG123" s="80" t="str">
        <f>IFERROR(VLOOKUP(AB123,$AI:$AJ,2,FALSE),0)</f>
        <v>零售市场部</v>
      </c>
      <c r="AI123" s="89" t="s">
        <v>445</v>
      </c>
      <c r="AJ123" s="89" t="s">
        <v>299</v>
      </c>
      <c r="AL123" s="83"/>
      <c r="AM123" s="83"/>
      <c r="AN123" s="83"/>
      <c r="AO123" s="83"/>
      <c r="AP123" s="83"/>
      <c r="AX123" s="80" t="s">
        <v>445</v>
      </c>
      <c r="AY123" s="80" t="s">
        <v>299</v>
      </c>
      <c r="BB123" s="80" t="str">
        <f>VLOOKUP(BC123,$AX:$AY,2,FALSE)</f>
        <v>零售市场部</v>
      </c>
      <c r="BC123" s="80" t="s">
        <v>179</v>
      </c>
      <c r="BD123" s="80">
        <v>16</v>
      </c>
    </row>
    <row r="124" s="80" customFormat="1" ht="17.25" spans="1:56">
      <c r="A124" s="95"/>
      <c r="B124" s="95"/>
      <c r="C124" s="95"/>
      <c r="D124" s="95">
        <v>0</v>
      </c>
      <c r="E124" s="95"/>
      <c r="F124" s="95"/>
      <c r="G124" s="95"/>
      <c r="H124" s="95"/>
      <c r="I124" s="95"/>
      <c r="J124" s="95"/>
      <c r="K124" s="95"/>
      <c r="L124" s="80">
        <v>0</v>
      </c>
      <c r="Y124" s="98"/>
      <c r="Z124" s="80">
        <f t="shared" si="14"/>
        <v>0</v>
      </c>
      <c r="AA124" s="80">
        <f t="shared" si="13"/>
        <v>0</v>
      </c>
      <c r="AB124" s="81" t="s">
        <v>447</v>
      </c>
      <c r="AC124" s="81">
        <v>0</v>
      </c>
      <c r="AD124" s="81">
        <v>0</v>
      </c>
      <c r="AE124" s="81">
        <v>0</v>
      </c>
      <c r="AF124" s="81">
        <v>0</v>
      </c>
      <c r="AG124" s="80">
        <f>IFERROR(VLOOKUP(AB124,$AI:$AJ,2,FALSE),0)</f>
        <v>0</v>
      </c>
      <c r="AI124" s="89" t="s">
        <v>448</v>
      </c>
      <c r="AJ124" s="89" t="s">
        <v>299</v>
      </c>
      <c r="AL124" s="83"/>
      <c r="AM124" s="83"/>
      <c r="AN124" s="83"/>
      <c r="AO124" s="83"/>
      <c r="AP124" s="83"/>
      <c r="AX124" s="80" t="s">
        <v>448</v>
      </c>
      <c r="AY124" s="80" t="s">
        <v>299</v>
      </c>
      <c r="BB124" s="80" t="str">
        <f>VLOOKUP(BC124,$AX:$AY,2,FALSE)</f>
        <v>芳华分理处</v>
      </c>
      <c r="BC124" s="80" t="s">
        <v>232</v>
      </c>
      <c r="BD124" s="80">
        <v>0</v>
      </c>
    </row>
    <row r="125" s="80" customFormat="1" ht="17.25" spans="1:56">
      <c r="A125" s="95"/>
      <c r="B125" s="95"/>
      <c r="C125" s="95"/>
      <c r="D125" s="95">
        <v>0</v>
      </c>
      <c r="E125" s="95"/>
      <c r="F125" s="95"/>
      <c r="G125" s="95"/>
      <c r="H125" s="95"/>
      <c r="I125" s="95"/>
      <c r="J125" s="95"/>
      <c r="K125" s="95"/>
      <c r="L125" s="80">
        <v>0</v>
      </c>
      <c r="Y125" s="98"/>
      <c r="Z125" s="80">
        <f t="shared" si="14"/>
        <v>0</v>
      </c>
      <c r="AA125" s="80" t="str">
        <f t="shared" si="13"/>
        <v>香山分理处</v>
      </c>
      <c r="AB125" s="81" t="s">
        <v>183</v>
      </c>
      <c r="AC125" s="81">
        <v>0</v>
      </c>
      <c r="AD125" s="81">
        <v>0</v>
      </c>
      <c r="AE125" s="81">
        <v>0</v>
      </c>
      <c r="AF125" s="81">
        <v>0</v>
      </c>
      <c r="AG125" s="80" t="str">
        <f>IFERROR(VLOOKUP(AB125,$AI:$AJ,2,FALSE),0)</f>
        <v>香山分理处</v>
      </c>
      <c r="AI125" s="89" t="s">
        <v>450</v>
      </c>
      <c r="AJ125" s="89" t="s">
        <v>299</v>
      </c>
      <c r="AL125" s="83"/>
      <c r="AM125" s="83"/>
      <c r="AN125" s="83"/>
      <c r="AO125" s="83"/>
      <c r="AP125" s="83"/>
      <c r="AX125" s="80" t="s">
        <v>450</v>
      </c>
      <c r="AY125" s="80" t="s">
        <v>299</v>
      </c>
      <c r="BB125" s="80" t="str">
        <f>VLOOKUP(BC125,$AX:$AY,2,FALSE)</f>
        <v>民耀分理处</v>
      </c>
      <c r="BC125" s="80" t="s">
        <v>446</v>
      </c>
      <c r="BD125" s="80">
        <v>0</v>
      </c>
    </row>
    <row r="126" s="80" customFormat="1" ht="17.25" spans="1:56">
      <c r="A126" s="95"/>
      <c r="B126" s="95"/>
      <c r="C126" s="95"/>
      <c r="D126" s="95">
        <v>0</v>
      </c>
      <c r="E126" s="95"/>
      <c r="F126" s="95"/>
      <c r="G126" s="95"/>
      <c r="H126" s="95"/>
      <c r="I126" s="95"/>
      <c r="J126" s="95"/>
      <c r="K126" s="95"/>
      <c r="L126" s="80">
        <v>0</v>
      </c>
      <c r="Y126" s="98"/>
      <c r="Z126" s="80">
        <f t="shared" si="14"/>
        <v>0</v>
      </c>
      <c r="AA126" s="80" t="str">
        <f t="shared" si="13"/>
        <v>王港支行</v>
      </c>
      <c r="AB126" s="81" t="s">
        <v>452</v>
      </c>
      <c r="AC126" s="81">
        <v>0</v>
      </c>
      <c r="AD126" s="81">
        <v>0</v>
      </c>
      <c r="AE126" s="81">
        <v>0</v>
      </c>
      <c r="AF126" s="81">
        <v>300000</v>
      </c>
      <c r="AG126" s="80" t="str">
        <f>IFERROR(VLOOKUP(AB126,$AI:$AJ,2,FALSE),0)</f>
        <v>王港支行</v>
      </c>
      <c r="AI126" s="89" t="s">
        <v>453</v>
      </c>
      <c r="AJ126" s="89" t="s">
        <v>299</v>
      </c>
      <c r="AL126" s="83"/>
      <c r="AM126" s="83"/>
      <c r="AN126" s="83"/>
      <c r="AO126" s="83"/>
      <c r="AP126" s="83"/>
      <c r="AX126" s="80" t="s">
        <v>453</v>
      </c>
      <c r="AY126" s="80" t="s">
        <v>299</v>
      </c>
      <c r="BB126" s="80" t="str">
        <f>VLOOKUP(BC126,$AX:$AY,2,FALSE)</f>
        <v>金杨支行</v>
      </c>
      <c r="BC126" s="80" t="s">
        <v>449</v>
      </c>
      <c r="BD126" s="80">
        <v>0</v>
      </c>
    </row>
    <row r="127" s="80" customFormat="1" ht="17.25" spans="1:56">
      <c r="A127" s="95"/>
      <c r="B127" s="95"/>
      <c r="C127" s="95"/>
      <c r="D127" s="95">
        <v>0</v>
      </c>
      <c r="E127" s="95"/>
      <c r="F127" s="95"/>
      <c r="G127" s="95"/>
      <c r="H127" s="95"/>
      <c r="I127" s="95"/>
      <c r="J127" s="95"/>
      <c r="K127" s="95"/>
      <c r="L127" s="80">
        <v>0</v>
      </c>
      <c r="Y127" s="98"/>
      <c r="Z127" s="80">
        <f t="shared" si="14"/>
        <v>0</v>
      </c>
      <c r="AA127" s="80">
        <f t="shared" si="13"/>
        <v>0</v>
      </c>
      <c r="AB127" s="81" t="s">
        <v>454</v>
      </c>
      <c r="AC127" s="81">
        <v>0</v>
      </c>
      <c r="AD127" s="81">
        <v>0</v>
      </c>
      <c r="AE127" s="81">
        <v>0</v>
      </c>
      <c r="AF127" s="81">
        <v>0</v>
      </c>
      <c r="AG127" s="80">
        <f>IFERROR(VLOOKUP(AB127,$AI:$AJ,2,FALSE),0)</f>
        <v>0</v>
      </c>
      <c r="AI127" s="89" t="s">
        <v>455</v>
      </c>
      <c r="AJ127" s="89" t="s">
        <v>299</v>
      </c>
      <c r="AL127" s="83"/>
      <c r="AM127" s="83"/>
      <c r="AN127" s="83"/>
      <c r="AO127" s="83"/>
      <c r="AP127" s="83"/>
      <c r="AX127" s="80" t="s">
        <v>455</v>
      </c>
      <c r="AY127" s="80" t="s">
        <v>299</v>
      </c>
      <c r="BB127" s="80" t="str">
        <f>VLOOKUP(BC127,$AX:$AY,2,FALSE)</f>
        <v>杨思支行</v>
      </c>
      <c r="BC127" s="80" t="s">
        <v>451</v>
      </c>
      <c r="BD127" s="80">
        <v>0</v>
      </c>
    </row>
    <row r="128" s="80" customFormat="1" ht="17.25" spans="1:56">
      <c r="A128" s="95"/>
      <c r="B128" s="95"/>
      <c r="C128" s="95"/>
      <c r="D128" s="95">
        <v>0</v>
      </c>
      <c r="E128" s="95"/>
      <c r="F128" s="95"/>
      <c r="G128" s="95"/>
      <c r="H128" s="95"/>
      <c r="I128" s="95"/>
      <c r="J128" s="95"/>
      <c r="K128" s="95"/>
      <c r="L128" s="80">
        <v>0</v>
      </c>
      <c r="Y128" s="98"/>
      <c r="Z128" s="80">
        <f t="shared" si="14"/>
        <v>0</v>
      </c>
      <c r="AA128" s="80" t="str">
        <f t="shared" si="13"/>
        <v>公司金融部</v>
      </c>
      <c r="AB128" s="81" t="s">
        <v>201</v>
      </c>
      <c r="AC128" s="81">
        <v>0</v>
      </c>
      <c r="AD128" s="81">
        <v>0</v>
      </c>
      <c r="AE128" s="81">
        <v>0</v>
      </c>
      <c r="AF128" s="81">
        <v>0</v>
      </c>
      <c r="AG128" s="80" t="str">
        <f>IFERROR(VLOOKUP(AB128,$AI:$AJ,2,FALSE),0)</f>
        <v>公司金融部</v>
      </c>
      <c r="AI128" s="89" t="s">
        <v>456</v>
      </c>
      <c r="AJ128" s="89" t="s">
        <v>299</v>
      </c>
      <c r="AL128" s="83"/>
      <c r="AM128" s="83"/>
      <c r="AN128" s="83"/>
      <c r="AO128" s="83"/>
      <c r="AP128" s="83"/>
      <c r="AX128" s="80" t="s">
        <v>456</v>
      </c>
      <c r="AY128" s="80" t="s">
        <v>299</v>
      </c>
      <c r="BB128" s="80" t="str">
        <f>VLOOKUP(BC128,$AX:$AY,2,FALSE)</f>
        <v>花木支行</v>
      </c>
      <c r="BC128" s="80" t="s">
        <v>237</v>
      </c>
      <c r="BD128" s="80">
        <v>3</v>
      </c>
    </row>
    <row r="129" s="80" customFormat="1" ht="17.25" spans="1:56">
      <c r="A129" s="95"/>
      <c r="B129" s="95"/>
      <c r="C129" s="95"/>
      <c r="D129" s="95">
        <v>0</v>
      </c>
      <c r="E129" s="95"/>
      <c r="F129" s="95"/>
      <c r="G129" s="95"/>
      <c r="H129" s="95"/>
      <c r="I129" s="95"/>
      <c r="J129" s="95"/>
      <c r="K129" s="95"/>
      <c r="L129" s="80">
        <v>0</v>
      </c>
      <c r="Y129" s="98"/>
      <c r="Z129" s="80">
        <f t="shared" si="14"/>
        <v>0</v>
      </c>
      <c r="AA129" s="80" t="str">
        <f t="shared" si="13"/>
        <v>办公室</v>
      </c>
      <c r="AB129" s="81" t="s">
        <v>113</v>
      </c>
      <c r="AC129" s="81">
        <v>0</v>
      </c>
      <c r="AD129" s="81">
        <v>0</v>
      </c>
      <c r="AE129" s="81">
        <v>0</v>
      </c>
      <c r="AF129" s="81">
        <v>0</v>
      </c>
      <c r="AG129" s="80" t="str">
        <f>IFERROR(VLOOKUP(AB129,$AI:$AJ,2,FALSE),0)</f>
        <v>办公室</v>
      </c>
      <c r="AI129" s="89" t="s">
        <v>458</v>
      </c>
      <c r="AJ129" s="89" t="s">
        <v>299</v>
      </c>
      <c r="AL129" s="83"/>
      <c r="AM129" s="83"/>
      <c r="AN129" s="83"/>
      <c r="AO129" s="83"/>
      <c r="AP129" s="83"/>
      <c r="AX129" s="80" t="s">
        <v>458</v>
      </c>
      <c r="AY129" s="80" t="s">
        <v>299</v>
      </c>
      <c r="BB129" s="80" t="str">
        <f>VLOOKUP(BC129,$AX:$AY,2,FALSE)</f>
        <v>零售市场部</v>
      </c>
      <c r="BC129" s="80" t="s">
        <v>240</v>
      </c>
      <c r="BD129" s="80">
        <v>3</v>
      </c>
    </row>
    <row r="130" s="80" customFormat="1" ht="17.25" spans="1:56">
      <c r="A130" s="95"/>
      <c r="B130" s="95"/>
      <c r="C130" s="95"/>
      <c r="D130" s="95">
        <v>0</v>
      </c>
      <c r="E130" s="95"/>
      <c r="F130" s="95"/>
      <c r="G130" s="95"/>
      <c r="H130" s="95"/>
      <c r="I130" s="95"/>
      <c r="J130" s="95"/>
      <c r="K130" s="95"/>
      <c r="L130" s="80">
        <v>0</v>
      </c>
      <c r="Y130" s="98"/>
      <c r="Z130" s="80">
        <f t="shared" si="14"/>
        <v>0</v>
      </c>
      <c r="AA130" s="80" t="str">
        <f t="shared" ref="AA130:AA193" si="15">AG130</f>
        <v>王港支行</v>
      </c>
      <c r="AB130" s="81" t="s">
        <v>83</v>
      </c>
      <c r="AC130" s="81">
        <v>0</v>
      </c>
      <c r="AD130" s="81">
        <v>0</v>
      </c>
      <c r="AE130" s="81">
        <v>0</v>
      </c>
      <c r="AF130" s="81">
        <v>0</v>
      </c>
      <c r="AG130" s="80" t="str">
        <f>IFERROR(VLOOKUP(AB130,$AI:$AJ,2,FALSE),0)</f>
        <v>王港支行</v>
      </c>
      <c r="AI130" s="89" t="s">
        <v>460</v>
      </c>
      <c r="AJ130" s="89" t="s">
        <v>299</v>
      </c>
      <c r="AL130" s="83"/>
      <c r="AM130" s="83"/>
      <c r="AN130" s="83"/>
      <c r="AO130" s="83"/>
      <c r="AP130" s="83"/>
      <c r="AX130" s="80" t="s">
        <v>460</v>
      </c>
      <c r="AY130" s="80" t="s">
        <v>299</v>
      </c>
      <c r="BB130" s="80" t="str">
        <f>VLOOKUP(BC130,$AX:$AY,2,FALSE)</f>
        <v>唐镇支行</v>
      </c>
      <c r="BC130" s="80" t="s">
        <v>457</v>
      </c>
      <c r="BD130" s="80">
        <v>0</v>
      </c>
    </row>
    <row r="131" s="80" customFormat="1" ht="17.25" spans="1:56">
      <c r="A131" s="95"/>
      <c r="B131" s="95"/>
      <c r="C131" s="95"/>
      <c r="D131" s="95">
        <v>0</v>
      </c>
      <c r="E131" s="95"/>
      <c r="F131" s="95"/>
      <c r="G131" s="95"/>
      <c r="H131" s="95"/>
      <c r="I131" s="95"/>
      <c r="J131" s="95"/>
      <c r="K131" s="95"/>
      <c r="L131" s="80">
        <v>0</v>
      </c>
      <c r="Y131" s="98"/>
      <c r="Z131" s="80">
        <f t="shared" si="14"/>
        <v>0</v>
      </c>
      <c r="AA131" s="80">
        <f t="shared" si="15"/>
        <v>0</v>
      </c>
      <c r="AB131" s="81" t="s">
        <v>462</v>
      </c>
      <c r="AC131" s="81">
        <v>0</v>
      </c>
      <c r="AD131" s="81">
        <v>0</v>
      </c>
      <c r="AE131" s="81">
        <v>0</v>
      </c>
      <c r="AF131" s="81">
        <v>0</v>
      </c>
      <c r="AG131" s="80">
        <f>IFERROR(VLOOKUP(AB131,$AI:$AJ,2,FALSE),0)</f>
        <v>0</v>
      </c>
      <c r="AI131" s="88" t="s">
        <v>463</v>
      </c>
      <c r="AJ131" s="89" t="s">
        <v>299</v>
      </c>
      <c r="AL131" s="83"/>
      <c r="AM131" s="83"/>
      <c r="AN131" s="83"/>
      <c r="AO131" s="83"/>
      <c r="AP131" s="83"/>
      <c r="AX131" s="80" t="s">
        <v>463</v>
      </c>
      <c r="AY131" s="80" t="s">
        <v>299</v>
      </c>
      <c r="BB131" s="80" t="str">
        <f>VLOOKUP(BC131,$AX:$AY,2,FALSE)</f>
        <v>新园路支行</v>
      </c>
      <c r="BC131" s="80" t="s">
        <v>459</v>
      </c>
      <c r="BD131" s="80">
        <v>0</v>
      </c>
    </row>
    <row r="132" s="80" customFormat="1" ht="17.25" spans="1:56">
      <c r="A132" s="95"/>
      <c r="B132" s="95"/>
      <c r="C132" s="95"/>
      <c r="D132" s="95">
        <v>0</v>
      </c>
      <c r="E132" s="95"/>
      <c r="F132" s="95"/>
      <c r="G132" s="95"/>
      <c r="H132" s="95"/>
      <c r="I132" s="95"/>
      <c r="J132" s="95"/>
      <c r="K132" s="95"/>
      <c r="L132" s="80">
        <v>0</v>
      </c>
      <c r="Y132" s="98"/>
      <c r="Z132" s="80">
        <f t="shared" ref="Z132:Z195" si="16">P132-Y132</f>
        <v>0</v>
      </c>
      <c r="AA132" s="80" t="str">
        <f t="shared" si="15"/>
        <v>公司金融部</v>
      </c>
      <c r="AB132" s="81" t="s">
        <v>197</v>
      </c>
      <c r="AC132" s="81">
        <v>0</v>
      </c>
      <c r="AD132" s="81">
        <v>0</v>
      </c>
      <c r="AE132" s="81">
        <v>0</v>
      </c>
      <c r="AF132" s="81">
        <v>0</v>
      </c>
      <c r="AG132" s="80" t="str">
        <f>IFERROR(VLOOKUP(AB132,$AI:$AJ,2,FALSE),0)</f>
        <v>公司金融部</v>
      </c>
      <c r="AI132" s="90" t="s">
        <v>465</v>
      </c>
      <c r="AJ132" s="89" t="s">
        <v>299</v>
      </c>
      <c r="AL132" s="83"/>
      <c r="AM132" s="83"/>
      <c r="AN132" s="83"/>
      <c r="AO132" s="83"/>
      <c r="AP132" s="83"/>
      <c r="AX132" s="80" t="s">
        <v>465</v>
      </c>
      <c r="AY132" s="80" t="s">
        <v>299</v>
      </c>
      <c r="BB132" s="80" t="str">
        <f>VLOOKUP(BC132,$AX:$AY,2,FALSE)</f>
        <v>香山分理处</v>
      </c>
      <c r="BC132" s="80" t="s">
        <v>461</v>
      </c>
      <c r="BD132" s="80">
        <v>0</v>
      </c>
    </row>
    <row r="133" s="80" customFormat="1" ht="17.25" spans="1:56">
      <c r="A133" s="95"/>
      <c r="B133" s="95"/>
      <c r="C133" s="95"/>
      <c r="D133" s="95">
        <v>0</v>
      </c>
      <c r="E133" s="95"/>
      <c r="F133" s="95"/>
      <c r="G133" s="95"/>
      <c r="H133" s="95"/>
      <c r="I133" s="95"/>
      <c r="J133" s="95"/>
      <c r="K133" s="95"/>
      <c r="L133" s="80">
        <v>0</v>
      </c>
      <c r="Y133" s="98"/>
      <c r="Z133" s="80">
        <f t="shared" si="16"/>
        <v>0</v>
      </c>
      <c r="AA133" s="80">
        <f t="shared" si="15"/>
        <v>0</v>
      </c>
      <c r="AB133" s="81" t="s">
        <v>193</v>
      </c>
      <c r="AC133" s="81">
        <v>0</v>
      </c>
      <c r="AD133" s="81">
        <v>0</v>
      </c>
      <c r="AE133" s="81">
        <v>0</v>
      </c>
      <c r="AF133" s="81">
        <v>0</v>
      </c>
      <c r="AG133" s="80">
        <f>IFERROR(VLOOKUP(AB133,$AI:$AJ,2,FALSE),0)</f>
        <v>0</v>
      </c>
      <c r="AI133" s="89" t="s">
        <v>466</v>
      </c>
      <c r="AJ133" s="89" t="s">
        <v>138</v>
      </c>
      <c r="AL133" s="83"/>
      <c r="AM133" s="83"/>
      <c r="AN133" s="83"/>
      <c r="AO133" s="83"/>
      <c r="AP133" s="83"/>
      <c r="AX133" s="80" t="s">
        <v>466</v>
      </c>
      <c r="AY133" s="80" t="s">
        <v>138</v>
      </c>
      <c r="BB133" s="80" t="str">
        <f>VLOOKUP(BC133,$AX:$AY,2,FALSE)</f>
        <v>严桥支行</v>
      </c>
      <c r="BC133" s="80" t="s">
        <v>464</v>
      </c>
      <c r="BD133" s="80">
        <v>0</v>
      </c>
    </row>
    <row r="134" s="80" customFormat="1" ht="17.25" spans="1:56">
      <c r="A134" s="95"/>
      <c r="B134" s="95"/>
      <c r="C134" s="95"/>
      <c r="D134" s="95">
        <v>0</v>
      </c>
      <c r="E134" s="95"/>
      <c r="F134" s="95"/>
      <c r="G134" s="95"/>
      <c r="H134" s="95"/>
      <c r="I134" s="95"/>
      <c r="J134" s="95"/>
      <c r="K134" s="95"/>
      <c r="L134" s="80">
        <v>0</v>
      </c>
      <c r="Y134" s="98"/>
      <c r="Z134" s="80">
        <f t="shared" si="16"/>
        <v>0</v>
      </c>
      <c r="AA134" s="80" t="str">
        <f t="shared" si="15"/>
        <v>公司金融部</v>
      </c>
      <c r="AB134" s="81" t="s">
        <v>208</v>
      </c>
      <c r="AC134" s="81">
        <v>0</v>
      </c>
      <c r="AD134" s="81">
        <v>0</v>
      </c>
      <c r="AE134" s="81">
        <v>0</v>
      </c>
      <c r="AF134" s="81">
        <v>0</v>
      </c>
      <c r="AG134" s="80" t="str">
        <f>IFERROR(VLOOKUP(AB134,$AI:$AJ,2,FALSE),0)</f>
        <v>公司金融部</v>
      </c>
      <c r="AI134" s="89" t="s">
        <v>371</v>
      </c>
      <c r="AJ134" s="89" t="s">
        <v>138</v>
      </c>
      <c r="AL134" s="83"/>
      <c r="AM134" s="83"/>
      <c r="AN134" s="83"/>
      <c r="AO134" s="83"/>
      <c r="AP134" s="83"/>
      <c r="AX134" s="80" t="s">
        <v>371</v>
      </c>
      <c r="AY134" s="80" t="s">
        <v>138</v>
      </c>
      <c r="BB134" s="80" t="str">
        <f>VLOOKUP(BC134,$AX:$AY,2,FALSE)</f>
        <v>金杨支行</v>
      </c>
      <c r="BC134" s="80" t="s">
        <v>184</v>
      </c>
      <c r="BD134" s="80">
        <v>0</v>
      </c>
    </row>
    <row r="135" s="80" customFormat="1" ht="17.25" spans="1:56">
      <c r="A135" s="95"/>
      <c r="B135" s="95"/>
      <c r="C135" s="95"/>
      <c r="D135" s="95">
        <v>0</v>
      </c>
      <c r="E135" s="95"/>
      <c r="F135" s="95"/>
      <c r="G135" s="95"/>
      <c r="H135" s="95"/>
      <c r="I135" s="95"/>
      <c r="J135" s="95"/>
      <c r="K135" s="95"/>
      <c r="L135" s="80">
        <v>0</v>
      </c>
      <c r="Y135" s="98"/>
      <c r="Z135" s="80">
        <f t="shared" si="16"/>
        <v>0</v>
      </c>
      <c r="AA135" s="80" t="str">
        <f t="shared" si="15"/>
        <v>运营管理部</v>
      </c>
      <c r="AB135" s="81" t="s">
        <v>409</v>
      </c>
      <c r="AC135" s="81">
        <v>0</v>
      </c>
      <c r="AD135" s="81">
        <v>0</v>
      </c>
      <c r="AE135" s="81">
        <v>0</v>
      </c>
      <c r="AF135" s="81">
        <v>0</v>
      </c>
      <c r="AG135" s="80" t="str">
        <f>IFERROR(VLOOKUP(AB135,$AI:$AJ,2,FALSE),0)</f>
        <v>运营管理部</v>
      </c>
      <c r="AI135" s="89" t="s">
        <v>469</v>
      </c>
      <c r="AJ135" s="89" t="s">
        <v>138</v>
      </c>
      <c r="AL135" s="83"/>
      <c r="AM135" s="83"/>
      <c r="AN135" s="83"/>
      <c r="AO135" s="83"/>
      <c r="AP135" s="83"/>
      <c r="AX135" s="80" t="s">
        <v>469</v>
      </c>
      <c r="AY135" s="80" t="s">
        <v>138</v>
      </c>
      <c r="BB135" s="80" t="str">
        <f>VLOOKUP(BC135,$AX:$AY,2,FALSE)</f>
        <v>黄楼支行</v>
      </c>
      <c r="BC135" s="80" t="s">
        <v>467</v>
      </c>
      <c r="BD135" s="80">
        <v>0</v>
      </c>
    </row>
    <row r="136" s="80" customFormat="1" ht="17.25" spans="1:56">
      <c r="A136" s="95"/>
      <c r="B136" s="95"/>
      <c r="C136" s="95"/>
      <c r="D136" s="95">
        <v>0</v>
      </c>
      <c r="E136" s="95"/>
      <c r="F136" s="95"/>
      <c r="G136" s="95"/>
      <c r="H136" s="95"/>
      <c r="I136" s="95"/>
      <c r="J136" s="95"/>
      <c r="K136" s="95"/>
      <c r="L136" s="80">
        <v>0</v>
      </c>
      <c r="Y136" s="98"/>
      <c r="Z136" s="80">
        <f t="shared" si="16"/>
        <v>0</v>
      </c>
      <c r="AA136" s="80" t="str">
        <f t="shared" si="15"/>
        <v>运营管理部</v>
      </c>
      <c r="AB136" s="81" t="s">
        <v>302</v>
      </c>
      <c r="AC136" s="81">
        <v>0</v>
      </c>
      <c r="AD136" s="81">
        <v>0</v>
      </c>
      <c r="AE136" s="81">
        <v>0</v>
      </c>
      <c r="AF136" s="81">
        <v>0</v>
      </c>
      <c r="AG136" s="80" t="str">
        <f>IFERROR(VLOOKUP(AB136,$AI:$AJ,2,FALSE),0)</f>
        <v>运营管理部</v>
      </c>
      <c r="AI136" s="89" t="s">
        <v>470</v>
      </c>
      <c r="AJ136" s="89" t="s">
        <v>138</v>
      </c>
      <c r="AL136" s="83"/>
      <c r="AM136" s="83"/>
      <c r="AN136" s="83"/>
      <c r="AO136" s="83"/>
      <c r="AP136" s="83"/>
      <c r="AX136" s="80" t="s">
        <v>470</v>
      </c>
      <c r="AY136" s="80" t="s">
        <v>138</v>
      </c>
      <c r="BB136" s="80" t="str">
        <f>VLOOKUP(BC136,$AX:$AY,2,FALSE)</f>
        <v>孙桥支行</v>
      </c>
      <c r="BC136" s="80" t="s">
        <v>468</v>
      </c>
      <c r="BD136" s="80">
        <v>0</v>
      </c>
    </row>
    <row r="137" s="80" customFormat="1" ht="17.25" spans="1:56">
      <c r="A137" s="95"/>
      <c r="B137" s="95"/>
      <c r="C137" s="95"/>
      <c r="D137" s="95">
        <v>0</v>
      </c>
      <c r="E137" s="95"/>
      <c r="F137" s="95"/>
      <c r="G137" s="95"/>
      <c r="H137" s="95"/>
      <c r="I137" s="95"/>
      <c r="J137" s="95"/>
      <c r="K137" s="95"/>
      <c r="L137" s="80">
        <v>0</v>
      </c>
      <c r="Y137" s="98"/>
      <c r="Z137" s="80">
        <f t="shared" si="16"/>
        <v>0</v>
      </c>
      <c r="AA137" s="80" t="str">
        <f t="shared" si="15"/>
        <v>川沙支行</v>
      </c>
      <c r="AB137" s="81" t="s">
        <v>89</v>
      </c>
      <c r="AC137" s="81">
        <v>0</v>
      </c>
      <c r="AD137" s="81">
        <v>10000</v>
      </c>
      <c r="AE137" s="81">
        <v>0</v>
      </c>
      <c r="AF137" s="81">
        <v>35000</v>
      </c>
      <c r="AG137" s="80" t="str">
        <f>IFERROR(VLOOKUP(AB137,$AI:$AJ,2,FALSE),0)</f>
        <v>川沙支行</v>
      </c>
      <c r="AI137" s="89" t="s">
        <v>472</v>
      </c>
      <c r="AJ137" s="89" t="s">
        <v>138</v>
      </c>
      <c r="AL137" s="83"/>
      <c r="AM137" s="83"/>
      <c r="AN137" s="83"/>
      <c r="AO137" s="83"/>
      <c r="AP137" s="83"/>
      <c r="AX137" s="80" t="s">
        <v>472</v>
      </c>
      <c r="AY137" s="80" t="s">
        <v>138</v>
      </c>
      <c r="BB137" s="80" t="str">
        <f>VLOOKUP(BC137,$AX:$AY,2,FALSE)</f>
        <v>零售市场部</v>
      </c>
      <c r="BC137" s="80" t="s">
        <v>189</v>
      </c>
      <c r="BD137" s="80">
        <v>47</v>
      </c>
    </row>
    <row r="138" s="80" customFormat="1" ht="17.25" spans="1:56">
      <c r="A138" s="95"/>
      <c r="B138" s="95"/>
      <c r="C138" s="95"/>
      <c r="D138" s="95">
        <v>0</v>
      </c>
      <c r="E138" s="95"/>
      <c r="F138" s="95"/>
      <c r="G138" s="95"/>
      <c r="H138" s="95"/>
      <c r="I138" s="95"/>
      <c r="J138" s="95"/>
      <c r="K138" s="95"/>
      <c r="L138" s="80">
        <v>0</v>
      </c>
      <c r="Y138" s="98"/>
      <c r="Z138" s="80">
        <f t="shared" si="16"/>
        <v>0</v>
      </c>
      <c r="AA138" s="80" t="str">
        <f t="shared" si="15"/>
        <v>零售市场部</v>
      </c>
      <c r="AB138" s="81" t="s">
        <v>202</v>
      </c>
      <c r="AC138" s="81">
        <v>0</v>
      </c>
      <c r="AD138" s="81">
        <v>0</v>
      </c>
      <c r="AE138" s="81">
        <v>0</v>
      </c>
      <c r="AF138" s="81">
        <v>0</v>
      </c>
      <c r="AG138" s="80" t="str">
        <f>IFERROR(VLOOKUP(AB138,$AI:$AJ,2,FALSE),0)</f>
        <v>零售市场部</v>
      </c>
      <c r="AI138" s="89" t="s">
        <v>474</v>
      </c>
      <c r="AJ138" s="89" t="s">
        <v>138</v>
      </c>
      <c r="AL138" s="83"/>
      <c r="AM138" s="83"/>
      <c r="AN138" s="83"/>
      <c r="AO138" s="83"/>
      <c r="AP138" s="83"/>
      <c r="AX138" s="80" t="s">
        <v>474</v>
      </c>
      <c r="AY138" s="80" t="s">
        <v>138</v>
      </c>
      <c r="BB138" s="80" t="str">
        <f>VLOOKUP(BC138,$AX:$AY,2,FALSE)</f>
        <v>合庆支行</v>
      </c>
      <c r="BC138" s="80" t="s">
        <v>471</v>
      </c>
      <c r="BD138" s="80">
        <v>1</v>
      </c>
    </row>
    <row r="139" s="80" customFormat="1" ht="17.25" spans="1:56">
      <c r="A139" s="95"/>
      <c r="B139" s="95"/>
      <c r="C139" s="95"/>
      <c r="D139" s="95">
        <v>0</v>
      </c>
      <c r="E139" s="95"/>
      <c r="F139" s="95"/>
      <c r="G139" s="95"/>
      <c r="H139" s="95"/>
      <c r="I139" s="95"/>
      <c r="J139" s="95"/>
      <c r="K139" s="95"/>
      <c r="L139" s="80">
        <v>0</v>
      </c>
      <c r="Y139" s="98"/>
      <c r="Z139" s="80">
        <f t="shared" si="16"/>
        <v>0</v>
      </c>
      <c r="AA139" s="80" t="str">
        <f t="shared" si="15"/>
        <v>人力资源部</v>
      </c>
      <c r="AB139" s="81" t="s">
        <v>187</v>
      </c>
      <c r="AC139" s="81">
        <v>0</v>
      </c>
      <c r="AD139" s="81">
        <v>0</v>
      </c>
      <c r="AE139" s="81">
        <v>0</v>
      </c>
      <c r="AF139" s="81">
        <v>0</v>
      </c>
      <c r="AG139" s="80" t="str">
        <f>IFERROR(VLOOKUP(AB139,$AI:$AJ,2,FALSE),0)</f>
        <v>人力资源部</v>
      </c>
      <c r="AI139" s="89" t="s">
        <v>476</v>
      </c>
      <c r="AJ139" s="89" t="s">
        <v>138</v>
      </c>
      <c r="AL139" s="83"/>
      <c r="AM139" s="83"/>
      <c r="AN139" s="83"/>
      <c r="AO139" s="83"/>
      <c r="AP139" s="83"/>
      <c r="AX139" s="80" t="s">
        <v>476</v>
      </c>
      <c r="AY139" s="80" t="s">
        <v>138</v>
      </c>
      <c r="BB139" s="80" t="str">
        <f>VLOOKUP(BC139,$AX:$AY,2,FALSE)</f>
        <v>严桥支行</v>
      </c>
      <c r="BC139" s="80" t="s">
        <v>473</v>
      </c>
      <c r="BD139" s="80">
        <v>0</v>
      </c>
    </row>
    <row r="140" s="80" customFormat="1" ht="17.25" spans="1:56">
      <c r="A140" s="95"/>
      <c r="B140" s="95"/>
      <c r="C140" s="95"/>
      <c r="D140" s="95">
        <v>0</v>
      </c>
      <c r="E140" s="95"/>
      <c r="F140" s="95"/>
      <c r="G140" s="95"/>
      <c r="H140" s="95"/>
      <c r="I140" s="95"/>
      <c r="J140" s="95"/>
      <c r="K140" s="95"/>
      <c r="L140" s="80">
        <v>0</v>
      </c>
      <c r="Y140" s="98"/>
      <c r="Z140" s="80">
        <f t="shared" si="16"/>
        <v>0</v>
      </c>
      <c r="AA140" s="80" t="str">
        <f t="shared" si="15"/>
        <v>洋泾支行</v>
      </c>
      <c r="AB140" s="81" t="s">
        <v>478</v>
      </c>
      <c r="AC140" s="81">
        <v>0</v>
      </c>
      <c r="AD140" s="81">
        <v>0</v>
      </c>
      <c r="AE140" s="81">
        <v>4</v>
      </c>
      <c r="AF140" s="81">
        <v>0</v>
      </c>
      <c r="AG140" s="80" t="str">
        <f>IFERROR(VLOOKUP(AB140,$AI:$AJ,2,FALSE),0)</f>
        <v>洋泾支行</v>
      </c>
      <c r="AI140" s="89" t="s">
        <v>479</v>
      </c>
      <c r="AJ140" s="89" t="s">
        <v>138</v>
      </c>
      <c r="AL140" s="83"/>
      <c r="AM140" s="83"/>
      <c r="AN140" s="83"/>
      <c r="AO140" s="83"/>
      <c r="AP140" s="83"/>
      <c r="AX140" s="80" t="s">
        <v>479</v>
      </c>
      <c r="AY140" s="80" t="s">
        <v>138</v>
      </c>
      <c r="BB140" s="80" t="str">
        <f>VLOOKUP(BC140,$AX:$AY,2,FALSE)</f>
        <v>张江支行</v>
      </c>
      <c r="BC140" s="80" t="s">
        <v>475</v>
      </c>
      <c r="BD140" s="80">
        <v>0</v>
      </c>
    </row>
    <row r="141" s="80" customFormat="1" ht="17.25" spans="1:56">
      <c r="A141" s="95"/>
      <c r="B141" s="95"/>
      <c r="C141" s="95"/>
      <c r="D141" s="95">
        <v>0</v>
      </c>
      <c r="E141" s="95"/>
      <c r="F141" s="95"/>
      <c r="G141" s="95"/>
      <c r="H141" s="95"/>
      <c r="I141" s="95"/>
      <c r="J141" s="95"/>
      <c r="K141" s="95"/>
      <c r="L141" s="80">
        <v>0</v>
      </c>
      <c r="Y141" s="98"/>
      <c r="Z141" s="80">
        <f t="shared" si="16"/>
        <v>0</v>
      </c>
      <c r="AA141" s="80" t="str">
        <f t="shared" si="15"/>
        <v>高东支行</v>
      </c>
      <c r="AB141" s="81" t="s">
        <v>480</v>
      </c>
      <c r="AC141" s="81">
        <v>0</v>
      </c>
      <c r="AD141" s="81">
        <v>0</v>
      </c>
      <c r="AE141" s="81">
        <v>0</v>
      </c>
      <c r="AF141" s="81">
        <v>0</v>
      </c>
      <c r="AG141" s="80" t="str">
        <f>IFERROR(VLOOKUP(AB141,$AI:$AJ,2,FALSE),0)</f>
        <v>高东支行</v>
      </c>
      <c r="AI141" s="90" t="s">
        <v>80</v>
      </c>
      <c r="AJ141" s="89" t="s">
        <v>99</v>
      </c>
      <c r="AL141" s="83"/>
      <c r="AM141" s="83"/>
      <c r="AN141" s="83"/>
      <c r="AO141" s="83"/>
      <c r="AP141" s="83"/>
      <c r="AX141" s="80" t="s">
        <v>80</v>
      </c>
      <c r="AY141" s="80" t="s">
        <v>99</v>
      </c>
      <c r="BB141" s="80" t="str">
        <f>VLOOKUP(BC141,$AX:$AY,2,FALSE)</f>
        <v>东沟支行</v>
      </c>
      <c r="BC141" s="80" t="s">
        <v>477</v>
      </c>
      <c r="BD141" s="80">
        <v>3</v>
      </c>
    </row>
    <row r="142" s="80" customFormat="1" ht="17.25" spans="1:56">
      <c r="A142" s="95"/>
      <c r="B142" s="95"/>
      <c r="C142" s="95"/>
      <c r="D142" s="95">
        <v>0</v>
      </c>
      <c r="E142" s="95"/>
      <c r="F142" s="95"/>
      <c r="G142" s="95"/>
      <c r="H142" s="95"/>
      <c r="I142" s="95"/>
      <c r="J142" s="95"/>
      <c r="K142" s="95"/>
      <c r="L142" s="80">
        <v>0</v>
      </c>
      <c r="Y142" s="98"/>
      <c r="Z142" s="80">
        <f t="shared" si="16"/>
        <v>0</v>
      </c>
      <c r="AA142" s="80">
        <f t="shared" si="15"/>
        <v>0</v>
      </c>
      <c r="AB142" s="81" t="s">
        <v>482</v>
      </c>
      <c r="AC142" s="81">
        <v>0</v>
      </c>
      <c r="AD142" s="81">
        <v>0</v>
      </c>
      <c r="AE142" s="81">
        <v>0</v>
      </c>
      <c r="AF142" s="81">
        <v>200000</v>
      </c>
      <c r="AG142" s="80">
        <f>IFERROR(VLOOKUP(AB142,$AI:$AJ,2,FALSE),0)</f>
        <v>0</v>
      </c>
      <c r="AI142" s="89" t="s">
        <v>483</v>
      </c>
      <c r="AJ142" s="89" t="s">
        <v>99</v>
      </c>
      <c r="AL142" s="83"/>
      <c r="AM142" s="83"/>
      <c r="AN142" s="83"/>
      <c r="AO142" s="83"/>
      <c r="AP142" s="83"/>
      <c r="AX142" s="80" t="s">
        <v>483</v>
      </c>
      <c r="AY142" s="80" t="s">
        <v>99</v>
      </c>
      <c r="BB142" s="80" t="str">
        <f>VLOOKUP(BC142,$AX:$AY,2,FALSE)</f>
        <v>金桥支行</v>
      </c>
      <c r="BC142" s="80" t="s">
        <v>249</v>
      </c>
      <c r="BD142" s="80">
        <v>1</v>
      </c>
    </row>
    <row r="143" s="80" customFormat="1" ht="17.25" spans="1:56">
      <c r="A143" s="95"/>
      <c r="B143" s="95"/>
      <c r="C143" s="95"/>
      <c r="D143" s="95">
        <v>0</v>
      </c>
      <c r="E143" s="95"/>
      <c r="F143" s="95"/>
      <c r="G143" s="95"/>
      <c r="H143" s="95"/>
      <c r="I143" s="95"/>
      <c r="J143" s="95"/>
      <c r="K143" s="95"/>
      <c r="L143" s="80">
        <v>0</v>
      </c>
      <c r="Y143" s="98"/>
      <c r="Z143" s="80">
        <f t="shared" si="16"/>
        <v>0</v>
      </c>
      <c r="AA143" s="80" t="str">
        <f t="shared" si="15"/>
        <v>高行支行</v>
      </c>
      <c r="AB143" s="81" t="s">
        <v>122</v>
      </c>
      <c r="AC143" s="81">
        <v>0</v>
      </c>
      <c r="AD143" s="81">
        <v>0</v>
      </c>
      <c r="AE143" s="81">
        <v>0</v>
      </c>
      <c r="AF143" s="81">
        <v>30000</v>
      </c>
      <c r="AG143" s="80" t="str">
        <f>IFERROR(VLOOKUP(AB143,$AI:$AJ,2,FALSE),0)</f>
        <v>高行支行</v>
      </c>
      <c r="AI143" s="89" t="s">
        <v>485</v>
      </c>
      <c r="AJ143" s="89" t="s">
        <v>99</v>
      </c>
      <c r="AL143" s="83"/>
      <c r="AM143" s="83"/>
      <c r="AN143" s="83"/>
      <c r="AO143" s="83"/>
      <c r="AP143" s="83"/>
      <c r="AX143" s="80" t="s">
        <v>485</v>
      </c>
      <c r="AY143" s="80" t="s">
        <v>99</v>
      </c>
      <c r="BB143" s="80" t="str">
        <f>VLOOKUP(BC143,$AX:$AY,2,FALSE)</f>
        <v>高桥支行</v>
      </c>
      <c r="BC143" s="80" t="s">
        <v>481</v>
      </c>
      <c r="BD143" s="80">
        <v>0</v>
      </c>
    </row>
    <row r="144" s="80" customFormat="1" ht="17.25" spans="1:56">
      <c r="A144" s="95"/>
      <c r="B144" s="95"/>
      <c r="C144" s="95"/>
      <c r="D144" s="95">
        <v>0</v>
      </c>
      <c r="E144" s="95"/>
      <c r="F144" s="95"/>
      <c r="G144" s="95"/>
      <c r="H144" s="95"/>
      <c r="I144" s="95"/>
      <c r="J144" s="95"/>
      <c r="K144" s="95"/>
      <c r="L144" s="80">
        <v>0</v>
      </c>
      <c r="Y144" s="98"/>
      <c r="Z144" s="80">
        <f t="shared" si="16"/>
        <v>0</v>
      </c>
      <c r="AA144" s="80" t="str">
        <f t="shared" si="15"/>
        <v>杨思支行</v>
      </c>
      <c r="AB144" s="81" t="s">
        <v>487</v>
      </c>
      <c r="AC144" s="81">
        <v>0</v>
      </c>
      <c r="AD144" s="81">
        <v>0</v>
      </c>
      <c r="AE144" s="81">
        <v>0</v>
      </c>
      <c r="AF144" s="81">
        <v>0</v>
      </c>
      <c r="AG144" s="80" t="str">
        <f>IFERROR(VLOOKUP(AB144,$AI:$AJ,2,FALSE),0)</f>
        <v>杨思支行</v>
      </c>
      <c r="AI144" s="89" t="s">
        <v>488</v>
      </c>
      <c r="AJ144" s="89" t="s">
        <v>99</v>
      </c>
      <c r="AL144" s="83"/>
      <c r="AM144" s="83"/>
      <c r="AN144" s="83"/>
      <c r="AO144" s="83"/>
      <c r="AP144" s="83"/>
      <c r="AX144" s="80" t="s">
        <v>488</v>
      </c>
      <c r="AY144" s="80" t="s">
        <v>99</v>
      </c>
      <c r="BB144" s="80" t="str">
        <f>VLOOKUP(BC144,$AX:$AY,2,FALSE)</f>
        <v>香山分理处</v>
      </c>
      <c r="BC144" s="80" t="s">
        <v>484</v>
      </c>
      <c r="BD144" s="80">
        <v>0</v>
      </c>
    </row>
    <row r="145" s="80" customFormat="1" ht="17.25" spans="1:56">
      <c r="A145" s="95"/>
      <c r="B145" s="95"/>
      <c r="C145" s="95"/>
      <c r="D145" s="95">
        <v>0</v>
      </c>
      <c r="E145" s="95"/>
      <c r="F145" s="95"/>
      <c r="G145" s="95"/>
      <c r="H145" s="95"/>
      <c r="I145" s="95"/>
      <c r="J145" s="95"/>
      <c r="K145" s="95"/>
      <c r="L145" s="80">
        <v>0</v>
      </c>
      <c r="Y145" s="98"/>
      <c r="Z145" s="80">
        <f t="shared" si="16"/>
        <v>0</v>
      </c>
      <c r="AA145" s="80" t="str">
        <f t="shared" si="15"/>
        <v>高东支行</v>
      </c>
      <c r="AB145" s="81" t="s">
        <v>489</v>
      </c>
      <c r="AC145" s="81">
        <v>0</v>
      </c>
      <c r="AD145" s="81">
        <v>0</v>
      </c>
      <c r="AE145" s="81">
        <v>0</v>
      </c>
      <c r="AF145" s="81">
        <v>0</v>
      </c>
      <c r="AG145" s="80" t="str">
        <f>IFERROR(VLOOKUP(AB145,$AI:$AJ,2,FALSE),0)</f>
        <v>高东支行</v>
      </c>
      <c r="AI145" s="89" t="s">
        <v>490</v>
      </c>
      <c r="AJ145" s="89" t="s">
        <v>99</v>
      </c>
      <c r="AL145" s="83"/>
      <c r="AM145" s="83"/>
      <c r="AN145" s="83"/>
      <c r="AO145" s="83"/>
      <c r="AP145" s="83"/>
      <c r="AX145" s="80" t="s">
        <v>490</v>
      </c>
      <c r="AY145" s="80" t="s">
        <v>99</v>
      </c>
      <c r="BB145" s="80" t="str">
        <f>VLOOKUP(BC145,$AX:$AY,2,FALSE)</f>
        <v>御桥分理处</v>
      </c>
      <c r="BC145" s="80" t="s">
        <v>486</v>
      </c>
      <c r="BD145" s="80">
        <v>1</v>
      </c>
    </row>
    <row r="146" s="80" customFormat="1" ht="17.25" spans="1:56">
      <c r="A146" s="95"/>
      <c r="B146" s="95"/>
      <c r="C146" s="95"/>
      <c r="D146" s="95">
        <v>0</v>
      </c>
      <c r="E146" s="95"/>
      <c r="F146" s="95"/>
      <c r="G146" s="95"/>
      <c r="H146" s="95"/>
      <c r="I146" s="95"/>
      <c r="J146" s="95"/>
      <c r="K146" s="95"/>
      <c r="L146" s="80">
        <v>0</v>
      </c>
      <c r="Y146" s="98"/>
      <c r="Z146" s="80">
        <f t="shared" si="16"/>
        <v>0</v>
      </c>
      <c r="AA146" s="80" t="str">
        <f t="shared" si="15"/>
        <v>妙境支行</v>
      </c>
      <c r="AB146" s="81" t="s">
        <v>209</v>
      </c>
      <c r="AC146" s="81">
        <v>0</v>
      </c>
      <c r="AD146" s="81">
        <v>0</v>
      </c>
      <c r="AE146" s="81">
        <v>0</v>
      </c>
      <c r="AF146" s="81">
        <v>0</v>
      </c>
      <c r="AG146" s="80" t="str">
        <f>IFERROR(VLOOKUP(AB146,$AI:$AJ,2,FALSE),0)</f>
        <v>妙境支行</v>
      </c>
      <c r="AI146" s="89" t="s">
        <v>492</v>
      </c>
      <c r="AJ146" s="89" t="s">
        <v>99</v>
      </c>
      <c r="AL146" s="83"/>
      <c r="AM146" s="83"/>
      <c r="AN146" s="83"/>
      <c r="AO146" s="83"/>
      <c r="AP146" s="83"/>
      <c r="AX146" s="80" t="s">
        <v>492</v>
      </c>
      <c r="AY146" s="80" t="s">
        <v>99</v>
      </c>
      <c r="BB146" s="80" t="str">
        <f>VLOOKUP(BC146,$AX:$AY,2,FALSE)</f>
        <v>洋泾支行</v>
      </c>
      <c r="BC146" s="80" t="s">
        <v>194</v>
      </c>
      <c r="BD146" s="80">
        <v>0</v>
      </c>
    </row>
    <row r="147" s="80" customFormat="1" ht="17.25" spans="1:56">
      <c r="A147" s="95"/>
      <c r="B147" s="95"/>
      <c r="C147" s="95"/>
      <c r="D147" s="95">
        <v>0</v>
      </c>
      <c r="E147" s="95"/>
      <c r="F147" s="95"/>
      <c r="G147" s="95"/>
      <c r="H147" s="95"/>
      <c r="I147" s="95"/>
      <c r="J147" s="95"/>
      <c r="K147" s="95"/>
      <c r="L147" s="80">
        <v>0</v>
      </c>
      <c r="Y147" s="98"/>
      <c r="Z147" s="80">
        <f t="shared" si="16"/>
        <v>0</v>
      </c>
      <c r="AA147" s="80">
        <f t="shared" si="15"/>
        <v>0</v>
      </c>
      <c r="AB147" s="81" t="s">
        <v>494</v>
      </c>
      <c r="AC147" s="81">
        <v>0</v>
      </c>
      <c r="AD147" s="81">
        <v>0</v>
      </c>
      <c r="AE147" s="81">
        <v>0</v>
      </c>
      <c r="AF147" s="81">
        <v>30000</v>
      </c>
      <c r="AG147" s="80">
        <f>IFERROR(VLOOKUP(AB147,$AI:$AJ,2,FALSE),0)</f>
        <v>0</v>
      </c>
      <c r="AI147" s="89" t="s">
        <v>495</v>
      </c>
      <c r="AJ147" s="89" t="s">
        <v>99</v>
      </c>
      <c r="AL147" s="83"/>
      <c r="AM147" s="83"/>
      <c r="AN147" s="83"/>
      <c r="AO147" s="83"/>
      <c r="AP147" s="83"/>
      <c r="AX147" s="80" t="s">
        <v>495</v>
      </c>
      <c r="AY147" s="80" t="s">
        <v>99</v>
      </c>
      <c r="BB147" s="80" t="str">
        <f>VLOOKUP(BC147,$AX:$AY,2,FALSE)</f>
        <v>合庆支行</v>
      </c>
      <c r="BC147" s="80" t="s">
        <v>491</v>
      </c>
      <c r="BD147" s="80">
        <v>0</v>
      </c>
    </row>
    <row r="148" s="80" customFormat="1" ht="17.25" spans="1:56">
      <c r="A148" s="95"/>
      <c r="B148" s="95"/>
      <c r="C148" s="95"/>
      <c r="D148" s="95">
        <v>0</v>
      </c>
      <c r="E148" s="95"/>
      <c r="F148" s="95"/>
      <c r="G148" s="95"/>
      <c r="H148" s="95"/>
      <c r="I148" s="95"/>
      <c r="J148" s="95"/>
      <c r="K148" s="95"/>
      <c r="L148" s="80">
        <v>0</v>
      </c>
      <c r="Y148" s="98"/>
      <c r="Z148" s="80">
        <f t="shared" si="16"/>
        <v>0</v>
      </c>
      <c r="AA148" s="80">
        <f t="shared" si="15"/>
        <v>0</v>
      </c>
      <c r="AB148" s="81" t="s">
        <v>497</v>
      </c>
      <c r="AC148" s="81">
        <v>0</v>
      </c>
      <c r="AD148" s="81">
        <v>0</v>
      </c>
      <c r="AE148" s="81">
        <v>0</v>
      </c>
      <c r="AF148" s="81">
        <v>0</v>
      </c>
      <c r="AG148" s="80">
        <f>IFERROR(VLOOKUP(AB148,$AI:$AJ,2,FALSE),0)</f>
        <v>0</v>
      </c>
      <c r="AI148" s="89" t="s">
        <v>498</v>
      </c>
      <c r="AJ148" s="89" t="s">
        <v>99</v>
      </c>
      <c r="AL148" s="83"/>
      <c r="AM148" s="83"/>
      <c r="AN148" s="83"/>
      <c r="AO148" s="83"/>
      <c r="AP148" s="83"/>
      <c r="AX148" s="80" t="s">
        <v>498</v>
      </c>
      <c r="AY148" s="80" t="s">
        <v>99</v>
      </c>
      <c r="BB148" s="80" t="str">
        <f>VLOOKUP(BC148,$AX:$AY,2,FALSE)</f>
        <v>张江支行</v>
      </c>
      <c r="BC148" s="80" t="s">
        <v>493</v>
      </c>
      <c r="BD148" s="80">
        <v>4</v>
      </c>
    </row>
    <row r="149" s="80" customFormat="1" ht="17.25" spans="1:56">
      <c r="A149" s="95"/>
      <c r="B149" s="95"/>
      <c r="C149" s="95"/>
      <c r="D149" s="95">
        <v>0</v>
      </c>
      <c r="E149" s="95"/>
      <c r="F149" s="95"/>
      <c r="G149" s="95"/>
      <c r="H149" s="95"/>
      <c r="I149" s="95"/>
      <c r="J149" s="95"/>
      <c r="K149" s="95"/>
      <c r="L149" s="80">
        <v>0</v>
      </c>
      <c r="Y149" s="98"/>
      <c r="Z149" s="80">
        <f t="shared" si="16"/>
        <v>0</v>
      </c>
      <c r="AA149" s="80" t="str">
        <f t="shared" si="15"/>
        <v>曹路支行</v>
      </c>
      <c r="AB149" s="81" t="s">
        <v>500</v>
      </c>
      <c r="AC149" s="81">
        <v>0</v>
      </c>
      <c r="AD149" s="81">
        <v>0</v>
      </c>
      <c r="AE149" s="81">
        <v>0</v>
      </c>
      <c r="AF149" s="81">
        <v>0</v>
      </c>
      <c r="AG149" s="80" t="str">
        <f>IFERROR(VLOOKUP(AB149,$AI:$AJ,2,FALSE),0)</f>
        <v>曹路支行</v>
      </c>
      <c r="AI149" s="89" t="s">
        <v>501</v>
      </c>
      <c r="AJ149" s="89" t="s">
        <v>99</v>
      </c>
      <c r="AL149" s="83"/>
      <c r="AM149" s="83"/>
      <c r="AN149" s="83"/>
      <c r="AO149" s="83"/>
      <c r="AP149" s="83"/>
      <c r="AX149" s="80" t="s">
        <v>501</v>
      </c>
      <c r="AY149" s="80" t="s">
        <v>99</v>
      </c>
      <c r="BB149" s="80" t="str">
        <f>VLOOKUP(BC149,$AX:$AY,2,FALSE)</f>
        <v>曹路支行</v>
      </c>
      <c r="BC149" s="80" t="s">
        <v>496</v>
      </c>
      <c r="BD149" s="80">
        <v>0</v>
      </c>
    </row>
    <row r="150" s="80" customFormat="1" ht="17.25" spans="1:56">
      <c r="A150" s="95"/>
      <c r="B150" s="95"/>
      <c r="C150" s="95"/>
      <c r="D150" s="95">
        <v>0</v>
      </c>
      <c r="E150" s="95"/>
      <c r="F150" s="95"/>
      <c r="G150" s="95"/>
      <c r="H150" s="95"/>
      <c r="I150" s="95"/>
      <c r="J150" s="95"/>
      <c r="K150" s="95"/>
      <c r="L150" s="80">
        <v>0</v>
      </c>
      <c r="Y150" s="98"/>
      <c r="Z150" s="80">
        <f t="shared" si="16"/>
        <v>0</v>
      </c>
      <c r="AA150" s="80">
        <f t="shared" si="15"/>
        <v>0</v>
      </c>
      <c r="AB150" s="81" t="s">
        <v>503</v>
      </c>
      <c r="AC150" s="81">
        <v>0</v>
      </c>
      <c r="AD150" s="81">
        <v>0</v>
      </c>
      <c r="AE150" s="81">
        <v>0</v>
      </c>
      <c r="AF150" s="81">
        <v>80000</v>
      </c>
      <c r="AG150" s="80">
        <f>IFERROR(VLOOKUP(AB150,$AI:$AJ,2,FALSE),0)</f>
        <v>0</v>
      </c>
      <c r="AI150" s="89" t="s">
        <v>504</v>
      </c>
      <c r="AJ150" s="89" t="s">
        <v>99</v>
      </c>
      <c r="AL150" s="83"/>
      <c r="AM150" s="83"/>
      <c r="AN150" s="83"/>
      <c r="AO150" s="83"/>
      <c r="AP150" s="83"/>
      <c r="AX150" s="80" t="s">
        <v>504</v>
      </c>
      <c r="AY150" s="80" t="s">
        <v>99</v>
      </c>
      <c r="BB150" s="80" t="str">
        <f>VLOOKUP(BC150,$AX:$AY,2,FALSE)</f>
        <v>蔡路支行</v>
      </c>
      <c r="BC150" s="80" t="s">
        <v>499</v>
      </c>
      <c r="BD150" s="80">
        <v>0</v>
      </c>
    </row>
    <row r="151" s="80" customFormat="1" ht="17.25" spans="1:56">
      <c r="A151" s="95"/>
      <c r="B151" s="95"/>
      <c r="C151" s="95"/>
      <c r="D151" s="95">
        <v>0</v>
      </c>
      <c r="E151" s="95"/>
      <c r="F151" s="95"/>
      <c r="G151" s="95"/>
      <c r="H151" s="95"/>
      <c r="I151" s="95"/>
      <c r="J151" s="95"/>
      <c r="K151" s="95"/>
      <c r="L151" s="80">
        <v>0</v>
      </c>
      <c r="Y151" s="98"/>
      <c r="Z151" s="80">
        <f t="shared" si="16"/>
        <v>0</v>
      </c>
      <c r="AA151" s="80">
        <f t="shared" si="15"/>
        <v>0</v>
      </c>
      <c r="AB151" s="81" t="s">
        <v>506</v>
      </c>
      <c r="AC151" s="81">
        <v>0</v>
      </c>
      <c r="AD151" s="81">
        <v>0</v>
      </c>
      <c r="AE151" s="81">
        <v>0</v>
      </c>
      <c r="AF151" s="81">
        <v>0</v>
      </c>
      <c r="AG151" s="80">
        <f>IFERROR(VLOOKUP(AB151,$AI:$AJ,2,FALSE),0)</f>
        <v>0</v>
      </c>
      <c r="AI151" s="89" t="s">
        <v>507</v>
      </c>
      <c r="AJ151" s="89" t="s">
        <v>99</v>
      </c>
      <c r="AL151" s="83"/>
      <c r="AM151" s="83"/>
      <c r="AN151" s="83"/>
      <c r="AO151" s="83"/>
      <c r="AP151" s="83"/>
      <c r="AX151" s="80" t="s">
        <v>507</v>
      </c>
      <c r="AY151" s="80" t="s">
        <v>99</v>
      </c>
      <c r="BB151" s="80" t="str">
        <f>VLOOKUP(BC151,$AX:$AY,2,FALSE)</f>
        <v>施湾支行</v>
      </c>
      <c r="BC151" s="80" t="s">
        <v>502</v>
      </c>
      <c r="BD151" s="80">
        <v>0</v>
      </c>
    </row>
    <row r="152" s="80" customFormat="1" ht="17.25" spans="1:56">
      <c r="A152" s="95"/>
      <c r="B152" s="95"/>
      <c r="C152" s="95"/>
      <c r="D152" s="95">
        <v>0</v>
      </c>
      <c r="E152" s="95"/>
      <c r="F152" s="95"/>
      <c r="G152" s="95"/>
      <c r="H152" s="95"/>
      <c r="I152" s="95"/>
      <c r="J152" s="95"/>
      <c r="K152" s="95"/>
      <c r="L152" s="80">
        <v>0</v>
      </c>
      <c r="Y152" s="98"/>
      <c r="Z152" s="80">
        <f t="shared" si="16"/>
        <v>0</v>
      </c>
      <c r="AA152" s="80" t="str">
        <f t="shared" si="15"/>
        <v>运营管理部</v>
      </c>
      <c r="AB152" s="81" t="s">
        <v>330</v>
      </c>
      <c r="AC152" s="81">
        <v>0</v>
      </c>
      <c r="AD152" s="81">
        <v>0</v>
      </c>
      <c r="AE152" s="81">
        <v>0</v>
      </c>
      <c r="AF152" s="81">
        <v>0</v>
      </c>
      <c r="AG152" s="80" t="str">
        <f>IFERROR(VLOOKUP(AB152,$AI:$AJ,2,FALSE),0)</f>
        <v>运营管理部</v>
      </c>
      <c r="AI152" s="89" t="s">
        <v>509</v>
      </c>
      <c r="AJ152" s="89" t="s">
        <v>99</v>
      </c>
      <c r="AL152" s="83"/>
      <c r="AM152" s="83"/>
      <c r="AN152" s="83"/>
      <c r="AO152" s="83"/>
      <c r="AP152" s="83"/>
      <c r="AX152" s="80" t="s">
        <v>509</v>
      </c>
      <c r="AY152" s="80" t="s">
        <v>99</v>
      </c>
      <c r="BB152" s="80" t="str">
        <f>VLOOKUP(BC152,$AX:$AY,2,FALSE)</f>
        <v>南新支行</v>
      </c>
      <c r="BC152" s="80" t="s">
        <v>747</v>
      </c>
      <c r="BD152" s="80">
        <v>2</v>
      </c>
    </row>
    <row r="153" s="80" customFormat="1" ht="17.25" spans="1:56">
      <c r="A153" s="95"/>
      <c r="B153" s="95"/>
      <c r="C153" s="95"/>
      <c r="D153" s="95">
        <v>0</v>
      </c>
      <c r="E153" s="95"/>
      <c r="F153" s="95"/>
      <c r="G153" s="95"/>
      <c r="H153" s="95"/>
      <c r="I153" s="95"/>
      <c r="J153" s="95"/>
      <c r="K153" s="95"/>
      <c r="L153" s="80">
        <v>0</v>
      </c>
      <c r="Y153" s="98"/>
      <c r="Z153" s="80">
        <f t="shared" si="16"/>
        <v>0</v>
      </c>
      <c r="AA153" s="80" t="str">
        <f t="shared" si="15"/>
        <v>香山分理处</v>
      </c>
      <c r="AB153" s="81" t="s">
        <v>214</v>
      </c>
      <c r="AC153" s="81">
        <v>0</v>
      </c>
      <c r="AD153" s="81">
        <v>0</v>
      </c>
      <c r="AE153" s="81">
        <v>0</v>
      </c>
      <c r="AF153" s="81">
        <v>0</v>
      </c>
      <c r="AG153" s="80" t="str">
        <f>IFERROR(VLOOKUP(AB153,$AI:$AJ,2,FALSE),0)</f>
        <v>香山分理处</v>
      </c>
      <c r="AI153" s="89" t="s">
        <v>511</v>
      </c>
      <c r="AJ153" s="89" t="s">
        <v>99</v>
      </c>
      <c r="AL153" s="83"/>
      <c r="AM153" s="83"/>
      <c r="AN153" s="83"/>
      <c r="AO153" s="83"/>
      <c r="AP153" s="83"/>
      <c r="AX153" s="80" t="s">
        <v>511</v>
      </c>
      <c r="AY153" s="80" t="s">
        <v>99</v>
      </c>
      <c r="BB153" s="80" t="str">
        <f>VLOOKUP(BC153,$AX:$AY,2,FALSE)</f>
        <v>杨思支行</v>
      </c>
      <c r="BC153" s="80" t="s">
        <v>198</v>
      </c>
      <c r="BD153" s="80">
        <v>3</v>
      </c>
    </row>
    <row r="154" s="80" customFormat="1" ht="17.25" spans="1:56">
      <c r="A154" s="95"/>
      <c r="B154" s="95"/>
      <c r="C154" s="95"/>
      <c r="D154" s="95">
        <v>0</v>
      </c>
      <c r="E154" s="95"/>
      <c r="F154" s="95"/>
      <c r="G154" s="95"/>
      <c r="H154" s="95"/>
      <c r="I154" s="95"/>
      <c r="J154" s="95"/>
      <c r="K154" s="95"/>
      <c r="L154" s="80">
        <v>0</v>
      </c>
      <c r="Y154" s="98"/>
      <c r="Z154" s="80">
        <f t="shared" si="16"/>
        <v>0</v>
      </c>
      <c r="AA154" s="80" t="str">
        <f t="shared" si="15"/>
        <v>高行支行</v>
      </c>
      <c r="AB154" s="81" t="s">
        <v>218</v>
      </c>
      <c r="AC154" s="81">
        <v>0</v>
      </c>
      <c r="AD154" s="81">
        <v>0</v>
      </c>
      <c r="AE154" s="81">
        <v>0</v>
      </c>
      <c r="AF154" s="81">
        <v>10000</v>
      </c>
      <c r="AG154" s="80" t="str">
        <f>IFERROR(VLOOKUP(AB154,$AI:$AJ,2,FALSE),0)</f>
        <v>高行支行</v>
      </c>
      <c r="AI154" s="89" t="s">
        <v>513</v>
      </c>
      <c r="AJ154" s="89" t="s">
        <v>99</v>
      </c>
      <c r="AL154" s="83"/>
      <c r="AM154" s="83"/>
      <c r="AN154" s="83"/>
      <c r="AO154" s="83"/>
      <c r="AP154" s="83"/>
      <c r="AX154" s="80" t="s">
        <v>513</v>
      </c>
      <c r="AY154" s="80" t="s">
        <v>99</v>
      </c>
      <c r="BB154" s="80" t="str">
        <f>VLOOKUP(BC154,$AX:$AY,2,FALSE)</f>
        <v>花木支行</v>
      </c>
      <c r="BC154" s="80" t="s">
        <v>505</v>
      </c>
      <c r="BD154" s="80">
        <v>0</v>
      </c>
    </row>
    <row r="155" s="80" customFormat="1" ht="17.25" spans="1:56">
      <c r="A155" s="95"/>
      <c r="B155" s="95"/>
      <c r="C155" s="95"/>
      <c r="D155" s="95">
        <v>0</v>
      </c>
      <c r="E155" s="95"/>
      <c r="F155" s="95"/>
      <c r="G155" s="95"/>
      <c r="H155" s="95"/>
      <c r="I155" s="95"/>
      <c r="J155" s="95"/>
      <c r="K155" s="95"/>
      <c r="L155" s="80">
        <v>0</v>
      </c>
      <c r="Y155" s="98"/>
      <c r="Z155" s="80">
        <f t="shared" si="16"/>
        <v>0</v>
      </c>
      <c r="AA155" s="80" t="str">
        <f t="shared" si="15"/>
        <v>运营管理部</v>
      </c>
      <c r="AB155" s="81" t="s">
        <v>328</v>
      </c>
      <c r="AC155" s="81">
        <v>0</v>
      </c>
      <c r="AD155" s="81">
        <v>0</v>
      </c>
      <c r="AE155" s="81">
        <v>0</v>
      </c>
      <c r="AF155" s="81">
        <v>0</v>
      </c>
      <c r="AG155" s="80" t="str">
        <f>IFERROR(VLOOKUP(AB155,$AI:$AJ,2,FALSE),0)</f>
        <v>运营管理部</v>
      </c>
      <c r="AI155" s="89" t="s">
        <v>515</v>
      </c>
      <c r="AJ155" s="89" t="s">
        <v>99</v>
      </c>
      <c r="AL155" s="83"/>
      <c r="AM155" s="83"/>
      <c r="AN155" s="83"/>
      <c r="AO155" s="83"/>
      <c r="AP155" s="83"/>
      <c r="AX155" s="80" t="s">
        <v>515</v>
      </c>
      <c r="AY155" s="80" t="s">
        <v>99</v>
      </c>
      <c r="BB155" s="80" t="str">
        <f>VLOOKUP(BC155,$AX:$AY,2,FALSE)</f>
        <v>高桥支行</v>
      </c>
      <c r="BC155" s="80" t="s">
        <v>508</v>
      </c>
      <c r="BD155" s="80">
        <v>0</v>
      </c>
    </row>
    <row r="156" s="80" customFormat="1" ht="17.25" spans="1:56">
      <c r="A156" s="95"/>
      <c r="B156" s="95"/>
      <c r="C156" s="95"/>
      <c r="D156" s="95">
        <v>0</v>
      </c>
      <c r="E156" s="95"/>
      <c r="F156" s="95"/>
      <c r="G156" s="95"/>
      <c r="H156" s="95"/>
      <c r="I156" s="95"/>
      <c r="J156" s="95"/>
      <c r="K156" s="95"/>
      <c r="L156" s="80">
        <v>0</v>
      </c>
      <c r="Y156" s="98"/>
      <c r="Z156" s="80">
        <f t="shared" si="16"/>
        <v>0</v>
      </c>
      <c r="AA156" s="80">
        <f t="shared" si="15"/>
        <v>0</v>
      </c>
      <c r="AB156" s="81" t="s">
        <v>517</v>
      </c>
      <c r="AC156" s="81">
        <v>0</v>
      </c>
      <c r="AD156" s="81">
        <v>0</v>
      </c>
      <c r="AE156" s="81">
        <v>0</v>
      </c>
      <c r="AF156" s="81">
        <v>0</v>
      </c>
      <c r="AG156" s="80">
        <f>IFERROR(VLOOKUP(AB156,$AI:$AJ,2,FALSE),0)</f>
        <v>0</v>
      </c>
      <c r="AI156" s="89" t="s">
        <v>518</v>
      </c>
      <c r="AJ156" s="89" t="s">
        <v>99</v>
      </c>
      <c r="AL156" s="83"/>
      <c r="AM156" s="83"/>
      <c r="AN156" s="83"/>
      <c r="AO156" s="83"/>
      <c r="AP156" s="83"/>
      <c r="AX156" s="80" t="s">
        <v>518</v>
      </c>
      <c r="AY156" s="80" t="s">
        <v>99</v>
      </c>
      <c r="BB156" s="80" t="str">
        <f>VLOOKUP(BC156,$AX:$AY,2,FALSE)</f>
        <v>杨园支行</v>
      </c>
      <c r="BC156" s="80" t="s">
        <v>510</v>
      </c>
      <c r="BD156" s="80">
        <v>0</v>
      </c>
    </row>
    <row r="157" s="80" customFormat="1" ht="17.25" spans="1:56">
      <c r="A157" s="95"/>
      <c r="B157" s="95"/>
      <c r="C157" s="95"/>
      <c r="D157" s="95">
        <v>0</v>
      </c>
      <c r="E157" s="95"/>
      <c r="F157" s="95"/>
      <c r="G157" s="95"/>
      <c r="H157" s="95"/>
      <c r="I157" s="95"/>
      <c r="J157" s="95"/>
      <c r="K157" s="95"/>
      <c r="L157" s="80">
        <v>0</v>
      </c>
      <c r="Y157" s="98"/>
      <c r="Z157" s="80">
        <f t="shared" si="16"/>
        <v>0</v>
      </c>
      <c r="AA157" s="80" t="str">
        <f t="shared" si="15"/>
        <v>三林支行</v>
      </c>
      <c r="AB157" s="81" t="s">
        <v>520</v>
      </c>
      <c r="AC157" s="81">
        <v>0</v>
      </c>
      <c r="AD157" s="81">
        <v>0</v>
      </c>
      <c r="AE157" s="81">
        <v>0</v>
      </c>
      <c r="AF157" s="81">
        <v>38000</v>
      </c>
      <c r="AG157" s="80" t="str">
        <f>IFERROR(VLOOKUP(AB157,$AI:$AJ,2,FALSE),0)</f>
        <v>三林支行</v>
      </c>
      <c r="AI157" s="89" t="s">
        <v>521</v>
      </c>
      <c r="AJ157" s="89" t="s">
        <v>99</v>
      </c>
      <c r="AL157" s="83"/>
      <c r="AM157" s="83"/>
      <c r="AN157" s="83"/>
      <c r="AO157" s="83"/>
      <c r="AP157" s="83"/>
      <c r="AX157" s="80" t="s">
        <v>521</v>
      </c>
      <c r="AY157" s="80" t="s">
        <v>99</v>
      </c>
      <c r="BB157" s="80" t="str">
        <f>VLOOKUP(BC157,$AX:$AY,2,FALSE)</f>
        <v>北蔡支行</v>
      </c>
      <c r="BC157" s="80" t="s">
        <v>512</v>
      </c>
      <c r="BD157" s="80">
        <v>0</v>
      </c>
    </row>
    <row r="158" s="80" customFormat="1" ht="17.25" spans="1:56">
      <c r="A158" s="95"/>
      <c r="B158" s="95"/>
      <c r="C158" s="95"/>
      <c r="D158" s="95">
        <v>0</v>
      </c>
      <c r="E158" s="95"/>
      <c r="F158" s="95"/>
      <c r="G158" s="95"/>
      <c r="H158" s="95"/>
      <c r="I158" s="95"/>
      <c r="J158" s="95"/>
      <c r="K158" s="95"/>
      <c r="L158" s="80">
        <v>0</v>
      </c>
      <c r="Y158" s="98"/>
      <c r="Z158" s="80">
        <f t="shared" si="16"/>
        <v>0</v>
      </c>
      <c r="AA158" s="80">
        <f t="shared" si="15"/>
        <v>0</v>
      </c>
      <c r="AB158" s="81" t="s">
        <v>523</v>
      </c>
      <c r="AC158" s="81">
        <v>0</v>
      </c>
      <c r="AD158" s="81">
        <v>0</v>
      </c>
      <c r="AE158" s="81">
        <v>0</v>
      </c>
      <c r="AF158" s="81">
        <v>0</v>
      </c>
      <c r="AG158" s="80">
        <f>IFERROR(VLOOKUP(AB158,$AI:$AJ,2,FALSE),0)</f>
        <v>0</v>
      </c>
      <c r="AI158" s="89" t="s">
        <v>524</v>
      </c>
      <c r="AJ158" s="89" t="s">
        <v>99</v>
      </c>
      <c r="AL158" s="83"/>
      <c r="AM158" s="83"/>
      <c r="AN158" s="83"/>
      <c r="AO158" s="83"/>
      <c r="AP158" s="83"/>
      <c r="AX158" s="80" t="s">
        <v>524</v>
      </c>
      <c r="AY158" s="80" t="s">
        <v>99</v>
      </c>
      <c r="BB158" s="80" t="str">
        <f>VLOOKUP(BC158,$AX:$AY,2,FALSE)</f>
        <v>东波分理处</v>
      </c>
      <c r="BC158" s="80" t="s">
        <v>514</v>
      </c>
      <c r="BD158" s="80">
        <v>0</v>
      </c>
    </row>
    <row r="159" s="80" customFormat="1" ht="17.25" spans="1:56">
      <c r="A159" s="95"/>
      <c r="B159" s="95"/>
      <c r="C159" s="95"/>
      <c r="D159" s="95">
        <v>0</v>
      </c>
      <c r="E159" s="95"/>
      <c r="F159" s="95"/>
      <c r="G159" s="95"/>
      <c r="H159" s="95"/>
      <c r="I159" s="95"/>
      <c r="J159" s="95"/>
      <c r="K159" s="95"/>
      <c r="L159" s="80">
        <v>0</v>
      </c>
      <c r="Y159" s="98"/>
      <c r="Z159" s="80">
        <f t="shared" si="16"/>
        <v>0</v>
      </c>
      <c r="AA159" s="80" t="str">
        <f t="shared" si="15"/>
        <v>施湾支行</v>
      </c>
      <c r="AB159" s="81" t="s">
        <v>526</v>
      </c>
      <c r="AC159" s="81">
        <v>0</v>
      </c>
      <c r="AD159" s="81">
        <v>0</v>
      </c>
      <c r="AE159" s="81">
        <v>0</v>
      </c>
      <c r="AF159" s="81">
        <v>0</v>
      </c>
      <c r="AG159" s="80" t="str">
        <f>IFERROR(VLOOKUP(AB159,$AI:$AJ,2,FALSE),0)</f>
        <v>施湾支行</v>
      </c>
      <c r="AI159" s="89" t="s">
        <v>527</v>
      </c>
      <c r="AJ159" s="89" t="s">
        <v>99</v>
      </c>
      <c r="AL159" s="83"/>
      <c r="AM159" s="83"/>
      <c r="AN159" s="83"/>
      <c r="AO159" s="83"/>
      <c r="AP159" s="83"/>
      <c r="AX159" s="80" t="s">
        <v>527</v>
      </c>
      <c r="AY159" s="80" t="s">
        <v>99</v>
      </c>
      <c r="BB159" s="80" t="str">
        <f>VLOOKUP(BC159,$AX:$AY,2,FALSE)</f>
        <v>五星路支行</v>
      </c>
      <c r="BC159" s="80" t="s">
        <v>516</v>
      </c>
      <c r="BD159" s="80">
        <v>0</v>
      </c>
    </row>
    <row r="160" s="80" customFormat="1" ht="17.25" spans="1:56">
      <c r="A160" s="95"/>
      <c r="B160" s="95"/>
      <c r="C160" s="95"/>
      <c r="D160" s="95">
        <v>0</v>
      </c>
      <c r="E160" s="95"/>
      <c r="F160" s="95"/>
      <c r="G160" s="95"/>
      <c r="H160" s="95"/>
      <c r="I160" s="95"/>
      <c r="J160" s="95"/>
      <c r="K160" s="95"/>
      <c r="L160" s="80">
        <v>0</v>
      </c>
      <c r="Y160" s="98"/>
      <c r="Z160" s="80">
        <f t="shared" si="16"/>
        <v>0</v>
      </c>
      <c r="AA160" s="80" t="str">
        <f t="shared" si="15"/>
        <v>花木支行</v>
      </c>
      <c r="AB160" s="81" t="s">
        <v>529</v>
      </c>
      <c r="AC160" s="81">
        <v>0</v>
      </c>
      <c r="AD160" s="81">
        <v>0</v>
      </c>
      <c r="AE160" s="81">
        <v>0</v>
      </c>
      <c r="AF160" s="81">
        <v>0</v>
      </c>
      <c r="AG160" s="80" t="str">
        <f>IFERROR(VLOOKUP(AB160,$AI:$AJ,2,FALSE),0)</f>
        <v>花木支行</v>
      </c>
      <c r="AI160" s="89" t="s">
        <v>530</v>
      </c>
      <c r="AJ160" s="89" t="s">
        <v>99</v>
      </c>
      <c r="AL160" s="83"/>
      <c r="AM160" s="83"/>
      <c r="AN160" s="83"/>
      <c r="AO160" s="83"/>
      <c r="AP160" s="83"/>
      <c r="AX160" s="80" t="s">
        <v>530</v>
      </c>
      <c r="AY160" s="80" t="s">
        <v>99</v>
      </c>
      <c r="BB160" s="80" t="str">
        <f>VLOOKUP(BC160,$AX:$AY,2,FALSE)</f>
        <v>营业部</v>
      </c>
      <c r="BC160" s="80" t="s">
        <v>519</v>
      </c>
      <c r="BD160" s="80">
        <v>0</v>
      </c>
    </row>
    <row r="161" s="80" customFormat="1" ht="17.25" spans="1:56">
      <c r="A161" s="95"/>
      <c r="B161" s="95"/>
      <c r="C161" s="95"/>
      <c r="D161" s="95">
        <v>0</v>
      </c>
      <c r="E161" s="95"/>
      <c r="F161" s="95"/>
      <c r="G161" s="95"/>
      <c r="H161" s="95"/>
      <c r="I161" s="95"/>
      <c r="J161" s="95"/>
      <c r="K161" s="95"/>
      <c r="L161" s="80">
        <v>0</v>
      </c>
      <c r="Y161" s="98"/>
      <c r="Z161" s="80">
        <f t="shared" si="16"/>
        <v>0</v>
      </c>
      <c r="AA161" s="80">
        <f t="shared" si="15"/>
        <v>0</v>
      </c>
      <c r="AB161" s="81" t="s">
        <v>532</v>
      </c>
      <c r="AC161" s="81">
        <v>0</v>
      </c>
      <c r="AD161" s="81">
        <v>0</v>
      </c>
      <c r="AE161" s="81">
        <v>0</v>
      </c>
      <c r="AF161" s="81">
        <v>0</v>
      </c>
      <c r="AG161" s="80">
        <f>IFERROR(VLOOKUP(AB161,$AI:$AJ,2,FALSE),0)</f>
        <v>0</v>
      </c>
      <c r="AI161" s="89" t="s">
        <v>533</v>
      </c>
      <c r="AJ161" s="89" t="s">
        <v>99</v>
      </c>
      <c r="AL161" s="83"/>
      <c r="AM161" s="83"/>
      <c r="AN161" s="83"/>
      <c r="AO161" s="83"/>
      <c r="AP161" s="83"/>
      <c r="AX161" s="80" t="s">
        <v>533</v>
      </c>
      <c r="AY161" s="80" t="s">
        <v>99</v>
      </c>
      <c r="BB161" s="80" t="str">
        <f>VLOOKUP(BC161,$AX:$AY,2,FALSE)</f>
        <v>益江分理处</v>
      </c>
      <c r="BC161" s="80" t="s">
        <v>522</v>
      </c>
      <c r="BD161" s="80">
        <v>0</v>
      </c>
    </row>
    <row r="162" s="80" customFormat="1" ht="17.25" spans="1:56">
      <c r="A162" s="95"/>
      <c r="B162" s="95"/>
      <c r="C162" s="95"/>
      <c r="D162" s="95">
        <v>0</v>
      </c>
      <c r="E162" s="95"/>
      <c r="F162" s="95"/>
      <c r="G162" s="95"/>
      <c r="H162" s="95"/>
      <c r="I162" s="95"/>
      <c r="J162" s="95"/>
      <c r="K162" s="95"/>
      <c r="L162" s="80">
        <v>0</v>
      </c>
      <c r="Y162" s="98"/>
      <c r="Z162" s="80">
        <f t="shared" si="16"/>
        <v>0</v>
      </c>
      <c r="AA162" s="80" t="str">
        <f t="shared" si="15"/>
        <v>高东支行</v>
      </c>
      <c r="AB162" s="81" t="s">
        <v>222</v>
      </c>
      <c r="AC162" s="81">
        <v>0</v>
      </c>
      <c r="AD162" s="81">
        <v>0</v>
      </c>
      <c r="AE162" s="81">
        <v>0</v>
      </c>
      <c r="AF162" s="81">
        <v>0</v>
      </c>
      <c r="AG162" s="80" t="str">
        <f>IFERROR(VLOOKUP(AB162,$AI:$AJ,2,FALSE),0)</f>
        <v>高东支行</v>
      </c>
      <c r="AI162" s="88" t="s">
        <v>534</v>
      </c>
      <c r="AJ162" s="89" t="s">
        <v>244</v>
      </c>
      <c r="AL162" s="83"/>
      <c r="AM162" s="83"/>
      <c r="AN162" s="83"/>
      <c r="AO162" s="83"/>
      <c r="AP162" s="83"/>
      <c r="AX162" s="80" t="s">
        <v>534</v>
      </c>
      <c r="AY162" s="80" t="s">
        <v>244</v>
      </c>
      <c r="BB162" s="80" t="e">
        <f>VLOOKUP(BC162,$AX:$AY,2,FALSE)</f>
        <v>#N/A</v>
      </c>
      <c r="BC162" s="80" t="s">
        <v>525</v>
      </c>
      <c r="BD162" s="80">
        <v>0</v>
      </c>
    </row>
    <row r="163" s="80" customFormat="1" ht="17.25" spans="1:56">
      <c r="A163" s="95"/>
      <c r="B163" s="95"/>
      <c r="C163" s="95"/>
      <c r="D163" s="95">
        <v>0</v>
      </c>
      <c r="E163" s="95"/>
      <c r="F163" s="95"/>
      <c r="G163" s="95"/>
      <c r="H163" s="95"/>
      <c r="I163" s="95"/>
      <c r="J163" s="95"/>
      <c r="K163" s="95"/>
      <c r="L163" s="80">
        <v>0</v>
      </c>
      <c r="Y163" s="98"/>
      <c r="Z163" s="80">
        <f t="shared" si="16"/>
        <v>0</v>
      </c>
      <c r="AA163" s="80">
        <f t="shared" si="15"/>
        <v>0</v>
      </c>
      <c r="AB163" s="81" t="s">
        <v>535</v>
      </c>
      <c r="AC163" s="81">
        <v>0</v>
      </c>
      <c r="AD163" s="81">
        <v>0</v>
      </c>
      <c r="AE163" s="81">
        <v>0</v>
      </c>
      <c r="AF163" s="81">
        <v>0</v>
      </c>
      <c r="AG163" s="80">
        <f>IFERROR(VLOOKUP(AB163,$AI:$AJ,2,FALSE),0)</f>
        <v>0</v>
      </c>
      <c r="AI163" s="90" t="s">
        <v>152</v>
      </c>
      <c r="AJ163" s="89" t="s">
        <v>244</v>
      </c>
      <c r="AL163" s="83"/>
      <c r="AM163" s="83"/>
      <c r="AN163" s="83"/>
      <c r="AO163" s="83"/>
      <c r="AP163" s="83"/>
      <c r="AX163" s="80" t="s">
        <v>152</v>
      </c>
      <c r="AY163" s="80" t="s">
        <v>244</v>
      </c>
      <c r="BB163" s="80" t="str">
        <f>VLOOKUP(BC163,$AX:$AY,2,FALSE)</f>
        <v>黄楼支行</v>
      </c>
      <c r="BC163" s="80" t="s">
        <v>528</v>
      </c>
      <c r="BD163" s="80">
        <v>0</v>
      </c>
    </row>
    <row r="164" s="80" customFormat="1" ht="17.25" spans="1:56">
      <c r="A164" s="95"/>
      <c r="B164" s="95"/>
      <c r="C164" s="95"/>
      <c r="D164" s="95">
        <v>0</v>
      </c>
      <c r="E164" s="95"/>
      <c r="F164" s="95"/>
      <c r="G164" s="95"/>
      <c r="H164" s="95"/>
      <c r="I164" s="95"/>
      <c r="J164" s="95"/>
      <c r="K164" s="95"/>
      <c r="L164" s="80">
        <v>0</v>
      </c>
      <c r="Y164" s="98"/>
      <c r="Z164" s="80">
        <f t="shared" si="16"/>
        <v>0</v>
      </c>
      <c r="AA164" s="80" t="str">
        <f t="shared" si="15"/>
        <v>市场三部</v>
      </c>
      <c r="AB164" s="81" t="s">
        <v>537</v>
      </c>
      <c r="AC164" s="81">
        <v>0</v>
      </c>
      <c r="AD164" s="81">
        <v>0</v>
      </c>
      <c r="AE164" s="81">
        <v>0</v>
      </c>
      <c r="AF164" s="81">
        <v>0</v>
      </c>
      <c r="AG164" s="80" t="str">
        <f>IFERROR(VLOOKUP(AB164,$AI:$AJ,2,FALSE),0)</f>
        <v>市场三部</v>
      </c>
      <c r="AI164" s="90" t="s">
        <v>538</v>
      </c>
      <c r="AJ164" s="89" t="s">
        <v>244</v>
      </c>
      <c r="AL164" s="83"/>
      <c r="AM164" s="83"/>
      <c r="AN164" s="83"/>
      <c r="AO164" s="83"/>
      <c r="AP164" s="83"/>
      <c r="AX164" s="80" t="s">
        <v>538</v>
      </c>
      <c r="AY164" s="80" t="s">
        <v>244</v>
      </c>
      <c r="BB164" s="80" t="str">
        <f>VLOOKUP(BC164,$AX:$AY,2,FALSE)</f>
        <v>杨园支行</v>
      </c>
      <c r="BC164" s="80" t="s">
        <v>531</v>
      </c>
      <c r="BD164" s="80">
        <v>0</v>
      </c>
    </row>
    <row r="165" s="80" customFormat="1" ht="17.25" spans="1:56">
      <c r="A165" s="95"/>
      <c r="B165" s="95"/>
      <c r="C165" s="95"/>
      <c r="D165" s="95">
        <v>0</v>
      </c>
      <c r="E165" s="95"/>
      <c r="F165" s="95"/>
      <c r="G165" s="95"/>
      <c r="H165" s="95"/>
      <c r="I165" s="95"/>
      <c r="J165" s="95"/>
      <c r="K165" s="95"/>
      <c r="L165" s="80">
        <v>0</v>
      </c>
      <c r="Y165" s="98"/>
      <c r="Z165" s="80">
        <f t="shared" si="16"/>
        <v>0</v>
      </c>
      <c r="AA165" s="80">
        <f t="shared" si="15"/>
        <v>0</v>
      </c>
      <c r="AB165" s="81" t="s">
        <v>540</v>
      </c>
      <c r="AC165" s="81">
        <v>0</v>
      </c>
      <c r="AD165" s="81">
        <v>0</v>
      </c>
      <c r="AE165" s="81">
        <v>0</v>
      </c>
      <c r="AF165" s="81">
        <v>0</v>
      </c>
      <c r="AG165" s="80">
        <f>IFERROR(VLOOKUP(AB165,$AI:$AJ,2,FALSE),0)</f>
        <v>0</v>
      </c>
      <c r="AI165" s="89" t="s">
        <v>541</v>
      </c>
      <c r="AJ165" s="89" t="s">
        <v>244</v>
      </c>
      <c r="AL165" s="83"/>
      <c r="AM165" s="83"/>
      <c r="AN165" s="83"/>
      <c r="AO165" s="83"/>
      <c r="AP165" s="83"/>
      <c r="AX165" s="80" t="s">
        <v>541</v>
      </c>
      <c r="AY165" s="80" t="s">
        <v>244</v>
      </c>
      <c r="BB165" s="80" t="str">
        <f>VLOOKUP(BC165,$AX:$AY,2,FALSE)</f>
        <v>凌桥支行</v>
      </c>
      <c r="BC165" s="80" t="s">
        <v>905</v>
      </c>
      <c r="BD165" s="80">
        <v>1</v>
      </c>
    </row>
    <row r="166" s="80" customFormat="1" ht="17.25" spans="1:56">
      <c r="A166" s="95"/>
      <c r="B166" s="95"/>
      <c r="C166" s="95"/>
      <c r="D166" s="95">
        <v>0</v>
      </c>
      <c r="E166" s="95"/>
      <c r="F166" s="95"/>
      <c r="G166" s="95"/>
      <c r="H166" s="95"/>
      <c r="I166" s="95"/>
      <c r="J166" s="95"/>
      <c r="K166" s="95"/>
      <c r="L166" s="80">
        <v>0</v>
      </c>
      <c r="Y166" s="98"/>
      <c r="Z166" s="80">
        <f t="shared" si="16"/>
        <v>0</v>
      </c>
      <c r="AA166" s="80" t="str">
        <f t="shared" si="15"/>
        <v>陆家嘴支行</v>
      </c>
      <c r="AB166" s="81" t="s">
        <v>224</v>
      </c>
      <c r="AC166" s="81">
        <v>0</v>
      </c>
      <c r="AD166" s="81">
        <v>0</v>
      </c>
      <c r="AE166" s="81">
        <v>0</v>
      </c>
      <c r="AF166" s="81">
        <v>97200</v>
      </c>
      <c r="AG166" s="80" t="str">
        <f>IFERROR(VLOOKUP(AB166,$AI:$AJ,2,FALSE),0)</f>
        <v>陆家嘴支行</v>
      </c>
      <c r="AI166" s="89" t="s">
        <v>543</v>
      </c>
      <c r="AJ166" s="89" t="s">
        <v>244</v>
      </c>
      <c r="AL166" s="83"/>
      <c r="AM166" s="83"/>
      <c r="AN166" s="83"/>
      <c r="AO166" s="83"/>
      <c r="AP166" s="83"/>
      <c r="AX166" s="80" t="s">
        <v>543</v>
      </c>
      <c r="AY166" s="80" t="s">
        <v>244</v>
      </c>
      <c r="BB166" s="80" t="str">
        <f>VLOOKUP(BC166,$AX:$AY,2,FALSE)</f>
        <v>三林支行</v>
      </c>
      <c r="BC166" s="80" t="s">
        <v>252</v>
      </c>
      <c r="BD166" s="80">
        <v>0</v>
      </c>
    </row>
    <row r="167" s="80" customFormat="1" ht="17.25" spans="1:56">
      <c r="A167" s="95"/>
      <c r="B167" s="95"/>
      <c r="C167" s="95"/>
      <c r="D167" s="95">
        <v>0</v>
      </c>
      <c r="E167" s="95"/>
      <c r="F167" s="95"/>
      <c r="G167" s="95"/>
      <c r="H167" s="95"/>
      <c r="I167" s="95"/>
      <c r="J167" s="95"/>
      <c r="K167" s="95"/>
      <c r="L167" s="80">
        <v>0</v>
      </c>
      <c r="Y167" s="98"/>
      <c r="Z167" s="80">
        <f t="shared" si="16"/>
        <v>0</v>
      </c>
      <c r="AA167" s="80">
        <f t="shared" si="15"/>
        <v>0</v>
      </c>
      <c r="AB167" s="81" t="s">
        <v>545</v>
      </c>
      <c r="AC167" s="81">
        <v>0</v>
      </c>
      <c r="AD167" s="81">
        <v>0</v>
      </c>
      <c r="AE167" s="81">
        <v>0</v>
      </c>
      <c r="AF167" s="81">
        <v>0</v>
      </c>
      <c r="AG167" s="80">
        <f>IFERROR(VLOOKUP(AB167,$AI:$AJ,2,FALSE),0)</f>
        <v>0</v>
      </c>
      <c r="AI167" s="89" t="s">
        <v>546</v>
      </c>
      <c r="AJ167" s="89" t="s">
        <v>244</v>
      </c>
      <c r="AL167" s="83"/>
      <c r="AM167" s="83"/>
      <c r="AN167" s="83"/>
      <c r="AO167" s="83"/>
      <c r="AP167" s="83"/>
      <c r="AX167" s="80" t="s">
        <v>546</v>
      </c>
      <c r="AY167" s="80" t="s">
        <v>244</v>
      </c>
      <c r="BC167" s="80" t="s">
        <v>256</v>
      </c>
      <c r="BD167" s="80">
        <v>1</v>
      </c>
    </row>
    <row r="168" s="80" customFormat="1" ht="17.25" spans="1:56">
      <c r="A168" s="95"/>
      <c r="B168" s="95"/>
      <c r="C168" s="95"/>
      <c r="D168" s="95">
        <v>0</v>
      </c>
      <c r="E168" s="95"/>
      <c r="F168" s="95"/>
      <c r="G168" s="95"/>
      <c r="H168" s="95"/>
      <c r="I168" s="95"/>
      <c r="J168" s="95"/>
      <c r="K168" s="95"/>
      <c r="L168" s="80">
        <v>0</v>
      </c>
      <c r="Y168" s="98"/>
      <c r="Z168" s="80">
        <f t="shared" si="16"/>
        <v>0</v>
      </c>
      <c r="AA168" s="80" t="str">
        <f t="shared" si="15"/>
        <v>洋泾支行</v>
      </c>
      <c r="AB168" s="81" t="s">
        <v>95</v>
      </c>
      <c r="AC168" s="81">
        <v>0</v>
      </c>
      <c r="AD168" s="81">
        <v>0</v>
      </c>
      <c r="AE168" s="81">
        <v>0</v>
      </c>
      <c r="AF168" s="81">
        <v>92000</v>
      </c>
      <c r="AG168" s="80" t="str">
        <f>IFERROR(VLOOKUP(AB168,$AI:$AJ,2,FALSE),0)</f>
        <v>洋泾支行</v>
      </c>
      <c r="AI168" s="89" t="s">
        <v>548</v>
      </c>
      <c r="AJ168" s="89" t="s">
        <v>244</v>
      </c>
      <c r="AL168" s="83"/>
      <c r="AM168" s="83"/>
      <c r="AN168" s="83"/>
      <c r="AO168" s="83"/>
      <c r="AP168" s="83"/>
      <c r="AX168" s="80" t="s">
        <v>548</v>
      </c>
      <c r="AY168" s="80" t="s">
        <v>244</v>
      </c>
      <c r="BC168" s="80" t="s">
        <v>536</v>
      </c>
      <c r="BD168" s="80">
        <v>0</v>
      </c>
    </row>
    <row r="169" s="80" customFormat="1" ht="17.25" spans="1:56">
      <c r="A169" s="95"/>
      <c r="B169" s="95"/>
      <c r="C169" s="95"/>
      <c r="D169" s="95">
        <v>0</v>
      </c>
      <c r="E169" s="95"/>
      <c r="F169" s="95"/>
      <c r="G169" s="95"/>
      <c r="H169" s="95"/>
      <c r="I169" s="95"/>
      <c r="J169" s="95"/>
      <c r="K169" s="95"/>
      <c r="L169" s="80">
        <v>0</v>
      </c>
      <c r="Y169" s="98"/>
      <c r="Z169" s="80">
        <f t="shared" si="16"/>
        <v>0</v>
      </c>
      <c r="AA169" s="80">
        <f t="shared" si="15"/>
        <v>0</v>
      </c>
      <c r="AB169" s="81" t="s">
        <v>550</v>
      </c>
      <c r="AC169" s="81">
        <v>0</v>
      </c>
      <c r="AD169" s="81">
        <v>0</v>
      </c>
      <c r="AE169" s="81">
        <v>0</v>
      </c>
      <c r="AF169" s="81">
        <v>0</v>
      </c>
      <c r="AG169" s="80">
        <f>IFERROR(VLOOKUP(AB169,$AI:$AJ,2,FALSE),0)</f>
        <v>0</v>
      </c>
      <c r="AI169" s="89" t="s">
        <v>551</v>
      </c>
      <c r="AJ169" s="89" t="s">
        <v>244</v>
      </c>
      <c r="AL169" s="83"/>
      <c r="AM169" s="83"/>
      <c r="AN169" s="83"/>
      <c r="AO169" s="83"/>
      <c r="AP169" s="83"/>
      <c r="AX169" s="80" t="s">
        <v>551</v>
      </c>
      <c r="AY169" s="80" t="s">
        <v>244</v>
      </c>
      <c r="BC169" s="80" t="s">
        <v>539</v>
      </c>
      <c r="BD169" s="80">
        <v>0</v>
      </c>
    </row>
    <row r="170" s="80" customFormat="1" ht="17.25" spans="1:56">
      <c r="A170" s="95"/>
      <c r="B170" s="95"/>
      <c r="C170" s="95"/>
      <c r="D170" s="95">
        <v>0</v>
      </c>
      <c r="E170" s="95"/>
      <c r="F170" s="95"/>
      <c r="G170" s="95"/>
      <c r="H170" s="95"/>
      <c r="I170" s="95"/>
      <c r="J170" s="95"/>
      <c r="K170" s="95"/>
      <c r="L170" s="80">
        <v>0</v>
      </c>
      <c r="Y170" s="98"/>
      <c r="Z170" s="80">
        <f t="shared" si="16"/>
        <v>0</v>
      </c>
      <c r="AA170" s="80" t="str">
        <f t="shared" si="15"/>
        <v>新园路支行</v>
      </c>
      <c r="AB170" s="81" t="s">
        <v>553</v>
      </c>
      <c r="AC170" s="81">
        <v>0</v>
      </c>
      <c r="AD170" s="81">
        <v>0</v>
      </c>
      <c r="AE170" s="81">
        <v>0</v>
      </c>
      <c r="AF170" s="81">
        <v>0</v>
      </c>
      <c r="AG170" s="80" t="str">
        <f>IFERROR(VLOOKUP(AB170,$AI:$AJ,2,FALSE),0)</f>
        <v>新园路支行</v>
      </c>
      <c r="AI170" s="89" t="s">
        <v>554</v>
      </c>
      <c r="AJ170" s="89" t="s">
        <v>244</v>
      </c>
      <c r="AL170" s="83"/>
      <c r="AM170" s="83"/>
      <c r="AN170" s="83"/>
      <c r="AO170" s="83"/>
      <c r="AP170" s="83"/>
      <c r="AX170" s="80" t="s">
        <v>554</v>
      </c>
      <c r="AY170" s="80" t="s">
        <v>244</v>
      </c>
      <c r="BC170" s="80" t="s">
        <v>542</v>
      </c>
      <c r="BD170" s="80">
        <v>0</v>
      </c>
    </row>
    <row r="171" s="80" customFormat="1" ht="17.25" spans="1:56">
      <c r="A171" s="95"/>
      <c r="B171" s="95"/>
      <c r="C171" s="95"/>
      <c r="D171" s="95">
        <v>0</v>
      </c>
      <c r="E171" s="95"/>
      <c r="F171" s="95"/>
      <c r="G171" s="95"/>
      <c r="H171" s="95"/>
      <c r="I171" s="95"/>
      <c r="J171" s="95"/>
      <c r="K171" s="95"/>
      <c r="L171" s="80">
        <v>0</v>
      </c>
      <c r="Y171" s="98"/>
      <c r="Z171" s="80">
        <f t="shared" si="16"/>
        <v>0</v>
      </c>
      <c r="AA171" s="80" t="str">
        <f t="shared" si="15"/>
        <v>六里支行</v>
      </c>
      <c r="AB171" s="81" t="s">
        <v>556</v>
      </c>
      <c r="AC171" s="81">
        <v>0</v>
      </c>
      <c r="AD171" s="81">
        <v>0</v>
      </c>
      <c r="AE171" s="81">
        <v>0</v>
      </c>
      <c r="AF171" s="81">
        <v>14000</v>
      </c>
      <c r="AG171" s="80" t="str">
        <f>IFERROR(VLOOKUP(AB171,$AI:$AJ,2,FALSE),0)</f>
        <v>六里支行</v>
      </c>
      <c r="AI171" s="89" t="s">
        <v>557</v>
      </c>
      <c r="AJ171" s="89" t="s">
        <v>244</v>
      </c>
      <c r="AL171" s="83"/>
      <c r="AM171" s="83"/>
      <c r="AN171" s="83"/>
      <c r="AO171" s="83"/>
      <c r="AP171" s="83"/>
      <c r="AX171" s="80" t="s">
        <v>557</v>
      </c>
      <c r="AY171" s="80" t="s">
        <v>244</v>
      </c>
      <c r="BC171" s="80" t="s">
        <v>544</v>
      </c>
      <c r="BD171" s="80">
        <v>0</v>
      </c>
    </row>
    <row r="172" s="80" customFormat="1" ht="17.25" spans="1:56">
      <c r="A172" s="95"/>
      <c r="B172" s="95"/>
      <c r="C172" s="95"/>
      <c r="D172" s="95">
        <v>0</v>
      </c>
      <c r="E172" s="95"/>
      <c r="F172" s="95"/>
      <c r="G172" s="95"/>
      <c r="H172" s="95"/>
      <c r="I172" s="95"/>
      <c r="J172" s="95"/>
      <c r="K172" s="95"/>
      <c r="L172" s="80">
        <v>0</v>
      </c>
      <c r="Y172" s="98"/>
      <c r="Z172" s="80">
        <f t="shared" si="16"/>
        <v>0</v>
      </c>
      <c r="AA172" s="80" t="str">
        <f t="shared" si="15"/>
        <v>运营管理部</v>
      </c>
      <c r="AB172" s="81" t="s">
        <v>341</v>
      </c>
      <c r="AC172" s="81">
        <v>0</v>
      </c>
      <c r="AD172" s="81">
        <v>0</v>
      </c>
      <c r="AE172" s="81">
        <v>0</v>
      </c>
      <c r="AF172" s="81">
        <v>0</v>
      </c>
      <c r="AG172" s="80" t="str">
        <f>IFERROR(VLOOKUP(AB172,$AI:$AJ,2,FALSE),0)</f>
        <v>运营管理部</v>
      </c>
      <c r="AI172" s="89" t="s">
        <v>559</v>
      </c>
      <c r="AJ172" s="89" t="s">
        <v>244</v>
      </c>
      <c r="AL172" s="83"/>
      <c r="AM172" s="83"/>
      <c r="AN172" s="83"/>
      <c r="AO172" s="83"/>
      <c r="AP172" s="83"/>
      <c r="AX172" s="80" t="s">
        <v>559</v>
      </c>
      <c r="AY172" s="80" t="s">
        <v>244</v>
      </c>
      <c r="BC172" s="80" t="s">
        <v>547</v>
      </c>
      <c r="BD172" s="80">
        <v>0</v>
      </c>
    </row>
    <row r="173" s="80" customFormat="1" ht="17.25" spans="1:56">
      <c r="A173" s="95"/>
      <c r="B173" s="95"/>
      <c r="C173" s="95"/>
      <c r="D173" s="95">
        <v>0</v>
      </c>
      <c r="E173" s="95"/>
      <c r="F173" s="95"/>
      <c r="G173" s="95"/>
      <c r="H173" s="95"/>
      <c r="I173" s="95"/>
      <c r="J173" s="95"/>
      <c r="K173" s="95"/>
      <c r="L173" s="80">
        <v>0</v>
      </c>
      <c r="Y173" s="98"/>
      <c r="Z173" s="80">
        <f t="shared" si="16"/>
        <v>0</v>
      </c>
      <c r="AA173" s="80">
        <f t="shared" si="15"/>
        <v>0</v>
      </c>
      <c r="AB173" s="81" t="s">
        <v>560</v>
      </c>
      <c r="AC173" s="81">
        <v>0</v>
      </c>
      <c r="AD173" s="81">
        <v>0</v>
      </c>
      <c r="AE173" s="81">
        <v>0</v>
      </c>
      <c r="AF173" s="81">
        <v>0</v>
      </c>
      <c r="AG173" s="80">
        <f>IFERROR(VLOOKUP(AB173,$AI:$AJ,2,FALSE),0)</f>
        <v>0</v>
      </c>
      <c r="AI173" s="88" t="s">
        <v>561</v>
      </c>
      <c r="AJ173" s="89" t="s">
        <v>244</v>
      </c>
      <c r="AL173" s="83"/>
      <c r="AM173" s="83"/>
      <c r="AN173" s="83"/>
      <c r="AO173" s="83"/>
      <c r="AP173" s="83"/>
      <c r="AX173" s="80" t="s">
        <v>561</v>
      </c>
      <c r="AY173" s="80" t="s">
        <v>244</v>
      </c>
      <c r="BC173" s="80" t="s">
        <v>549</v>
      </c>
      <c r="BD173" s="80">
        <v>0</v>
      </c>
    </row>
    <row r="174" s="80" customFormat="1" ht="17.25" spans="1:56">
      <c r="A174" s="95"/>
      <c r="B174" s="95"/>
      <c r="C174" s="95"/>
      <c r="D174" s="95">
        <v>0</v>
      </c>
      <c r="E174" s="95"/>
      <c r="F174" s="95"/>
      <c r="G174" s="95"/>
      <c r="H174" s="95"/>
      <c r="I174" s="95"/>
      <c r="J174" s="95"/>
      <c r="K174" s="95"/>
      <c r="L174" s="80">
        <v>0</v>
      </c>
      <c r="Y174" s="98"/>
      <c r="Z174" s="80">
        <f t="shared" si="16"/>
        <v>0</v>
      </c>
      <c r="AA174" s="80">
        <f t="shared" si="15"/>
        <v>0</v>
      </c>
      <c r="AB174" s="81" t="s">
        <v>101</v>
      </c>
      <c r="AC174" s="81">
        <v>0</v>
      </c>
      <c r="AD174" s="81">
        <v>0</v>
      </c>
      <c r="AE174" s="81">
        <v>52</v>
      </c>
      <c r="AF174" s="81">
        <v>608000</v>
      </c>
      <c r="AG174" s="80">
        <f>IFERROR(VLOOKUP(AB174,$AI:$AJ,2,FALSE),0)</f>
        <v>0</v>
      </c>
      <c r="AI174" s="90" t="s">
        <v>562</v>
      </c>
      <c r="AJ174" s="89" t="s">
        <v>244</v>
      </c>
      <c r="AL174" s="83"/>
      <c r="AM174" s="83"/>
      <c r="AN174" s="83"/>
      <c r="AO174" s="83"/>
      <c r="AP174" s="83"/>
      <c r="AX174" s="80" t="s">
        <v>562</v>
      </c>
      <c r="AY174" s="80" t="s">
        <v>244</v>
      </c>
      <c r="BC174" s="80" t="s">
        <v>552</v>
      </c>
      <c r="BD174" s="80">
        <v>0</v>
      </c>
    </row>
    <row r="175" s="80" customFormat="1" ht="17.25" spans="1:56">
      <c r="A175" s="95"/>
      <c r="B175" s="95"/>
      <c r="C175" s="95"/>
      <c r="D175" s="95">
        <v>0</v>
      </c>
      <c r="E175" s="95"/>
      <c r="F175" s="95"/>
      <c r="G175" s="95"/>
      <c r="H175" s="95"/>
      <c r="I175" s="95"/>
      <c r="J175" s="95"/>
      <c r="K175" s="95"/>
      <c r="L175" s="80">
        <v>0</v>
      </c>
      <c r="Y175" s="98"/>
      <c r="Z175" s="80">
        <f t="shared" si="16"/>
        <v>0</v>
      </c>
      <c r="AA175" s="80">
        <f t="shared" si="15"/>
        <v>0</v>
      </c>
      <c r="AB175" s="81" t="s">
        <v>563</v>
      </c>
      <c r="AC175" s="81">
        <v>0</v>
      </c>
      <c r="AD175" s="81">
        <v>0</v>
      </c>
      <c r="AE175" s="81">
        <v>0</v>
      </c>
      <c r="AF175" s="81">
        <v>0</v>
      </c>
      <c r="AG175" s="80">
        <f>IFERROR(VLOOKUP(AB175,$AI:$AJ,2,FALSE),0)</f>
        <v>0</v>
      </c>
      <c r="AI175" s="90" t="s">
        <v>564</v>
      </c>
      <c r="AJ175" s="89" t="s">
        <v>244</v>
      </c>
      <c r="AL175" s="83"/>
      <c r="AM175" s="83"/>
      <c r="AN175" s="83"/>
      <c r="AO175" s="83"/>
      <c r="AP175" s="83"/>
      <c r="AX175" s="80" t="s">
        <v>564</v>
      </c>
      <c r="AY175" s="80" t="s">
        <v>244</v>
      </c>
      <c r="BC175" s="80" t="s">
        <v>555</v>
      </c>
      <c r="BD175" s="80">
        <v>0</v>
      </c>
    </row>
    <row r="176" s="80" customFormat="1" ht="17.25" spans="1:56">
      <c r="A176" s="95"/>
      <c r="B176" s="95"/>
      <c r="C176" s="95"/>
      <c r="D176" s="95">
        <v>0</v>
      </c>
      <c r="E176" s="95"/>
      <c r="F176" s="95"/>
      <c r="G176" s="95"/>
      <c r="H176" s="95"/>
      <c r="I176" s="95"/>
      <c r="J176" s="95"/>
      <c r="K176" s="95"/>
      <c r="L176" s="80">
        <v>0</v>
      </c>
      <c r="Y176" s="98"/>
      <c r="Z176" s="80">
        <f t="shared" si="16"/>
        <v>0</v>
      </c>
      <c r="AA176" s="80">
        <f t="shared" si="15"/>
        <v>0</v>
      </c>
      <c r="AB176" s="81" t="s">
        <v>565</v>
      </c>
      <c r="AC176" s="81">
        <v>0</v>
      </c>
      <c r="AD176" s="81">
        <v>0</v>
      </c>
      <c r="AE176" s="81">
        <v>0</v>
      </c>
      <c r="AF176" s="81">
        <v>6280</v>
      </c>
      <c r="AG176" s="80">
        <f>IFERROR(VLOOKUP(AB176,$AI:$AJ,2,FALSE),0)</f>
        <v>0</v>
      </c>
      <c r="AI176" s="89" t="s">
        <v>566</v>
      </c>
      <c r="AJ176" s="89" t="s">
        <v>259</v>
      </c>
      <c r="AL176" s="83"/>
      <c r="AM176" s="83"/>
      <c r="AN176" s="83"/>
      <c r="AO176" s="83"/>
      <c r="AP176" s="83"/>
      <c r="AX176" s="80" t="s">
        <v>566</v>
      </c>
      <c r="AY176" s="80" t="s">
        <v>259</v>
      </c>
      <c r="BC176" s="80" t="s">
        <v>558</v>
      </c>
      <c r="BD176" s="80">
        <v>0</v>
      </c>
    </row>
    <row r="177" s="80" customFormat="1" ht="17.25" spans="1:56">
      <c r="A177" s="95"/>
      <c r="B177" s="95"/>
      <c r="C177" s="95"/>
      <c r="D177" s="95">
        <v>0</v>
      </c>
      <c r="E177" s="95"/>
      <c r="F177" s="95"/>
      <c r="G177" s="95"/>
      <c r="H177" s="95"/>
      <c r="I177" s="95"/>
      <c r="J177" s="95"/>
      <c r="K177" s="95"/>
      <c r="L177" s="80">
        <v>0</v>
      </c>
      <c r="Y177" s="98"/>
      <c r="Z177" s="80">
        <f t="shared" si="16"/>
        <v>0</v>
      </c>
      <c r="AA177" s="80" t="str">
        <f t="shared" si="15"/>
        <v>张江支行</v>
      </c>
      <c r="AB177" s="81" t="s">
        <v>567</v>
      </c>
      <c r="AC177" s="81">
        <v>0</v>
      </c>
      <c r="AD177" s="81">
        <v>0</v>
      </c>
      <c r="AE177" s="81">
        <v>0</v>
      </c>
      <c r="AF177" s="81">
        <v>222150</v>
      </c>
      <c r="AG177" s="80" t="str">
        <f>IFERROR(VLOOKUP(AB177,$AI:$AJ,2,FALSE),0)</f>
        <v>张江支行</v>
      </c>
      <c r="AI177" s="89" t="s">
        <v>568</v>
      </c>
      <c r="AJ177" s="89" t="s">
        <v>259</v>
      </c>
      <c r="AL177" s="83"/>
      <c r="AM177" s="83"/>
      <c r="AN177" s="83"/>
      <c r="AO177" s="83"/>
      <c r="AP177" s="83"/>
      <c r="AX177" s="80" t="s">
        <v>568</v>
      </c>
      <c r="AY177" s="80" t="s">
        <v>259</v>
      </c>
      <c r="BC177" s="80" t="s">
        <v>151</v>
      </c>
      <c r="BD177" s="80">
        <v>345</v>
      </c>
    </row>
    <row r="178" s="80" customFormat="1" ht="17.25" spans="1:51">
      <c r="A178" s="95"/>
      <c r="B178" s="95"/>
      <c r="C178" s="95"/>
      <c r="D178" s="95">
        <v>0</v>
      </c>
      <c r="E178" s="95"/>
      <c r="F178" s="95"/>
      <c r="G178" s="95"/>
      <c r="H178" s="95"/>
      <c r="I178" s="95"/>
      <c r="J178" s="95"/>
      <c r="K178" s="95"/>
      <c r="L178" s="80">
        <v>0</v>
      </c>
      <c r="Y178" s="98"/>
      <c r="Z178" s="80">
        <f t="shared" si="16"/>
        <v>0</v>
      </c>
      <c r="AA178" s="80" t="str">
        <f t="shared" si="15"/>
        <v>曹路支行</v>
      </c>
      <c r="AB178" s="81" t="s">
        <v>569</v>
      </c>
      <c r="AC178" s="81">
        <v>0</v>
      </c>
      <c r="AD178" s="81">
        <v>0</v>
      </c>
      <c r="AE178" s="81">
        <v>0</v>
      </c>
      <c r="AF178" s="81">
        <v>0</v>
      </c>
      <c r="AG178" s="80" t="str">
        <f>IFERROR(VLOOKUP(AB178,$AI:$AJ,2,FALSE),0)</f>
        <v>曹路支行</v>
      </c>
      <c r="AI178" s="89" t="s">
        <v>570</v>
      </c>
      <c r="AJ178" s="89" t="s">
        <v>259</v>
      </c>
      <c r="AL178" s="83"/>
      <c r="AM178" s="83"/>
      <c r="AN178" s="83"/>
      <c r="AO178" s="83"/>
      <c r="AP178" s="83"/>
      <c r="AX178" s="80" t="s">
        <v>570</v>
      </c>
      <c r="AY178" s="80" t="s">
        <v>259</v>
      </c>
    </row>
    <row r="179" s="80" customFormat="1" ht="17.25" spans="1:51">
      <c r="A179" s="95"/>
      <c r="B179" s="95"/>
      <c r="C179" s="95"/>
      <c r="D179" s="95">
        <v>0</v>
      </c>
      <c r="E179" s="95"/>
      <c r="F179" s="95"/>
      <c r="G179" s="95"/>
      <c r="H179" s="95"/>
      <c r="I179" s="95"/>
      <c r="J179" s="95"/>
      <c r="K179" s="95"/>
      <c r="L179" s="80">
        <v>0</v>
      </c>
      <c r="Y179" s="98"/>
      <c r="Z179" s="80">
        <f t="shared" si="16"/>
        <v>0</v>
      </c>
      <c r="AA179" s="80">
        <f t="shared" si="15"/>
        <v>0</v>
      </c>
      <c r="AB179" s="81" t="s">
        <v>571</v>
      </c>
      <c r="AC179" s="81">
        <v>0</v>
      </c>
      <c r="AD179" s="81">
        <v>0</v>
      </c>
      <c r="AE179" s="81">
        <v>0</v>
      </c>
      <c r="AF179" s="81">
        <v>66000</v>
      </c>
      <c r="AG179" s="80">
        <f>IFERROR(VLOOKUP(AB179,$AI:$AJ,2,FALSE),0)</f>
        <v>0</v>
      </c>
      <c r="AI179" s="89" t="s">
        <v>572</v>
      </c>
      <c r="AJ179" s="89" t="s">
        <v>259</v>
      </c>
      <c r="AL179" s="83"/>
      <c r="AM179" s="83"/>
      <c r="AN179" s="83"/>
      <c r="AO179" s="83"/>
      <c r="AP179" s="83"/>
      <c r="AX179" s="80" t="s">
        <v>572</v>
      </c>
      <c r="AY179" s="80" t="s">
        <v>259</v>
      </c>
    </row>
    <row r="180" s="80" customFormat="1" ht="17.25" spans="1:51">
      <c r="A180" s="95"/>
      <c r="B180" s="95"/>
      <c r="C180" s="95"/>
      <c r="D180" s="95">
        <v>0</v>
      </c>
      <c r="E180" s="95"/>
      <c r="F180" s="95"/>
      <c r="G180" s="95"/>
      <c r="H180" s="95"/>
      <c r="I180" s="95"/>
      <c r="J180" s="95"/>
      <c r="K180" s="95"/>
      <c r="L180" s="80">
        <v>0</v>
      </c>
      <c r="Y180" s="98"/>
      <c r="Z180" s="80">
        <f t="shared" si="16"/>
        <v>0</v>
      </c>
      <c r="AA180" s="80" t="str">
        <f t="shared" si="15"/>
        <v>芳华分理处</v>
      </c>
      <c r="AB180" s="81" t="s">
        <v>573</v>
      </c>
      <c r="AC180" s="81">
        <v>0</v>
      </c>
      <c r="AD180" s="81">
        <v>0</v>
      </c>
      <c r="AE180" s="81">
        <v>0</v>
      </c>
      <c r="AF180" s="81">
        <v>0</v>
      </c>
      <c r="AG180" s="80" t="str">
        <f>IFERROR(VLOOKUP(AB180,$AI:$AJ,2,FALSE),0)</f>
        <v>芳华分理处</v>
      </c>
      <c r="AI180" s="91" t="s">
        <v>574</v>
      </c>
      <c r="AJ180" s="89" t="s">
        <v>259</v>
      </c>
      <c r="AL180" s="83"/>
      <c r="AM180" s="83"/>
      <c r="AN180" s="83"/>
      <c r="AO180" s="83"/>
      <c r="AP180" s="83"/>
      <c r="AX180" s="80" t="s">
        <v>574</v>
      </c>
      <c r="AY180" s="80" t="s">
        <v>259</v>
      </c>
    </row>
    <row r="181" s="80" customFormat="1" ht="17.25" spans="1:51">
      <c r="A181" s="95"/>
      <c r="B181" s="95"/>
      <c r="C181" s="95"/>
      <c r="D181" s="95">
        <v>0</v>
      </c>
      <c r="E181" s="95"/>
      <c r="F181" s="95"/>
      <c r="G181" s="95"/>
      <c r="H181" s="95"/>
      <c r="I181" s="95"/>
      <c r="J181" s="95"/>
      <c r="K181" s="95"/>
      <c r="L181" s="80">
        <v>0</v>
      </c>
      <c r="Y181" s="98"/>
      <c r="Z181" s="80">
        <f t="shared" si="16"/>
        <v>0</v>
      </c>
      <c r="AA181" s="80" t="str">
        <f t="shared" si="15"/>
        <v>高桥支行</v>
      </c>
      <c r="AB181" s="81" t="s">
        <v>575</v>
      </c>
      <c r="AC181" s="81">
        <v>0</v>
      </c>
      <c r="AD181" s="81">
        <v>0</v>
      </c>
      <c r="AE181" s="81">
        <v>0</v>
      </c>
      <c r="AF181" s="81">
        <v>0</v>
      </c>
      <c r="AG181" s="80" t="str">
        <f>IFERROR(VLOOKUP(AB181,$AI:$AJ,2,FALSE),0)</f>
        <v>高桥支行</v>
      </c>
      <c r="AI181" s="92" t="s">
        <v>576</v>
      </c>
      <c r="AJ181" s="89" t="s">
        <v>259</v>
      </c>
      <c r="AL181" s="83"/>
      <c r="AM181" s="83"/>
      <c r="AN181" s="83"/>
      <c r="AO181" s="83"/>
      <c r="AP181" s="83"/>
      <c r="AX181" s="80" t="s">
        <v>576</v>
      </c>
      <c r="AY181" s="80" t="s">
        <v>259</v>
      </c>
    </row>
    <row r="182" s="80" customFormat="1" ht="17.25" spans="1:51">
      <c r="A182" s="95"/>
      <c r="B182" s="95"/>
      <c r="C182" s="95"/>
      <c r="D182" s="95">
        <v>0</v>
      </c>
      <c r="E182" s="95"/>
      <c r="F182" s="95"/>
      <c r="G182" s="95"/>
      <c r="H182" s="95"/>
      <c r="I182" s="95"/>
      <c r="J182" s="95"/>
      <c r="K182" s="95"/>
      <c r="L182" s="80">
        <v>0</v>
      </c>
      <c r="Y182" s="98"/>
      <c r="Z182" s="80">
        <f t="shared" si="16"/>
        <v>0</v>
      </c>
      <c r="AA182" s="80" t="str">
        <f t="shared" si="15"/>
        <v>高东支行</v>
      </c>
      <c r="AB182" s="81" t="s">
        <v>577</v>
      </c>
      <c r="AC182" s="81">
        <v>0</v>
      </c>
      <c r="AD182" s="81">
        <v>0</v>
      </c>
      <c r="AE182" s="81">
        <v>0</v>
      </c>
      <c r="AF182" s="81">
        <v>0</v>
      </c>
      <c r="AG182" s="80" t="str">
        <f>IFERROR(VLOOKUP(AB182,$AI:$AJ,2,FALSE),0)</f>
        <v>高东支行</v>
      </c>
      <c r="AI182" s="89" t="s">
        <v>578</v>
      </c>
      <c r="AJ182" s="89" t="s">
        <v>259</v>
      </c>
      <c r="AL182" s="83"/>
      <c r="AM182" s="83"/>
      <c r="AN182" s="83"/>
      <c r="AO182" s="83"/>
      <c r="AP182" s="83"/>
      <c r="AX182" s="80" t="s">
        <v>578</v>
      </c>
      <c r="AY182" s="80" t="s">
        <v>259</v>
      </c>
    </row>
    <row r="183" s="80" customFormat="1" ht="17.25" spans="1:51">
      <c r="A183" s="95"/>
      <c r="B183" s="95"/>
      <c r="C183" s="95"/>
      <c r="D183" s="95">
        <v>0</v>
      </c>
      <c r="E183" s="95"/>
      <c r="F183" s="95"/>
      <c r="G183" s="95"/>
      <c r="H183" s="95"/>
      <c r="I183" s="95"/>
      <c r="J183" s="95"/>
      <c r="K183" s="95"/>
      <c r="L183" s="80">
        <v>0</v>
      </c>
      <c r="Y183" s="98"/>
      <c r="Z183" s="80">
        <f t="shared" si="16"/>
        <v>0</v>
      </c>
      <c r="AA183" s="80">
        <f t="shared" si="15"/>
        <v>0</v>
      </c>
      <c r="AB183" s="81" t="s">
        <v>579</v>
      </c>
      <c r="AC183" s="81">
        <v>0</v>
      </c>
      <c r="AD183" s="81">
        <v>0</v>
      </c>
      <c r="AE183" s="81">
        <v>0</v>
      </c>
      <c r="AF183" s="81">
        <v>10000</v>
      </c>
      <c r="AG183" s="80">
        <f>IFERROR(VLOOKUP(AB183,$AI:$AJ,2,FALSE),0)</f>
        <v>0</v>
      </c>
      <c r="AI183" s="89" t="s">
        <v>580</v>
      </c>
      <c r="AJ183" s="89" t="s">
        <v>239</v>
      </c>
      <c r="AL183" s="83"/>
      <c r="AM183" s="83"/>
      <c r="AN183" s="83"/>
      <c r="AO183" s="83"/>
      <c r="AP183" s="83"/>
      <c r="AX183" s="80" t="s">
        <v>580</v>
      </c>
      <c r="AY183" s="80" t="s">
        <v>239</v>
      </c>
    </row>
    <row r="184" s="80" customFormat="1" ht="17.25" spans="1:51">
      <c r="A184" s="95"/>
      <c r="B184" s="95"/>
      <c r="C184" s="95"/>
      <c r="D184" s="95">
        <v>0</v>
      </c>
      <c r="E184" s="95"/>
      <c r="F184" s="95"/>
      <c r="G184" s="95"/>
      <c r="H184" s="95"/>
      <c r="I184" s="95"/>
      <c r="J184" s="95"/>
      <c r="K184" s="95"/>
      <c r="L184" s="80">
        <v>0</v>
      </c>
      <c r="Y184" s="98"/>
      <c r="Z184" s="80">
        <f t="shared" si="16"/>
        <v>0</v>
      </c>
      <c r="AA184" s="80">
        <f t="shared" si="15"/>
        <v>0</v>
      </c>
      <c r="AB184" s="81" t="s">
        <v>581</v>
      </c>
      <c r="AC184" s="81">
        <v>0</v>
      </c>
      <c r="AD184" s="81">
        <v>0</v>
      </c>
      <c r="AE184" s="81">
        <v>0</v>
      </c>
      <c r="AF184" s="81">
        <v>0</v>
      </c>
      <c r="AG184" s="80">
        <f>IFERROR(VLOOKUP(AB184,$AI:$AJ,2,FALSE),0)</f>
        <v>0</v>
      </c>
      <c r="AI184" s="89" t="s">
        <v>582</v>
      </c>
      <c r="AJ184" s="89" t="s">
        <v>239</v>
      </c>
      <c r="AL184" s="83"/>
      <c r="AM184" s="83"/>
      <c r="AN184" s="83"/>
      <c r="AO184" s="83"/>
      <c r="AP184" s="83"/>
      <c r="AX184" s="80" t="s">
        <v>582</v>
      </c>
      <c r="AY184" s="80" t="s">
        <v>239</v>
      </c>
    </row>
    <row r="185" s="80" customFormat="1" ht="17.25" spans="1:51">
      <c r="A185" s="95"/>
      <c r="B185" s="95"/>
      <c r="C185" s="95"/>
      <c r="D185" s="95">
        <v>0</v>
      </c>
      <c r="E185" s="95"/>
      <c r="F185" s="95"/>
      <c r="G185" s="95"/>
      <c r="H185" s="95"/>
      <c r="I185" s="95"/>
      <c r="J185" s="95"/>
      <c r="K185" s="95"/>
      <c r="L185" s="80">
        <v>0</v>
      </c>
      <c r="Y185" s="98"/>
      <c r="Z185" s="80">
        <f t="shared" si="16"/>
        <v>0</v>
      </c>
      <c r="AA185" s="80">
        <f t="shared" si="15"/>
        <v>0</v>
      </c>
      <c r="AB185" s="81" t="s">
        <v>583</v>
      </c>
      <c r="AC185" s="81">
        <v>0</v>
      </c>
      <c r="AD185" s="81">
        <v>0</v>
      </c>
      <c r="AE185" s="81">
        <v>0</v>
      </c>
      <c r="AF185" s="81">
        <v>200000</v>
      </c>
      <c r="AG185" s="80">
        <f>IFERROR(VLOOKUP(AB185,$AI:$AJ,2,FALSE),0)</f>
        <v>0</v>
      </c>
      <c r="AI185" s="89" t="s">
        <v>584</v>
      </c>
      <c r="AJ185" s="89" t="s">
        <v>239</v>
      </c>
      <c r="AL185" s="83"/>
      <c r="AM185" s="83"/>
      <c r="AN185" s="83"/>
      <c r="AO185" s="83"/>
      <c r="AP185" s="83"/>
      <c r="AX185" s="80" t="s">
        <v>584</v>
      </c>
      <c r="AY185" s="80" t="s">
        <v>239</v>
      </c>
    </row>
    <row r="186" s="80" customFormat="1" ht="17.25" spans="1:51">
      <c r="A186" s="95"/>
      <c r="B186" s="95"/>
      <c r="C186" s="95"/>
      <c r="D186" s="95">
        <v>0</v>
      </c>
      <c r="E186" s="95"/>
      <c r="F186" s="95"/>
      <c r="G186" s="95"/>
      <c r="H186" s="95"/>
      <c r="I186" s="95"/>
      <c r="J186" s="95"/>
      <c r="K186" s="95"/>
      <c r="L186" s="80">
        <v>0</v>
      </c>
      <c r="Y186" s="98"/>
      <c r="Z186" s="80">
        <f t="shared" si="16"/>
        <v>0</v>
      </c>
      <c r="AA186" s="80" t="str">
        <f t="shared" si="15"/>
        <v>曹路支行</v>
      </c>
      <c r="AB186" s="81" t="s">
        <v>585</v>
      </c>
      <c r="AC186" s="81">
        <v>0</v>
      </c>
      <c r="AD186" s="81">
        <v>0</v>
      </c>
      <c r="AE186" s="81">
        <v>0</v>
      </c>
      <c r="AF186" s="81">
        <v>0</v>
      </c>
      <c r="AG186" s="80" t="str">
        <f>IFERROR(VLOOKUP(AB186,$AI:$AJ,2,FALSE),0)</f>
        <v>曹路支行</v>
      </c>
      <c r="AI186" s="89" t="s">
        <v>586</v>
      </c>
      <c r="AJ186" s="89" t="s">
        <v>239</v>
      </c>
      <c r="AL186" s="83"/>
      <c r="AM186" s="83"/>
      <c r="AN186" s="83"/>
      <c r="AO186" s="83"/>
      <c r="AP186" s="83"/>
      <c r="AX186" s="80" t="s">
        <v>586</v>
      </c>
      <c r="AY186" s="80" t="s">
        <v>239</v>
      </c>
    </row>
    <row r="187" s="80" customFormat="1" ht="17.25" spans="1:51">
      <c r="A187" s="95"/>
      <c r="B187" s="95"/>
      <c r="C187" s="95"/>
      <c r="D187" s="95">
        <v>0</v>
      </c>
      <c r="E187" s="95"/>
      <c r="F187" s="95"/>
      <c r="G187" s="95"/>
      <c r="H187" s="95"/>
      <c r="I187" s="95"/>
      <c r="J187" s="95"/>
      <c r="K187" s="95"/>
      <c r="L187" s="80">
        <v>0</v>
      </c>
      <c r="Y187" s="98"/>
      <c r="Z187" s="80">
        <f t="shared" si="16"/>
        <v>0</v>
      </c>
      <c r="AA187" s="80" t="str">
        <f t="shared" si="15"/>
        <v>三林支行</v>
      </c>
      <c r="AB187" s="81" t="s">
        <v>587</v>
      </c>
      <c r="AC187" s="81">
        <v>0</v>
      </c>
      <c r="AD187" s="81">
        <v>0</v>
      </c>
      <c r="AE187" s="81">
        <v>0</v>
      </c>
      <c r="AF187" s="81">
        <v>0</v>
      </c>
      <c r="AG187" s="80" t="str">
        <f>IFERROR(VLOOKUP(AB187,$AI:$AJ,2,FALSE),0)</f>
        <v>三林支行</v>
      </c>
      <c r="AI187" s="89" t="s">
        <v>588</v>
      </c>
      <c r="AJ187" s="89" t="s">
        <v>239</v>
      </c>
      <c r="AL187" s="83"/>
      <c r="AM187" s="83"/>
      <c r="AN187" s="83"/>
      <c r="AO187" s="83"/>
      <c r="AP187" s="83"/>
      <c r="AX187" s="80" t="s">
        <v>588</v>
      </c>
      <c r="AY187" s="80" t="s">
        <v>239</v>
      </c>
    </row>
    <row r="188" s="80" customFormat="1" ht="17.25" spans="1:51">
      <c r="A188" s="95"/>
      <c r="B188" s="95"/>
      <c r="C188" s="95"/>
      <c r="D188" s="95">
        <v>0</v>
      </c>
      <c r="E188" s="95"/>
      <c r="F188" s="95"/>
      <c r="G188" s="95"/>
      <c r="H188" s="95"/>
      <c r="I188" s="95"/>
      <c r="J188" s="95"/>
      <c r="K188" s="95"/>
      <c r="L188" s="80">
        <v>0</v>
      </c>
      <c r="Y188" s="98"/>
      <c r="Z188" s="80">
        <f t="shared" si="16"/>
        <v>0</v>
      </c>
      <c r="AA188" s="80" t="str">
        <f t="shared" si="15"/>
        <v>运营管理部业务保障部</v>
      </c>
      <c r="AB188" s="81" t="s">
        <v>415</v>
      </c>
      <c r="AC188" s="81">
        <v>0</v>
      </c>
      <c r="AD188" s="81">
        <v>0</v>
      </c>
      <c r="AE188" s="81">
        <v>0</v>
      </c>
      <c r="AF188" s="81">
        <v>0</v>
      </c>
      <c r="AG188" s="80" t="str">
        <f>IFERROR(VLOOKUP(AB188,$AI:$AJ,2,FALSE),0)</f>
        <v>运营管理部业务保障部</v>
      </c>
      <c r="AI188" s="89" t="s">
        <v>589</v>
      </c>
      <c r="AJ188" s="89" t="s">
        <v>239</v>
      </c>
      <c r="AL188" s="83"/>
      <c r="AM188" s="83"/>
      <c r="AN188" s="83"/>
      <c r="AO188" s="83"/>
      <c r="AP188" s="83"/>
      <c r="AX188" s="80" t="s">
        <v>589</v>
      </c>
      <c r="AY188" s="80" t="s">
        <v>239</v>
      </c>
    </row>
    <row r="189" s="80" customFormat="1" ht="17.25" spans="1:51">
      <c r="A189" s="95"/>
      <c r="B189" s="95"/>
      <c r="C189" s="95"/>
      <c r="D189" s="95">
        <v>0</v>
      </c>
      <c r="E189" s="95"/>
      <c r="F189" s="95"/>
      <c r="G189" s="95"/>
      <c r="H189" s="95"/>
      <c r="I189" s="95"/>
      <c r="J189" s="95"/>
      <c r="K189" s="95"/>
      <c r="L189" s="80">
        <v>0</v>
      </c>
      <c r="Y189" s="98"/>
      <c r="Z189" s="80">
        <f t="shared" si="16"/>
        <v>0</v>
      </c>
      <c r="AA189" s="80" t="str">
        <f t="shared" si="15"/>
        <v>凌兆分理处</v>
      </c>
      <c r="AB189" s="81" t="s">
        <v>236</v>
      </c>
      <c r="AC189" s="81">
        <v>0</v>
      </c>
      <c r="AD189" s="81">
        <v>0</v>
      </c>
      <c r="AE189" s="81">
        <v>0</v>
      </c>
      <c r="AF189" s="81">
        <v>13000</v>
      </c>
      <c r="AG189" s="80" t="str">
        <f>IFERROR(VLOOKUP(AB189,$AI:$AJ,2,FALSE),0)</f>
        <v>凌兆分理处</v>
      </c>
      <c r="AI189" s="89" t="s">
        <v>590</v>
      </c>
      <c r="AJ189" s="89" t="s">
        <v>239</v>
      </c>
      <c r="AL189" s="83"/>
      <c r="AM189" s="83"/>
      <c r="AN189" s="83"/>
      <c r="AO189" s="83"/>
      <c r="AP189" s="83"/>
      <c r="AX189" s="80" t="s">
        <v>590</v>
      </c>
      <c r="AY189" s="80" t="s">
        <v>239</v>
      </c>
    </row>
    <row r="190" s="80" customFormat="1" ht="17.25" spans="1:51">
      <c r="A190" s="95"/>
      <c r="B190" s="95"/>
      <c r="C190" s="95"/>
      <c r="D190" s="95">
        <v>0</v>
      </c>
      <c r="E190" s="95"/>
      <c r="F190" s="95"/>
      <c r="G190" s="95"/>
      <c r="H190" s="95"/>
      <c r="I190" s="95"/>
      <c r="J190" s="95"/>
      <c r="K190" s="95"/>
      <c r="L190" s="80">
        <v>0</v>
      </c>
      <c r="Y190" s="98"/>
      <c r="Z190" s="80">
        <f t="shared" si="16"/>
        <v>0</v>
      </c>
      <c r="AA190" s="80" t="str">
        <f t="shared" si="15"/>
        <v>东沟支行</v>
      </c>
      <c r="AB190" s="81" t="s">
        <v>134</v>
      </c>
      <c r="AC190" s="81">
        <v>0</v>
      </c>
      <c r="AD190" s="81">
        <v>0</v>
      </c>
      <c r="AE190" s="81">
        <v>0</v>
      </c>
      <c r="AF190" s="81">
        <v>0</v>
      </c>
      <c r="AG190" s="80" t="str">
        <f>IFERROR(VLOOKUP(AB190,$AI:$AJ,2,FALSE),0)</f>
        <v>东沟支行</v>
      </c>
      <c r="AI190" s="92" t="s">
        <v>591</v>
      </c>
      <c r="AJ190" s="89" t="s">
        <v>239</v>
      </c>
      <c r="AL190" s="83"/>
      <c r="AM190" s="83"/>
      <c r="AN190" s="83"/>
      <c r="AO190" s="83"/>
      <c r="AP190" s="83"/>
      <c r="AX190" s="80" t="s">
        <v>591</v>
      </c>
      <c r="AY190" s="80" t="s">
        <v>239</v>
      </c>
    </row>
    <row r="191" s="80" customFormat="1" ht="17.25" spans="1:51">
      <c r="A191" s="95"/>
      <c r="B191" s="95"/>
      <c r="C191" s="95"/>
      <c r="D191" s="95">
        <v>0</v>
      </c>
      <c r="E191" s="95"/>
      <c r="F191" s="95"/>
      <c r="G191" s="95"/>
      <c r="H191" s="95"/>
      <c r="I191" s="95"/>
      <c r="J191" s="95"/>
      <c r="K191" s="95"/>
      <c r="L191" s="80">
        <v>0</v>
      </c>
      <c r="Y191" s="98"/>
      <c r="Z191" s="80">
        <f t="shared" si="16"/>
        <v>0</v>
      </c>
      <c r="AA191" s="80" t="str">
        <f t="shared" si="15"/>
        <v>潼港分理处</v>
      </c>
      <c r="AB191" s="81" t="s">
        <v>245</v>
      </c>
      <c r="AC191" s="81">
        <v>0</v>
      </c>
      <c r="AD191" s="81">
        <v>8000</v>
      </c>
      <c r="AE191" s="81">
        <v>0</v>
      </c>
      <c r="AF191" s="81">
        <v>8000</v>
      </c>
      <c r="AG191" s="80" t="str">
        <f>IFERROR(VLOOKUP(AB191,$AI:$AJ,2,FALSE),0)</f>
        <v>潼港分理处</v>
      </c>
      <c r="AI191" s="89" t="s">
        <v>352</v>
      </c>
      <c r="AJ191" s="89" t="s">
        <v>239</v>
      </c>
      <c r="AL191" s="83"/>
      <c r="AM191" s="83"/>
      <c r="AN191" s="83"/>
      <c r="AO191" s="83"/>
      <c r="AP191" s="83"/>
      <c r="AX191" s="80" t="s">
        <v>352</v>
      </c>
      <c r="AY191" s="80" t="s">
        <v>239</v>
      </c>
    </row>
    <row r="192" s="80" customFormat="1" ht="17.25" spans="1:51">
      <c r="A192" s="95"/>
      <c r="B192" s="95"/>
      <c r="C192" s="95"/>
      <c r="D192" s="95">
        <v>0</v>
      </c>
      <c r="E192" s="95"/>
      <c r="F192" s="95"/>
      <c r="G192" s="95"/>
      <c r="H192" s="95"/>
      <c r="I192" s="95"/>
      <c r="J192" s="95"/>
      <c r="K192" s="95"/>
      <c r="L192" s="80">
        <v>0</v>
      </c>
      <c r="Y192" s="98"/>
      <c r="Z192" s="80">
        <f t="shared" si="16"/>
        <v>0</v>
      </c>
      <c r="AA192" s="80" t="str">
        <f t="shared" si="15"/>
        <v>曹路支行</v>
      </c>
      <c r="AB192" s="81" t="s">
        <v>592</v>
      </c>
      <c r="AC192" s="81">
        <v>0</v>
      </c>
      <c r="AD192" s="81">
        <v>0</v>
      </c>
      <c r="AE192" s="81">
        <v>0</v>
      </c>
      <c r="AF192" s="81">
        <v>0</v>
      </c>
      <c r="AG192" s="80" t="str">
        <f>IFERROR(VLOOKUP(AB192,$AI:$AJ,2,FALSE),0)</f>
        <v>曹路支行</v>
      </c>
      <c r="AI192" s="89" t="s">
        <v>593</v>
      </c>
      <c r="AJ192" s="89" t="s">
        <v>73</v>
      </c>
      <c r="AL192" s="83"/>
      <c r="AM192" s="83"/>
      <c r="AN192" s="83"/>
      <c r="AO192" s="83"/>
      <c r="AP192" s="83"/>
      <c r="AX192" s="80" t="s">
        <v>593</v>
      </c>
      <c r="AY192" s="80" t="s">
        <v>73</v>
      </c>
    </row>
    <row r="193" s="80" customFormat="1" ht="17.25" spans="1:51">
      <c r="A193" s="95"/>
      <c r="B193" s="95"/>
      <c r="C193" s="95"/>
      <c r="D193" s="95">
        <v>0</v>
      </c>
      <c r="E193" s="95"/>
      <c r="F193" s="95"/>
      <c r="G193" s="95"/>
      <c r="H193" s="95"/>
      <c r="I193" s="95"/>
      <c r="J193" s="95"/>
      <c r="K193" s="95"/>
      <c r="L193" s="80">
        <v>0</v>
      </c>
      <c r="Y193" s="98"/>
      <c r="Z193" s="80">
        <f t="shared" si="16"/>
        <v>0</v>
      </c>
      <c r="AA193" s="80">
        <f t="shared" si="15"/>
        <v>0</v>
      </c>
      <c r="AB193" s="81" t="s">
        <v>594</v>
      </c>
      <c r="AC193" s="81">
        <v>0</v>
      </c>
      <c r="AD193" s="81">
        <v>0</v>
      </c>
      <c r="AE193" s="81">
        <v>0</v>
      </c>
      <c r="AF193" s="81">
        <v>0</v>
      </c>
      <c r="AG193" s="80">
        <f>IFERROR(VLOOKUP(AB193,$AI:$AJ,2,FALSE),0)</f>
        <v>0</v>
      </c>
      <c r="AI193" s="89" t="s">
        <v>595</v>
      </c>
      <c r="AJ193" s="89" t="s">
        <v>73</v>
      </c>
      <c r="AL193" s="83"/>
      <c r="AM193" s="83"/>
      <c r="AN193" s="83"/>
      <c r="AO193" s="83"/>
      <c r="AP193" s="83"/>
      <c r="AX193" s="80" t="s">
        <v>595</v>
      </c>
      <c r="AY193" s="80" t="s">
        <v>73</v>
      </c>
    </row>
    <row r="194" s="80" customFormat="1" ht="17.25" spans="1:51">
      <c r="A194" s="95"/>
      <c r="B194" s="95"/>
      <c r="C194" s="95"/>
      <c r="D194" s="95">
        <v>0</v>
      </c>
      <c r="E194" s="95"/>
      <c r="F194" s="95"/>
      <c r="G194" s="95"/>
      <c r="H194" s="95"/>
      <c r="I194" s="95"/>
      <c r="J194" s="95"/>
      <c r="K194" s="95"/>
      <c r="L194" s="80">
        <v>0</v>
      </c>
      <c r="Y194" s="98"/>
      <c r="Z194" s="80">
        <f t="shared" si="16"/>
        <v>0</v>
      </c>
      <c r="AA194" s="80" t="str">
        <f t="shared" ref="AA194:AA257" si="17">AG194</f>
        <v>民耀分理处</v>
      </c>
      <c r="AB194" s="81" t="s">
        <v>248</v>
      </c>
      <c r="AC194" s="81">
        <v>0</v>
      </c>
      <c r="AD194" s="81">
        <v>0</v>
      </c>
      <c r="AE194" s="81">
        <v>0</v>
      </c>
      <c r="AF194" s="81">
        <v>50000</v>
      </c>
      <c r="AG194" s="80" t="str">
        <f>IFERROR(VLOOKUP(AB194,$AI:$AJ,2,FALSE),0)</f>
        <v>民耀分理处</v>
      </c>
      <c r="AI194" s="89" t="s">
        <v>331</v>
      </c>
      <c r="AJ194" s="89" t="s">
        <v>73</v>
      </c>
      <c r="AK194" s="80" t="s">
        <v>263</v>
      </c>
      <c r="AL194" s="83"/>
      <c r="AM194" s="83"/>
      <c r="AN194" s="83"/>
      <c r="AO194" s="83"/>
      <c r="AP194" s="83"/>
      <c r="AX194" s="80" t="s">
        <v>331</v>
      </c>
      <c r="AY194" s="80" t="s">
        <v>73</v>
      </c>
    </row>
    <row r="195" s="80" customFormat="1" ht="17.25" spans="1:51">
      <c r="A195" s="95"/>
      <c r="B195" s="95"/>
      <c r="C195" s="95"/>
      <c r="D195" s="95">
        <v>0</v>
      </c>
      <c r="E195" s="95"/>
      <c r="F195" s="95"/>
      <c r="G195" s="95"/>
      <c r="H195" s="95"/>
      <c r="I195" s="95"/>
      <c r="J195" s="95"/>
      <c r="K195" s="95"/>
      <c r="L195" s="80">
        <v>0</v>
      </c>
      <c r="Y195" s="98"/>
      <c r="Z195" s="80">
        <f t="shared" si="16"/>
        <v>0</v>
      </c>
      <c r="AA195" s="80" t="str">
        <f t="shared" si="17"/>
        <v>张江支行</v>
      </c>
      <c r="AB195" s="81" t="s">
        <v>596</v>
      </c>
      <c r="AC195" s="81">
        <v>0</v>
      </c>
      <c r="AD195" s="81">
        <v>0</v>
      </c>
      <c r="AE195" s="81">
        <v>0</v>
      </c>
      <c r="AF195" s="81">
        <v>0</v>
      </c>
      <c r="AG195" s="80" t="str">
        <f>IFERROR(VLOOKUP(AB195,$AI:$AJ,2,FALSE),0)</f>
        <v>张江支行</v>
      </c>
      <c r="AI195" s="89" t="s">
        <v>597</v>
      </c>
      <c r="AJ195" s="89" t="s">
        <v>73</v>
      </c>
      <c r="AK195" s="80" t="s">
        <v>263</v>
      </c>
      <c r="AL195" s="83"/>
      <c r="AM195" s="83"/>
      <c r="AN195" s="83"/>
      <c r="AO195" s="83"/>
      <c r="AP195" s="83"/>
      <c r="AX195" s="80" t="s">
        <v>597</v>
      </c>
      <c r="AY195" s="80" t="s">
        <v>73</v>
      </c>
    </row>
    <row r="196" s="80" customFormat="1" ht="17.25" spans="1:51">
      <c r="A196" s="95"/>
      <c r="B196" s="95"/>
      <c r="C196" s="95"/>
      <c r="D196" s="95">
        <v>0</v>
      </c>
      <c r="E196" s="95"/>
      <c r="F196" s="95"/>
      <c r="G196" s="95"/>
      <c r="H196" s="95"/>
      <c r="I196" s="95"/>
      <c r="J196" s="95"/>
      <c r="K196" s="95"/>
      <c r="L196" s="80">
        <v>0</v>
      </c>
      <c r="Y196" s="98"/>
      <c r="Z196" s="80">
        <f t="shared" ref="Z196:Z259" si="18">P196-Y196</f>
        <v>0</v>
      </c>
      <c r="AA196" s="80" t="str">
        <f t="shared" si="17"/>
        <v>六里支行</v>
      </c>
      <c r="AB196" s="81" t="s">
        <v>108</v>
      </c>
      <c r="AC196" s="81">
        <v>0</v>
      </c>
      <c r="AD196" s="81">
        <v>0</v>
      </c>
      <c r="AE196" s="81">
        <v>0</v>
      </c>
      <c r="AF196" s="81">
        <v>0</v>
      </c>
      <c r="AG196" s="80" t="str">
        <f>IFERROR(VLOOKUP(AB196,$AI:$AJ,2,FALSE),0)</f>
        <v>六里支行</v>
      </c>
      <c r="AI196" s="89" t="s">
        <v>410</v>
      </c>
      <c r="AJ196" s="89" t="s">
        <v>73</v>
      </c>
      <c r="AK196" s="80" t="s">
        <v>263</v>
      </c>
      <c r="AL196" s="83"/>
      <c r="AM196" s="83"/>
      <c r="AN196" s="83"/>
      <c r="AO196" s="83"/>
      <c r="AP196" s="83"/>
      <c r="AX196" s="80" t="s">
        <v>410</v>
      </c>
      <c r="AY196" s="80" t="s">
        <v>73</v>
      </c>
    </row>
    <row r="197" s="80" customFormat="1" ht="17.25" spans="1:51">
      <c r="A197" s="95"/>
      <c r="B197" s="95"/>
      <c r="C197" s="95"/>
      <c r="D197" s="95">
        <v>0</v>
      </c>
      <c r="E197" s="95"/>
      <c r="F197" s="95"/>
      <c r="G197" s="95"/>
      <c r="H197" s="95"/>
      <c r="I197" s="95"/>
      <c r="J197" s="95"/>
      <c r="K197" s="95"/>
      <c r="L197" s="80">
        <v>0</v>
      </c>
      <c r="Y197" s="98"/>
      <c r="Z197" s="80">
        <f t="shared" si="18"/>
        <v>0</v>
      </c>
      <c r="AA197" s="80" t="str">
        <f t="shared" si="17"/>
        <v>零售金融部</v>
      </c>
      <c r="AB197" s="81" t="s">
        <v>282</v>
      </c>
      <c r="AC197" s="81">
        <v>0</v>
      </c>
      <c r="AD197" s="81">
        <v>0</v>
      </c>
      <c r="AE197" s="81">
        <v>0</v>
      </c>
      <c r="AF197" s="81">
        <v>0</v>
      </c>
      <c r="AG197" s="80" t="str">
        <f>IFERROR(VLOOKUP(AB197,$AI:$AJ,2,FALSE),0)</f>
        <v>零售金融部</v>
      </c>
      <c r="AI197" s="92" t="s">
        <v>598</v>
      </c>
      <c r="AJ197" s="89" t="s">
        <v>73</v>
      </c>
      <c r="AK197" s="80" t="s">
        <v>263</v>
      </c>
      <c r="AL197" s="83"/>
      <c r="AM197" s="83"/>
      <c r="AN197" s="83"/>
      <c r="AO197" s="83"/>
      <c r="AP197" s="83"/>
      <c r="AX197" s="80" t="s">
        <v>598</v>
      </c>
      <c r="AY197" s="80" t="s">
        <v>73</v>
      </c>
    </row>
    <row r="198" s="80" customFormat="1" ht="17.25" spans="1:51">
      <c r="A198" s="95"/>
      <c r="B198" s="95"/>
      <c r="C198" s="95"/>
      <c r="D198" s="95">
        <v>0</v>
      </c>
      <c r="E198" s="95"/>
      <c r="F198" s="95"/>
      <c r="G198" s="95"/>
      <c r="H198" s="95"/>
      <c r="I198" s="95"/>
      <c r="J198" s="95"/>
      <c r="K198" s="95"/>
      <c r="L198" s="80">
        <v>0</v>
      </c>
      <c r="Y198" s="98"/>
      <c r="Z198" s="80">
        <f t="shared" si="18"/>
        <v>0</v>
      </c>
      <c r="AA198" s="80" t="str">
        <f t="shared" si="17"/>
        <v>御桥分理处</v>
      </c>
      <c r="AB198" s="81" t="s">
        <v>599</v>
      </c>
      <c r="AC198" s="81">
        <v>0</v>
      </c>
      <c r="AD198" s="81">
        <v>0</v>
      </c>
      <c r="AE198" s="81">
        <v>0</v>
      </c>
      <c r="AF198" s="81">
        <v>0</v>
      </c>
      <c r="AG198" s="80" t="str">
        <f>IFERROR(VLOOKUP(AB198,$AI:$AJ,2,FALSE),0)</f>
        <v>御桥分理处</v>
      </c>
      <c r="AI198" s="89" t="s">
        <v>600</v>
      </c>
      <c r="AJ198" s="89" t="s">
        <v>73</v>
      </c>
      <c r="AK198" s="80" t="s">
        <v>263</v>
      </c>
      <c r="AL198" s="83"/>
      <c r="AM198" s="83"/>
      <c r="AN198" s="83"/>
      <c r="AO198" s="83"/>
      <c r="AP198" s="83"/>
      <c r="AX198" s="80" t="s">
        <v>600</v>
      </c>
      <c r="AY198" s="80" t="s">
        <v>73</v>
      </c>
    </row>
    <row r="199" s="80" customFormat="1" ht="17.25" spans="1:51">
      <c r="A199" s="95"/>
      <c r="B199" s="95"/>
      <c r="C199" s="95"/>
      <c r="D199" s="95">
        <v>0</v>
      </c>
      <c r="E199" s="95"/>
      <c r="F199" s="95"/>
      <c r="G199" s="95"/>
      <c r="H199" s="95"/>
      <c r="I199" s="95"/>
      <c r="J199" s="95"/>
      <c r="K199" s="95"/>
      <c r="L199" s="80">
        <v>0</v>
      </c>
      <c r="Y199" s="98"/>
      <c r="Z199" s="80">
        <f t="shared" si="18"/>
        <v>0</v>
      </c>
      <c r="AA199" s="80" t="str">
        <f t="shared" si="17"/>
        <v>三林支行</v>
      </c>
      <c r="AB199" s="81" t="s">
        <v>601</v>
      </c>
      <c r="AC199" s="81">
        <v>0</v>
      </c>
      <c r="AD199" s="81">
        <v>0</v>
      </c>
      <c r="AE199" s="81">
        <v>3</v>
      </c>
      <c r="AF199" s="81">
        <v>0</v>
      </c>
      <c r="AG199" s="80" t="str">
        <f>IFERROR(VLOOKUP(AB199,$AI:$AJ,2,FALSE),0)</f>
        <v>三林支行</v>
      </c>
      <c r="AI199" s="89" t="s">
        <v>602</v>
      </c>
      <c r="AJ199" s="89" t="s">
        <v>73</v>
      </c>
      <c r="AK199" s="80" t="s">
        <v>263</v>
      </c>
      <c r="AL199" s="83"/>
      <c r="AM199" s="83"/>
      <c r="AN199" s="83"/>
      <c r="AO199" s="83"/>
      <c r="AP199" s="83"/>
      <c r="AX199" s="80" t="s">
        <v>602</v>
      </c>
      <c r="AY199" s="80" t="s">
        <v>73</v>
      </c>
    </row>
    <row r="200" s="80" customFormat="1" ht="17.25" spans="1:51">
      <c r="A200" s="95"/>
      <c r="B200" s="95"/>
      <c r="C200" s="95"/>
      <c r="D200" s="95">
        <v>0</v>
      </c>
      <c r="E200" s="95"/>
      <c r="F200" s="95"/>
      <c r="G200" s="95"/>
      <c r="H200" s="95"/>
      <c r="I200" s="95"/>
      <c r="J200" s="95"/>
      <c r="K200" s="95"/>
      <c r="L200" s="80">
        <v>0</v>
      </c>
      <c r="Y200" s="98"/>
      <c r="Z200" s="80">
        <f t="shared" si="18"/>
        <v>0</v>
      </c>
      <c r="AA200" s="80">
        <f t="shared" si="17"/>
        <v>0</v>
      </c>
      <c r="AB200" s="81" t="s">
        <v>603</v>
      </c>
      <c r="AC200" s="81">
        <v>0</v>
      </c>
      <c r="AD200" s="81">
        <v>0</v>
      </c>
      <c r="AE200" s="81">
        <v>0</v>
      </c>
      <c r="AF200" s="81">
        <v>0</v>
      </c>
      <c r="AG200" s="80">
        <f>IFERROR(VLOOKUP(AB200,$AI:$AJ,2,FALSE),0)</f>
        <v>0</v>
      </c>
      <c r="AI200" s="89" t="s">
        <v>604</v>
      </c>
      <c r="AJ200" s="89" t="s">
        <v>73</v>
      </c>
      <c r="AK200" s="80" t="s">
        <v>263</v>
      </c>
      <c r="AL200" s="83"/>
      <c r="AM200" s="83"/>
      <c r="AN200" s="83"/>
      <c r="AO200" s="83"/>
      <c r="AP200" s="83"/>
      <c r="AX200" s="80" t="s">
        <v>604</v>
      </c>
      <c r="AY200" s="80" t="s">
        <v>73</v>
      </c>
    </row>
    <row r="201" s="80" customFormat="1" ht="17.25" spans="1:51">
      <c r="A201" s="95"/>
      <c r="B201" s="95"/>
      <c r="C201" s="95"/>
      <c r="D201" s="95">
        <v>0</v>
      </c>
      <c r="E201" s="95"/>
      <c r="F201" s="95"/>
      <c r="G201" s="95"/>
      <c r="H201" s="95"/>
      <c r="I201" s="95"/>
      <c r="J201" s="95"/>
      <c r="K201" s="95"/>
      <c r="L201" s="80">
        <v>0</v>
      </c>
      <c r="Y201" s="98"/>
      <c r="Z201" s="80">
        <f t="shared" si="18"/>
        <v>0</v>
      </c>
      <c r="AA201" s="80" t="str">
        <f t="shared" si="17"/>
        <v>零售市场部</v>
      </c>
      <c r="AB201" s="81" t="s">
        <v>255</v>
      </c>
      <c r="AC201" s="81">
        <v>0</v>
      </c>
      <c r="AD201" s="81">
        <v>0</v>
      </c>
      <c r="AE201" s="81">
        <v>0</v>
      </c>
      <c r="AF201" s="81">
        <v>477300</v>
      </c>
      <c r="AG201" s="80" t="str">
        <f>IFERROR(VLOOKUP(AB201,$AI:$AJ,2,FALSE),0)</f>
        <v>零售市场部</v>
      </c>
      <c r="AI201" s="92" t="s">
        <v>262</v>
      </c>
      <c r="AJ201" s="89" t="s">
        <v>73</v>
      </c>
      <c r="AK201" s="80" t="s">
        <v>263</v>
      </c>
      <c r="AL201" s="83"/>
      <c r="AM201" s="83"/>
      <c r="AN201" s="83"/>
      <c r="AO201" s="83"/>
      <c r="AP201" s="83"/>
      <c r="AX201" s="80" t="s">
        <v>262</v>
      </c>
      <c r="AY201" s="80" t="s">
        <v>73</v>
      </c>
    </row>
    <row r="202" s="80" customFormat="1" ht="17.25" spans="1:51">
      <c r="A202" s="95"/>
      <c r="B202" s="95"/>
      <c r="C202" s="95"/>
      <c r="D202" s="95">
        <v>0</v>
      </c>
      <c r="E202" s="95"/>
      <c r="F202" s="95"/>
      <c r="G202" s="95"/>
      <c r="H202" s="95"/>
      <c r="I202" s="95"/>
      <c r="J202" s="95"/>
      <c r="K202" s="95"/>
      <c r="L202" s="80">
        <v>0</v>
      </c>
      <c r="Y202" s="98"/>
      <c r="Z202" s="80">
        <f t="shared" si="18"/>
        <v>0</v>
      </c>
      <c r="AA202" s="80" t="str">
        <f t="shared" si="17"/>
        <v>北蔡支行</v>
      </c>
      <c r="AB202" s="81" t="s">
        <v>260</v>
      </c>
      <c r="AC202" s="81">
        <v>0</v>
      </c>
      <c r="AD202" s="81">
        <v>0</v>
      </c>
      <c r="AE202" s="81">
        <v>0</v>
      </c>
      <c r="AF202" s="81">
        <v>140000</v>
      </c>
      <c r="AG202" s="80" t="str">
        <f>IFERROR(VLOOKUP(AB202,$AI:$AJ,2,FALSE),0)</f>
        <v>北蔡支行</v>
      </c>
      <c r="AI202" s="89" t="s">
        <v>605</v>
      </c>
      <c r="AJ202" s="89" t="s">
        <v>235</v>
      </c>
      <c r="AL202" s="83"/>
      <c r="AM202" s="83"/>
      <c r="AN202" s="83"/>
      <c r="AO202" s="83"/>
      <c r="AP202" s="83"/>
      <c r="AX202" s="80" t="s">
        <v>605</v>
      </c>
      <c r="AY202" s="80" t="s">
        <v>235</v>
      </c>
    </row>
    <row r="203" s="80" customFormat="1" ht="17.25" spans="1:51">
      <c r="A203" s="95"/>
      <c r="B203" s="95"/>
      <c r="C203" s="95"/>
      <c r="D203" s="95">
        <v>0</v>
      </c>
      <c r="E203" s="95"/>
      <c r="F203" s="95"/>
      <c r="G203" s="95"/>
      <c r="H203" s="95"/>
      <c r="I203" s="95"/>
      <c r="J203" s="95"/>
      <c r="K203" s="95"/>
      <c r="L203" s="80">
        <v>0</v>
      </c>
      <c r="Y203" s="98"/>
      <c r="Z203" s="80">
        <f t="shared" si="18"/>
        <v>0</v>
      </c>
      <c r="AA203" s="80" t="str">
        <f t="shared" si="17"/>
        <v>金海华城分理处</v>
      </c>
      <c r="AB203" s="81" t="s">
        <v>606</v>
      </c>
      <c r="AC203" s="81">
        <v>0</v>
      </c>
      <c r="AD203" s="81">
        <v>0</v>
      </c>
      <c r="AE203" s="81">
        <v>0</v>
      </c>
      <c r="AF203" s="81">
        <v>6800</v>
      </c>
      <c r="AG203" s="80" t="str">
        <f>IFERROR(VLOOKUP(AB203,$AI:$AJ,2,FALSE),0)</f>
        <v>金海华城分理处</v>
      </c>
      <c r="AI203" s="89" t="s">
        <v>607</v>
      </c>
      <c r="AJ203" s="89" t="s">
        <v>235</v>
      </c>
      <c r="AL203" s="83"/>
      <c r="AM203" s="83"/>
      <c r="AN203" s="83"/>
      <c r="AO203" s="83"/>
      <c r="AP203" s="83"/>
      <c r="AX203" s="80" t="s">
        <v>607</v>
      </c>
      <c r="AY203" s="80" t="s">
        <v>235</v>
      </c>
    </row>
    <row r="204" s="80" customFormat="1" ht="17.25" spans="1:51">
      <c r="A204" s="95"/>
      <c r="B204" s="95"/>
      <c r="C204" s="95"/>
      <c r="D204" s="95">
        <v>0</v>
      </c>
      <c r="E204" s="95"/>
      <c r="F204" s="95"/>
      <c r="G204" s="95"/>
      <c r="H204" s="95"/>
      <c r="I204" s="95"/>
      <c r="J204" s="95"/>
      <c r="K204" s="95"/>
      <c r="L204" s="80">
        <v>0</v>
      </c>
      <c r="Y204" s="98"/>
      <c r="Z204" s="80">
        <f t="shared" si="18"/>
        <v>0</v>
      </c>
      <c r="AA204" s="80" t="str">
        <f t="shared" si="17"/>
        <v>运营管理部</v>
      </c>
      <c r="AB204" s="81" t="s">
        <v>333</v>
      </c>
      <c r="AC204" s="81">
        <v>0</v>
      </c>
      <c r="AD204" s="81">
        <v>0</v>
      </c>
      <c r="AE204" s="81">
        <v>0</v>
      </c>
      <c r="AF204" s="81">
        <v>0</v>
      </c>
      <c r="AG204" s="80" t="str">
        <f>IFERROR(VLOOKUP(AB204,$AI:$AJ,2,FALSE),0)</f>
        <v>运营管理部</v>
      </c>
      <c r="AI204" s="89" t="s">
        <v>537</v>
      </c>
      <c r="AJ204" s="89" t="s">
        <v>235</v>
      </c>
      <c r="AL204" s="83"/>
      <c r="AM204" s="83"/>
      <c r="AN204" s="83"/>
      <c r="AO204" s="83"/>
      <c r="AP204" s="83"/>
      <c r="AX204" s="80" t="s">
        <v>537</v>
      </c>
      <c r="AY204" s="80" t="s">
        <v>235</v>
      </c>
    </row>
    <row r="205" s="80" customFormat="1" ht="17.25" spans="1:51">
      <c r="A205" s="95"/>
      <c r="B205" s="95"/>
      <c r="C205" s="95"/>
      <c r="D205" s="95">
        <v>0</v>
      </c>
      <c r="E205" s="95"/>
      <c r="F205" s="95"/>
      <c r="G205" s="95"/>
      <c r="H205" s="95"/>
      <c r="I205" s="95"/>
      <c r="J205" s="95"/>
      <c r="K205" s="95"/>
      <c r="L205" s="80">
        <v>0</v>
      </c>
      <c r="Y205" s="98"/>
      <c r="Z205" s="80">
        <f t="shared" si="18"/>
        <v>0</v>
      </c>
      <c r="AA205" s="80" t="str">
        <f t="shared" si="17"/>
        <v>合规内控部</v>
      </c>
      <c r="AB205" s="81" t="s">
        <v>470</v>
      </c>
      <c r="AC205" s="81">
        <v>0</v>
      </c>
      <c r="AD205" s="81">
        <v>0</v>
      </c>
      <c r="AE205" s="81">
        <v>0</v>
      </c>
      <c r="AF205" s="81">
        <v>0</v>
      </c>
      <c r="AG205" s="80" t="str">
        <f>IFERROR(VLOOKUP(AB205,$AI:$AJ,2,FALSE),0)</f>
        <v>合规内控部</v>
      </c>
      <c r="AI205" s="89" t="s">
        <v>608</v>
      </c>
      <c r="AJ205" s="89" t="s">
        <v>235</v>
      </c>
      <c r="AL205" s="83"/>
      <c r="AM205" s="83"/>
      <c r="AN205" s="83"/>
      <c r="AO205" s="83"/>
      <c r="AP205" s="83"/>
      <c r="AX205" s="80" t="s">
        <v>608</v>
      </c>
      <c r="AY205" s="80" t="s">
        <v>235</v>
      </c>
    </row>
    <row r="206" s="80" customFormat="1" ht="17.25" spans="1:51">
      <c r="A206" s="95"/>
      <c r="B206" s="95"/>
      <c r="C206" s="95"/>
      <c r="D206" s="95">
        <v>0</v>
      </c>
      <c r="E206" s="95"/>
      <c r="F206" s="95"/>
      <c r="G206" s="95"/>
      <c r="H206" s="95"/>
      <c r="I206" s="95"/>
      <c r="J206" s="95"/>
      <c r="K206" s="95"/>
      <c r="L206" s="80">
        <v>0</v>
      </c>
      <c r="Y206" s="98"/>
      <c r="Z206" s="80">
        <f t="shared" si="18"/>
        <v>0</v>
      </c>
      <c r="AA206" s="80" t="str">
        <f t="shared" si="17"/>
        <v>高行支行</v>
      </c>
      <c r="AB206" s="81" t="s">
        <v>609</v>
      </c>
      <c r="AC206" s="81">
        <v>0</v>
      </c>
      <c r="AD206" s="81">
        <v>0</v>
      </c>
      <c r="AE206" s="81">
        <v>0</v>
      </c>
      <c r="AF206" s="81">
        <v>0</v>
      </c>
      <c r="AG206" s="80" t="str">
        <f>IFERROR(VLOOKUP(AB206,$AI:$AJ,2,FALSE),0)</f>
        <v>高行支行</v>
      </c>
      <c r="AI206" s="88" t="s">
        <v>610</v>
      </c>
      <c r="AJ206" s="89" t="s">
        <v>66</v>
      </c>
      <c r="AK206" s="80" t="s">
        <v>267</v>
      </c>
      <c r="AL206" s="83"/>
      <c r="AM206" s="83"/>
      <c r="AN206" s="83"/>
      <c r="AO206" s="83"/>
      <c r="AP206" s="83"/>
      <c r="AX206" s="80" t="s">
        <v>610</v>
      </c>
      <c r="AY206" s="80" t="s">
        <v>66</v>
      </c>
    </row>
    <row r="207" s="80" customFormat="1" ht="17.25" spans="1:51">
      <c r="A207" s="95"/>
      <c r="B207" s="95"/>
      <c r="C207" s="95"/>
      <c r="D207" s="95">
        <v>0</v>
      </c>
      <c r="E207" s="95"/>
      <c r="F207" s="95"/>
      <c r="G207" s="95"/>
      <c r="H207" s="95"/>
      <c r="I207" s="95"/>
      <c r="J207" s="95"/>
      <c r="K207" s="95"/>
      <c r="L207" s="80">
        <v>0</v>
      </c>
      <c r="Y207" s="98"/>
      <c r="Z207" s="80">
        <f t="shared" si="18"/>
        <v>0</v>
      </c>
      <c r="AA207" s="80" t="str">
        <f t="shared" si="17"/>
        <v>风险管理部</v>
      </c>
      <c r="AB207" s="81" t="s">
        <v>513</v>
      </c>
      <c r="AC207" s="81">
        <v>0</v>
      </c>
      <c r="AD207" s="81">
        <v>0</v>
      </c>
      <c r="AE207" s="81">
        <v>0</v>
      </c>
      <c r="AF207" s="81">
        <v>0</v>
      </c>
      <c r="AG207" s="80" t="str">
        <f>IFERROR(VLOOKUP(AB207,$AI:$AJ,2,FALSE),0)</f>
        <v>风险管理部</v>
      </c>
      <c r="AI207" s="90" t="s">
        <v>275</v>
      </c>
      <c r="AJ207" s="89" t="s">
        <v>66</v>
      </c>
      <c r="AK207" s="80" t="s">
        <v>267</v>
      </c>
      <c r="AL207" s="83"/>
      <c r="AM207" s="83"/>
      <c r="AN207" s="83"/>
      <c r="AO207" s="83"/>
      <c r="AP207" s="83"/>
      <c r="AX207" s="80" t="s">
        <v>275</v>
      </c>
      <c r="AY207" s="80" t="s">
        <v>66</v>
      </c>
    </row>
    <row r="208" s="80" customFormat="1" ht="17.25" spans="1:51">
      <c r="A208" s="95"/>
      <c r="B208" s="95"/>
      <c r="C208" s="95"/>
      <c r="D208" s="95">
        <v>0</v>
      </c>
      <c r="E208" s="95"/>
      <c r="F208" s="95"/>
      <c r="G208" s="95"/>
      <c r="H208" s="95"/>
      <c r="I208" s="95"/>
      <c r="J208" s="95"/>
      <c r="K208" s="95"/>
      <c r="L208" s="80">
        <v>0</v>
      </c>
      <c r="Y208" s="98"/>
      <c r="Z208" s="80">
        <f t="shared" si="18"/>
        <v>0</v>
      </c>
      <c r="AA208" s="80" t="str">
        <f t="shared" si="17"/>
        <v>营业部</v>
      </c>
      <c r="AB208" s="81" t="s">
        <v>262</v>
      </c>
      <c r="AC208" s="81">
        <v>0</v>
      </c>
      <c r="AD208" s="81">
        <v>0</v>
      </c>
      <c r="AE208" s="81">
        <v>0</v>
      </c>
      <c r="AF208" s="81">
        <v>0</v>
      </c>
      <c r="AG208" s="80" t="str">
        <f>IFERROR(VLOOKUP(AB208,$AI:$AJ,2,FALSE),0)</f>
        <v>营业部</v>
      </c>
      <c r="AI208" s="89" t="s">
        <v>277</v>
      </c>
      <c r="AJ208" s="89" t="s">
        <v>66</v>
      </c>
      <c r="AK208" s="80" t="s">
        <v>267</v>
      </c>
      <c r="AL208" s="83"/>
      <c r="AM208" s="83"/>
      <c r="AN208" s="83"/>
      <c r="AO208" s="83"/>
      <c r="AP208" s="83"/>
      <c r="AX208" s="80" t="s">
        <v>277</v>
      </c>
      <c r="AY208" s="80" t="s">
        <v>66</v>
      </c>
    </row>
    <row r="209" s="80" customFormat="1" ht="17.25" spans="1:51">
      <c r="A209" s="95"/>
      <c r="B209" s="95"/>
      <c r="C209" s="95"/>
      <c r="D209" s="95">
        <v>0</v>
      </c>
      <c r="E209" s="95"/>
      <c r="F209" s="95"/>
      <c r="G209" s="95"/>
      <c r="H209" s="95"/>
      <c r="I209" s="95"/>
      <c r="J209" s="95"/>
      <c r="K209" s="95"/>
      <c r="L209" s="80">
        <v>0</v>
      </c>
      <c r="Y209" s="98"/>
      <c r="Z209" s="80">
        <f t="shared" si="18"/>
        <v>0</v>
      </c>
      <c r="AA209" s="80" t="str">
        <f t="shared" si="17"/>
        <v>运营管理部</v>
      </c>
      <c r="AB209" s="81" t="s">
        <v>344</v>
      </c>
      <c r="AC209" s="81">
        <v>0</v>
      </c>
      <c r="AD209" s="81">
        <v>0</v>
      </c>
      <c r="AE209" s="81">
        <v>0</v>
      </c>
      <c r="AF209" s="81">
        <v>0</v>
      </c>
      <c r="AG209" s="80" t="str">
        <f>IFERROR(VLOOKUP(AB209,$AI:$AJ,2,FALSE),0)</f>
        <v>运营管理部</v>
      </c>
      <c r="AI209" s="89" t="s">
        <v>313</v>
      </c>
      <c r="AJ209" s="89" t="s">
        <v>66</v>
      </c>
      <c r="AK209" s="80" t="s">
        <v>267</v>
      </c>
      <c r="AL209" s="83"/>
      <c r="AM209" s="83"/>
      <c r="AN209" s="83"/>
      <c r="AO209" s="83"/>
      <c r="AP209" s="83"/>
      <c r="AX209" s="80" t="s">
        <v>313</v>
      </c>
      <c r="AY209" s="80" t="s">
        <v>66</v>
      </c>
    </row>
    <row r="210" s="80" customFormat="1" ht="17.25" spans="1:51">
      <c r="A210" s="95"/>
      <c r="B210" s="95"/>
      <c r="C210" s="95"/>
      <c r="D210" s="95">
        <v>0</v>
      </c>
      <c r="E210" s="95"/>
      <c r="F210" s="95"/>
      <c r="G210" s="95"/>
      <c r="H210" s="95"/>
      <c r="I210" s="95"/>
      <c r="J210" s="95"/>
      <c r="K210" s="95"/>
      <c r="L210" s="80">
        <v>0</v>
      </c>
      <c r="Y210" s="98"/>
      <c r="Z210" s="80">
        <f t="shared" si="18"/>
        <v>0</v>
      </c>
      <c r="AA210" s="80" t="str">
        <f t="shared" si="17"/>
        <v>营业部</v>
      </c>
      <c r="AB210" s="81" t="s">
        <v>611</v>
      </c>
      <c r="AC210" s="81">
        <v>0</v>
      </c>
      <c r="AD210" s="81">
        <v>0</v>
      </c>
      <c r="AE210" s="81">
        <v>0</v>
      </c>
      <c r="AF210" s="81">
        <v>0</v>
      </c>
      <c r="AG210" s="80" t="str">
        <f>IFERROR(VLOOKUP(AB210,$AI:$AJ,2,FALSE),0)</f>
        <v>营业部</v>
      </c>
      <c r="AI210" s="89" t="s">
        <v>612</v>
      </c>
      <c r="AJ210" s="89" t="s">
        <v>66</v>
      </c>
      <c r="AK210" s="80" t="s">
        <v>267</v>
      </c>
      <c r="AL210" s="83"/>
      <c r="AM210" s="83"/>
      <c r="AN210" s="83"/>
      <c r="AO210" s="83"/>
      <c r="AP210" s="83"/>
      <c r="AX210" s="80" t="s">
        <v>612</v>
      </c>
      <c r="AY210" s="80" t="s">
        <v>66</v>
      </c>
    </row>
    <row r="211" s="80" customFormat="1" ht="17.25" spans="1:51">
      <c r="A211" s="95"/>
      <c r="B211" s="95"/>
      <c r="C211" s="95"/>
      <c r="D211" s="95">
        <v>0</v>
      </c>
      <c r="E211" s="95"/>
      <c r="F211" s="95"/>
      <c r="G211" s="95"/>
      <c r="H211" s="95"/>
      <c r="I211" s="95"/>
      <c r="J211" s="95"/>
      <c r="K211" s="95"/>
      <c r="L211" s="80">
        <v>0</v>
      </c>
      <c r="Y211" s="98"/>
      <c r="Z211" s="80">
        <f t="shared" si="18"/>
        <v>0</v>
      </c>
      <c r="AA211" s="80" t="str">
        <f t="shared" si="17"/>
        <v>香山分理处</v>
      </c>
      <c r="AB211" s="81" t="s">
        <v>613</v>
      </c>
      <c r="AC211" s="81">
        <v>0</v>
      </c>
      <c r="AD211" s="81">
        <v>0</v>
      </c>
      <c r="AE211" s="81">
        <v>6</v>
      </c>
      <c r="AF211" s="81">
        <v>0</v>
      </c>
      <c r="AG211" s="80" t="str">
        <f>IFERROR(VLOOKUP(AB211,$AI:$AJ,2,FALSE),0)</f>
        <v>香山分理处</v>
      </c>
      <c r="AI211" s="89" t="s">
        <v>614</v>
      </c>
      <c r="AJ211" s="89" t="s">
        <v>66</v>
      </c>
      <c r="AL211" s="83"/>
      <c r="AM211" s="83"/>
      <c r="AN211" s="83"/>
      <c r="AO211" s="83"/>
      <c r="AP211" s="83"/>
      <c r="AX211" s="80" t="s">
        <v>614</v>
      </c>
      <c r="AY211" s="80" t="s">
        <v>66</v>
      </c>
    </row>
    <row r="212" s="80" customFormat="1" ht="17.25" spans="1:51">
      <c r="A212" s="95"/>
      <c r="B212" s="95"/>
      <c r="C212" s="95"/>
      <c r="D212" s="95">
        <v>0</v>
      </c>
      <c r="E212" s="95"/>
      <c r="F212" s="95"/>
      <c r="G212" s="95"/>
      <c r="H212" s="95"/>
      <c r="I212" s="95"/>
      <c r="J212" s="95"/>
      <c r="K212" s="95"/>
      <c r="L212" s="80">
        <v>0</v>
      </c>
      <c r="Y212" s="98"/>
      <c r="Z212" s="80">
        <f t="shared" si="18"/>
        <v>0</v>
      </c>
      <c r="AA212" s="80" t="str">
        <f t="shared" si="17"/>
        <v>办公室</v>
      </c>
      <c r="AB212" s="81" t="s">
        <v>87</v>
      </c>
      <c r="AC212" s="81">
        <v>0</v>
      </c>
      <c r="AD212" s="81">
        <v>0</v>
      </c>
      <c r="AE212" s="81">
        <v>0</v>
      </c>
      <c r="AF212" s="81">
        <v>0</v>
      </c>
      <c r="AG212" s="80" t="str">
        <f>IFERROR(VLOOKUP(AB212,$AI:$AJ,2,FALSE),0)</f>
        <v>办公室</v>
      </c>
      <c r="AI212" s="89" t="s">
        <v>355</v>
      </c>
      <c r="AJ212" s="89" t="s">
        <v>100</v>
      </c>
      <c r="AL212" s="83"/>
      <c r="AM212" s="83"/>
      <c r="AN212" s="83"/>
      <c r="AO212" s="83"/>
      <c r="AP212" s="83"/>
      <c r="AX212" s="80" t="s">
        <v>355</v>
      </c>
      <c r="AY212" s="80" t="s">
        <v>100</v>
      </c>
    </row>
    <row r="213" s="80" customFormat="1" ht="17.25" spans="1:51">
      <c r="A213" s="95"/>
      <c r="B213" s="95"/>
      <c r="C213" s="95"/>
      <c r="D213" s="95">
        <v>0</v>
      </c>
      <c r="E213" s="95"/>
      <c r="F213" s="95"/>
      <c r="G213" s="95"/>
      <c r="H213" s="95"/>
      <c r="I213" s="95"/>
      <c r="J213" s="95"/>
      <c r="K213" s="95"/>
      <c r="L213" s="80">
        <v>0</v>
      </c>
      <c r="Y213" s="98"/>
      <c r="Z213" s="80">
        <f t="shared" si="18"/>
        <v>0</v>
      </c>
      <c r="AA213" s="80" t="str">
        <f t="shared" si="17"/>
        <v>和炯路支行</v>
      </c>
      <c r="AB213" s="81" t="s">
        <v>266</v>
      </c>
      <c r="AC213" s="81">
        <v>0</v>
      </c>
      <c r="AD213" s="81">
        <v>0</v>
      </c>
      <c r="AE213" s="81">
        <v>0</v>
      </c>
      <c r="AF213" s="81">
        <v>0</v>
      </c>
      <c r="AG213" s="80" t="str">
        <f>IFERROR(VLOOKUP(AB213,$AI:$AJ,2,FALSE),0)</f>
        <v>和炯路支行</v>
      </c>
      <c r="AI213" s="89" t="s">
        <v>423</v>
      </c>
      <c r="AJ213" s="89" t="s">
        <v>100</v>
      </c>
      <c r="AL213" s="83"/>
      <c r="AM213" s="83"/>
      <c r="AN213" s="83"/>
      <c r="AO213" s="83"/>
      <c r="AP213" s="83"/>
      <c r="AX213" s="80" t="s">
        <v>423</v>
      </c>
      <c r="AY213" s="80" t="s">
        <v>100</v>
      </c>
    </row>
    <row r="214" s="80" customFormat="1" ht="17.25" spans="1:51">
      <c r="A214" s="95"/>
      <c r="B214" s="95"/>
      <c r="C214" s="95"/>
      <c r="D214" s="95">
        <v>0</v>
      </c>
      <c r="E214" s="95"/>
      <c r="F214" s="95"/>
      <c r="G214" s="95"/>
      <c r="H214" s="95"/>
      <c r="I214" s="95"/>
      <c r="J214" s="95"/>
      <c r="K214" s="95"/>
      <c r="L214" s="80">
        <v>0</v>
      </c>
      <c r="Y214" s="98"/>
      <c r="Z214" s="80">
        <f t="shared" si="18"/>
        <v>0</v>
      </c>
      <c r="AA214" s="80" t="str">
        <f t="shared" si="17"/>
        <v>花木支行</v>
      </c>
      <c r="AB214" s="81" t="s">
        <v>270</v>
      </c>
      <c r="AC214" s="81">
        <v>0</v>
      </c>
      <c r="AD214" s="81">
        <v>0</v>
      </c>
      <c r="AE214" s="81">
        <v>0</v>
      </c>
      <c r="AF214" s="81">
        <v>25700</v>
      </c>
      <c r="AG214" s="80" t="str">
        <f>IFERROR(VLOOKUP(AB214,$AI:$AJ,2,FALSE),0)</f>
        <v>花木支行</v>
      </c>
      <c r="AI214" s="89" t="s">
        <v>202</v>
      </c>
      <c r="AJ214" s="89" t="s">
        <v>100</v>
      </c>
      <c r="AL214" s="83"/>
      <c r="AM214" s="83"/>
      <c r="AN214" s="83"/>
      <c r="AO214" s="83"/>
      <c r="AP214" s="83"/>
      <c r="AX214" s="80" t="s">
        <v>202</v>
      </c>
      <c r="AY214" s="80" t="s">
        <v>100</v>
      </c>
    </row>
    <row r="215" s="80" customFormat="1" ht="17.25" spans="1:51">
      <c r="A215" s="95"/>
      <c r="B215" s="95"/>
      <c r="C215" s="95"/>
      <c r="D215" s="95">
        <v>0</v>
      </c>
      <c r="E215" s="95"/>
      <c r="F215" s="95"/>
      <c r="G215" s="95"/>
      <c r="H215" s="95"/>
      <c r="I215" s="95"/>
      <c r="J215" s="95"/>
      <c r="K215" s="95"/>
      <c r="L215" s="80">
        <v>0</v>
      </c>
      <c r="Y215" s="98"/>
      <c r="Z215" s="80">
        <f t="shared" si="18"/>
        <v>0</v>
      </c>
      <c r="AA215" s="80" t="str">
        <f t="shared" si="17"/>
        <v>运营管理部</v>
      </c>
      <c r="AB215" s="81" t="s">
        <v>309</v>
      </c>
      <c r="AC215" s="81">
        <v>0</v>
      </c>
      <c r="AD215" s="81">
        <v>0</v>
      </c>
      <c r="AE215" s="81">
        <v>0</v>
      </c>
      <c r="AF215" s="81">
        <v>0</v>
      </c>
      <c r="AG215" s="80" t="str">
        <f>IFERROR(VLOOKUP(AB215,$AI:$AJ,2,FALSE),0)</f>
        <v>运营管理部</v>
      </c>
      <c r="AI215" s="89" t="s">
        <v>403</v>
      </c>
      <c r="AJ215" s="89" t="s">
        <v>100</v>
      </c>
      <c r="AL215" s="83"/>
      <c r="AM215" s="83"/>
      <c r="AN215" s="83"/>
      <c r="AO215" s="83"/>
      <c r="AP215" s="83"/>
      <c r="AX215" s="80" t="s">
        <v>403</v>
      </c>
      <c r="AY215" s="80" t="s">
        <v>100</v>
      </c>
    </row>
    <row r="216" s="80" customFormat="1" ht="17.25" spans="1:51">
      <c r="A216" s="95"/>
      <c r="B216" s="95"/>
      <c r="C216" s="95"/>
      <c r="D216" s="95">
        <v>0</v>
      </c>
      <c r="E216" s="95"/>
      <c r="F216" s="95"/>
      <c r="G216" s="95"/>
      <c r="H216" s="95"/>
      <c r="I216" s="95"/>
      <c r="J216" s="95"/>
      <c r="K216" s="95"/>
      <c r="L216" s="80">
        <v>0</v>
      </c>
      <c r="Y216" s="98"/>
      <c r="Z216" s="80">
        <f t="shared" si="18"/>
        <v>0</v>
      </c>
      <c r="AA216" s="80" t="str">
        <f t="shared" si="17"/>
        <v>市场一部</v>
      </c>
      <c r="AB216" s="81" t="s">
        <v>589</v>
      </c>
      <c r="AC216" s="81">
        <v>0</v>
      </c>
      <c r="AD216" s="81">
        <v>0</v>
      </c>
      <c r="AE216" s="81">
        <v>0</v>
      </c>
      <c r="AF216" s="81">
        <v>0</v>
      </c>
      <c r="AG216" s="80" t="str">
        <f>IFERROR(VLOOKUP(AB216,$AI:$AJ,2,FALSE),0)</f>
        <v>市场一部</v>
      </c>
      <c r="AI216" s="89" t="s">
        <v>615</v>
      </c>
      <c r="AJ216" s="89" t="s">
        <v>100</v>
      </c>
      <c r="AK216" s="80" t="s">
        <v>263</v>
      </c>
      <c r="AL216" s="83"/>
      <c r="AM216" s="83"/>
      <c r="AN216" s="83"/>
      <c r="AO216" s="83"/>
      <c r="AP216" s="83"/>
      <c r="AX216" s="80" t="s">
        <v>615</v>
      </c>
      <c r="AY216" s="80" t="s">
        <v>100</v>
      </c>
    </row>
    <row r="217" s="80" customFormat="1" ht="17.25" spans="1:51">
      <c r="A217" s="95"/>
      <c r="B217" s="95"/>
      <c r="C217" s="95"/>
      <c r="D217" s="95">
        <v>0</v>
      </c>
      <c r="E217" s="95"/>
      <c r="F217" s="95"/>
      <c r="G217" s="95"/>
      <c r="H217" s="95"/>
      <c r="I217" s="95"/>
      <c r="J217" s="95"/>
      <c r="K217" s="95"/>
      <c r="L217" s="80">
        <v>0</v>
      </c>
      <c r="Y217" s="98"/>
      <c r="Z217" s="80">
        <f t="shared" si="18"/>
        <v>0</v>
      </c>
      <c r="AA217" s="80" t="str">
        <f t="shared" si="17"/>
        <v>民耀分理处</v>
      </c>
      <c r="AB217" s="81" t="s">
        <v>616</v>
      </c>
      <c r="AC217" s="81">
        <v>0</v>
      </c>
      <c r="AD217" s="81">
        <v>0</v>
      </c>
      <c r="AE217" s="81">
        <v>0</v>
      </c>
      <c r="AF217" s="81">
        <v>0</v>
      </c>
      <c r="AG217" s="80" t="str">
        <f>IFERROR(VLOOKUP(AB217,$AI:$AJ,2,FALSE),0)</f>
        <v>民耀分理处</v>
      </c>
      <c r="AI217" s="89" t="s">
        <v>617</v>
      </c>
      <c r="AJ217" s="89" t="s">
        <v>100</v>
      </c>
      <c r="AL217" s="83"/>
      <c r="AM217" s="83"/>
      <c r="AN217" s="83"/>
      <c r="AO217" s="83"/>
      <c r="AP217" s="83"/>
      <c r="AX217" s="80" t="s">
        <v>617</v>
      </c>
      <c r="AY217" s="80" t="s">
        <v>100</v>
      </c>
    </row>
    <row r="218" s="80" customFormat="1" ht="17.25" spans="1:51">
      <c r="A218" s="95"/>
      <c r="B218" s="95"/>
      <c r="C218" s="95"/>
      <c r="D218" s="95">
        <v>0</v>
      </c>
      <c r="E218" s="95"/>
      <c r="F218" s="95"/>
      <c r="G218" s="95"/>
      <c r="H218" s="95"/>
      <c r="I218" s="95"/>
      <c r="J218" s="95"/>
      <c r="K218" s="95"/>
      <c r="L218" s="80">
        <v>0</v>
      </c>
      <c r="Y218" s="98"/>
      <c r="Z218" s="80">
        <f t="shared" si="18"/>
        <v>0</v>
      </c>
      <c r="AA218" s="80">
        <f t="shared" si="17"/>
        <v>0</v>
      </c>
      <c r="AB218" s="81" t="s">
        <v>141</v>
      </c>
      <c r="AC218" s="81">
        <v>0</v>
      </c>
      <c r="AD218" s="81">
        <v>0</v>
      </c>
      <c r="AE218" s="81">
        <v>0</v>
      </c>
      <c r="AF218" s="81">
        <v>0</v>
      </c>
      <c r="AG218" s="80">
        <f>IFERROR(VLOOKUP(AB218,$AI:$AJ,2,FALSE),0)</f>
        <v>0</v>
      </c>
      <c r="AI218" s="89" t="s">
        <v>280</v>
      </c>
      <c r="AJ218" s="89" t="s">
        <v>100</v>
      </c>
      <c r="AL218" s="83"/>
      <c r="AM218" s="83"/>
      <c r="AN218" s="83"/>
      <c r="AO218" s="83"/>
      <c r="AP218" s="83"/>
      <c r="AX218" s="80" t="s">
        <v>280</v>
      </c>
      <c r="AY218" s="80" t="s">
        <v>100</v>
      </c>
    </row>
    <row r="219" s="80" customFormat="1" ht="17.25" spans="1:51">
      <c r="A219" s="95"/>
      <c r="B219" s="95"/>
      <c r="C219" s="95"/>
      <c r="D219" s="95">
        <v>0</v>
      </c>
      <c r="E219" s="95"/>
      <c r="F219" s="95"/>
      <c r="G219" s="95"/>
      <c r="H219" s="95"/>
      <c r="I219" s="95"/>
      <c r="J219" s="95"/>
      <c r="K219" s="95"/>
      <c r="L219" s="80">
        <v>0</v>
      </c>
      <c r="Y219" s="98"/>
      <c r="Z219" s="80">
        <f t="shared" si="18"/>
        <v>0</v>
      </c>
      <c r="AA219" s="80" t="str">
        <f t="shared" si="17"/>
        <v>张江支行</v>
      </c>
      <c r="AB219" s="81" t="s">
        <v>275</v>
      </c>
      <c r="AC219" s="81">
        <v>0</v>
      </c>
      <c r="AD219" s="81">
        <v>0</v>
      </c>
      <c r="AE219" s="81">
        <v>0</v>
      </c>
      <c r="AF219" s="81">
        <v>0</v>
      </c>
      <c r="AG219" s="80" t="str">
        <f>IFERROR(VLOOKUP(AB219,$AI:$AJ,2,FALSE),0)</f>
        <v>张江支行</v>
      </c>
      <c r="AI219" s="89" t="s">
        <v>618</v>
      </c>
      <c r="AJ219" s="89" t="s">
        <v>100</v>
      </c>
      <c r="AL219" s="83"/>
      <c r="AM219" s="83"/>
      <c r="AN219" s="83"/>
      <c r="AO219" s="83"/>
      <c r="AP219" s="83"/>
      <c r="AX219" s="80" t="s">
        <v>618</v>
      </c>
      <c r="AY219" s="80" t="s">
        <v>100</v>
      </c>
    </row>
    <row r="220" s="80" customFormat="1" ht="17.25" spans="1:51">
      <c r="A220" s="95"/>
      <c r="B220" s="95"/>
      <c r="C220" s="95"/>
      <c r="D220" s="95">
        <v>0</v>
      </c>
      <c r="E220" s="95"/>
      <c r="F220" s="95"/>
      <c r="G220" s="95"/>
      <c r="H220" s="95"/>
      <c r="I220" s="95"/>
      <c r="J220" s="95"/>
      <c r="K220" s="95"/>
      <c r="L220" s="80">
        <v>0</v>
      </c>
      <c r="Y220" s="98"/>
      <c r="Z220" s="80">
        <f t="shared" si="18"/>
        <v>0</v>
      </c>
      <c r="AA220" s="80" t="str">
        <f t="shared" si="17"/>
        <v>营业部</v>
      </c>
      <c r="AB220" s="81" t="s">
        <v>619</v>
      </c>
      <c r="AC220" s="81">
        <v>0</v>
      </c>
      <c r="AD220" s="81">
        <v>0</v>
      </c>
      <c r="AE220" s="81">
        <v>0</v>
      </c>
      <c r="AF220" s="81">
        <v>0</v>
      </c>
      <c r="AG220" s="80" t="str">
        <f>IFERROR(VLOOKUP(AB220,$AI:$AJ,2,FALSE),0)</f>
        <v>营业部</v>
      </c>
      <c r="AI220" s="89" t="s">
        <v>620</v>
      </c>
      <c r="AJ220" s="89" t="s">
        <v>100</v>
      </c>
      <c r="AL220" s="83"/>
      <c r="AM220" s="83"/>
      <c r="AN220" s="83"/>
      <c r="AO220" s="83"/>
      <c r="AP220" s="83"/>
      <c r="AX220" s="80" t="s">
        <v>620</v>
      </c>
      <c r="AY220" s="80" t="s">
        <v>100</v>
      </c>
    </row>
    <row r="221" s="80" customFormat="1" ht="17.25" spans="1:51">
      <c r="A221" s="95"/>
      <c r="B221" s="95"/>
      <c r="C221" s="95"/>
      <c r="D221" s="95">
        <v>0</v>
      </c>
      <c r="E221" s="95"/>
      <c r="F221" s="95"/>
      <c r="G221" s="95"/>
      <c r="H221" s="95"/>
      <c r="I221" s="95"/>
      <c r="J221" s="95"/>
      <c r="K221" s="95"/>
      <c r="L221" s="80">
        <v>0</v>
      </c>
      <c r="Y221" s="98"/>
      <c r="Z221" s="80">
        <f t="shared" si="18"/>
        <v>0</v>
      </c>
      <c r="AA221" s="80">
        <f t="shared" si="17"/>
        <v>0</v>
      </c>
      <c r="AB221" s="81" t="s">
        <v>621</v>
      </c>
      <c r="AC221" s="81">
        <v>0</v>
      </c>
      <c r="AD221" s="81">
        <v>0</v>
      </c>
      <c r="AE221" s="81">
        <v>0</v>
      </c>
      <c r="AF221" s="81">
        <v>0</v>
      </c>
      <c r="AG221" s="80">
        <f>IFERROR(VLOOKUP(AB221,$AI:$AJ,2,FALSE),0)</f>
        <v>0</v>
      </c>
      <c r="AI221" s="89" t="s">
        <v>408</v>
      </c>
      <c r="AJ221" s="89" t="s">
        <v>100</v>
      </c>
      <c r="AL221" s="83"/>
      <c r="AM221" s="83"/>
      <c r="AN221" s="83"/>
      <c r="AO221" s="83"/>
      <c r="AP221" s="83"/>
      <c r="AX221" s="80" t="s">
        <v>408</v>
      </c>
      <c r="AY221" s="80" t="s">
        <v>100</v>
      </c>
    </row>
    <row r="222" s="80" customFormat="1" ht="17.25" spans="1:51">
      <c r="A222" s="95"/>
      <c r="B222" s="95"/>
      <c r="C222" s="95"/>
      <c r="D222" s="95">
        <v>0</v>
      </c>
      <c r="E222" s="95"/>
      <c r="F222" s="95"/>
      <c r="G222" s="95"/>
      <c r="H222" s="95"/>
      <c r="I222" s="95"/>
      <c r="J222" s="95"/>
      <c r="K222" s="95"/>
      <c r="L222" s="80">
        <v>0</v>
      </c>
      <c r="Y222" s="98"/>
      <c r="Z222" s="80">
        <f t="shared" si="18"/>
        <v>0</v>
      </c>
      <c r="AA222" s="80" t="str">
        <f t="shared" si="17"/>
        <v>风险管理部</v>
      </c>
      <c r="AB222" s="81" t="s">
        <v>515</v>
      </c>
      <c r="AC222" s="81">
        <v>0</v>
      </c>
      <c r="AD222" s="81">
        <v>0</v>
      </c>
      <c r="AE222" s="81">
        <v>0</v>
      </c>
      <c r="AF222" s="81">
        <v>0</v>
      </c>
      <c r="AG222" s="80" t="str">
        <f>IFERROR(VLOOKUP(AB222,$AI:$AJ,2,FALSE),0)</f>
        <v>风险管理部</v>
      </c>
      <c r="AI222" s="89" t="s">
        <v>162</v>
      </c>
      <c r="AJ222" s="89" t="s">
        <v>100</v>
      </c>
      <c r="AL222" s="83"/>
      <c r="AM222" s="83"/>
      <c r="AN222" s="83"/>
      <c r="AO222" s="83"/>
      <c r="AP222" s="83"/>
      <c r="AX222" s="80" t="s">
        <v>162</v>
      </c>
      <c r="AY222" s="80" t="s">
        <v>100</v>
      </c>
    </row>
    <row r="223" s="80" customFormat="1" ht="17.25" spans="1:51">
      <c r="A223" s="95"/>
      <c r="B223" s="95"/>
      <c r="C223" s="95"/>
      <c r="D223" s="95">
        <v>0</v>
      </c>
      <c r="E223" s="95"/>
      <c r="F223" s="95"/>
      <c r="G223" s="95"/>
      <c r="H223" s="95"/>
      <c r="I223" s="95"/>
      <c r="J223" s="95"/>
      <c r="K223" s="95"/>
      <c r="L223" s="80">
        <v>0</v>
      </c>
      <c r="Y223" s="98"/>
      <c r="Z223" s="80">
        <f t="shared" si="18"/>
        <v>0</v>
      </c>
      <c r="AA223" s="80">
        <f t="shared" si="17"/>
        <v>0</v>
      </c>
      <c r="AB223" s="81" t="s">
        <v>622</v>
      </c>
      <c r="AC223" s="81">
        <v>0</v>
      </c>
      <c r="AD223" s="81">
        <v>0</v>
      </c>
      <c r="AE223" s="81">
        <v>0</v>
      </c>
      <c r="AF223" s="81">
        <v>0</v>
      </c>
      <c r="AG223" s="80">
        <f>IFERROR(VLOOKUP(AB223,$AI:$AJ,2,FALSE),0)</f>
        <v>0</v>
      </c>
      <c r="AI223" s="89" t="s">
        <v>173</v>
      </c>
      <c r="AJ223" s="89" t="s">
        <v>100</v>
      </c>
      <c r="AL223" s="83"/>
      <c r="AM223" s="83"/>
      <c r="AN223" s="83"/>
      <c r="AO223" s="83"/>
      <c r="AP223" s="83"/>
      <c r="AX223" s="80" t="s">
        <v>173</v>
      </c>
      <c r="AY223" s="80" t="s">
        <v>100</v>
      </c>
    </row>
    <row r="224" s="80" customFormat="1" ht="17.25" spans="1:51">
      <c r="A224" s="95"/>
      <c r="B224" s="95"/>
      <c r="C224" s="95"/>
      <c r="D224" s="95">
        <v>0</v>
      </c>
      <c r="E224" s="95"/>
      <c r="F224" s="95"/>
      <c r="G224" s="95"/>
      <c r="H224" s="95"/>
      <c r="I224" s="95"/>
      <c r="J224" s="95"/>
      <c r="K224" s="95"/>
      <c r="L224" s="80">
        <v>0</v>
      </c>
      <c r="Y224" s="98"/>
      <c r="Z224" s="80">
        <f t="shared" si="18"/>
        <v>0</v>
      </c>
      <c r="AA224" s="80" t="str">
        <f t="shared" si="17"/>
        <v>公司金融部</v>
      </c>
      <c r="AB224" s="81" t="s">
        <v>223</v>
      </c>
      <c r="AC224" s="81">
        <v>0</v>
      </c>
      <c r="AD224" s="81">
        <v>0</v>
      </c>
      <c r="AE224" s="81">
        <v>0</v>
      </c>
      <c r="AF224" s="81">
        <v>0</v>
      </c>
      <c r="AG224" s="80" t="str">
        <f>IFERROR(VLOOKUP(AB224,$AI:$AJ,2,FALSE),0)</f>
        <v>公司金融部</v>
      </c>
      <c r="AI224" s="89" t="s">
        <v>195</v>
      </c>
      <c r="AJ224" s="89" t="s">
        <v>100</v>
      </c>
      <c r="AL224" s="83"/>
      <c r="AM224" s="83"/>
      <c r="AN224" s="83"/>
      <c r="AO224" s="83"/>
      <c r="AP224" s="83"/>
      <c r="AX224" s="80" t="s">
        <v>195</v>
      </c>
      <c r="AY224" s="80" t="s">
        <v>100</v>
      </c>
    </row>
    <row r="225" s="80" customFormat="1" ht="17.25" spans="1:51">
      <c r="A225" s="95"/>
      <c r="B225" s="95"/>
      <c r="C225" s="95"/>
      <c r="D225" s="95">
        <v>0</v>
      </c>
      <c r="E225" s="95"/>
      <c r="F225" s="95"/>
      <c r="G225" s="95"/>
      <c r="H225" s="95"/>
      <c r="I225" s="95"/>
      <c r="J225" s="95"/>
      <c r="K225" s="95"/>
      <c r="L225" s="80">
        <v>0</v>
      </c>
      <c r="Y225" s="98"/>
      <c r="Z225" s="80">
        <f t="shared" si="18"/>
        <v>0</v>
      </c>
      <c r="AA225" s="80" t="str">
        <f t="shared" si="17"/>
        <v>张江支行</v>
      </c>
      <c r="AB225" s="81" t="s">
        <v>277</v>
      </c>
      <c r="AC225" s="81">
        <v>0</v>
      </c>
      <c r="AD225" s="81">
        <v>0</v>
      </c>
      <c r="AE225" s="81">
        <v>0</v>
      </c>
      <c r="AF225" s="81">
        <v>100000</v>
      </c>
      <c r="AG225" s="80" t="str">
        <f>IFERROR(VLOOKUP(AB225,$AI:$AJ,2,FALSE),0)</f>
        <v>张江支行</v>
      </c>
      <c r="AI225" s="93" t="s">
        <v>65</v>
      </c>
      <c r="AJ225" s="89" t="s">
        <v>100</v>
      </c>
      <c r="AL225" s="83"/>
      <c r="AM225" s="83"/>
      <c r="AN225" s="83"/>
      <c r="AO225" s="83"/>
      <c r="AP225" s="83"/>
      <c r="AX225" s="80" t="s">
        <v>65</v>
      </c>
      <c r="AY225" s="80" t="s">
        <v>100</v>
      </c>
    </row>
    <row r="226" s="80" customFormat="1" ht="17.25" spans="1:51">
      <c r="A226" s="95"/>
      <c r="B226" s="95"/>
      <c r="C226" s="95"/>
      <c r="D226" s="95">
        <v>0</v>
      </c>
      <c r="E226" s="95"/>
      <c r="F226" s="95"/>
      <c r="G226" s="95"/>
      <c r="H226" s="95"/>
      <c r="I226" s="95"/>
      <c r="J226" s="95"/>
      <c r="K226" s="95"/>
      <c r="L226" s="80">
        <v>0</v>
      </c>
      <c r="Y226" s="98"/>
      <c r="Z226" s="80">
        <f t="shared" si="18"/>
        <v>0</v>
      </c>
      <c r="AA226" s="80" t="str">
        <f t="shared" si="17"/>
        <v>运营管理部</v>
      </c>
      <c r="AB226" s="81" t="s">
        <v>412</v>
      </c>
      <c r="AC226" s="81">
        <v>0</v>
      </c>
      <c r="AD226" s="81">
        <v>0</v>
      </c>
      <c r="AE226" s="81">
        <v>0</v>
      </c>
      <c r="AF226" s="81">
        <v>0</v>
      </c>
      <c r="AG226" s="80" t="str">
        <f>IFERROR(VLOOKUP(AB226,$AI:$AJ,2,FALSE),0)</f>
        <v>运营管理部</v>
      </c>
      <c r="AI226" s="91" t="s">
        <v>77</v>
      </c>
      <c r="AJ226" s="89" t="s">
        <v>100</v>
      </c>
      <c r="AL226" s="83"/>
      <c r="AM226" s="83"/>
      <c r="AN226" s="83"/>
      <c r="AO226" s="83"/>
      <c r="AP226" s="83"/>
      <c r="AX226" s="80" t="s">
        <v>77</v>
      </c>
      <c r="AY226" s="80" t="s">
        <v>100</v>
      </c>
    </row>
    <row r="227" s="80" customFormat="1" ht="17.25" spans="1:51">
      <c r="A227" s="95"/>
      <c r="B227" s="95"/>
      <c r="C227" s="95"/>
      <c r="D227" s="95">
        <v>0</v>
      </c>
      <c r="E227" s="95"/>
      <c r="F227" s="95"/>
      <c r="G227" s="95"/>
      <c r="H227" s="95"/>
      <c r="I227" s="95"/>
      <c r="J227" s="95"/>
      <c r="K227" s="95"/>
      <c r="L227" s="80">
        <v>0</v>
      </c>
      <c r="Y227" s="98"/>
      <c r="Z227" s="80">
        <f t="shared" si="18"/>
        <v>0</v>
      </c>
      <c r="AA227" s="80" t="str">
        <f t="shared" si="17"/>
        <v>三林支行</v>
      </c>
      <c r="AB227" s="81" t="s">
        <v>623</v>
      </c>
      <c r="AC227" s="81">
        <v>0</v>
      </c>
      <c r="AD227" s="81">
        <v>0</v>
      </c>
      <c r="AE227" s="81">
        <v>0</v>
      </c>
      <c r="AF227" s="81">
        <v>100000</v>
      </c>
      <c r="AG227" s="80" t="str">
        <f>IFERROR(VLOOKUP(AB227,$AI:$AJ,2,FALSE),0)</f>
        <v>三林支行</v>
      </c>
      <c r="AI227" s="89" t="s">
        <v>206</v>
      </c>
      <c r="AJ227" s="89" t="s">
        <v>100</v>
      </c>
      <c r="AL227" s="83"/>
      <c r="AM227" s="83"/>
      <c r="AN227" s="83"/>
      <c r="AO227" s="83"/>
      <c r="AP227" s="83"/>
      <c r="AX227" s="80" t="s">
        <v>206</v>
      </c>
      <c r="AY227" s="80" t="s">
        <v>100</v>
      </c>
    </row>
    <row r="228" s="80" customFormat="1" ht="17.25" spans="1:51">
      <c r="A228" s="95"/>
      <c r="B228" s="95"/>
      <c r="C228" s="95"/>
      <c r="D228" s="95">
        <v>0</v>
      </c>
      <c r="E228" s="95"/>
      <c r="F228" s="95"/>
      <c r="G228" s="95"/>
      <c r="H228" s="95"/>
      <c r="I228" s="95"/>
      <c r="J228" s="95"/>
      <c r="K228" s="95"/>
      <c r="L228" s="80">
        <v>0</v>
      </c>
      <c r="Y228" s="98"/>
      <c r="Z228" s="80">
        <f t="shared" si="18"/>
        <v>0</v>
      </c>
      <c r="AA228" s="80">
        <f t="shared" si="17"/>
        <v>0</v>
      </c>
      <c r="AB228" s="81" t="s">
        <v>624</v>
      </c>
      <c r="AC228" s="81">
        <v>0</v>
      </c>
      <c r="AD228" s="81">
        <v>0</v>
      </c>
      <c r="AE228" s="81">
        <v>0</v>
      </c>
      <c r="AF228" s="81">
        <v>0</v>
      </c>
      <c r="AG228" s="80">
        <f>IFERROR(VLOOKUP(AB228,$AI:$AJ,2,FALSE),0)</f>
        <v>0</v>
      </c>
      <c r="AI228" s="94" t="s">
        <v>33</v>
      </c>
      <c r="AJ228" s="89" t="s">
        <v>100</v>
      </c>
      <c r="AL228" s="83"/>
      <c r="AM228" s="83"/>
      <c r="AN228" s="83"/>
      <c r="AO228" s="83"/>
      <c r="AP228" s="83"/>
      <c r="AX228" s="80" t="s">
        <v>33</v>
      </c>
      <c r="AY228" s="80" t="s">
        <v>100</v>
      </c>
    </row>
    <row r="229" s="80" customFormat="1" ht="17.25" spans="1:51">
      <c r="A229" s="95"/>
      <c r="B229" s="95"/>
      <c r="C229" s="95"/>
      <c r="D229" s="95">
        <v>0</v>
      </c>
      <c r="E229" s="95"/>
      <c r="F229" s="95"/>
      <c r="G229" s="95"/>
      <c r="H229" s="95"/>
      <c r="I229" s="95"/>
      <c r="J229" s="95"/>
      <c r="K229" s="95"/>
      <c r="L229" s="80">
        <v>0</v>
      </c>
      <c r="Y229" s="98"/>
      <c r="Z229" s="80">
        <f t="shared" si="18"/>
        <v>0</v>
      </c>
      <c r="AA229" s="80" t="str">
        <f t="shared" si="17"/>
        <v>零售市场部</v>
      </c>
      <c r="AB229" s="81" t="s">
        <v>280</v>
      </c>
      <c r="AC229" s="81">
        <v>0</v>
      </c>
      <c r="AD229" s="81">
        <v>0</v>
      </c>
      <c r="AE229" s="81">
        <v>0</v>
      </c>
      <c r="AF229" s="81">
        <v>17888</v>
      </c>
      <c r="AG229" s="80" t="str">
        <f>IFERROR(VLOOKUP(AB229,$AI:$AJ,2,FALSE),0)</f>
        <v>零售市场部</v>
      </c>
      <c r="AI229" s="94" t="s">
        <v>255</v>
      </c>
      <c r="AJ229" s="89" t="s">
        <v>100</v>
      </c>
      <c r="AL229" s="83"/>
      <c r="AM229" s="83"/>
      <c r="AN229" s="83"/>
      <c r="AO229" s="83"/>
      <c r="AP229" s="83"/>
      <c r="AX229" s="80" t="s">
        <v>255</v>
      </c>
      <c r="AY229" s="80" t="s">
        <v>100</v>
      </c>
    </row>
    <row r="230" s="80" customFormat="1" ht="17.25" spans="1:51">
      <c r="A230" s="95"/>
      <c r="B230" s="95"/>
      <c r="C230" s="95"/>
      <c r="D230" s="95">
        <v>0</v>
      </c>
      <c r="E230" s="95"/>
      <c r="F230" s="95"/>
      <c r="G230" s="95"/>
      <c r="H230" s="95"/>
      <c r="I230" s="95"/>
      <c r="J230" s="95"/>
      <c r="K230" s="95"/>
      <c r="L230" s="80">
        <v>0</v>
      </c>
      <c r="Y230" s="98"/>
      <c r="Z230" s="80">
        <f t="shared" si="18"/>
        <v>0</v>
      </c>
      <c r="AA230" s="80" t="str">
        <f t="shared" si="17"/>
        <v>唐镇支行</v>
      </c>
      <c r="AB230" s="81" t="s">
        <v>625</v>
      </c>
      <c r="AC230" s="81">
        <v>0</v>
      </c>
      <c r="AD230" s="81">
        <v>0</v>
      </c>
      <c r="AE230" s="81">
        <v>0</v>
      </c>
      <c r="AF230" s="81">
        <v>0</v>
      </c>
      <c r="AG230" s="80" t="str">
        <f>IFERROR(VLOOKUP(AB230,$AI:$AJ,2,FALSE),0)</f>
        <v>唐镇支行</v>
      </c>
      <c r="AI230" s="89" t="s">
        <v>116</v>
      </c>
      <c r="AJ230" s="89" t="s">
        <v>100</v>
      </c>
      <c r="AL230" s="83"/>
      <c r="AM230" s="83"/>
      <c r="AN230" s="83"/>
      <c r="AO230" s="83"/>
      <c r="AP230" s="83"/>
      <c r="AX230" s="80" t="s">
        <v>116</v>
      </c>
      <c r="AY230" s="80" t="s">
        <v>100</v>
      </c>
    </row>
    <row r="231" s="80" customFormat="1" ht="17.25" spans="1:51">
      <c r="A231" s="95"/>
      <c r="B231" s="95"/>
      <c r="C231" s="95"/>
      <c r="D231" s="95">
        <v>0</v>
      </c>
      <c r="E231" s="95"/>
      <c r="F231" s="95"/>
      <c r="G231" s="95"/>
      <c r="H231" s="95"/>
      <c r="I231" s="95"/>
      <c r="J231" s="95"/>
      <c r="K231" s="95"/>
      <c r="L231" s="80">
        <v>0</v>
      </c>
      <c r="Y231" s="98"/>
      <c r="Z231" s="80">
        <f t="shared" si="18"/>
        <v>0</v>
      </c>
      <c r="AA231" s="80" t="str">
        <f t="shared" si="17"/>
        <v>川沙支行</v>
      </c>
      <c r="AB231" s="81" t="s">
        <v>283</v>
      </c>
      <c r="AC231" s="81">
        <v>0</v>
      </c>
      <c r="AD231" s="81">
        <v>0</v>
      </c>
      <c r="AE231" s="81">
        <v>3</v>
      </c>
      <c r="AF231" s="81">
        <v>136000</v>
      </c>
      <c r="AG231" s="80" t="str">
        <f>IFERROR(VLOOKUP(AB231,$AI:$AJ,2,FALSE),0)</f>
        <v>川沙支行</v>
      </c>
      <c r="AI231" s="89" t="s">
        <v>158</v>
      </c>
      <c r="AJ231" s="89" t="s">
        <v>100</v>
      </c>
      <c r="AL231" s="83"/>
      <c r="AM231" s="83"/>
      <c r="AN231" s="83"/>
      <c r="AO231" s="83"/>
      <c r="AP231" s="83"/>
      <c r="AX231" s="80" t="s">
        <v>158</v>
      </c>
      <c r="AY231" s="80" t="s">
        <v>100</v>
      </c>
    </row>
    <row r="232" s="80" customFormat="1" ht="17.25" spans="1:51">
      <c r="A232" s="95"/>
      <c r="B232" s="95"/>
      <c r="C232" s="95"/>
      <c r="D232" s="95">
        <v>0</v>
      </c>
      <c r="E232" s="95"/>
      <c r="F232" s="95"/>
      <c r="G232" s="95"/>
      <c r="H232" s="95"/>
      <c r="I232" s="95"/>
      <c r="J232" s="95"/>
      <c r="K232" s="95"/>
      <c r="L232" s="80">
        <v>0</v>
      </c>
      <c r="Y232" s="98"/>
      <c r="Z232" s="80">
        <f t="shared" si="18"/>
        <v>0</v>
      </c>
      <c r="AA232" s="80" t="str">
        <f t="shared" si="17"/>
        <v>高东支行</v>
      </c>
      <c r="AB232" s="81" t="s">
        <v>287</v>
      </c>
      <c r="AC232" s="81">
        <v>0</v>
      </c>
      <c r="AD232" s="81">
        <v>0</v>
      </c>
      <c r="AE232" s="81">
        <v>27</v>
      </c>
      <c r="AF232" s="81">
        <v>182500</v>
      </c>
      <c r="AG232" s="80" t="str">
        <f>IFERROR(VLOOKUP(AB232,$AI:$AJ,2,FALSE),0)</f>
        <v>高东支行</v>
      </c>
      <c r="AI232" s="89" t="s">
        <v>185</v>
      </c>
      <c r="AJ232" s="89" t="s">
        <v>100</v>
      </c>
      <c r="AL232" s="83"/>
      <c r="AM232" s="83"/>
      <c r="AN232" s="83"/>
      <c r="AO232" s="83"/>
      <c r="AP232" s="83"/>
      <c r="AX232" s="80" t="s">
        <v>185</v>
      </c>
      <c r="AY232" s="80" t="s">
        <v>100</v>
      </c>
    </row>
    <row r="233" s="80" customFormat="1" ht="17.25" spans="1:51">
      <c r="A233" s="95"/>
      <c r="B233" s="95"/>
      <c r="C233" s="95"/>
      <c r="D233" s="95">
        <v>0</v>
      </c>
      <c r="E233" s="95"/>
      <c r="F233" s="95"/>
      <c r="G233" s="95"/>
      <c r="H233" s="95"/>
      <c r="I233" s="95"/>
      <c r="J233" s="95"/>
      <c r="K233" s="95"/>
      <c r="L233" s="80">
        <v>0</v>
      </c>
      <c r="Y233" s="98"/>
      <c r="Z233" s="80">
        <f t="shared" si="18"/>
        <v>0</v>
      </c>
      <c r="AA233" s="80" t="str">
        <f t="shared" si="17"/>
        <v>陆家嘴支行</v>
      </c>
      <c r="AB233" s="81" t="s">
        <v>291</v>
      </c>
      <c r="AC233" s="81">
        <v>0</v>
      </c>
      <c r="AD233" s="81">
        <v>0</v>
      </c>
      <c r="AE233" s="81">
        <v>1</v>
      </c>
      <c r="AF233" s="81">
        <v>36550</v>
      </c>
      <c r="AG233" s="80" t="str">
        <f>IFERROR(VLOOKUP(AB233,$AI:$AJ,2,FALSE),0)</f>
        <v>陆家嘴支行</v>
      </c>
      <c r="AI233" s="89" t="s">
        <v>56</v>
      </c>
      <c r="AJ233" s="89" t="s">
        <v>100</v>
      </c>
      <c r="AL233" s="83"/>
      <c r="AM233" s="83"/>
      <c r="AN233" s="83"/>
      <c r="AO233" s="83"/>
      <c r="AP233" s="83"/>
      <c r="AX233" s="80" t="s">
        <v>56</v>
      </c>
      <c r="AY233" s="80" t="s">
        <v>100</v>
      </c>
    </row>
    <row r="234" s="80" customFormat="1" ht="17.25" spans="1:51">
      <c r="A234" s="95"/>
      <c r="B234" s="95"/>
      <c r="C234" s="95"/>
      <c r="D234" s="95">
        <v>0</v>
      </c>
      <c r="E234" s="95"/>
      <c r="F234" s="95"/>
      <c r="G234" s="95"/>
      <c r="H234" s="95"/>
      <c r="I234" s="95"/>
      <c r="J234" s="95"/>
      <c r="K234" s="95"/>
      <c r="L234" s="80">
        <v>0</v>
      </c>
      <c r="Y234" s="98"/>
      <c r="Z234" s="80">
        <f t="shared" si="18"/>
        <v>0</v>
      </c>
      <c r="AA234" s="80" t="str">
        <f t="shared" si="17"/>
        <v>高行支行</v>
      </c>
      <c r="AB234" s="81" t="s">
        <v>626</v>
      </c>
      <c r="AC234" s="81">
        <v>0</v>
      </c>
      <c r="AD234" s="81">
        <v>0</v>
      </c>
      <c r="AE234" s="81">
        <v>0</v>
      </c>
      <c r="AF234" s="81">
        <v>0</v>
      </c>
      <c r="AG234" s="80" t="str">
        <f>IFERROR(VLOOKUP(AB234,$AI:$AJ,2,FALSE),0)</f>
        <v>高行支行</v>
      </c>
      <c r="AI234" s="89" t="s">
        <v>189</v>
      </c>
      <c r="AJ234" s="89" t="s">
        <v>100</v>
      </c>
      <c r="AL234" s="83"/>
      <c r="AM234" s="83"/>
      <c r="AN234" s="83"/>
      <c r="AO234" s="83"/>
      <c r="AP234" s="83"/>
      <c r="AX234" s="80" t="s">
        <v>189</v>
      </c>
      <c r="AY234" s="80" t="s">
        <v>100</v>
      </c>
    </row>
    <row r="235" s="80" customFormat="1" ht="17.25" spans="1:51">
      <c r="A235" s="95"/>
      <c r="B235" s="95"/>
      <c r="C235" s="95"/>
      <c r="D235" s="95">
        <v>0</v>
      </c>
      <c r="E235" s="95"/>
      <c r="F235" s="95"/>
      <c r="G235" s="95"/>
      <c r="H235" s="95"/>
      <c r="I235" s="95"/>
      <c r="J235" s="95"/>
      <c r="K235" s="95"/>
      <c r="L235" s="80">
        <v>0</v>
      </c>
      <c r="Y235" s="98"/>
      <c r="Z235" s="80">
        <f t="shared" si="18"/>
        <v>0</v>
      </c>
      <c r="AA235" s="80" t="str">
        <f t="shared" si="17"/>
        <v>三林支行</v>
      </c>
      <c r="AB235" s="81" t="s">
        <v>627</v>
      </c>
      <c r="AC235" s="81">
        <v>0</v>
      </c>
      <c r="AD235" s="81">
        <v>0</v>
      </c>
      <c r="AE235" s="81">
        <v>0</v>
      </c>
      <c r="AF235" s="81">
        <v>200000</v>
      </c>
      <c r="AG235" s="80" t="str">
        <f>IFERROR(VLOOKUP(AB235,$AI:$AJ,2,FALSE),0)</f>
        <v>三林支行</v>
      </c>
      <c r="AI235" s="89" t="s">
        <v>240</v>
      </c>
      <c r="AJ235" s="89" t="s">
        <v>100</v>
      </c>
      <c r="AL235" s="83"/>
      <c r="AM235" s="83"/>
      <c r="AN235" s="83"/>
      <c r="AO235" s="83"/>
      <c r="AP235" s="83"/>
      <c r="AX235" s="80" t="s">
        <v>240</v>
      </c>
      <c r="AY235" s="80" t="s">
        <v>100</v>
      </c>
    </row>
    <row r="236" s="80" customFormat="1" ht="17.25" spans="1:51">
      <c r="A236" s="95"/>
      <c r="B236" s="95"/>
      <c r="C236" s="95"/>
      <c r="D236" s="95">
        <v>0</v>
      </c>
      <c r="E236" s="95"/>
      <c r="F236" s="95"/>
      <c r="G236" s="95"/>
      <c r="H236" s="95"/>
      <c r="I236" s="95"/>
      <c r="J236" s="95"/>
      <c r="K236" s="95"/>
      <c r="L236" s="80">
        <v>0</v>
      </c>
      <c r="Y236" s="98"/>
      <c r="Z236" s="80">
        <f t="shared" si="18"/>
        <v>0</v>
      </c>
      <c r="AA236" s="80" t="str">
        <f t="shared" si="17"/>
        <v>高桥支行</v>
      </c>
      <c r="AB236" s="81" t="s">
        <v>628</v>
      </c>
      <c r="AC236" s="81">
        <v>0</v>
      </c>
      <c r="AD236" s="81">
        <v>0</v>
      </c>
      <c r="AE236" s="81">
        <v>0</v>
      </c>
      <c r="AF236" s="81">
        <v>0</v>
      </c>
      <c r="AG236" s="80" t="str">
        <f>IFERROR(VLOOKUP(AB236,$AI:$AJ,2,FALSE),0)</f>
        <v>高桥支行</v>
      </c>
      <c r="AI236" s="89" t="s">
        <v>150</v>
      </c>
      <c r="AJ236" s="89" t="s">
        <v>100</v>
      </c>
      <c r="AL236" s="83"/>
      <c r="AM236" s="83"/>
      <c r="AN236" s="83"/>
      <c r="AO236" s="83"/>
      <c r="AP236" s="83"/>
      <c r="AX236" s="80" t="s">
        <v>150</v>
      </c>
      <c r="AY236" s="80" t="s">
        <v>100</v>
      </c>
    </row>
    <row r="237" s="80" customFormat="1" ht="17.25" spans="1:51">
      <c r="A237" s="95"/>
      <c r="B237" s="95"/>
      <c r="C237" s="95"/>
      <c r="D237" s="95">
        <v>0</v>
      </c>
      <c r="E237" s="95"/>
      <c r="F237" s="95"/>
      <c r="G237" s="95"/>
      <c r="H237" s="95"/>
      <c r="I237" s="95"/>
      <c r="J237" s="95"/>
      <c r="K237" s="95"/>
      <c r="L237" s="80">
        <v>0</v>
      </c>
      <c r="Y237" s="98"/>
      <c r="Z237" s="80">
        <f t="shared" si="18"/>
        <v>0</v>
      </c>
      <c r="AA237" s="80">
        <f t="shared" si="17"/>
        <v>0</v>
      </c>
      <c r="AB237" s="81" t="s">
        <v>629</v>
      </c>
      <c r="AC237" s="81">
        <v>0</v>
      </c>
      <c r="AD237" s="81">
        <v>0</v>
      </c>
      <c r="AE237" s="81">
        <v>0</v>
      </c>
      <c r="AF237" s="81">
        <v>0</v>
      </c>
      <c r="AG237" s="80">
        <f>IFERROR(VLOOKUP(AB237,$AI:$AJ,2,FALSE),0)</f>
        <v>0</v>
      </c>
      <c r="AI237" s="89" t="s">
        <v>131</v>
      </c>
      <c r="AJ237" s="89" t="s">
        <v>100</v>
      </c>
      <c r="AL237" s="83"/>
      <c r="AM237" s="83"/>
      <c r="AN237" s="83"/>
      <c r="AO237" s="83"/>
      <c r="AP237" s="83"/>
      <c r="AX237" s="80" t="s">
        <v>131</v>
      </c>
      <c r="AY237" s="80" t="s">
        <v>100</v>
      </c>
    </row>
    <row r="238" s="80" customFormat="1" ht="17.25" spans="1:51">
      <c r="A238" s="95"/>
      <c r="B238" s="95"/>
      <c r="C238" s="95"/>
      <c r="D238" s="95">
        <v>0</v>
      </c>
      <c r="E238" s="95"/>
      <c r="F238" s="95"/>
      <c r="G238" s="95"/>
      <c r="H238" s="95"/>
      <c r="I238" s="95"/>
      <c r="J238" s="95"/>
      <c r="K238" s="95"/>
      <c r="L238" s="80">
        <v>0</v>
      </c>
      <c r="Y238" s="98"/>
      <c r="Z238" s="80">
        <f t="shared" si="18"/>
        <v>0</v>
      </c>
      <c r="AA238" s="80" t="str">
        <f t="shared" si="17"/>
        <v>零售市场部</v>
      </c>
      <c r="AB238" s="81" t="s">
        <v>116</v>
      </c>
      <c r="AC238" s="81">
        <v>0</v>
      </c>
      <c r="AD238" s="81">
        <v>0</v>
      </c>
      <c r="AE238" s="81">
        <v>50</v>
      </c>
      <c r="AF238" s="81">
        <v>1005000</v>
      </c>
      <c r="AG238" s="80" t="str">
        <f>IFERROR(VLOOKUP(AB238,$AI:$AJ,2,FALSE),0)</f>
        <v>零售市场部</v>
      </c>
      <c r="AI238" s="89" t="s">
        <v>179</v>
      </c>
      <c r="AJ238" s="89" t="s">
        <v>100</v>
      </c>
      <c r="AL238" s="83"/>
      <c r="AM238" s="83"/>
      <c r="AN238" s="83"/>
      <c r="AO238" s="83"/>
      <c r="AP238" s="83"/>
      <c r="AX238" s="80" t="s">
        <v>179</v>
      </c>
      <c r="AY238" s="80" t="s">
        <v>100</v>
      </c>
    </row>
    <row r="239" s="80" customFormat="1" ht="17.25" spans="1:51">
      <c r="A239" s="95"/>
      <c r="B239" s="95"/>
      <c r="C239" s="95"/>
      <c r="D239" s="95">
        <v>0</v>
      </c>
      <c r="E239" s="95"/>
      <c r="F239" s="95"/>
      <c r="G239" s="95"/>
      <c r="H239" s="95"/>
      <c r="I239" s="95"/>
      <c r="J239" s="95"/>
      <c r="K239" s="95"/>
      <c r="L239" s="80">
        <v>0</v>
      </c>
      <c r="Y239" s="98"/>
      <c r="Z239" s="80">
        <f t="shared" si="18"/>
        <v>0</v>
      </c>
      <c r="AA239" s="80">
        <f t="shared" si="17"/>
        <v>0</v>
      </c>
      <c r="AB239" s="81" t="s">
        <v>630</v>
      </c>
      <c r="AC239" s="81">
        <v>0</v>
      </c>
      <c r="AD239" s="81">
        <v>0</v>
      </c>
      <c r="AE239" s="81">
        <v>0</v>
      </c>
      <c r="AF239" s="81">
        <v>0</v>
      </c>
      <c r="AG239" s="80">
        <f>IFERROR(VLOOKUP(AB239,$AI:$AJ,2,FALSE),0)</f>
        <v>0</v>
      </c>
      <c r="AI239" s="89" t="s">
        <v>168</v>
      </c>
      <c r="AJ239" s="89" t="s">
        <v>100</v>
      </c>
      <c r="AL239" s="83"/>
      <c r="AM239" s="83"/>
      <c r="AN239" s="83"/>
      <c r="AO239" s="83"/>
      <c r="AP239" s="83"/>
      <c r="AX239" s="80" t="s">
        <v>168</v>
      </c>
      <c r="AY239" s="80" t="s">
        <v>100</v>
      </c>
    </row>
    <row r="240" s="80" customFormat="1" ht="17.25" spans="1:51">
      <c r="A240" s="95"/>
      <c r="B240" s="95"/>
      <c r="C240" s="95"/>
      <c r="D240" s="95">
        <v>0</v>
      </c>
      <c r="E240" s="95"/>
      <c r="F240" s="95"/>
      <c r="G240" s="95"/>
      <c r="H240" s="95"/>
      <c r="I240" s="95"/>
      <c r="J240" s="95"/>
      <c r="K240" s="95"/>
      <c r="L240" s="80">
        <v>0</v>
      </c>
      <c r="Y240" s="98"/>
      <c r="Z240" s="80">
        <f t="shared" si="18"/>
        <v>0</v>
      </c>
      <c r="AA240" s="80">
        <f t="shared" si="17"/>
        <v>0</v>
      </c>
      <c r="AB240" s="81" t="s">
        <v>631</v>
      </c>
      <c r="AC240" s="81">
        <v>0</v>
      </c>
      <c r="AD240" s="81">
        <v>0</v>
      </c>
      <c r="AE240" s="81">
        <v>0</v>
      </c>
      <c r="AF240" s="81">
        <v>0</v>
      </c>
      <c r="AG240" s="80">
        <f>IFERROR(VLOOKUP(AB240,$AI:$AJ,2,FALSE),0)</f>
        <v>0</v>
      </c>
      <c r="AI240" s="91" t="s">
        <v>632</v>
      </c>
      <c r="AJ240" s="89" t="s">
        <v>73</v>
      </c>
      <c r="AL240" s="83"/>
      <c r="AM240" s="83"/>
      <c r="AN240" s="83"/>
      <c r="AO240" s="83"/>
      <c r="AP240" s="83"/>
      <c r="AX240" s="80" t="s">
        <v>632</v>
      </c>
      <c r="AY240" s="80" t="s">
        <v>73</v>
      </c>
    </row>
    <row r="241" s="80" customFormat="1" ht="17.25" spans="1:51">
      <c r="A241" s="95"/>
      <c r="B241" s="95"/>
      <c r="C241" s="95"/>
      <c r="D241" s="95">
        <v>0</v>
      </c>
      <c r="E241" s="95"/>
      <c r="F241" s="95"/>
      <c r="G241" s="95"/>
      <c r="H241" s="95"/>
      <c r="I241" s="95"/>
      <c r="J241" s="95"/>
      <c r="K241" s="95"/>
      <c r="L241" s="80">
        <v>0</v>
      </c>
      <c r="Y241" s="98"/>
      <c r="Z241" s="80">
        <f t="shared" si="18"/>
        <v>0</v>
      </c>
      <c r="AA241" s="80" t="str">
        <f t="shared" si="17"/>
        <v>妙境支行</v>
      </c>
      <c r="AB241" s="81" t="s">
        <v>120</v>
      </c>
      <c r="AC241" s="81">
        <v>0</v>
      </c>
      <c r="AD241" s="81">
        <v>0</v>
      </c>
      <c r="AE241" s="81">
        <v>1</v>
      </c>
      <c r="AF241" s="81">
        <v>0</v>
      </c>
      <c r="AG241" s="80" t="str">
        <f>IFERROR(VLOOKUP(AB241,$AI:$AJ,2,FALSE),0)</f>
        <v>妙境支行</v>
      </c>
      <c r="AI241" s="92" t="s">
        <v>633</v>
      </c>
      <c r="AJ241" s="89" t="s">
        <v>73</v>
      </c>
      <c r="AL241" s="83"/>
      <c r="AM241" s="83"/>
      <c r="AN241" s="83"/>
      <c r="AO241" s="83"/>
      <c r="AP241" s="83"/>
      <c r="AX241" s="80" t="s">
        <v>633</v>
      </c>
      <c r="AY241" s="80" t="s">
        <v>73</v>
      </c>
    </row>
    <row r="242" s="80" customFormat="1" ht="17.25" spans="1:51">
      <c r="A242" s="95"/>
      <c r="B242" s="95"/>
      <c r="C242" s="95"/>
      <c r="D242" s="95">
        <v>0</v>
      </c>
      <c r="E242" s="95"/>
      <c r="F242" s="95"/>
      <c r="G242" s="95"/>
      <c r="H242" s="95"/>
      <c r="I242" s="95"/>
      <c r="J242" s="95"/>
      <c r="K242" s="95"/>
      <c r="L242" s="80">
        <v>0</v>
      </c>
      <c r="Y242" s="98"/>
      <c r="Z242" s="80">
        <f t="shared" si="18"/>
        <v>0</v>
      </c>
      <c r="AA242" s="80" t="str">
        <f t="shared" si="17"/>
        <v>高桥支行</v>
      </c>
      <c r="AB242" s="81" t="s">
        <v>634</v>
      </c>
      <c r="AC242" s="81">
        <v>0</v>
      </c>
      <c r="AD242" s="81">
        <v>0</v>
      </c>
      <c r="AE242" s="81">
        <v>0</v>
      </c>
      <c r="AF242" s="81">
        <v>0</v>
      </c>
      <c r="AG242" s="80" t="str">
        <f>IFERROR(VLOOKUP(AB242,$AI:$AJ,2,FALSE),0)</f>
        <v>高桥支行</v>
      </c>
      <c r="AI242" s="93" t="s">
        <v>297</v>
      </c>
      <c r="AJ242" s="89" t="s">
        <v>73</v>
      </c>
      <c r="AL242" s="83"/>
      <c r="AM242" s="83"/>
      <c r="AN242" s="83"/>
      <c r="AO242" s="83"/>
      <c r="AP242" s="83"/>
      <c r="AX242" s="80" t="s">
        <v>297</v>
      </c>
      <c r="AY242" s="80" t="s">
        <v>73</v>
      </c>
    </row>
    <row r="243" s="80" customFormat="1" ht="17.25" spans="1:51">
      <c r="A243" s="95"/>
      <c r="B243" s="95"/>
      <c r="C243" s="95"/>
      <c r="D243" s="95">
        <v>0</v>
      </c>
      <c r="E243" s="95"/>
      <c r="F243" s="95"/>
      <c r="G243" s="95"/>
      <c r="H243" s="95"/>
      <c r="I243" s="95"/>
      <c r="J243" s="95"/>
      <c r="K243" s="95"/>
      <c r="L243" s="80">
        <v>0</v>
      </c>
      <c r="Y243" s="98"/>
      <c r="Z243" s="80">
        <f t="shared" si="18"/>
        <v>0</v>
      </c>
      <c r="AA243" s="80" t="str">
        <f t="shared" si="17"/>
        <v>六里支行</v>
      </c>
      <c r="AB243" s="81" t="s">
        <v>635</v>
      </c>
      <c r="AC243" s="81">
        <v>0</v>
      </c>
      <c r="AD243" s="81">
        <v>0</v>
      </c>
      <c r="AE243" s="81">
        <v>0</v>
      </c>
      <c r="AF243" s="81">
        <v>0</v>
      </c>
      <c r="AG243" s="80" t="str">
        <f>IFERROR(VLOOKUP(AB243,$AI:$AJ,2,FALSE),0)</f>
        <v>六里支行</v>
      </c>
      <c r="AI243" s="94" t="s">
        <v>519</v>
      </c>
      <c r="AJ243" s="89" t="s">
        <v>73</v>
      </c>
      <c r="AL243" s="83"/>
      <c r="AM243" s="83"/>
      <c r="AN243" s="83"/>
      <c r="AO243" s="83"/>
      <c r="AP243" s="83"/>
      <c r="AX243" s="80" t="s">
        <v>519</v>
      </c>
      <c r="AY243" s="80" t="s">
        <v>73</v>
      </c>
    </row>
    <row r="244" s="80" customFormat="1" ht="17.25" spans="1:51">
      <c r="A244" s="95"/>
      <c r="B244" s="95"/>
      <c r="C244" s="95"/>
      <c r="D244" s="95">
        <v>0</v>
      </c>
      <c r="E244" s="95"/>
      <c r="F244" s="95"/>
      <c r="G244" s="95"/>
      <c r="H244" s="95"/>
      <c r="I244" s="95"/>
      <c r="J244" s="95"/>
      <c r="K244" s="95"/>
      <c r="L244" s="80">
        <v>0</v>
      </c>
      <c r="Y244" s="98"/>
      <c r="Z244" s="80">
        <f t="shared" si="18"/>
        <v>0</v>
      </c>
      <c r="AA244" s="80" t="str">
        <f t="shared" si="17"/>
        <v>花木支行</v>
      </c>
      <c r="AB244" s="81" t="s">
        <v>636</v>
      </c>
      <c r="AC244" s="81">
        <v>0</v>
      </c>
      <c r="AD244" s="81">
        <v>0</v>
      </c>
      <c r="AE244" s="81">
        <v>0</v>
      </c>
      <c r="AF244" s="81">
        <v>0</v>
      </c>
      <c r="AG244" s="80" t="str">
        <f>IFERROR(VLOOKUP(AB244,$AI:$AJ,2,FALSE),0)</f>
        <v>花木支行</v>
      </c>
      <c r="AI244" s="89" t="s">
        <v>237</v>
      </c>
      <c r="AJ244" s="89" t="s">
        <v>57</v>
      </c>
      <c r="AL244" s="83"/>
      <c r="AM244" s="83"/>
      <c r="AN244" s="83"/>
      <c r="AO244" s="83"/>
      <c r="AP244" s="83"/>
      <c r="AX244" s="80" t="s">
        <v>237</v>
      </c>
      <c r="AY244" s="80" t="s">
        <v>57</v>
      </c>
    </row>
    <row r="245" s="80" customFormat="1" ht="17.25" spans="1:51">
      <c r="A245" s="95"/>
      <c r="B245" s="95"/>
      <c r="C245" s="95"/>
      <c r="D245" s="95">
        <v>0</v>
      </c>
      <c r="E245" s="95"/>
      <c r="F245" s="95"/>
      <c r="G245" s="95"/>
      <c r="H245" s="95"/>
      <c r="I245" s="95"/>
      <c r="J245" s="95"/>
      <c r="K245" s="95"/>
      <c r="L245" s="80">
        <v>0</v>
      </c>
      <c r="Y245" s="98"/>
      <c r="Z245" s="80">
        <f t="shared" si="18"/>
        <v>0</v>
      </c>
      <c r="AA245" s="80" t="str">
        <f t="shared" si="17"/>
        <v>零售金融部</v>
      </c>
      <c r="AB245" s="81" t="s">
        <v>274</v>
      </c>
      <c r="AC245" s="81">
        <v>0</v>
      </c>
      <c r="AD245" s="81">
        <v>0</v>
      </c>
      <c r="AE245" s="81">
        <v>0</v>
      </c>
      <c r="AF245" s="81">
        <v>0</v>
      </c>
      <c r="AG245" s="80" t="str">
        <f>IFERROR(VLOOKUP(AB245,$AI:$AJ,2,FALSE),0)</f>
        <v>零售金融部</v>
      </c>
      <c r="AI245" s="92" t="s">
        <v>249</v>
      </c>
      <c r="AJ245" s="89" t="s">
        <v>64</v>
      </c>
      <c r="AL245" s="83"/>
      <c r="AM245" s="83"/>
      <c r="AN245" s="83"/>
      <c r="AO245" s="83"/>
      <c r="AP245" s="83"/>
      <c r="AX245" s="80" t="s">
        <v>249</v>
      </c>
      <c r="AY245" s="80" t="s">
        <v>64</v>
      </c>
    </row>
    <row r="246" s="80" customFormat="1" ht="17.25" spans="1:51">
      <c r="A246" s="95"/>
      <c r="B246" s="95"/>
      <c r="C246" s="95"/>
      <c r="D246" s="95">
        <v>0</v>
      </c>
      <c r="E246" s="95"/>
      <c r="F246" s="95"/>
      <c r="G246" s="95"/>
      <c r="H246" s="95"/>
      <c r="I246" s="95"/>
      <c r="J246" s="95"/>
      <c r="K246" s="95"/>
      <c r="L246" s="80">
        <v>0</v>
      </c>
      <c r="Y246" s="98"/>
      <c r="Z246" s="80">
        <f t="shared" si="18"/>
        <v>0</v>
      </c>
      <c r="AA246" s="80" t="str">
        <f t="shared" si="17"/>
        <v>公司金融部</v>
      </c>
      <c r="AB246" s="81" t="s">
        <v>243</v>
      </c>
      <c r="AC246" s="81">
        <v>0</v>
      </c>
      <c r="AD246" s="81">
        <v>0</v>
      </c>
      <c r="AE246" s="81">
        <v>0</v>
      </c>
      <c r="AF246" s="81">
        <v>0</v>
      </c>
      <c r="AG246" s="80" t="str">
        <f>IFERROR(VLOOKUP(AB246,$AI:$AJ,2,FALSE),0)</f>
        <v>公司金融部</v>
      </c>
      <c r="AI246" s="89" t="s">
        <v>637</v>
      </c>
      <c r="AJ246" s="89" t="s">
        <v>73</v>
      </c>
      <c r="AL246" s="83"/>
      <c r="AM246" s="83"/>
      <c r="AN246" s="83"/>
      <c r="AO246" s="83"/>
      <c r="AP246" s="83"/>
      <c r="AX246" s="80" t="s">
        <v>637</v>
      </c>
      <c r="AY246" s="80" t="s">
        <v>73</v>
      </c>
    </row>
    <row r="247" s="80" customFormat="1" ht="17.25" spans="1:51">
      <c r="A247" s="95"/>
      <c r="B247" s="95"/>
      <c r="C247" s="95"/>
      <c r="D247" s="95">
        <v>0</v>
      </c>
      <c r="E247" s="95"/>
      <c r="F247" s="95"/>
      <c r="G247" s="95"/>
      <c r="H247" s="95"/>
      <c r="I247" s="95"/>
      <c r="J247" s="95"/>
      <c r="K247" s="95"/>
      <c r="L247" s="80">
        <v>0</v>
      </c>
      <c r="Y247" s="98"/>
      <c r="Z247" s="80">
        <f t="shared" si="18"/>
        <v>0</v>
      </c>
      <c r="AA247" s="80" t="str">
        <f t="shared" si="17"/>
        <v>运营管理部</v>
      </c>
      <c r="AB247" s="81" t="s">
        <v>315</v>
      </c>
      <c r="AC247" s="81">
        <v>0</v>
      </c>
      <c r="AD247" s="81">
        <v>0</v>
      </c>
      <c r="AE247" s="81">
        <v>0</v>
      </c>
      <c r="AF247" s="81">
        <v>0</v>
      </c>
      <c r="AG247" s="80" t="str">
        <f>IFERROR(VLOOKUP(AB247,$AI:$AJ,2,FALSE),0)</f>
        <v>运营管理部</v>
      </c>
      <c r="AI247" s="89" t="s">
        <v>619</v>
      </c>
      <c r="AJ247" s="89" t="s">
        <v>73</v>
      </c>
      <c r="AL247" s="83"/>
      <c r="AM247" s="83"/>
      <c r="AN247" s="83"/>
      <c r="AO247" s="83"/>
      <c r="AP247" s="83"/>
      <c r="AX247" s="80" t="s">
        <v>619</v>
      </c>
      <c r="AY247" s="80" t="s">
        <v>73</v>
      </c>
    </row>
    <row r="248" s="80" customFormat="1" ht="17.25" spans="1:51">
      <c r="A248" s="95"/>
      <c r="B248" s="95"/>
      <c r="C248" s="95"/>
      <c r="D248" s="95">
        <v>0</v>
      </c>
      <c r="E248" s="95"/>
      <c r="F248" s="95"/>
      <c r="G248" s="95"/>
      <c r="H248" s="95"/>
      <c r="I248" s="95"/>
      <c r="J248" s="95"/>
      <c r="K248" s="95"/>
      <c r="L248" s="80">
        <v>0</v>
      </c>
      <c r="Y248" s="98"/>
      <c r="Z248" s="80">
        <f t="shared" si="18"/>
        <v>0</v>
      </c>
      <c r="AA248" s="80" t="str">
        <f t="shared" si="17"/>
        <v>三林支行</v>
      </c>
      <c r="AB248" s="81" t="s">
        <v>638</v>
      </c>
      <c r="AC248" s="81">
        <v>0</v>
      </c>
      <c r="AD248" s="81">
        <v>0</v>
      </c>
      <c r="AE248" s="81">
        <v>0</v>
      </c>
      <c r="AF248" s="81">
        <v>132571</v>
      </c>
      <c r="AG248" s="80" t="str">
        <f>IFERROR(VLOOKUP(AB248,$AI:$AJ,2,FALSE),0)</f>
        <v>三林支行</v>
      </c>
      <c r="AI248" s="89" t="s">
        <v>639</v>
      </c>
      <c r="AJ248" s="89" t="s">
        <v>73</v>
      </c>
      <c r="AL248" s="83"/>
      <c r="AM248" s="83"/>
      <c r="AN248" s="83"/>
      <c r="AO248" s="83"/>
      <c r="AP248" s="83"/>
      <c r="AX248" s="80" t="s">
        <v>639</v>
      </c>
      <c r="AY248" s="80" t="s">
        <v>73</v>
      </c>
    </row>
    <row r="249" s="80" customFormat="1" ht="17.25" spans="1:51">
      <c r="A249" s="95"/>
      <c r="B249" s="95"/>
      <c r="C249" s="95"/>
      <c r="D249" s="95">
        <v>0</v>
      </c>
      <c r="E249" s="95"/>
      <c r="F249" s="95"/>
      <c r="G249" s="95"/>
      <c r="H249" s="95"/>
      <c r="I249" s="95"/>
      <c r="J249" s="95"/>
      <c r="K249" s="95"/>
      <c r="L249" s="80">
        <v>0</v>
      </c>
      <c r="Y249" s="98"/>
      <c r="Z249" s="80">
        <f t="shared" si="18"/>
        <v>0</v>
      </c>
      <c r="AA249" s="80" t="str">
        <f t="shared" si="17"/>
        <v>运营管理部</v>
      </c>
      <c r="AB249" s="81" t="s">
        <v>312</v>
      </c>
      <c r="AC249" s="81">
        <v>0</v>
      </c>
      <c r="AD249" s="81">
        <v>0</v>
      </c>
      <c r="AE249" s="81">
        <v>0</v>
      </c>
      <c r="AF249" s="81">
        <v>0</v>
      </c>
      <c r="AG249" s="80" t="str">
        <f>IFERROR(VLOOKUP(AB249,$AI:$AJ,2,FALSE),0)</f>
        <v>运营管理部</v>
      </c>
      <c r="AI249" s="89" t="s">
        <v>640</v>
      </c>
      <c r="AJ249" s="89" t="s">
        <v>73</v>
      </c>
      <c r="AL249" s="83"/>
      <c r="AM249" s="83"/>
      <c r="AN249" s="83"/>
      <c r="AO249" s="83"/>
      <c r="AP249" s="83"/>
      <c r="AX249" s="80" t="s">
        <v>640</v>
      </c>
      <c r="AY249" s="80" t="s">
        <v>73</v>
      </c>
    </row>
    <row r="250" s="80" customFormat="1" ht="17.25" spans="1:51">
      <c r="A250" s="95"/>
      <c r="B250" s="95"/>
      <c r="C250" s="95"/>
      <c r="D250" s="95">
        <v>0</v>
      </c>
      <c r="E250" s="95"/>
      <c r="F250" s="95"/>
      <c r="G250" s="95"/>
      <c r="H250" s="95"/>
      <c r="I250" s="95"/>
      <c r="J250" s="95"/>
      <c r="K250" s="95"/>
      <c r="L250" s="80">
        <v>0</v>
      </c>
      <c r="Y250" s="98"/>
      <c r="Z250" s="80">
        <f t="shared" si="18"/>
        <v>0</v>
      </c>
      <c r="AA250" s="80" t="str">
        <f t="shared" si="17"/>
        <v>合庆支行</v>
      </c>
      <c r="AB250" s="81" t="s">
        <v>641</v>
      </c>
      <c r="AC250" s="81">
        <v>0</v>
      </c>
      <c r="AD250" s="81">
        <v>0</v>
      </c>
      <c r="AE250" s="81">
        <v>0</v>
      </c>
      <c r="AF250" s="81">
        <v>0</v>
      </c>
      <c r="AG250" s="80" t="str">
        <f>IFERROR(VLOOKUP(AB250,$AI:$AJ,2,FALSE),0)</f>
        <v>合庆支行</v>
      </c>
      <c r="AI250" s="89" t="s">
        <v>611</v>
      </c>
      <c r="AJ250" s="89" t="s">
        <v>73</v>
      </c>
      <c r="AL250" s="83"/>
      <c r="AM250" s="83"/>
      <c r="AN250" s="83"/>
      <c r="AO250" s="83"/>
      <c r="AP250" s="83"/>
      <c r="AX250" s="80" t="s">
        <v>611</v>
      </c>
      <c r="AY250" s="80" t="s">
        <v>73</v>
      </c>
    </row>
    <row r="251" s="80" customFormat="1" ht="17.25" spans="1:51">
      <c r="A251" s="95"/>
      <c r="B251" s="95"/>
      <c r="C251" s="95"/>
      <c r="D251" s="95">
        <v>0</v>
      </c>
      <c r="E251" s="95"/>
      <c r="F251" s="95"/>
      <c r="G251" s="95"/>
      <c r="H251" s="95"/>
      <c r="I251" s="95"/>
      <c r="J251" s="95"/>
      <c r="K251" s="95"/>
      <c r="L251" s="80">
        <v>0</v>
      </c>
      <c r="Y251" s="98"/>
      <c r="Z251" s="80">
        <f t="shared" si="18"/>
        <v>0</v>
      </c>
      <c r="AA251" s="80">
        <f t="shared" si="17"/>
        <v>0</v>
      </c>
      <c r="AB251" s="81" t="s">
        <v>642</v>
      </c>
      <c r="AC251" s="81">
        <v>0</v>
      </c>
      <c r="AD251" s="81">
        <v>60000</v>
      </c>
      <c r="AE251" s="81">
        <v>0</v>
      </c>
      <c r="AF251" s="81">
        <v>70000</v>
      </c>
      <c r="AG251" s="80">
        <f>IFERROR(VLOOKUP(AB251,$AI:$AJ,2,FALSE),0)</f>
        <v>0</v>
      </c>
      <c r="AI251" s="89" t="s">
        <v>643</v>
      </c>
      <c r="AJ251" s="89" t="s">
        <v>73</v>
      </c>
      <c r="AL251" s="83"/>
      <c r="AM251" s="83"/>
      <c r="AN251" s="83"/>
      <c r="AO251" s="83"/>
      <c r="AP251" s="83"/>
      <c r="AX251" s="80" t="s">
        <v>643</v>
      </c>
      <c r="AY251" s="80" t="s">
        <v>73</v>
      </c>
    </row>
    <row r="252" s="80" customFormat="1" ht="17.25" spans="1:51">
      <c r="A252" s="95"/>
      <c r="B252" s="95"/>
      <c r="C252" s="95"/>
      <c r="D252" s="95">
        <v>0</v>
      </c>
      <c r="E252" s="95"/>
      <c r="F252" s="95"/>
      <c r="G252" s="95"/>
      <c r="H252" s="95"/>
      <c r="I252" s="95"/>
      <c r="J252" s="95"/>
      <c r="K252" s="95"/>
      <c r="L252" s="80">
        <v>0</v>
      </c>
      <c r="Y252" s="98"/>
      <c r="Z252" s="80">
        <f t="shared" si="18"/>
        <v>0</v>
      </c>
      <c r="AA252" s="80" t="str">
        <f t="shared" si="17"/>
        <v>曹路支行</v>
      </c>
      <c r="AB252" s="81" t="s">
        <v>644</v>
      </c>
      <c r="AC252" s="81">
        <v>0</v>
      </c>
      <c r="AD252" s="81">
        <v>0</v>
      </c>
      <c r="AE252" s="81">
        <v>0</v>
      </c>
      <c r="AF252" s="81">
        <v>0</v>
      </c>
      <c r="AG252" s="80" t="str">
        <f>IFERROR(VLOOKUP(AB252,$AI:$AJ,2,FALSE),0)</f>
        <v>曹路支行</v>
      </c>
      <c r="AI252" s="89" t="s">
        <v>645</v>
      </c>
      <c r="AJ252" s="89" t="s">
        <v>73</v>
      </c>
      <c r="AL252" s="83"/>
      <c r="AM252" s="83"/>
      <c r="AN252" s="83"/>
      <c r="AO252" s="83"/>
      <c r="AP252" s="83"/>
      <c r="AX252" s="80" t="s">
        <v>645</v>
      </c>
      <c r="AY252" s="80" t="s">
        <v>73</v>
      </c>
    </row>
    <row r="253" s="80" customFormat="1" ht="17.25" spans="1:51">
      <c r="A253" s="95"/>
      <c r="B253" s="95"/>
      <c r="C253" s="95"/>
      <c r="D253" s="95">
        <v>0</v>
      </c>
      <c r="E253" s="95"/>
      <c r="F253" s="95"/>
      <c r="G253" s="95"/>
      <c r="H253" s="95"/>
      <c r="I253" s="95"/>
      <c r="J253" s="95"/>
      <c r="K253" s="95"/>
      <c r="L253" s="80">
        <v>0</v>
      </c>
      <c r="Y253" s="98"/>
      <c r="Z253" s="80">
        <f t="shared" si="18"/>
        <v>0</v>
      </c>
      <c r="AA253" s="80" t="str">
        <f t="shared" si="17"/>
        <v>新园路支行</v>
      </c>
      <c r="AB253" s="81" t="s">
        <v>646</v>
      </c>
      <c r="AC253" s="81">
        <v>0</v>
      </c>
      <c r="AD253" s="81">
        <v>0</v>
      </c>
      <c r="AE253" s="81">
        <v>0</v>
      </c>
      <c r="AF253" s="81">
        <v>0</v>
      </c>
      <c r="AG253" s="80" t="str">
        <f>IFERROR(VLOOKUP(AB253,$AI:$AJ,2,FALSE),0)</f>
        <v>新园路支行</v>
      </c>
      <c r="AI253" s="89" t="s">
        <v>647</v>
      </c>
      <c r="AJ253" s="89" t="s">
        <v>73</v>
      </c>
      <c r="AL253" s="83"/>
      <c r="AM253" s="83"/>
      <c r="AN253" s="83"/>
      <c r="AO253" s="83"/>
      <c r="AP253" s="83"/>
      <c r="AX253" s="80" t="s">
        <v>647</v>
      </c>
      <c r="AY253" s="80" t="s">
        <v>73</v>
      </c>
    </row>
    <row r="254" s="80" customFormat="1" ht="17.25" spans="1:51">
      <c r="A254" s="95"/>
      <c r="B254" s="95"/>
      <c r="C254" s="95"/>
      <c r="D254" s="95">
        <v>0</v>
      </c>
      <c r="E254" s="95"/>
      <c r="F254" s="95"/>
      <c r="G254" s="95"/>
      <c r="H254" s="95"/>
      <c r="I254" s="95"/>
      <c r="J254" s="95"/>
      <c r="K254" s="95"/>
      <c r="L254" s="80">
        <v>0</v>
      </c>
      <c r="Y254" s="98"/>
      <c r="Z254" s="80">
        <f t="shared" si="18"/>
        <v>0</v>
      </c>
      <c r="AA254" s="80" t="str">
        <f t="shared" si="17"/>
        <v>高行支行</v>
      </c>
      <c r="AB254" s="81" t="s">
        <v>127</v>
      </c>
      <c r="AC254" s="81">
        <v>0</v>
      </c>
      <c r="AD254" s="81">
        <v>0</v>
      </c>
      <c r="AE254" s="81">
        <v>1</v>
      </c>
      <c r="AF254" s="81">
        <v>808700</v>
      </c>
      <c r="AG254" s="80" t="str">
        <f>IFERROR(VLOOKUP(AB254,$AI:$AJ,2,FALSE),0)</f>
        <v>高行支行</v>
      </c>
      <c r="AI254" s="89" t="s">
        <v>648</v>
      </c>
      <c r="AJ254" s="89" t="s">
        <v>73</v>
      </c>
      <c r="AL254" s="83"/>
      <c r="AM254" s="83"/>
      <c r="AN254" s="83"/>
      <c r="AO254" s="83"/>
      <c r="AP254" s="83"/>
      <c r="AX254" s="80" t="s">
        <v>648</v>
      </c>
      <c r="AY254" s="80" t="s">
        <v>73</v>
      </c>
    </row>
    <row r="255" s="80" customFormat="1" ht="17.25" spans="1:51">
      <c r="A255" s="95"/>
      <c r="B255" s="95"/>
      <c r="C255" s="95"/>
      <c r="D255" s="95">
        <v>0</v>
      </c>
      <c r="E255" s="95"/>
      <c r="F255" s="95"/>
      <c r="G255" s="95"/>
      <c r="H255" s="95"/>
      <c r="I255" s="95"/>
      <c r="J255" s="95"/>
      <c r="K255" s="95"/>
      <c r="L255" s="80">
        <v>0</v>
      </c>
      <c r="Y255" s="98"/>
      <c r="Z255" s="80">
        <f t="shared" si="18"/>
        <v>0</v>
      </c>
      <c r="AA255" s="80">
        <f t="shared" si="17"/>
        <v>0</v>
      </c>
      <c r="AB255" s="81" t="s">
        <v>300</v>
      </c>
      <c r="AC255" s="81">
        <v>0</v>
      </c>
      <c r="AD255" s="81">
        <v>0</v>
      </c>
      <c r="AE255" s="81">
        <v>0</v>
      </c>
      <c r="AF255" s="81">
        <v>0</v>
      </c>
      <c r="AG255" s="80">
        <f>IFERROR(VLOOKUP(AB255,$AI:$AJ,2,FALSE),0)</f>
        <v>0</v>
      </c>
      <c r="AI255" s="89" t="s">
        <v>420</v>
      </c>
      <c r="AJ255" s="89" t="s">
        <v>73</v>
      </c>
      <c r="AL255" s="83"/>
      <c r="AM255" s="83"/>
      <c r="AN255" s="83"/>
      <c r="AO255" s="83"/>
      <c r="AP255" s="83"/>
      <c r="AX255" s="80" t="s">
        <v>420</v>
      </c>
      <c r="AY255" s="80" t="s">
        <v>73</v>
      </c>
    </row>
    <row r="256" s="80" customFormat="1" ht="17.25" spans="1:51">
      <c r="A256" s="95"/>
      <c r="B256" s="95"/>
      <c r="C256" s="95"/>
      <c r="D256" s="95">
        <v>0</v>
      </c>
      <c r="E256" s="95"/>
      <c r="F256" s="95"/>
      <c r="G256" s="95"/>
      <c r="H256" s="95"/>
      <c r="I256" s="95"/>
      <c r="J256" s="95"/>
      <c r="K256" s="95"/>
      <c r="L256" s="80">
        <v>0</v>
      </c>
      <c r="Y256" s="98"/>
      <c r="Z256" s="80">
        <f t="shared" si="18"/>
        <v>0</v>
      </c>
      <c r="AA256" s="80" t="str">
        <f t="shared" si="17"/>
        <v>运营管理部</v>
      </c>
      <c r="AB256" s="81" t="s">
        <v>293</v>
      </c>
      <c r="AC256" s="81">
        <v>0</v>
      </c>
      <c r="AD256" s="81">
        <v>0</v>
      </c>
      <c r="AE256" s="81">
        <v>0</v>
      </c>
      <c r="AF256" s="81">
        <v>0</v>
      </c>
      <c r="AG256" s="80" t="str">
        <f>IFERROR(VLOOKUP(AB256,$AI:$AJ,2,FALSE),0)</f>
        <v>运营管理部</v>
      </c>
      <c r="AI256" s="89" t="s">
        <v>649</v>
      </c>
      <c r="AJ256" s="89" t="s">
        <v>49</v>
      </c>
      <c r="AL256" s="83"/>
      <c r="AM256" s="83"/>
      <c r="AN256" s="83"/>
      <c r="AO256" s="83"/>
      <c r="AP256" s="83"/>
      <c r="AX256" s="80" t="s">
        <v>649</v>
      </c>
      <c r="AY256" s="80" t="s">
        <v>49</v>
      </c>
    </row>
    <row r="257" s="80" customFormat="1" ht="17.25" spans="1:51">
      <c r="A257" s="95"/>
      <c r="B257" s="95"/>
      <c r="C257" s="95"/>
      <c r="D257" s="95">
        <v>0</v>
      </c>
      <c r="E257" s="95"/>
      <c r="F257" s="95"/>
      <c r="G257" s="95"/>
      <c r="H257" s="95"/>
      <c r="I257" s="95"/>
      <c r="J257" s="95"/>
      <c r="K257" s="95"/>
      <c r="L257" s="80">
        <v>0</v>
      </c>
      <c r="Y257" s="98"/>
      <c r="Z257" s="80">
        <f t="shared" si="18"/>
        <v>0</v>
      </c>
      <c r="AA257" s="80">
        <f t="shared" si="17"/>
        <v>0</v>
      </c>
      <c r="AB257" s="81" t="s">
        <v>650</v>
      </c>
      <c r="AC257" s="81">
        <v>0</v>
      </c>
      <c r="AD257" s="81">
        <v>0</v>
      </c>
      <c r="AE257" s="81">
        <v>0</v>
      </c>
      <c r="AF257" s="81">
        <v>0</v>
      </c>
      <c r="AG257" s="80">
        <f>IFERROR(VLOOKUP(AB257,$AI:$AJ,2,FALSE),0)</f>
        <v>0</v>
      </c>
      <c r="AI257" s="89" t="s">
        <v>224</v>
      </c>
      <c r="AJ257" s="89" t="s">
        <v>49</v>
      </c>
      <c r="AL257" s="83"/>
      <c r="AM257" s="83"/>
      <c r="AN257" s="83"/>
      <c r="AO257" s="83"/>
      <c r="AP257" s="83"/>
      <c r="AX257" s="80" t="s">
        <v>224</v>
      </c>
      <c r="AY257" s="80" t="s">
        <v>49</v>
      </c>
    </row>
    <row r="258" s="80" customFormat="1" ht="17.25" spans="1:51">
      <c r="A258" s="95"/>
      <c r="B258" s="95"/>
      <c r="C258" s="95"/>
      <c r="D258" s="95">
        <v>0</v>
      </c>
      <c r="E258" s="95"/>
      <c r="F258" s="95"/>
      <c r="G258" s="95"/>
      <c r="H258" s="95"/>
      <c r="I258" s="95"/>
      <c r="J258" s="95"/>
      <c r="K258" s="95"/>
      <c r="L258" s="80">
        <v>0</v>
      </c>
      <c r="Y258" s="98"/>
      <c r="Z258" s="80">
        <f t="shared" si="18"/>
        <v>0</v>
      </c>
      <c r="AA258" s="80" t="str">
        <f t="shared" ref="AA258:AA321" si="19">AG258</f>
        <v>金杨支行</v>
      </c>
      <c r="AB258" s="81" t="s">
        <v>303</v>
      </c>
      <c r="AC258" s="81">
        <v>0</v>
      </c>
      <c r="AD258" s="81">
        <v>0</v>
      </c>
      <c r="AE258" s="81">
        <v>0</v>
      </c>
      <c r="AF258" s="81">
        <v>0</v>
      </c>
      <c r="AG258" s="80" t="str">
        <f>IFERROR(VLOOKUP(AB258,$AI:$AJ,2,FALSE),0)</f>
        <v>金杨支行</v>
      </c>
      <c r="AI258" s="89" t="s">
        <v>314</v>
      </c>
      <c r="AJ258" s="89" t="s">
        <v>49</v>
      </c>
      <c r="AL258" s="83"/>
      <c r="AM258" s="83"/>
      <c r="AN258" s="83"/>
      <c r="AO258" s="83"/>
      <c r="AP258" s="83"/>
      <c r="AX258" s="80" t="s">
        <v>314</v>
      </c>
      <c r="AY258" s="80" t="s">
        <v>49</v>
      </c>
    </row>
    <row r="259" s="80" customFormat="1" ht="17.25" spans="1:51">
      <c r="A259" s="95"/>
      <c r="B259" s="95"/>
      <c r="C259" s="95"/>
      <c r="D259" s="95">
        <v>0</v>
      </c>
      <c r="E259" s="95"/>
      <c r="F259" s="95"/>
      <c r="G259" s="95"/>
      <c r="H259" s="95"/>
      <c r="I259" s="95"/>
      <c r="J259" s="95"/>
      <c r="K259" s="95"/>
      <c r="L259" s="80">
        <v>0</v>
      </c>
      <c r="Y259" s="98"/>
      <c r="Z259" s="80">
        <f t="shared" si="18"/>
        <v>0</v>
      </c>
      <c r="AA259" s="80" t="str">
        <f t="shared" si="19"/>
        <v>运营管理部</v>
      </c>
      <c r="AB259" s="81" t="s">
        <v>346</v>
      </c>
      <c r="AC259" s="81">
        <v>0</v>
      </c>
      <c r="AD259" s="81">
        <v>0</v>
      </c>
      <c r="AE259" s="81">
        <v>0</v>
      </c>
      <c r="AF259" s="81">
        <v>0</v>
      </c>
      <c r="AG259" s="80" t="str">
        <f>IFERROR(VLOOKUP(AB259,$AI:$AJ,2,FALSE),0)</f>
        <v>运营管理部</v>
      </c>
      <c r="AI259" s="93" t="s">
        <v>651</v>
      </c>
      <c r="AJ259" s="89" t="s">
        <v>49</v>
      </c>
      <c r="AL259" s="83"/>
      <c r="AM259" s="83"/>
      <c r="AN259" s="83"/>
      <c r="AO259" s="83"/>
      <c r="AP259" s="83"/>
      <c r="AX259" s="80" t="s">
        <v>651</v>
      </c>
      <c r="AY259" s="80" t="s">
        <v>49</v>
      </c>
    </row>
    <row r="260" s="80" customFormat="1" ht="17.25" spans="1:51">
      <c r="A260" s="95"/>
      <c r="B260" s="95"/>
      <c r="C260" s="95"/>
      <c r="D260" s="95">
        <v>0</v>
      </c>
      <c r="E260" s="95"/>
      <c r="F260" s="95"/>
      <c r="G260" s="95"/>
      <c r="H260" s="95"/>
      <c r="I260" s="95"/>
      <c r="J260" s="95"/>
      <c r="K260" s="95"/>
      <c r="L260" s="80">
        <v>0</v>
      </c>
      <c r="Y260" s="98"/>
      <c r="Z260" s="80">
        <f t="shared" ref="Z260:Z323" si="20">P260-Y260</f>
        <v>0</v>
      </c>
      <c r="AA260" s="80" t="str">
        <f t="shared" si="19"/>
        <v>唐镇支行</v>
      </c>
      <c r="AB260" s="81" t="s">
        <v>652</v>
      </c>
      <c r="AC260" s="81">
        <v>0</v>
      </c>
      <c r="AD260" s="81">
        <v>0</v>
      </c>
      <c r="AE260" s="81">
        <v>0</v>
      </c>
      <c r="AF260" s="81">
        <v>6000</v>
      </c>
      <c r="AG260" s="80" t="str">
        <f>IFERROR(VLOOKUP(AB260,$AI:$AJ,2,FALSE),0)</f>
        <v>唐镇支行</v>
      </c>
      <c r="AI260" s="94" t="s">
        <v>653</v>
      </c>
      <c r="AJ260" s="89" t="s">
        <v>49</v>
      </c>
      <c r="AL260" s="83"/>
      <c r="AM260" s="83"/>
      <c r="AN260" s="83"/>
      <c r="AO260" s="83"/>
      <c r="AP260" s="83"/>
      <c r="AX260" s="80" t="s">
        <v>653</v>
      </c>
      <c r="AY260" s="80" t="s">
        <v>49</v>
      </c>
    </row>
    <row r="261" s="80" customFormat="1" ht="17.25" spans="1:51">
      <c r="A261" s="95"/>
      <c r="B261" s="95"/>
      <c r="C261" s="95"/>
      <c r="D261" s="95">
        <v>0</v>
      </c>
      <c r="E261" s="95"/>
      <c r="F261" s="95"/>
      <c r="G261" s="95"/>
      <c r="H261" s="95"/>
      <c r="I261" s="95"/>
      <c r="J261" s="95"/>
      <c r="K261" s="95"/>
      <c r="L261" s="80">
        <v>0</v>
      </c>
      <c r="Y261" s="98"/>
      <c r="Z261" s="80">
        <f t="shared" si="20"/>
        <v>0</v>
      </c>
      <c r="AA261" s="80" t="str">
        <f t="shared" si="19"/>
        <v>东沟支行</v>
      </c>
      <c r="AB261" s="81" t="s">
        <v>654</v>
      </c>
      <c r="AC261" s="81">
        <v>0</v>
      </c>
      <c r="AD261" s="81">
        <v>0</v>
      </c>
      <c r="AE261" s="81">
        <v>0</v>
      </c>
      <c r="AF261" s="81">
        <v>0</v>
      </c>
      <c r="AG261" s="80" t="str">
        <f>IFERROR(VLOOKUP(AB261,$AI:$AJ,2,FALSE),0)</f>
        <v>东沟支行</v>
      </c>
      <c r="AI261" s="89" t="s">
        <v>655</v>
      </c>
      <c r="AJ261" s="89" t="s">
        <v>49</v>
      </c>
      <c r="AL261" s="83"/>
      <c r="AM261" s="83"/>
      <c r="AN261" s="83"/>
      <c r="AO261" s="83"/>
      <c r="AP261" s="83"/>
      <c r="AX261" s="80" t="s">
        <v>655</v>
      </c>
      <c r="AY261" s="80" t="s">
        <v>49</v>
      </c>
    </row>
    <row r="262" s="80" customFormat="1" ht="17.25" spans="1:51">
      <c r="A262" s="95"/>
      <c r="B262" s="95"/>
      <c r="C262" s="95"/>
      <c r="D262" s="95">
        <v>0</v>
      </c>
      <c r="E262" s="95"/>
      <c r="F262" s="95"/>
      <c r="G262" s="95"/>
      <c r="H262" s="95"/>
      <c r="I262" s="95"/>
      <c r="J262" s="95"/>
      <c r="K262" s="95"/>
      <c r="L262" s="80">
        <v>0</v>
      </c>
      <c r="Y262" s="98"/>
      <c r="Z262" s="80">
        <f t="shared" si="20"/>
        <v>0</v>
      </c>
      <c r="AA262" s="80" t="str">
        <f t="shared" si="19"/>
        <v>川沙支行</v>
      </c>
      <c r="AB262" s="81" t="s">
        <v>656</v>
      </c>
      <c r="AC262" s="81">
        <v>0</v>
      </c>
      <c r="AD262" s="81">
        <v>0</v>
      </c>
      <c r="AE262" s="81">
        <v>0</v>
      </c>
      <c r="AF262" s="81">
        <v>0</v>
      </c>
      <c r="AG262" s="80" t="str">
        <f>IFERROR(VLOOKUP(AB262,$AI:$AJ,2,FALSE),0)</f>
        <v>川沙支行</v>
      </c>
      <c r="AI262" s="89" t="s">
        <v>657</v>
      </c>
      <c r="AJ262" s="89" t="s">
        <v>49</v>
      </c>
      <c r="AL262" s="83"/>
      <c r="AM262" s="83"/>
      <c r="AN262" s="83"/>
      <c r="AO262" s="83"/>
      <c r="AP262" s="83"/>
      <c r="AX262" s="80" t="s">
        <v>657</v>
      </c>
      <c r="AY262" s="80" t="s">
        <v>49</v>
      </c>
    </row>
    <row r="263" s="80" customFormat="1" ht="17.25" spans="1:51">
      <c r="A263" s="95"/>
      <c r="B263" s="95"/>
      <c r="C263" s="95"/>
      <c r="D263" s="95">
        <v>0</v>
      </c>
      <c r="E263" s="95"/>
      <c r="F263" s="95"/>
      <c r="G263" s="95"/>
      <c r="H263" s="95"/>
      <c r="I263" s="95"/>
      <c r="J263" s="95"/>
      <c r="K263" s="95"/>
      <c r="L263" s="80">
        <v>0</v>
      </c>
      <c r="Y263" s="98"/>
      <c r="Z263" s="80">
        <f t="shared" si="20"/>
        <v>0</v>
      </c>
      <c r="AA263" s="80" t="str">
        <f t="shared" si="19"/>
        <v>妙境支行</v>
      </c>
      <c r="AB263" s="81" t="s">
        <v>658</v>
      </c>
      <c r="AC263" s="81">
        <v>0</v>
      </c>
      <c r="AD263" s="81">
        <v>0</v>
      </c>
      <c r="AE263" s="81">
        <v>0</v>
      </c>
      <c r="AF263" s="81">
        <v>0</v>
      </c>
      <c r="AG263" s="80" t="str">
        <f>IFERROR(VLOOKUP(AB263,$AI:$AJ,2,FALSE),0)</f>
        <v>妙境支行</v>
      </c>
      <c r="AI263" s="89" t="s">
        <v>659</v>
      </c>
      <c r="AJ263" s="89" t="s">
        <v>49</v>
      </c>
      <c r="AL263" s="83"/>
      <c r="AM263" s="83"/>
      <c r="AN263" s="83"/>
      <c r="AO263" s="83"/>
      <c r="AP263" s="83"/>
      <c r="AX263" s="80" t="s">
        <v>659</v>
      </c>
      <c r="AY263" s="80" t="s">
        <v>49</v>
      </c>
    </row>
    <row r="264" s="80" customFormat="1" ht="17.25" spans="1:51">
      <c r="A264" s="95"/>
      <c r="B264" s="95"/>
      <c r="C264" s="95"/>
      <c r="D264" s="95">
        <v>0</v>
      </c>
      <c r="E264" s="95"/>
      <c r="F264" s="95"/>
      <c r="G264" s="95"/>
      <c r="H264" s="95"/>
      <c r="I264" s="95"/>
      <c r="J264" s="95"/>
      <c r="K264" s="95"/>
      <c r="L264" s="80">
        <v>0</v>
      </c>
      <c r="Y264" s="98"/>
      <c r="Z264" s="80">
        <f t="shared" si="20"/>
        <v>0</v>
      </c>
      <c r="AA264" s="80" t="str">
        <f t="shared" si="19"/>
        <v>零售市场部</v>
      </c>
      <c r="AB264" s="81" t="s">
        <v>615</v>
      </c>
      <c r="AC264" s="81">
        <v>0</v>
      </c>
      <c r="AD264" s="81">
        <v>0</v>
      </c>
      <c r="AE264" s="81">
        <v>0</v>
      </c>
      <c r="AF264" s="81">
        <v>0</v>
      </c>
      <c r="AG264" s="80" t="str">
        <f>IFERROR(VLOOKUP(AB264,$AI:$AJ,2,FALSE),0)</f>
        <v>零售市场部</v>
      </c>
      <c r="AI264" s="89" t="s">
        <v>291</v>
      </c>
      <c r="AJ264" s="89" t="s">
        <v>49</v>
      </c>
      <c r="AL264" s="83"/>
      <c r="AM264" s="83"/>
      <c r="AN264" s="83"/>
      <c r="AO264" s="83"/>
      <c r="AP264" s="83"/>
      <c r="AX264" s="80" t="s">
        <v>291</v>
      </c>
      <c r="AY264" s="80" t="s">
        <v>49</v>
      </c>
    </row>
    <row r="265" s="80" customFormat="1" ht="17.25" spans="1:51">
      <c r="A265" s="95"/>
      <c r="B265" s="95"/>
      <c r="C265" s="95"/>
      <c r="D265" s="95">
        <v>0</v>
      </c>
      <c r="E265" s="95"/>
      <c r="F265" s="95"/>
      <c r="G265" s="95"/>
      <c r="H265" s="95"/>
      <c r="I265" s="95"/>
      <c r="J265" s="95"/>
      <c r="K265" s="95"/>
      <c r="L265" s="80">
        <v>0</v>
      </c>
      <c r="Y265" s="98"/>
      <c r="Z265" s="80">
        <f t="shared" si="20"/>
        <v>0</v>
      </c>
      <c r="AA265" s="80" t="str">
        <f t="shared" si="19"/>
        <v>运营管理部</v>
      </c>
      <c r="AB265" s="81" t="s">
        <v>320</v>
      </c>
      <c r="AC265" s="81">
        <v>0</v>
      </c>
      <c r="AD265" s="81">
        <v>0</v>
      </c>
      <c r="AE265" s="81">
        <v>0</v>
      </c>
      <c r="AF265" s="81">
        <v>0</v>
      </c>
      <c r="AG265" s="80" t="str">
        <f>IFERROR(VLOOKUP(AB265,$AI:$AJ,2,FALSE),0)</f>
        <v>运营管理部</v>
      </c>
      <c r="AI265" s="89" t="s">
        <v>132</v>
      </c>
      <c r="AJ265" s="89" t="s">
        <v>49</v>
      </c>
      <c r="AL265" s="83"/>
      <c r="AM265" s="83"/>
      <c r="AN265" s="83"/>
      <c r="AO265" s="83"/>
      <c r="AP265" s="83"/>
      <c r="AX265" s="80" t="s">
        <v>132</v>
      </c>
      <c r="AY265" s="80" t="s">
        <v>49</v>
      </c>
    </row>
    <row r="266" s="80" customFormat="1" ht="17.25" spans="1:51">
      <c r="A266" s="95"/>
      <c r="B266" s="95"/>
      <c r="C266" s="95"/>
      <c r="D266" s="95">
        <v>0</v>
      </c>
      <c r="E266" s="95"/>
      <c r="F266" s="95"/>
      <c r="G266" s="95"/>
      <c r="H266" s="95"/>
      <c r="I266" s="95"/>
      <c r="J266" s="95"/>
      <c r="K266" s="95"/>
      <c r="L266" s="80">
        <v>0</v>
      </c>
      <c r="Y266" s="98"/>
      <c r="Z266" s="80">
        <f t="shared" si="20"/>
        <v>0</v>
      </c>
      <c r="AA266" s="80">
        <f t="shared" si="19"/>
        <v>0</v>
      </c>
      <c r="AB266" s="81" t="s">
        <v>660</v>
      </c>
      <c r="AC266" s="81">
        <v>0</v>
      </c>
      <c r="AD266" s="81">
        <v>0</v>
      </c>
      <c r="AE266" s="81">
        <v>1</v>
      </c>
      <c r="AF266" s="81">
        <v>0</v>
      </c>
      <c r="AG266" s="80">
        <f>IFERROR(VLOOKUP(AB266,$AI:$AJ,2,FALSE),0)</f>
        <v>0</v>
      </c>
      <c r="AI266" s="91" t="s">
        <v>370</v>
      </c>
      <c r="AJ266" s="89" t="s">
        <v>49</v>
      </c>
      <c r="AL266" s="83"/>
      <c r="AM266" s="83"/>
      <c r="AN266" s="83"/>
      <c r="AO266" s="83"/>
      <c r="AP266" s="83"/>
      <c r="AX266" s="80" t="s">
        <v>370</v>
      </c>
      <c r="AY266" s="80" t="s">
        <v>49</v>
      </c>
    </row>
    <row r="267" s="80" customFormat="1" ht="17.25" spans="1:51">
      <c r="A267" s="95"/>
      <c r="B267" s="95"/>
      <c r="C267" s="95"/>
      <c r="D267" s="95">
        <v>0</v>
      </c>
      <c r="E267" s="95"/>
      <c r="F267" s="95"/>
      <c r="G267" s="95"/>
      <c r="H267" s="95"/>
      <c r="I267" s="95"/>
      <c r="J267" s="95"/>
      <c r="K267" s="95"/>
      <c r="L267" s="80">
        <v>0</v>
      </c>
      <c r="Y267" s="98"/>
      <c r="Z267" s="80">
        <f t="shared" si="20"/>
        <v>0</v>
      </c>
      <c r="AA267" s="80" t="str">
        <f t="shared" si="19"/>
        <v>陆家嘴支行</v>
      </c>
      <c r="AB267" s="81" t="s">
        <v>132</v>
      </c>
      <c r="AC267" s="81">
        <v>0</v>
      </c>
      <c r="AD267" s="81">
        <v>0</v>
      </c>
      <c r="AE267" s="81">
        <v>0</v>
      </c>
      <c r="AF267" s="81">
        <v>140900</v>
      </c>
      <c r="AG267" s="80" t="str">
        <f>IFERROR(VLOOKUP(AB267,$AI:$AJ,2,FALSE),0)</f>
        <v>陆家嘴支行</v>
      </c>
      <c r="AI267" s="92" t="s">
        <v>661</v>
      </c>
      <c r="AJ267" s="89" t="s">
        <v>49</v>
      </c>
      <c r="AL267" s="83"/>
      <c r="AM267" s="83"/>
      <c r="AN267" s="83"/>
      <c r="AO267" s="83"/>
      <c r="AP267" s="83"/>
      <c r="AX267" s="80" t="s">
        <v>661</v>
      </c>
      <c r="AY267" s="80" t="s">
        <v>49</v>
      </c>
    </row>
    <row r="268" s="80" customFormat="1" ht="17.25" spans="1:51">
      <c r="A268" s="95"/>
      <c r="B268" s="95"/>
      <c r="C268" s="95"/>
      <c r="D268" s="95">
        <v>0</v>
      </c>
      <c r="E268" s="95"/>
      <c r="F268" s="95"/>
      <c r="G268" s="95"/>
      <c r="H268" s="95"/>
      <c r="I268" s="95"/>
      <c r="J268" s="95"/>
      <c r="K268" s="95"/>
      <c r="L268" s="80">
        <v>0</v>
      </c>
      <c r="Y268" s="98"/>
      <c r="Z268" s="80">
        <f t="shared" si="20"/>
        <v>0</v>
      </c>
      <c r="AA268" s="80">
        <f t="shared" si="19"/>
        <v>0</v>
      </c>
      <c r="AB268" s="81" t="s">
        <v>308</v>
      </c>
      <c r="AC268" s="81">
        <v>0</v>
      </c>
      <c r="AD268" s="81">
        <v>0</v>
      </c>
      <c r="AE268" s="81">
        <v>0</v>
      </c>
      <c r="AF268" s="81">
        <v>20000</v>
      </c>
      <c r="AG268" s="80">
        <f>IFERROR(VLOOKUP(AB268,$AI:$AJ,2,FALSE),0)</f>
        <v>0</v>
      </c>
      <c r="AI268" s="94" t="s">
        <v>662</v>
      </c>
      <c r="AJ268" s="89" t="s">
        <v>49</v>
      </c>
      <c r="AL268" s="83"/>
      <c r="AM268" s="83"/>
      <c r="AN268" s="83"/>
      <c r="AO268" s="83"/>
      <c r="AP268" s="83"/>
      <c r="AX268" s="80" t="s">
        <v>662</v>
      </c>
      <c r="AY268" s="80" t="s">
        <v>49</v>
      </c>
    </row>
    <row r="269" s="80" customFormat="1" ht="17.25" spans="1:51">
      <c r="A269" s="95"/>
      <c r="B269" s="95"/>
      <c r="C269" s="95"/>
      <c r="D269" s="95">
        <v>0</v>
      </c>
      <c r="E269" s="95"/>
      <c r="F269" s="95"/>
      <c r="G269" s="95"/>
      <c r="H269" s="95"/>
      <c r="I269" s="95"/>
      <c r="J269" s="95"/>
      <c r="K269" s="95"/>
      <c r="L269" s="80">
        <v>0</v>
      </c>
      <c r="Y269" s="98"/>
      <c r="Z269" s="80">
        <f t="shared" si="20"/>
        <v>0</v>
      </c>
      <c r="AA269" s="80" t="str">
        <f t="shared" si="19"/>
        <v>六团支行</v>
      </c>
      <c r="AB269" s="81" t="s">
        <v>663</v>
      </c>
      <c r="AC269" s="81">
        <v>0</v>
      </c>
      <c r="AD269" s="81">
        <v>0</v>
      </c>
      <c r="AE269" s="81">
        <v>3</v>
      </c>
      <c r="AF269" s="81">
        <v>0</v>
      </c>
      <c r="AG269" s="80" t="str">
        <f>IFERROR(VLOOKUP(AB269,$AI:$AJ,2,FALSE),0)</f>
        <v>六团支行</v>
      </c>
      <c r="AI269" s="93" t="s">
        <v>664</v>
      </c>
      <c r="AJ269" s="89" t="s">
        <v>49</v>
      </c>
      <c r="AL269" s="83"/>
      <c r="AM269" s="83"/>
      <c r="AN269" s="83"/>
      <c r="AO269" s="83"/>
      <c r="AP269" s="83"/>
      <c r="AX269" s="80" t="s">
        <v>664</v>
      </c>
      <c r="AY269" s="80" t="s">
        <v>49</v>
      </c>
    </row>
    <row r="270" s="80" customFormat="1" ht="17.25" spans="1:51">
      <c r="A270" s="95"/>
      <c r="B270" s="95"/>
      <c r="C270" s="95"/>
      <c r="D270" s="95">
        <v>0</v>
      </c>
      <c r="E270" s="95"/>
      <c r="F270" s="95"/>
      <c r="G270" s="95"/>
      <c r="H270" s="95"/>
      <c r="I270" s="95"/>
      <c r="J270" s="95"/>
      <c r="K270" s="95"/>
      <c r="L270" s="80">
        <v>0</v>
      </c>
      <c r="Y270" s="98"/>
      <c r="Z270" s="80">
        <f t="shared" si="20"/>
        <v>0</v>
      </c>
      <c r="AA270" s="80">
        <f t="shared" si="19"/>
        <v>0</v>
      </c>
      <c r="AB270" s="81" t="s">
        <v>665</v>
      </c>
      <c r="AC270" s="81">
        <v>0</v>
      </c>
      <c r="AD270" s="81">
        <v>0</v>
      </c>
      <c r="AE270" s="81">
        <v>0</v>
      </c>
      <c r="AF270" s="81">
        <v>50000</v>
      </c>
      <c r="AG270" s="80">
        <f>IFERROR(VLOOKUP(AB270,$AI:$AJ,2,FALSE),0)</f>
        <v>0</v>
      </c>
      <c r="AI270" s="89" t="s">
        <v>666</v>
      </c>
      <c r="AJ270" s="89" t="s">
        <v>49</v>
      </c>
      <c r="AL270" s="83"/>
      <c r="AM270" s="83"/>
      <c r="AN270" s="83"/>
      <c r="AO270" s="83"/>
      <c r="AP270" s="83"/>
      <c r="AX270" s="80" t="s">
        <v>666</v>
      </c>
      <c r="AY270" s="80" t="s">
        <v>49</v>
      </c>
    </row>
    <row r="271" s="80" customFormat="1" ht="17.25" spans="1:51">
      <c r="A271" s="95"/>
      <c r="B271" s="95"/>
      <c r="C271" s="95"/>
      <c r="D271" s="95">
        <v>0</v>
      </c>
      <c r="E271" s="95"/>
      <c r="F271" s="95"/>
      <c r="G271" s="95"/>
      <c r="H271" s="95"/>
      <c r="I271" s="95"/>
      <c r="J271" s="95"/>
      <c r="K271" s="95"/>
      <c r="L271" s="80">
        <v>0</v>
      </c>
      <c r="Y271" s="98"/>
      <c r="Z271" s="80">
        <f t="shared" si="20"/>
        <v>0</v>
      </c>
      <c r="AA271" s="80">
        <f t="shared" si="19"/>
        <v>0</v>
      </c>
      <c r="AB271" s="81" t="s">
        <v>667</v>
      </c>
      <c r="AC271" s="81">
        <v>0</v>
      </c>
      <c r="AD271" s="81">
        <v>0</v>
      </c>
      <c r="AE271" s="81">
        <v>0</v>
      </c>
      <c r="AF271" s="81">
        <v>0</v>
      </c>
      <c r="AG271" s="80">
        <f>IFERROR(VLOOKUP(AB271,$AI:$AJ,2,FALSE),0)</f>
        <v>0</v>
      </c>
      <c r="AI271" s="89" t="s">
        <v>668</v>
      </c>
      <c r="AJ271" s="89" t="s">
        <v>49</v>
      </c>
      <c r="AL271" s="83"/>
      <c r="AM271" s="83"/>
      <c r="AN271" s="83"/>
      <c r="AO271" s="83"/>
      <c r="AP271" s="83"/>
      <c r="AX271" s="80" t="s">
        <v>668</v>
      </c>
      <c r="AY271" s="80" t="s">
        <v>49</v>
      </c>
    </row>
    <row r="272" s="80" customFormat="1" ht="17.25" spans="1:51">
      <c r="A272" s="95"/>
      <c r="B272" s="95"/>
      <c r="C272" s="95"/>
      <c r="D272" s="95">
        <v>0</v>
      </c>
      <c r="E272" s="95"/>
      <c r="F272" s="95"/>
      <c r="G272" s="95"/>
      <c r="H272" s="95"/>
      <c r="I272" s="95"/>
      <c r="J272" s="95"/>
      <c r="K272" s="95"/>
      <c r="L272" s="80">
        <v>0</v>
      </c>
      <c r="Y272" s="98"/>
      <c r="Z272" s="80">
        <f t="shared" si="20"/>
        <v>0</v>
      </c>
      <c r="AA272" s="80" t="str">
        <f t="shared" si="19"/>
        <v>风险管理部</v>
      </c>
      <c r="AB272" s="81" t="s">
        <v>492</v>
      </c>
      <c r="AC272" s="81">
        <v>0</v>
      </c>
      <c r="AD272" s="81">
        <v>0</v>
      </c>
      <c r="AE272" s="81">
        <v>0</v>
      </c>
      <c r="AF272" s="81">
        <v>0</v>
      </c>
      <c r="AG272" s="80" t="str">
        <f>IFERROR(VLOOKUP(AB272,$AI:$AJ,2,FALSE),0)</f>
        <v>风险管理部</v>
      </c>
      <c r="AI272" s="92" t="s">
        <v>669</v>
      </c>
      <c r="AJ272" s="89" t="s">
        <v>49</v>
      </c>
      <c r="AL272" s="83"/>
      <c r="AM272" s="83"/>
      <c r="AN272" s="83"/>
      <c r="AO272" s="83"/>
      <c r="AP272" s="83"/>
      <c r="AX272" s="80" t="s">
        <v>669</v>
      </c>
      <c r="AY272" s="80" t="s">
        <v>49</v>
      </c>
    </row>
    <row r="273" s="80" customFormat="1" ht="17.25" spans="1:51">
      <c r="A273" s="95"/>
      <c r="B273" s="95"/>
      <c r="C273" s="95"/>
      <c r="D273" s="95">
        <v>0</v>
      </c>
      <c r="E273" s="95"/>
      <c r="F273" s="95"/>
      <c r="G273" s="95"/>
      <c r="H273" s="95"/>
      <c r="I273" s="95"/>
      <c r="J273" s="95"/>
      <c r="K273" s="95"/>
      <c r="L273" s="80">
        <v>0</v>
      </c>
      <c r="Y273" s="98"/>
      <c r="Z273" s="80">
        <f t="shared" si="20"/>
        <v>0</v>
      </c>
      <c r="AA273" s="80">
        <f t="shared" si="19"/>
        <v>0</v>
      </c>
      <c r="AB273" s="81" t="s">
        <v>670</v>
      </c>
      <c r="AC273" s="81">
        <v>0</v>
      </c>
      <c r="AD273" s="81">
        <v>0</v>
      </c>
      <c r="AE273" s="81">
        <v>0</v>
      </c>
      <c r="AF273" s="81">
        <v>0</v>
      </c>
      <c r="AG273" s="80">
        <f>IFERROR(VLOOKUP(AB273,$AI:$AJ,2,FALSE),0)</f>
        <v>0</v>
      </c>
      <c r="AI273" s="89" t="s">
        <v>425</v>
      </c>
      <c r="AJ273" s="89" t="s">
        <v>241</v>
      </c>
      <c r="AL273" s="83"/>
      <c r="AM273" s="83"/>
      <c r="AN273" s="83"/>
      <c r="AO273" s="83"/>
      <c r="AP273" s="83"/>
      <c r="AX273" s="80" t="s">
        <v>425</v>
      </c>
      <c r="AY273" s="80" t="s">
        <v>241</v>
      </c>
    </row>
    <row r="274" s="80" customFormat="1" ht="17.25" spans="1:51">
      <c r="A274" s="95"/>
      <c r="B274" s="95"/>
      <c r="C274" s="95"/>
      <c r="D274" s="95">
        <v>0</v>
      </c>
      <c r="E274" s="95"/>
      <c r="F274" s="95"/>
      <c r="G274" s="95"/>
      <c r="H274" s="95"/>
      <c r="I274" s="95"/>
      <c r="J274" s="95"/>
      <c r="K274" s="95"/>
      <c r="L274" s="80">
        <v>0</v>
      </c>
      <c r="Y274" s="98"/>
      <c r="Z274" s="80">
        <f t="shared" si="20"/>
        <v>0</v>
      </c>
      <c r="AA274" s="80" t="str">
        <f t="shared" si="19"/>
        <v>江镇支行</v>
      </c>
      <c r="AB274" s="81" t="s">
        <v>140</v>
      </c>
      <c r="AC274" s="81">
        <v>0</v>
      </c>
      <c r="AD274" s="81">
        <v>0</v>
      </c>
      <c r="AE274" s="81">
        <v>1</v>
      </c>
      <c r="AF274" s="81">
        <v>10000</v>
      </c>
      <c r="AG274" s="80" t="str">
        <f>IFERROR(VLOOKUP(AB274,$AI:$AJ,2,FALSE),0)</f>
        <v>江镇支行</v>
      </c>
      <c r="AI274" s="89" t="s">
        <v>183</v>
      </c>
      <c r="AJ274" s="89" t="s">
        <v>241</v>
      </c>
      <c r="AL274" s="83"/>
      <c r="AM274" s="83"/>
      <c r="AN274" s="83"/>
      <c r="AO274" s="83"/>
      <c r="AP274" s="83"/>
      <c r="AX274" s="80" t="s">
        <v>183</v>
      </c>
      <c r="AY274" s="80" t="s">
        <v>241</v>
      </c>
    </row>
    <row r="275" s="80" customFormat="1" ht="17.25" spans="1:51">
      <c r="A275" s="95"/>
      <c r="B275" s="95"/>
      <c r="C275" s="95"/>
      <c r="D275" s="95">
        <v>0</v>
      </c>
      <c r="E275" s="95"/>
      <c r="F275" s="95"/>
      <c r="G275" s="95"/>
      <c r="H275" s="95"/>
      <c r="I275" s="95"/>
      <c r="J275" s="95"/>
      <c r="K275" s="95"/>
      <c r="L275" s="80">
        <v>0</v>
      </c>
      <c r="Y275" s="98"/>
      <c r="Z275" s="80">
        <f t="shared" si="20"/>
        <v>0</v>
      </c>
      <c r="AA275" s="80" t="str">
        <f t="shared" si="19"/>
        <v>运营管理部</v>
      </c>
      <c r="AB275" s="81" t="s">
        <v>348</v>
      </c>
      <c r="AC275" s="81">
        <v>0</v>
      </c>
      <c r="AD275" s="81">
        <v>0</v>
      </c>
      <c r="AE275" s="81">
        <v>0</v>
      </c>
      <c r="AF275" s="81">
        <v>0</v>
      </c>
      <c r="AG275" s="80" t="str">
        <f>IFERROR(VLOOKUP(AB275,$AI:$AJ,2,FALSE),0)</f>
        <v>运营管理部</v>
      </c>
      <c r="AI275" s="89" t="s">
        <v>461</v>
      </c>
      <c r="AJ275" s="89" t="s">
        <v>241</v>
      </c>
      <c r="AL275" s="83"/>
      <c r="AM275" s="83"/>
      <c r="AN275" s="83"/>
      <c r="AO275" s="83"/>
      <c r="AP275" s="83"/>
      <c r="AX275" s="80" t="s">
        <v>461</v>
      </c>
      <c r="AY275" s="80" t="s">
        <v>241</v>
      </c>
    </row>
    <row r="276" s="80" customFormat="1" ht="17.25" spans="1:51">
      <c r="A276" s="95"/>
      <c r="B276" s="95"/>
      <c r="C276" s="95"/>
      <c r="D276" s="95">
        <v>0</v>
      </c>
      <c r="E276" s="95"/>
      <c r="F276" s="95"/>
      <c r="G276" s="95"/>
      <c r="H276" s="95"/>
      <c r="I276" s="95"/>
      <c r="J276" s="95"/>
      <c r="K276" s="95"/>
      <c r="L276" s="80">
        <v>0</v>
      </c>
      <c r="Y276" s="98"/>
      <c r="Z276" s="80">
        <f t="shared" si="20"/>
        <v>0</v>
      </c>
      <c r="AA276" s="80">
        <f t="shared" si="19"/>
        <v>0</v>
      </c>
      <c r="AB276" s="81" t="s">
        <v>671</v>
      </c>
      <c r="AC276" s="81">
        <v>0</v>
      </c>
      <c r="AD276" s="81">
        <v>0</v>
      </c>
      <c r="AE276" s="81">
        <v>0</v>
      </c>
      <c r="AF276" s="81">
        <v>0</v>
      </c>
      <c r="AG276" s="80">
        <f>IFERROR(VLOOKUP(AB276,$AI:$AJ,2,FALSE),0)</f>
        <v>0</v>
      </c>
      <c r="AI276" s="89" t="s">
        <v>484</v>
      </c>
      <c r="AJ276" s="89" t="s">
        <v>241</v>
      </c>
      <c r="AL276" s="83"/>
      <c r="AM276" s="83"/>
      <c r="AN276" s="83"/>
      <c r="AO276" s="83"/>
      <c r="AP276" s="83"/>
      <c r="AX276" s="80" t="s">
        <v>484</v>
      </c>
      <c r="AY276" s="80" t="s">
        <v>241</v>
      </c>
    </row>
    <row r="277" s="80" customFormat="1" ht="17.25" spans="1:51">
      <c r="A277" s="95"/>
      <c r="B277" s="95"/>
      <c r="C277" s="95"/>
      <c r="D277" s="95">
        <v>0</v>
      </c>
      <c r="E277" s="95"/>
      <c r="F277" s="95"/>
      <c r="G277" s="95"/>
      <c r="H277" s="95"/>
      <c r="I277" s="95"/>
      <c r="J277" s="95"/>
      <c r="K277" s="95"/>
      <c r="L277" s="80">
        <v>0</v>
      </c>
      <c r="Y277" s="98"/>
      <c r="Z277" s="80">
        <f t="shared" si="20"/>
        <v>0</v>
      </c>
      <c r="AA277" s="80">
        <f t="shared" si="19"/>
        <v>0</v>
      </c>
      <c r="AB277" s="81" t="s">
        <v>672</v>
      </c>
      <c r="AC277" s="81">
        <v>0</v>
      </c>
      <c r="AD277" s="81">
        <v>0</v>
      </c>
      <c r="AE277" s="81">
        <v>0</v>
      </c>
      <c r="AF277" s="81">
        <v>0</v>
      </c>
      <c r="AG277" s="80">
        <f>IFERROR(VLOOKUP(AB277,$AI:$AJ,2,FALSE),0)</f>
        <v>0</v>
      </c>
      <c r="AI277" s="89" t="s">
        <v>214</v>
      </c>
      <c r="AJ277" s="89" t="s">
        <v>241</v>
      </c>
      <c r="AL277" s="83"/>
      <c r="AM277" s="83"/>
      <c r="AN277" s="83"/>
      <c r="AO277" s="83"/>
      <c r="AP277" s="83"/>
      <c r="AX277" s="80" t="s">
        <v>214</v>
      </c>
      <c r="AY277" s="80" t="s">
        <v>241</v>
      </c>
    </row>
    <row r="278" s="80" customFormat="1" ht="17.25" spans="1:51">
      <c r="A278" s="95"/>
      <c r="B278" s="95"/>
      <c r="C278" s="95"/>
      <c r="D278" s="95">
        <v>0</v>
      </c>
      <c r="E278" s="95"/>
      <c r="F278" s="95"/>
      <c r="G278" s="95"/>
      <c r="H278" s="95"/>
      <c r="I278" s="95"/>
      <c r="J278" s="95"/>
      <c r="K278" s="95"/>
      <c r="L278" s="80">
        <v>0</v>
      </c>
      <c r="Y278" s="98"/>
      <c r="Z278" s="80">
        <f t="shared" si="20"/>
        <v>0</v>
      </c>
      <c r="AA278" s="80" t="str">
        <f t="shared" si="19"/>
        <v>金桥支行</v>
      </c>
      <c r="AB278" s="81" t="s">
        <v>673</v>
      </c>
      <c r="AC278" s="81">
        <v>0</v>
      </c>
      <c r="AD278" s="81">
        <v>0</v>
      </c>
      <c r="AE278" s="81">
        <v>0</v>
      </c>
      <c r="AF278" s="81">
        <v>0</v>
      </c>
      <c r="AG278" s="80" t="str">
        <f>IFERROR(VLOOKUP(AB278,$AI:$AJ,2,FALSE),0)</f>
        <v>金桥支行</v>
      </c>
      <c r="AI278" s="89" t="s">
        <v>613</v>
      </c>
      <c r="AJ278" s="89" t="s">
        <v>241</v>
      </c>
      <c r="AL278" s="83"/>
      <c r="AM278" s="83"/>
      <c r="AN278" s="83"/>
      <c r="AO278" s="83"/>
      <c r="AP278" s="83"/>
      <c r="AX278" s="80" t="s">
        <v>613</v>
      </c>
      <c r="AY278" s="80" t="s">
        <v>241</v>
      </c>
    </row>
    <row r="279" s="80" customFormat="1" ht="17.25" spans="1:51">
      <c r="A279" s="95"/>
      <c r="B279" s="95"/>
      <c r="C279" s="95"/>
      <c r="D279" s="95">
        <v>0</v>
      </c>
      <c r="E279" s="95"/>
      <c r="F279" s="95"/>
      <c r="G279" s="95"/>
      <c r="H279" s="95"/>
      <c r="I279" s="95"/>
      <c r="J279" s="95"/>
      <c r="K279" s="95"/>
      <c r="L279" s="80">
        <v>0</v>
      </c>
      <c r="Y279" s="98"/>
      <c r="Z279" s="80">
        <f t="shared" si="20"/>
        <v>0</v>
      </c>
      <c r="AA279" s="80">
        <f t="shared" si="19"/>
        <v>0</v>
      </c>
      <c r="AB279" s="81" t="s">
        <v>674</v>
      </c>
      <c r="AC279" s="81">
        <v>0</v>
      </c>
      <c r="AD279" s="81">
        <v>0</v>
      </c>
      <c r="AE279" s="81">
        <v>0</v>
      </c>
      <c r="AF279" s="81">
        <v>0</v>
      </c>
      <c r="AG279" s="80">
        <f>IFERROR(VLOOKUP(AB279,$AI:$AJ,2,FALSE),0)</f>
        <v>0</v>
      </c>
      <c r="AI279" s="89" t="s">
        <v>675</v>
      </c>
      <c r="AJ279" s="89" t="s">
        <v>241</v>
      </c>
      <c r="AL279" s="83"/>
      <c r="AM279" s="83"/>
      <c r="AN279" s="83"/>
      <c r="AO279" s="83"/>
      <c r="AP279" s="83"/>
      <c r="AX279" s="80" t="s">
        <v>675</v>
      </c>
      <c r="AY279" s="80" t="s">
        <v>241</v>
      </c>
    </row>
    <row r="280" s="80" customFormat="1" ht="17.25" spans="1:51">
      <c r="A280" s="95"/>
      <c r="B280" s="95"/>
      <c r="C280" s="95"/>
      <c r="D280" s="95">
        <v>0</v>
      </c>
      <c r="E280" s="95"/>
      <c r="F280" s="95"/>
      <c r="G280" s="95"/>
      <c r="H280" s="95"/>
      <c r="I280" s="95"/>
      <c r="J280" s="95"/>
      <c r="K280" s="95"/>
      <c r="L280" s="80">
        <v>0</v>
      </c>
      <c r="Y280" s="98"/>
      <c r="Z280" s="80">
        <f t="shared" si="20"/>
        <v>0</v>
      </c>
      <c r="AA280" s="80" t="str">
        <f t="shared" si="19"/>
        <v>金桥支行</v>
      </c>
      <c r="AB280" s="81" t="s">
        <v>676</v>
      </c>
      <c r="AC280" s="81">
        <v>0</v>
      </c>
      <c r="AD280" s="81">
        <v>0</v>
      </c>
      <c r="AE280" s="81">
        <v>0</v>
      </c>
      <c r="AF280" s="81">
        <v>0</v>
      </c>
      <c r="AG280" s="80" t="str">
        <f>IFERROR(VLOOKUP(AB280,$AI:$AJ,2,FALSE),0)</f>
        <v>金桥支行</v>
      </c>
      <c r="AI280" s="89" t="s">
        <v>677</v>
      </c>
      <c r="AJ280" s="89" t="s">
        <v>241</v>
      </c>
      <c r="AL280" s="83"/>
      <c r="AM280" s="83"/>
      <c r="AN280" s="83"/>
      <c r="AO280" s="83"/>
      <c r="AP280" s="83"/>
      <c r="AX280" s="80" t="s">
        <v>677</v>
      </c>
      <c r="AY280" s="80" t="s">
        <v>241</v>
      </c>
    </row>
    <row r="281" s="80" customFormat="1" ht="17.25" spans="1:51">
      <c r="A281" s="95"/>
      <c r="B281" s="95"/>
      <c r="C281" s="95"/>
      <c r="D281" s="95">
        <v>0</v>
      </c>
      <c r="E281" s="95"/>
      <c r="F281" s="95"/>
      <c r="G281" s="95"/>
      <c r="H281" s="95"/>
      <c r="I281" s="95"/>
      <c r="J281" s="95"/>
      <c r="K281" s="95"/>
      <c r="L281" s="80">
        <v>0</v>
      </c>
      <c r="Y281" s="98"/>
      <c r="Z281" s="80">
        <f t="shared" si="20"/>
        <v>0</v>
      </c>
      <c r="AA281" s="80">
        <f t="shared" si="19"/>
        <v>0</v>
      </c>
      <c r="AB281" s="81" t="s">
        <v>678</v>
      </c>
      <c r="AC281" s="81">
        <v>0</v>
      </c>
      <c r="AD281" s="81">
        <v>0</v>
      </c>
      <c r="AE281" s="81">
        <v>0</v>
      </c>
      <c r="AF281" s="81">
        <v>355245</v>
      </c>
      <c r="AG281" s="80">
        <f>IFERROR(VLOOKUP(AB281,$AI:$AJ,2,FALSE),0)</f>
        <v>0</v>
      </c>
      <c r="AI281" s="89" t="s">
        <v>679</v>
      </c>
      <c r="AJ281" s="89" t="s">
        <v>241</v>
      </c>
      <c r="AL281" s="83"/>
      <c r="AM281" s="83"/>
      <c r="AN281" s="83"/>
      <c r="AO281" s="83"/>
      <c r="AP281" s="83"/>
      <c r="AX281" s="80" t="s">
        <v>679</v>
      </c>
      <c r="AY281" s="80" t="s">
        <v>241</v>
      </c>
    </row>
    <row r="282" s="80" customFormat="1" ht="17.25" spans="1:51">
      <c r="A282" s="95"/>
      <c r="B282" s="95"/>
      <c r="C282" s="95"/>
      <c r="D282" s="95">
        <v>0</v>
      </c>
      <c r="E282" s="95"/>
      <c r="F282" s="95"/>
      <c r="G282" s="95"/>
      <c r="H282" s="95"/>
      <c r="I282" s="95"/>
      <c r="J282" s="95"/>
      <c r="K282" s="95"/>
      <c r="L282" s="80">
        <v>0</v>
      </c>
      <c r="Y282" s="98"/>
      <c r="Z282" s="80">
        <f t="shared" si="20"/>
        <v>0</v>
      </c>
      <c r="AA282" s="80">
        <f t="shared" si="19"/>
        <v>0</v>
      </c>
      <c r="AB282" s="81" t="s">
        <v>680</v>
      </c>
      <c r="AC282" s="81">
        <v>0</v>
      </c>
      <c r="AD282" s="81">
        <v>0</v>
      </c>
      <c r="AE282" s="81">
        <v>0</v>
      </c>
      <c r="AF282" s="81">
        <v>0</v>
      </c>
      <c r="AG282" s="80">
        <f>IFERROR(VLOOKUP(AB282,$AI:$AJ,2,FALSE),0)</f>
        <v>0</v>
      </c>
      <c r="AI282" s="89" t="s">
        <v>681</v>
      </c>
      <c r="AJ282" s="89" t="s">
        <v>57</v>
      </c>
      <c r="AL282" s="83"/>
      <c r="AM282" s="83"/>
      <c r="AN282" s="83"/>
      <c r="AO282" s="83"/>
      <c r="AP282" s="83"/>
      <c r="AX282" s="80" t="s">
        <v>681</v>
      </c>
      <c r="AY282" s="80" t="s">
        <v>57</v>
      </c>
    </row>
    <row r="283" s="80" customFormat="1" ht="17.25" spans="1:51">
      <c r="A283" s="95"/>
      <c r="B283" s="95"/>
      <c r="C283" s="95"/>
      <c r="D283" s="95">
        <v>0</v>
      </c>
      <c r="E283" s="95"/>
      <c r="F283" s="95"/>
      <c r="G283" s="95"/>
      <c r="H283" s="95"/>
      <c r="I283" s="95"/>
      <c r="J283" s="95"/>
      <c r="K283" s="95"/>
      <c r="L283" s="80">
        <v>0</v>
      </c>
      <c r="Y283" s="98"/>
      <c r="Z283" s="80">
        <f t="shared" si="20"/>
        <v>0</v>
      </c>
      <c r="AA283" s="80">
        <f t="shared" si="19"/>
        <v>0</v>
      </c>
      <c r="AB283" s="81" t="s">
        <v>682</v>
      </c>
      <c r="AC283" s="81">
        <v>0</v>
      </c>
      <c r="AD283" s="81">
        <v>0</v>
      </c>
      <c r="AE283" s="81">
        <v>0</v>
      </c>
      <c r="AF283" s="81">
        <v>0</v>
      </c>
      <c r="AG283" s="80">
        <f>IFERROR(VLOOKUP(AB283,$AI:$AJ,2,FALSE),0)</f>
        <v>0</v>
      </c>
      <c r="AI283" s="89" t="s">
        <v>683</v>
      </c>
      <c r="AJ283" s="89" t="s">
        <v>57</v>
      </c>
      <c r="AL283" s="83"/>
      <c r="AM283" s="83"/>
      <c r="AN283" s="83"/>
      <c r="AO283" s="83"/>
      <c r="AP283" s="83"/>
      <c r="AX283" s="80" t="s">
        <v>683</v>
      </c>
      <c r="AY283" s="80" t="s">
        <v>57</v>
      </c>
    </row>
    <row r="284" s="80" customFormat="1" ht="17.25" spans="1:51">
      <c r="A284" s="95"/>
      <c r="B284" s="95"/>
      <c r="C284" s="95"/>
      <c r="D284" s="95">
        <v>0</v>
      </c>
      <c r="E284" s="95"/>
      <c r="F284" s="95"/>
      <c r="G284" s="95"/>
      <c r="H284" s="95"/>
      <c r="I284" s="95"/>
      <c r="J284" s="95"/>
      <c r="K284" s="95"/>
      <c r="L284" s="80">
        <v>0</v>
      </c>
      <c r="Y284" s="98"/>
      <c r="Z284" s="80">
        <f t="shared" si="20"/>
        <v>0</v>
      </c>
      <c r="AA284" s="80" t="str">
        <f t="shared" si="19"/>
        <v>六里支行</v>
      </c>
      <c r="AB284" s="81" t="s">
        <v>684</v>
      </c>
      <c r="AC284" s="81">
        <v>0</v>
      </c>
      <c r="AD284" s="81">
        <v>0</v>
      </c>
      <c r="AE284" s="81">
        <v>0</v>
      </c>
      <c r="AF284" s="81">
        <v>0</v>
      </c>
      <c r="AG284" s="80" t="str">
        <f>IFERROR(VLOOKUP(AB284,$AI:$AJ,2,FALSE),0)</f>
        <v>六里支行</v>
      </c>
      <c r="AI284" s="89" t="s">
        <v>685</v>
      </c>
      <c r="AJ284" s="89" t="s">
        <v>57</v>
      </c>
      <c r="AL284" s="83"/>
      <c r="AM284" s="83"/>
      <c r="AN284" s="83"/>
      <c r="AO284" s="83"/>
      <c r="AP284" s="83"/>
      <c r="AX284" s="80" t="s">
        <v>685</v>
      </c>
      <c r="AY284" s="80" t="s">
        <v>57</v>
      </c>
    </row>
    <row r="285" s="80" customFormat="1" ht="17.25" spans="1:51">
      <c r="A285" s="95"/>
      <c r="B285" s="95"/>
      <c r="C285" s="95"/>
      <c r="D285" s="95">
        <v>0</v>
      </c>
      <c r="E285" s="95"/>
      <c r="F285" s="95"/>
      <c r="G285" s="95"/>
      <c r="H285" s="95"/>
      <c r="I285" s="95"/>
      <c r="J285" s="95"/>
      <c r="K285" s="95"/>
      <c r="L285" s="80">
        <v>0</v>
      </c>
      <c r="Y285" s="98"/>
      <c r="Z285" s="80">
        <f t="shared" si="20"/>
        <v>0</v>
      </c>
      <c r="AA285" s="80">
        <f t="shared" si="19"/>
        <v>0</v>
      </c>
      <c r="AB285" s="81" t="s">
        <v>686</v>
      </c>
      <c r="AC285" s="81">
        <v>0</v>
      </c>
      <c r="AD285" s="81">
        <v>0</v>
      </c>
      <c r="AE285" s="81">
        <v>0</v>
      </c>
      <c r="AF285" s="81">
        <v>0</v>
      </c>
      <c r="AG285" s="80">
        <f>IFERROR(VLOOKUP(AB285,$AI:$AJ,2,FALSE),0)</f>
        <v>0</v>
      </c>
      <c r="AI285" s="89" t="s">
        <v>529</v>
      </c>
      <c r="AJ285" s="89" t="s">
        <v>57</v>
      </c>
      <c r="AL285" s="83"/>
      <c r="AM285" s="83"/>
      <c r="AN285" s="83"/>
      <c r="AO285" s="83"/>
      <c r="AP285" s="83"/>
      <c r="AX285" s="80" t="s">
        <v>529</v>
      </c>
      <c r="AY285" s="80" t="s">
        <v>57</v>
      </c>
    </row>
    <row r="286" s="80" customFormat="1" ht="17.25" spans="1:51">
      <c r="A286" s="95"/>
      <c r="B286" s="95"/>
      <c r="C286" s="95"/>
      <c r="D286" s="95">
        <v>0</v>
      </c>
      <c r="E286" s="95"/>
      <c r="F286" s="95"/>
      <c r="G286" s="95"/>
      <c r="H286" s="95"/>
      <c r="I286" s="95"/>
      <c r="J286" s="95"/>
      <c r="K286" s="95"/>
      <c r="L286" s="80">
        <v>0</v>
      </c>
      <c r="Y286" s="98"/>
      <c r="Z286" s="80">
        <f t="shared" si="20"/>
        <v>0</v>
      </c>
      <c r="AA286" s="80" t="str">
        <f t="shared" si="19"/>
        <v>人力资源部</v>
      </c>
      <c r="AB286" s="81" t="s">
        <v>181</v>
      </c>
      <c r="AC286" s="81">
        <v>0</v>
      </c>
      <c r="AD286" s="81">
        <v>0</v>
      </c>
      <c r="AE286" s="81">
        <v>0</v>
      </c>
      <c r="AF286" s="81">
        <v>0</v>
      </c>
      <c r="AG286" s="80" t="str">
        <f>IFERROR(VLOOKUP(AB286,$AI:$AJ,2,FALSE),0)</f>
        <v>人力资源部</v>
      </c>
      <c r="AI286" s="93" t="s">
        <v>435</v>
      </c>
      <c r="AJ286" s="89" t="s">
        <v>57</v>
      </c>
      <c r="AL286" s="83"/>
      <c r="AM286" s="83"/>
      <c r="AN286" s="83"/>
      <c r="AO286" s="83"/>
      <c r="AP286" s="83"/>
      <c r="AX286" s="80" t="s">
        <v>435</v>
      </c>
      <c r="AY286" s="80" t="s">
        <v>57</v>
      </c>
    </row>
    <row r="287" s="80" customFormat="1" ht="17.25" spans="1:51">
      <c r="A287" s="95"/>
      <c r="B287" s="95"/>
      <c r="C287" s="95"/>
      <c r="D287" s="95">
        <v>0</v>
      </c>
      <c r="E287" s="95"/>
      <c r="F287" s="95"/>
      <c r="G287" s="95"/>
      <c r="H287" s="95"/>
      <c r="I287" s="95"/>
      <c r="J287" s="95"/>
      <c r="K287" s="95"/>
      <c r="L287" s="80">
        <v>0</v>
      </c>
      <c r="Y287" s="98"/>
      <c r="Z287" s="80">
        <f t="shared" si="20"/>
        <v>0</v>
      </c>
      <c r="AA287" s="80" t="str">
        <f t="shared" si="19"/>
        <v>风险管理部</v>
      </c>
      <c r="AB287" s="81" t="s">
        <v>524</v>
      </c>
      <c r="AC287" s="81">
        <v>0</v>
      </c>
      <c r="AD287" s="81">
        <v>0</v>
      </c>
      <c r="AE287" s="81">
        <v>0</v>
      </c>
      <c r="AF287" s="81">
        <v>0</v>
      </c>
      <c r="AG287" s="80" t="str">
        <f>IFERROR(VLOOKUP(AB287,$AI:$AJ,2,FALSE),0)</f>
        <v>风险管理部</v>
      </c>
      <c r="AI287" s="94" t="s">
        <v>270</v>
      </c>
      <c r="AJ287" s="89" t="s">
        <v>57</v>
      </c>
      <c r="AL287" s="83"/>
      <c r="AM287" s="83"/>
      <c r="AN287" s="83"/>
      <c r="AO287" s="83"/>
      <c r="AP287" s="83"/>
      <c r="AX287" s="80" t="s">
        <v>270</v>
      </c>
      <c r="AY287" s="80" t="s">
        <v>57</v>
      </c>
    </row>
    <row r="288" s="80" customFormat="1" ht="17.25" spans="1:51">
      <c r="A288" s="95"/>
      <c r="B288" s="95"/>
      <c r="C288" s="95"/>
      <c r="D288" s="95">
        <v>0</v>
      </c>
      <c r="E288" s="95"/>
      <c r="F288" s="95"/>
      <c r="G288" s="95"/>
      <c r="H288" s="95"/>
      <c r="I288" s="95"/>
      <c r="J288" s="95"/>
      <c r="K288" s="95"/>
      <c r="L288" s="80">
        <v>0</v>
      </c>
      <c r="Y288" s="98"/>
      <c r="Z288" s="80">
        <f t="shared" si="20"/>
        <v>0</v>
      </c>
      <c r="AA288" s="80" t="str">
        <f t="shared" si="19"/>
        <v>花木支行</v>
      </c>
      <c r="AB288" s="81" t="s">
        <v>681</v>
      </c>
      <c r="AC288" s="81">
        <v>0</v>
      </c>
      <c r="AD288" s="81">
        <v>0</v>
      </c>
      <c r="AE288" s="81">
        <v>0</v>
      </c>
      <c r="AF288" s="81">
        <v>0</v>
      </c>
      <c r="AG288" s="80" t="str">
        <f>IFERROR(VLOOKUP(AB288,$AI:$AJ,2,FALSE),0)</f>
        <v>花木支行</v>
      </c>
      <c r="AI288" s="89" t="s">
        <v>687</v>
      </c>
      <c r="AJ288" s="89" t="s">
        <v>57</v>
      </c>
      <c r="AL288" s="83"/>
      <c r="AM288" s="83"/>
      <c r="AN288" s="83"/>
      <c r="AO288" s="83"/>
      <c r="AP288" s="83"/>
      <c r="AX288" s="80" t="s">
        <v>687</v>
      </c>
      <c r="AY288" s="80" t="s">
        <v>57</v>
      </c>
    </row>
    <row r="289" s="80" customFormat="1" ht="17.25" spans="1:51">
      <c r="A289" s="95"/>
      <c r="B289" s="95"/>
      <c r="C289" s="95"/>
      <c r="D289" s="95">
        <v>0</v>
      </c>
      <c r="E289" s="95"/>
      <c r="F289" s="95"/>
      <c r="G289" s="95"/>
      <c r="H289" s="95"/>
      <c r="I289" s="95"/>
      <c r="J289" s="95"/>
      <c r="K289" s="95"/>
      <c r="L289" s="80">
        <v>0</v>
      </c>
      <c r="Y289" s="98"/>
      <c r="Z289" s="80">
        <f t="shared" si="20"/>
        <v>0</v>
      </c>
      <c r="AA289" s="80" t="str">
        <f t="shared" si="19"/>
        <v>金海华城分理处</v>
      </c>
      <c r="AB289" s="81" t="s">
        <v>145</v>
      </c>
      <c r="AC289" s="81">
        <v>0</v>
      </c>
      <c r="AD289" s="81">
        <v>0</v>
      </c>
      <c r="AE289" s="81">
        <v>0</v>
      </c>
      <c r="AF289" s="81">
        <v>0</v>
      </c>
      <c r="AG289" s="80" t="str">
        <f>IFERROR(VLOOKUP(AB289,$AI:$AJ,2,FALSE),0)</f>
        <v>金海华城分理处</v>
      </c>
      <c r="AI289" s="89" t="s">
        <v>688</v>
      </c>
      <c r="AJ289" s="89" t="s">
        <v>57</v>
      </c>
      <c r="AL289" s="83"/>
      <c r="AM289" s="83"/>
      <c r="AN289" s="83"/>
      <c r="AO289" s="83"/>
      <c r="AP289" s="83"/>
      <c r="AX289" s="80" t="s">
        <v>688</v>
      </c>
      <c r="AY289" s="80" t="s">
        <v>57</v>
      </c>
    </row>
    <row r="290" s="80" customFormat="1" ht="17.25" spans="1:51">
      <c r="A290" s="95"/>
      <c r="B290" s="95"/>
      <c r="C290" s="95"/>
      <c r="D290" s="95">
        <v>0</v>
      </c>
      <c r="E290" s="95"/>
      <c r="F290" s="95"/>
      <c r="G290" s="95"/>
      <c r="H290" s="95"/>
      <c r="I290" s="95"/>
      <c r="J290" s="95"/>
      <c r="K290" s="95"/>
      <c r="L290" s="80">
        <v>0</v>
      </c>
      <c r="Y290" s="98"/>
      <c r="Z290" s="80">
        <f t="shared" si="20"/>
        <v>0</v>
      </c>
      <c r="AA290" s="80" t="str">
        <f t="shared" si="19"/>
        <v>张江支行</v>
      </c>
      <c r="AB290" s="81" t="s">
        <v>313</v>
      </c>
      <c r="AC290" s="81">
        <v>0</v>
      </c>
      <c r="AD290" s="81">
        <v>0</v>
      </c>
      <c r="AE290" s="81">
        <v>0</v>
      </c>
      <c r="AF290" s="81">
        <v>0</v>
      </c>
      <c r="AG290" s="80" t="str">
        <f>IFERROR(VLOOKUP(AB290,$AI:$AJ,2,FALSE),0)</f>
        <v>张江支行</v>
      </c>
      <c r="AI290" s="89" t="s">
        <v>636</v>
      </c>
      <c r="AJ290" s="89" t="s">
        <v>57</v>
      </c>
      <c r="AL290" s="83"/>
      <c r="AM290" s="83"/>
      <c r="AN290" s="83"/>
      <c r="AO290" s="83"/>
      <c r="AP290" s="83"/>
      <c r="AX290" s="80" t="s">
        <v>636</v>
      </c>
      <c r="AY290" s="80" t="s">
        <v>57</v>
      </c>
    </row>
    <row r="291" s="80" customFormat="1" ht="17.25" spans="1:51">
      <c r="A291" s="95"/>
      <c r="B291" s="95"/>
      <c r="C291" s="95"/>
      <c r="D291" s="95">
        <v>0</v>
      </c>
      <c r="E291" s="95"/>
      <c r="F291" s="95"/>
      <c r="G291" s="95"/>
      <c r="H291" s="95"/>
      <c r="I291" s="95"/>
      <c r="J291" s="95"/>
      <c r="K291" s="95"/>
      <c r="L291" s="80">
        <v>0</v>
      </c>
      <c r="Y291" s="98"/>
      <c r="Z291" s="80">
        <f t="shared" si="20"/>
        <v>0</v>
      </c>
      <c r="AA291" s="80" t="str">
        <f t="shared" si="19"/>
        <v>洋泾支行</v>
      </c>
      <c r="AB291" s="81" t="s">
        <v>689</v>
      </c>
      <c r="AC291" s="81">
        <v>0</v>
      </c>
      <c r="AD291" s="81">
        <v>0</v>
      </c>
      <c r="AE291" s="81">
        <v>0</v>
      </c>
      <c r="AF291" s="81">
        <v>0</v>
      </c>
      <c r="AG291" s="80" t="str">
        <f>IFERROR(VLOOKUP(AB291,$AI:$AJ,2,FALSE),0)</f>
        <v>洋泾支行</v>
      </c>
      <c r="AI291" s="89" t="s">
        <v>449</v>
      </c>
      <c r="AJ291" s="89" t="s">
        <v>121</v>
      </c>
      <c r="AL291" s="83"/>
      <c r="AM291" s="83"/>
      <c r="AN291" s="83"/>
      <c r="AO291" s="83"/>
      <c r="AP291" s="83"/>
      <c r="AX291" s="80" t="s">
        <v>449</v>
      </c>
      <c r="AY291" s="80" t="s">
        <v>121</v>
      </c>
    </row>
    <row r="292" s="80" customFormat="1" ht="17.25" spans="1:51">
      <c r="A292" s="95"/>
      <c r="B292" s="95"/>
      <c r="C292" s="95"/>
      <c r="D292" s="95">
        <v>0</v>
      </c>
      <c r="E292" s="95"/>
      <c r="F292" s="95"/>
      <c r="G292" s="95"/>
      <c r="H292" s="95"/>
      <c r="I292" s="95"/>
      <c r="J292" s="95"/>
      <c r="K292" s="95"/>
      <c r="L292" s="80">
        <v>0</v>
      </c>
      <c r="Y292" s="98"/>
      <c r="Z292" s="80">
        <f t="shared" si="20"/>
        <v>0</v>
      </c>
      <c r="AA292" s="80">
        <f t="shared" si="19"/>
        <v>0</v>
      </c>
      <c r="AB292" s="81" t="s">
        <v>316</v>
      </c>
      <c r="AC292" s="81">
        <v>0</v>
      </c>
      <c r="AD292" s="81">
        <v>0</v>
      </c>
      <c r="AE292" s="81">
        <v>0</v>
      </c>
      <c r="AF292" s="81">
        <v>102000</v>
      </c>
      <c r="AG292" s="80">
        <f>IFERROR(VLOOKUP(AB292,$AI:$AJ,2,FALSE),0)</f>
        <v>0</v>
      </c>
      <c r="AI292" s="89" t="s">
        <v>364</v>
      </c>
      <c r="AJ292" s="89" t="s">
        <v>57</v>
      </c>
      <c r="AL292" s="83"/>
      <c r="AM292" s="83"/>
      <c r="AN292" s="83"/>
      <c r="AO292" s="83"/>
      <c r="AP292" s="83"/>
      <c r="AX292" s="80" t="s">
        <v>364</v>
      </c>
      <c r="AY292" s="80" t="s">
        <v>57</v>
      </c>
    </row>
    <row r="293" s="80" customFormat="1" ht="17.25" spans="1:51">
      <c r="A293" s="95"/>
      <c r="B293" s="95"/>
      <c r="C293" s="95"/>
      <c r="D293" s="95">
        <v>0</v>
      </c>
      <c r="E293" s="95"/>
      <c r="F293" s="95"/>
      <c r="G293" s="95"/>
      <c r="H293" s="95"/>
      <c r="I293" s="95"/>
      <c r="J293" s="95"/>
      <c r="K293" s="95"/>
      <c r="L293" s="80">
        <v>0</v>
      </c>
      <c r="Y293" s="98"/>
      <c r="Z293" s="80">
        <f t="shared" si="20"/>
        <v>0</v>
      </c>
      <c r="AA293" s="80">
        <f t="shared" si="19"/>
        <v>0</v>
      </c>
      <c r="AB293" s="81" t="s">
        <v>690</v>
      </c>
      <c r="AC293" s="81">
        <v>0</v>
      </c>
      <c r="AD293" s="81">
        <v>0</v>
      </c>
      <c r="AE293" s="81">
        <v>0</v>
      </c>
      <c r="AF293" s="81">
        <v>0</v>
      </c>
      <c r="AG293" s="80">
        <f>IFERROR(VLOOKUP(AB293,$AI:$AJ,2,FALSE),0)</f>
        <v>0</v>
      </c>
      <c r="AI293" s="89" t="s">
        <v>154</v>
      </c>
      <c r="AJ293" s="89" t="s">
        <v>57</v>
      </c>
      <c r="AL293" s="83"/>
      <c r="AM293" s="83"/>
      <c r="AN293" s="83"/>
      <c r="AO293" s="83"/>
      <c r="AP293" s="83"/>
      <c r="AX293" s="80" t="s">
        <v>154</v>
      </c>
      <c r="AY293" s="80" t="s">
        <v>57</v>
      </c>
    </row>
    <row r="294" s="80" customFormat="1" ht="17.25" spans="1:51">
      <c r="A294" s="95"/>
      <c r="B294" s="95"/>
      <c r="C294" s="95"/>
      <c r="D294" s="95">
        <v>0</v>
      </c>
      <c r="E294" s="95"/>
      <c r="F294" s="95"/>
      <c r="G294" s="95"/>
      <c r="H294" s="95"/>
      <c r="I294" s="95"/>
      <c r="J294" s="95"/>
      <c r="K294" s="95"/>
      <c r="L294" s="80">
        <v>0</v>
      </c>
      <c r="Y294" s="98"/>
      <c r="Z294" s="80">
        <f t="shared" si="20"/>
        <v>0</v>
      </c>
      <c r="AA294" s="80" t="str">
        <f t="shared" si="19"/>
        <v>高桥支行</v>
      </c>
      <c r="AB294" s="81" t="s">
        <v>691</v>
      </c>
      <c r="AC294" s="81">
        <v>0</v>
      </c>
      <c r="AD294" s="81">
        <v>0</v>
      </c>
      <c r="AE294" s="81">
        <v>0</v>
      </c>
      <c r="AF294" s="81">
        <v>139200</v>
      </c>
      <c r="AG294" s="80" t="str">
        <f>IFERROR(VLOOKUP(AB294,$AI:$AJ,2,FALSE),0)</f>
        <v>高桥支行</v>
      </c>
      <c r="AI294" s="93" t="s">
        <v>339</v>
      </c>
      <c r="AJ294" s="89" t="s">
        <v>57</v>
      </c>
      <c r="AL294" s="83"/>
      <c r="AM294" s="83"/>
      <c r="AN294" s="83"/>
      <c r="AO294" s="83"/>
      <c r="AP294" s="83"/>
      <c r="AX294" s="80" t="s">
        <v>339</v>
      </c>
      <c r="AY294" s="80" t="s">
        <v>57</v>
      </c>
    </row>
    <row r="295" s="80" customFormat="1" ht="17.25" spans="1:51">
      <c r="A295" s="95"/>
      <c r="B295" s="95"/>
      <c r="C295" s="95"/>
      <c r="D295" s="95">
        <v>0</v>
      </c>
      <c r="E295" s="95"/>
      <c r="F295" s="95"/>
      <c r="G295" s="95"/>
      <c r="H295" s="95"/>
      <c r="I295" s="95"/>
      <c r="J295" s="95"/>
      <c r="K295" s="95"/>
      <c r="L295" s="80">
        <v>0</v>
      </c>
      <c r="Y295" s="98"/>
      <c r="Z295" s="80">
        <f t="shared" si="20"/>
        <v>0</v>
      </c>
      <c r="AA295" s="80" t="str">
        <f t="shared" si="19"/>
        <v>营业部</v>
      </c>
      <c r="AB295" s="81" t="s">
        <v>632</v>
      </c>
      <c r="AC295" s="81">
        <v>0</v>
      </c>
      <c r="AD295" s="81">
        <v>0</v>
      </c>
      <c r="AE295" s="81">
        <v>0</v>
      </c>
      <c r="AF295" s="81">
        <v>4500</v>
      </c>
      <c r="AG295" s="80" t="str">
        <f>IFERROR(VLOOKUP(AB295,$AI:$AJ,2,FALSE),0)</f>
        <v>营业部</v>
      </c>
      <c r="AI295" s="94" t="s">
        <v>692</v>
      </c>
      <c r="AJ295" s="89" t="s">
        <v>57</v>
      </c>
      <c r="AL295" s="83"/>
      <c r="AM295" s="83"/>
      <c r="AN295" s="83"/>
      <c r="AO295" s="83"/>
      <c r="AP295" s="83"/>
      <c r="AX295" s="80" t="s">
        <v>692</v>
      </c>
      <c r="AY295" s="80" t="s">
        <v>57</v>
      </c>
    </row>
    <row r="296" s="80" customFormat="1" ht="17.25" spans="1:51">
      <c r="A296" s="95"/>
      <c r="B296" s="95"/>
      <c r="C296" s="95"/>
      <c r="D296" s="95">
        <v>0</v>
      </c>
      <c r="E296" s="95"/>
      <c r="F296" s="95"/>
      <c r="G296" s="95"/>
      <c r="H296" s="95"/>
      <c r="I296" s="95"/>
      <c r="J296" s="95"/>
      <c r="K296" s="95"/>
      <c r="L296" s="80">
        <v>0</v>
      </c>
      <c r="Y296" s="98"/>
      <c r="Z296" s="80">
        <f t="shared" si="20"/>
        <v>0</v>
      </c>
      <c r="AA296" s="80">
        <f t="shared" si="19"/>
        <v>0</v>
      </c>
      <c r="AB296" s="81" t="s">
        <v>693</v>
      </c>
      <c r="AC296" s="81">
        <v>0</v>
      </c>
      <c r="AD296" s="81">
        <v>0</v>
      </c>
      <c r="AE296" s="81">
        <v>0</v>
      </c>
      <c r="AF296" s="81">
        <v>0</v>
      </c>
      <c r="AG296" s="80">
        <f>IFERROR(VLOOKUP(AB296,$AI:$AJ,2,FALSE),0)</f>
        <v>0</v>
      </c>
      <c r="AI296" s="89" t="s">
        <v>694</v>
      </c>
      <c r="AJ296" s="89" t="s">
        <v>57</v>
      </c>
      <c r="AL296" s="83"/>
      <c r="AM296" s="83"/>
      <c r="AN296" s="83"/>
      <c r="AO296" s="83"/>
      <c r="AP296" s="83"/>
      <c r="AX296" s="80" t="s">
        <v>694</v>
      </c>
      <c r="AY296" s="80" t="s">
        <v>57</v>
      </c>
    </row>
    <row r="297" s="80" customFormat="1" ht="17.25" spans="1:51">
      <c r="A297" s="95"/>
      <c r="B297" s="95"/>
      <c r="C297" s="95"/>
      <c r="D297" s="95">
        <v>0</v>
      </c>
      <c r="E297" s="95"/>
      <c r="F297" s="95"/>
      <c r="G297" s="95"/>
      <c r="H297" s="95"/>
      <c r="I297" s="95"/>
      <c r="J297" s="95"/>
      <c r="K297" s="95"/>
      <c r="L297" s="80">
        <v>0</v>
      </c>
      <c r="Y297" s="98"/>
      <c r="Z297" s="80">
        <f t="shared" si="20"/>
        <v>0</v>
      </c>
      <c r="AA297" s="80">
        <f t="shared" si="19"/>
        <v>0</v>
      </c>
      <c r="AB297" s="81" t="s">
        <v>695</v>
      </c>
      <c r="AC297" s="81">
        <v>0</v>
      </c>
      <c r="AD297" s="81">
        <v>0</v>
      </c>
      <c r="AE297" s="81">
        <v>0</v>
      </c>
      <c r="AF297" s="81">
        <v>0</v>
      </c>
      <c r="AG297" s="80">
        <f>IFERROR(VLOOKUP(AB297,$AI:$AJ,2,FALSE),0)</f>
        <v>0</v>
      </c>
      <c r="AI297" s="89" t="s">
        <v>696</v>
      </c>
      <c r="AJ297" s="89" t="s">
        <v>57</v>
      </c>
      <c r="AL297" s="83"/>
      <c r="AM297" s="83"/>
      <c r="AN297" s="83"/>
      <c r="AO297" s="83"/>
      <c r="AP297" s="83"/>
      <c r="AX297" s="80" t="s">
        <v>696</v>
      </c>
      <c r="AY297" s="80" t="s">
        <v>57</v>
      </c>
    </row>
    <row r="298" s="80" customFormat="1" ht="17.25" spans="1:51">
      <c r="A298" s="95"/>
      <c r="B298" s="95"/>
      <c r="C298" s="95"/>
      <c r="D298" s="95">
        <v>0</v>
      </c>
      <c r="E298" s="95"/>
      <c r="F298" s="95"/>
      <c r="G298" s="95"/>
      <c r="H298" s="95"/>
      <c r="I298" s="95"/>
      <c r="J298" s="95"/>
      <c r="K298" s="95"/>
      <c r="L298" s="80">
        <v>0</v>
      </c>
      <c r="Y298" s="98"/>
      <c r="Z298" s="80">
        <f t="shared" si="20"/>
        <v>0</v>
      </c>
      <c r="AA298" s="80" t="str">
        <f t="shared" si="19"/>
        <v>运营管理部</v>
      </c>
      <c r="AB298" s="81" t="s">
        <v>398</v>
      </c>
      <c r="AC298" s="81">
        <v>0</v>
      </c>
      <c r="AD298" s="81">
        <v>0</v>
      </c>
      <c r="AE298" s="81">
        <v>0</v>
      </c>
      <c r="AF298" s="81">
        <v>0</v>
      </c>
      <c r="AG298" s="80" t="str">
        <f>IFERROR(VLOOKUP(AB298,$AI:$AJ,2,FALSE),0)</f>
        <v>运营管理部</v>
      </c>
      <c r="AI298" s="89" t="s">
        <v>505</v>
      </c>
      <c r="AJ298" s="89" t="s">
        <v>57</v>
      </c>
      <c r="AL298" s="83"/>
      <c r="AM298" s="83"/>
      <c r="AN298" s="83"/>
      <c r="AO298" s="83"/>
      <c r="AP298" s="83"/>
      <c r="AX298" s="80" t="s">
        <v>505</v>
      </c>
      <c r="AY298" s="80" t="s">
        <v>57</v>
      </c>
    </row>
    <row r="299" s="80" customFormat="1" ht="17.25" spans="1:51">
      <c r="A299" s="95"/>
      <c r="B299" s="95"/>
      <c r="C299" s="95"/>
      <c r="D299" s="95">
        <v>0</v>
      </c>
      <c r="E299" s="95"/>
      <c r="F299" s="95"/>
      <c r="G299" s="95"/>
      <c r="H299" s="95"/>
      <c r="I299" s="95"/>
      <c r="J299" s="95"/>
      <c r="K299" s="95"/>
      <c r="L299" s="80">
        <v>0</v>
      </c>
      <c r="Y299" s="98"/>
      <c r="Z299" s="80">
        <f t="shared" si="20"/>
        <v>0</v>
      </c>
      <c r="AA299" s="80" t="str">
        <f t="shared" si="19"/>
        <v>合庆支行</v>
      </c>
      <c r="AB299" s="81" t="s">
        <v>697</v>
      </c>
      <c r="AC299" s="81">
        <v>0</v>
      </c>
      <c r="AD299" s="81">
        <v>0</v>
      </c>
      <c r="AE299" s="81">
        <v>0</v>
      </c>
      <c r="AF299" s="81">
        <v>0</v>
      </c>
      <c r="AG299" s="80" t="str">
        <f>IFERROR(VLOOKUP(AB299,$AI:$AJ,2,FALSE),0)</f>
        <v>合庆支行</v>
      </c>
      <c r="AI299" s="89" t="s">
        <v>698</v>
      </c>
      <c r="AJ299" s="89" t="s">
        <v>57</v>
      </c>
      <c r="AL299" s="83"/>
      <c r="AM299" s="83"/>
      <c r="AN299" s="83"/>
      <c r="AO299" s="83"/>
      <c r="AP299" s="83"/>
      <c r="AX299" s="80" t="s">
        <v>698</v>
      </c>
      <c r="AY299" s="80" t="s">
        <v>57</v>
      </c>
    </row>
    <row r="300" s="80" customFormat="1" ht="17.25" spans="1:51">
      <c r="A300" s="95"/>
      <c r="B300" s="95"/>
      <c r="C300" s="95"/>
      <c r="D300" s="95">
        <v>0</v>
      </c>
      <c r="E300" s="95"/>
      <c r="F300" s="95"/>
      <c r="G300" s="95"/>
      <c r="H300" s="95"/>
      <c r="I300" s="95"/>
      <c r="J300" s="95"/>
      <c r="K300" s="95"/>
      <c r="L300" s="80">
        <v>0</v>
      </c>
      <c r="Y300" s="98"/>
      <c r="Z300" s="80">
        <f t="shared" si="20"/>
        <v>0</v>
      </c>
      <c r="AA300" s="80">
        <f t="shared" si="19"/>
        <v>0</v>
      </c>
      <c r="AB300" s="81" t="s">
        <v>699</v>
      </c>
      <c r="AC300" s="81">
        <v>0</v>
      </c>
      <c r="AD300" s="81">
        <v>0</v>
      </c>
      <c r="AE300" s="81">
        <v>0</v>
      </c>
      <c r="AF300" s="81">
        <v>0</v>
      </c>
      <c r="AG300" s="80">
        <f>IFERROR(VLOOKUP(AB300,$AI:$AJ,2,FALSE),0)</f>
        <v>0</v>
      </c>
      <c r="AI300" s="89" t="s">
        <v>256</v>
      </c>
      <c r="AJ300" s="89" t="s">
        <v>84</v>
      </c>
      <c r="AL300" s="83"/>
      <c r="AM300" s="83"/>
      <c r="AN300" s="83"/>
      <c r="AO300" s="83"/>
      <c r="AP300" s="83"/>
      <c r="AX300" s="80" t="s">
        <v>256</v>
      </c>
      <c r="AY300" s="80" t="s">
        <v>84</v>
      </c>
    </row>
    <row r="301" s="80" customFormat="1" ht="17.25" spans="1:51">
      <c r="A301" s="95"/>
      <c r="B301" s="95"/>
      <c r="C301" s="95"/>
      <c r="D301" s="95">
        <v>0</v>
      </c>
      <c r="E301" s="95"/>
      <c r="F301" s="95"/>
      <c r="G301" s="95"/>
      <c r="H301" s="95"/>
      <c r="I301" s="95"/>
      <c r="J301" s="95"/>
      <c r="K301" s="95"/>
      <c r="L301" s="80">
        <v>0</v>
      </c>
      <c r="Y301" s="98"/>
      <c r="Z301" s="80">
        <f t="shared" si="20"/>
        <v>0</v>
      </c>
      <c r="AA301" s="80" t="str">
        <f t="shared" si="19"/>
        <v>零售市场部</v>
      </c>
      <c r="AB301" s="81" t="s">
        <v>150</v>
      </c>
      <c r="AC301" s="81">
        <v>0</v>
      </c>
      <c r="AD301" s="81">
        <v>0</v>
      </c>
      <c r="AE301" s="81">
        <v>3</v>
      </c>
      <c r="AF301" s="81">
        <v>121000</v>
      </c>
      <c r="AG301" s="80" t="str">
        <f>IFERROR(VLOOKUP(AB301,$AI:$AJ,2,FALSE),0)</f>
        <v>零售市场部</v>
      </c>
      <c r="AI301" s="89" t="s">
        <v>381</v>
      </c>
      <c r="AJ301" s="89" t="s">
        <v>84</v>
      </c>
      <c r="AL301" s="83"/>
      <c r="AM301" s="83"/>
      <c r="AN301" s="83"/>
      <c r="AO301" s="83"/>
      <c r="AP301" s="83"/>
      <c r="AX301" s="80" t="s">
        <v>381</v>
      </c>
      <c r="AY301" s="80" t="s">
        <v>84</v>
      </c>
    </row>
    <row r="302" s="80" customFormat="1" ht="17.25" spans="1:51">
      <c r="A302" s="95"/>
      <c r="B302" s="95"/>
      <c r="C302" s="95"/>
      <c r="D302" s="95">
        <v>0</v>
      </c>
      <c r="E302" s="95"/>
      <c r="F302" s="95"/>
      <c r="G302" s="95"/>
      <c r="H302" s="95"/>
      <c r="I302" s="95"/>
      <c r="J302" s="95"/>
      <c r="K302" s="95"/>
      <c r="L302" s="80">
        <v>0</v>
      </c>
      <c r="Y302" s="98"/>
      <c r="Z302" s="80">
        <f t="shared" si="20"/>
        <v>0</v>
      </c>
      <c r="AA302" s="80">
        <f t="shared" si="19"/>
        <v>0</v>
      </c>
      <c r="AB302" s="81" t="s">
        <v>700</v>
      </c>
      <c r="AC302" s="81">
        <v>0</v>
      </c>
      <c r="AD302" s="81">
        <v>0</v>
      </c>
      <c r="AE302" s="81">
        <v>0</v>
      </c>
      <c r="AF302" s="81">
        <v>0</v>
      </c>
      <c r="AG302" s="80">
        <f>IFERROR(VLOOKUP(AB302,$AI:$AJ,2,FALSE),0)</f>
        <v>0</v>
      </c>
      <c r="AI302" s="89" t="s">
        <v>95</v>
      </c>
      <c r="AJ302" s="89" t="s">
        <v>84</v>
      </c>
      <c r="AL302" s="83"/>
      <c r="AM302" s="83"/>
      <c r="AN302" s="83"/>
      <c r="AO302" s="83"/>
      <c r="AP302" s="83"/>
      <c r="AX302" s="80" t="s">
        <v>95</v>
      </c>
      <c r="AY302" s="80" t="s">
        <v>84</v>
      </c>
    </row>
    <row r="303" s="80" customFormat="1" ht="17.25" spans="1:51">
      <c r="A303" s="95"/>
      <c r="B303" s="95"/>
      <c r="C303" s="95"/>
      <c r="D303" s="95">
        <v>0</v>
      </c>
      <c r="E303" s="95"/>
      <c r="F303" s="95"/>
      <c r="G303" s="95"/>
      <c r="H303" s="95"/>
      <c r="I303" s="95"/>
      <c r="J303" s="95"/>
      <c r="K303" s="95"/>
      <c r="L303" s="80">
        <v>0</v>
      </c>
      <c r="Y303" s="98"/>
      <c r="Z303" s="80">
        <f t="shared" si="20"/>
        <v>0</v>
      </c>
      <c r="AA303" s="80" t="str">
        <f t="shared" si="19"/>
        <v>办公室</v>
      </c>
      <c r="AB303" s="81" t="s">
        <v>81</v>
      </c>
      <c r="AC303" s="81">
        <v>0</v>
      </c>
      <c r="AD303" s="81">
        <v>0</v>
      </c>
      <c r="AE303" s="81">
        <v>0</v>
      </c>
      <c r="AF303" s="81">
        <v>0</v>
      </c>
      <c r="AG303" s="80" t="str">
        <f>IFERROR(VLOOKUP(AB303,$AI:$AJ,2,FALSE),0)</f>
        <v>办公室</v>
      </c>
      <c r="AI303" s="93" t="s">
        <v>194</v>
      </c>
      <c r="AJ303" s="89" t="s">
        <v>84</v>
      </c>
      <c r="AL303" s="83"/>
      <c r="AM303" s="83"/>
      <c r="AN303" s="83"/>
      <c r="AO303" s="83"/>
      <c r="AP303" s="83"/>
      <c r="AX303" s="80" t="s">
        <v>194</v>
      </c>
      <c r="AY303" s="80" t="s">
        <v>84</v>
      </c>
    </row>
    <row r="304" s="80" customFormat="1" ht="17.25" spans="1:51">
      <c r="A304" s="95"/>
      <c r="B304" s="95"/>
      <c r="C304" s="95"/>
      <c r="D304" s="95">
        <v>0</v>
      </c>
      <c r="E304" s="95"/>
      <c r="F304" s="95"/>
      <c r="G304" s="95"/>
      <c r="H304" s="95"/>
      <c r="I304" s="95"/>
      <c r="J304" s="95"/>
      <c r="K304" s="95"/>
      <c r="L304" s="80">
        <v>0</v>
      </c>
      <c r="Y304" s="98"/>
      <c r="Z304" s="80">
        <f t="shared" si="20"/>
        <v>0</v>
      </c>
      <c r="AA304" s="80" t="str">
        <f t="shared" si="19"/>
        <v>零售市场部</v>
      </c>
      <c r="AB304" s="81" t="s">
        <v>173</v>
      </c>
      <c r="AC304" s="81">
        <v>0</v>
      </c>
      <c r="AD304" s="81">
        <v>5000</v>
      </c>
      <c r="AE304" s="81">
        <v>2</v>
      </c>
      <c r="AF304" s="81">
        <v>848891</v>
      </c>
      <c r="AG304" s="80" t="str">
        <f>IFERROR(VLOOKUP(AB304,$AI:$AJ,2,FALSE),0)</f>
        <v>零售市场部</v>
      </c>
      <c r="AI304" s="89" t="s">
        <v>689</v>
      </c>
      <c r="AJ304" s="89" t="s">
        <v>84</v>
      </c>
      <c r="AL304" s="83"/>
      <c r="AM304" s="83"/>
      <c r="AN304" s="83"/>
      <c r="AO304" s="83"/>
      <c r="AP304" s="83"/>
      <c r="AX304" s="80" t="s">
        <v>689</v>
      </c>
      <c r="AY304" s="80" t="s">
        <v>84</v>
      </c>
    </row>
    <row r="305" s="80" customFormat="1" ht="17.25" spans="1:51">
      <c r="A305" s="95"/>
      <c r="B305" s="95"/>
      <c r="C305" s="95"/>
      <c r="D305" s="95">
        <v>0</v>
      </c>
      <c r="E305" s="95"/>
      <c r="F305" s="95"/>
      <c r="G305" s="95"/>
      <c r="H305" s="95"/>
      <c r="I305" s="95"/>
      <c r="J305" s="95"/>
      <c r="K305" s="95"/>
      <c r="L305" s="80">
        <v>0</v>
      </c>
      <c r="Y305" s="98"/>
      <c r="Z305" s="80">
        <f t="shared" si="20"/>
        <v>0</v>
      </c>
      <c r="AA305" s="80" t="str">
        <f t="shared" si="19"/>
        <v>黄楼支行</v>
      </c>
      <c r="AB305" s="81" t="s">
        <v>321</v>
      </c>
      <c r="AC305" s="81">
        <v>0</v>
      </c>
      <c r="AD305" s="81">
        <v>0</v>
      </c>
      <c r="AE305" s="81">
        <v>3</v>
      </c>
      <c r="AF305" s="81">
        <v>40000</v>
      </c>
      <c r="AG305" s="80" t="str">
        <f>IFERROR(VLOOKUP(AB305,$AI:$AJ,2,FALSE),0)</f>
        <v>黄楼支行</v>
      </c>
      <c r="AI305" s="89" t="s">
        <v>166</v>
      </c>
      <c r="AJ305" s="89" t="s">
        <v>84</v>
      </c>
      <c r="AL305" s="83"/>
      <c r="AM305" s="83"/>
      <c r="AN305" s="83"/>
      <c r="AO305" s="83"/>
      <c r="AP305" s="83"/>
      <c r="AX305" s="80" t="s">
        <v>166</v>
      </c>
      <c r="AY305" s="80" t="s">
        <v>84</v>
      </c>
    </row>
    <row r="306" s="80" customFormat="1" ht="17.25" spans="1:51">
      <c r="A306" s="95"/>
      <c r="B306" s="95"/>
      <c r="C306" s="95"/>
      <c r="D306" s="95">
        <v>0</v>
      </c>
      <c r="E306" s="95"/>
      <c r="F306" s="95"/>
      <c r="G306" s="95"/>
      <c r="H306" s="95"/>
      <c r="I306" s="95"/>
      <c r="J306" s="95"/>
      <c r="K306" s="95"/>
      <c r="L306" s="80">
        <v>0</v>
      </c>
      <c r="Y306" s="98"/>
      <c r="Z306" s="80">
        <f t="shared" si="20"/>
        <v>0</v>
      </c>
      <c r="AA306" s="80" t="str">
        <f t="shared" si="19"/>
        <v>五星路支行</v>
      </c>
      <c r="AB306" s="81" t="s">
        <v>701</v>
      </c>
      <c r="AC306" s="81">
        <v>0</v>
      </c>
      <c r="AD306" s="81">
        <v>0</v>
      </c>
      <c r="AE306" s="81">
        <v>0</v>
      </c>
      <c r="AF306" s="81">
        <v>32000</v>
      </c>
      <c r="AG306" s="80" t="str">
        <f>IFERROR(VLOOKUP(AB306,$AI:$AJ,2,FALSE),0)</f>
        <v>五星路支行</v>
      </c>
      <c r="AI306" s="89" t="s">
        <v>478</v>
      </c>
      <c r="AJ306" s="89" t="s">
        <v>84</v>
      </c>
      <c r="AL306" s="83"/>
      <c r="AM306" s="83"/>
      <c r="AN306" s="83"/>
      <c r="AO306" s="83"/>
      <c r="AP306" s="83"/>
      <c r="AX306" s="80" t="s">
        <v>478</v>
      </c>
      <c r="AY306" s="80" t="s">
        <v>84</v>
      </c>
    </row>
    <row r="307" s="80" customFormat="1" ht="17.25" spans="1:51">
      <c r="A307" s="95"/>
      <c r="B307" s="95"/>
      <c r="C307" s="95"/>
      <c r="D307" s="95">
        <v>0</v>
      </c>
      <c r="E307" s="95"/>
      <c r="F307" s="95"/>
      <c r="G307" s="95"/>
      <c r="H307" s="95"/>
      <c r="I307" s="95"/>
      <c r="J307" s="95"/>
      <c r="K307" s="95"/>
      <c r="L307" s="80">
        <v>0</v>
      </c>
      <c r="Y307" s="98"/>
      <c r="Z307" s="80">
        <f t="shared" si="20"/>
        <v>0</v>
      </c>
      <c r="AA307" s="80" t="str">
        <f t="shared" si="19"/>
        <v>川沙支行</v>
      </c>
      <c r="AB307" s="81" t="s">
        <v>702</v>
      </c>
      <c r="AC307" s="81">
        <v>0</v>
      </c>
      <c r="AD307" s="81">
        <v>0</v>
      </c>
      <c r="AE307" s="81">
        <v>0</v>
      </c>
      <c r="AF307" s="81">
        <v>0</v>
      </c>
      <c r="AG307" s="80" t="str">
        <f>IFERROR(VLOOKUP(AB307,$AI:$AJ,2,FALSE),0)</f>
        <v>川沙支行</v>
      </c>
      <c r="AI307" s="89" t="s">
        <v>703</v>
      </c>
      <c r="AJ307" s="89" t="s">
        <v>84</v>
      </c>
      <c r="AL307" s="83"/>
      <c r="AM307" s="83"/>
      <c r="AN307" s="83"/>
      <c r="AO307" s="83"/>
      <c r="AP307" s="83"/>
      <c r="AX307" s="80" t="s">
        <v>703</v>
      </c>
      <c r="AY307" s="80" t="s">
        <v>84</v>
      </c>
    </row>
    <row r="308" s="80" customFormat="1" ht="17.25" spans="1:51">
      <c r="A308" s="95"/>
      <c r="B308" s="95"/>
      <c r="C308" s="95"/>
      <c r="D308" s="95">
        <v>0</v>
      </c>
      <c r="E308" s="95"/>
      <c r="F308" s="95"/>
      <c r="G308" s="95"/>
      <c r="H308" s="95"/>
      <c r="I308" s="95"/>
      <c r="J308" s="95"/>
      <c r="K308" s="95"/>
      <c r="L308" s="80">
        <v>0</v>
      </c>
      <c r="Y308" s="98"/>
      <c r="Z308" s="80">
        <f t="shared" si="20"/>
        <v>0</v>
      </c>
      <c r="AA308" s="80" t="str">
        <f t="shared" si="19"/>
        <v>三林支行</v>
      </c>
      <c r="AB308" s="81" t="s">
        <v>704</v>
      </c>
      <c r="AC308" s="81">
        <v>0</v>
      </c>
      <c r="AD308" s="81">
        <v>0</v>
      </c>
      <c r="AE308" s="81">
        <v>0</v>
      </c>
      <c r="AF308" s="81">
        <v>0</v>
      </c>
      <c r="AG308" s="80" t="str">
        <f>IFERROR(VLOOKUP(AB308,$AI:$AJ,2,FALSE),0)</f>
        <v>三林支行</v>
      </c>
      <c r="AI308" s="89" t="s">
        <v>211</v>
      </c>
      <c r="AJ308" s="89" t="s">
        <v>135</v>
      </c>
      <c r="AL308" s="83"/>
      <c r="AM308" s="83"/>
      <c r="AN308" s="83"/>
      <c r="AO308" s="83"/>
      <c r="AP308" s="83"/>
      <c r="AX308" s="80" t="s">
        <v>211</v>
      </c>
      <c r="AY308" s="80" t="s">
        <v>135</v>
      </c>
    </row>
    <row r="309" s="80" customFormat="1" ht="17.25" spans="1:51">
      <c r="A309" s="95"/>
      <c r="B309" s="95"/>
      <c r="C309" s="95"/>
      <c r="D309" s="95">
        <v>0</v>
      </c>
      <c r="E309" s="95"/>
      <c r="F309" s="95"/>
      <c r="G309" s="95"/>
      <c r="H309" s="95"/>
      <c r="I309" s="95"/>
      <c r="J309" s="95"/>
      <c r="K309" s="95"/>
      <c r="L309" s="80">
        <v>0</v>
      </c>
      <c r="Y309" s="98"/>
      <c r="Z309" s="80">
        <f t="shared" si="20"/>
        <v>0</v>
      </c>
      <c r="AA309" s="80" t="str">
        <f t="shared" si="19"/>
        <v>六团支行</v>
      </c>
      <c r="AB309" s="81" t="s">
        <v>705</v>
      </c>
      <c r="AC309" s="81">
        <v>0</v>
      </c>
      <c r="AD309" s="81">
        <v>0</v>
      </c>
      <c r="AE309" s="81">
        <v>1</v>
      </c>
      <c r="AF309" s="81">
        <v>0</v>
      </c>
      <c r="AG309" s="80" t="str">
        <f>IFERROR(VLOOKUP(AB309,$AI:$AJ,2,FALSE),0)</f>
        <v>六团支行</v>
      </c>
      <c r="AI309" s="89" t="s">
        <v>473</v>
      </c>
      <c r="AJ309" s="89" t="s">
        <v>135</v>
      </c>
      <c r="AL309" s="83"/>
      <c r="AM309" s="83"/>
      <c r="AN309" s="83"/>
      <c r="AO309" s="83"/>
      <c r="AP309" s="83"/>
      <c r="AX309" s="80" t="s">
        <v>473</v>
      </c>
      <c r="AY309" s="80" t="s">
        <v>135</v>
      </c>
    </row>
    <row r="310" s="80" customFormat="1" ht="17.25" spans="1:51">
      <c r="A310" s="95"/>
      <c r="B310" s="95"/>
      <c r="C310" s="95"/>
      <c r="D310" s="95">
        <v>0</v>
      </c>
      <c r="E310" s="95"/>
      <c r="F310" s="95"/>
      <c r="G310" s="95"/>
      <c r="H310" s="95"/>
      <c r="I310" s="95"/>
      <c r="J310" s="95"/>
      <c r="K310" s="95"/>
      <c r="L310" s="80">
        <v>0</v>
      </c>
      <c r="Y310" s="98"/>
      <c r="Z310" s="80">
        <f t="shared" si="20"/>
        <v>0</v>
      </c>
      <c r="AA310" s="80" t="str">
        <f t="shared" si="19"/>
        <v>花木支行</v>
      </c>
      <c r="AB310" s="81" t="s">
        <v>154</v>
      </c>
      <c r="AC310" s="81">
        <v>0</v>
      </c>
      <c r="AD310" s="81">
        <v>0</v>
      </c>
      <c r="AE310" s="81">
        <v>0</v>
      </c>
      <c r="AF310" s="81">
        <v>69000</v>
      </c>
      <c r="AG310" s="80" t="str">
        <f>IFERROR(VLOOKUP(AB310,$AI:$AJ,2,FALSE),0)</f>
        <v>花木支行</v>
      </c>
      <c r="AI310" s="91" t="s">
        <v>431</v>
      </c>
      <c r="AJ310" s="89" t="s">
        <v>135</v>
      </c>
      <c r="AL310" s="83"/>
      <c r="AM310" s="83"/>
      <c r="AN310" s="83"/>
      <c r="AO310" s="83"/>
      <c r="AP310" s="83"/>
      <c r="AX310" s="80" t="s">
        <v>431</v>
      </c>
      <c r="AY310" s="80" t="s">
        <v>135</v>
      </c>
    </row>
    <row r="311" s="80" customFormat="1" ht="17.25" spans="1:51">
      <c r="A311" s="95"/>
      <c r="B311" s="95"/>
      <c r="C311" s="95"/>
      <c r="D311" s="95">
        <v>0</v>
      </c>
      <c r="E311" s="95"/>
      <c r="F311" s="95"/>
      <c r="G311" s="95"/>
      <c r="H311" s="95"/>
      <c r="I311" s="95"/>
      <c r="J311" s="95"/>
      <c r="K311" s="95"/>
      <c r="L311" s="80">
        <v>0</v>
      </c>
      <c r="Y311" s="98"/>
      <c r="Z311" s="80">
        <f t="shared" si="20"/>
        <v>0</v>
      </c>
      <c r="AA311" s="80">
        <f t="shared" si="19"/>
        <v>0</v>
      </c>
      <c r="AB311" s="81" t="s">
        <v>706</v>
      </c>
      <c r="AC311" s="81">
        <v>0</v>
      </c>
      <c r="AD311" s="81">
        <v>0</v>
      </c>
      <c r="AE311" s="81">
        <v>0</v>
      </c>
      <c r="AF311" s="81">
        <v>0</v>
      </c>
      <c r="AG311" s="80">
        <f>IFERROR(VLOOKUP(AB311,$AI:$AJ,2,FALSE),0)</f>
        <v>0</v>
      </c>
      <c r="AI311" s="93" t="s">
        <v>322</v>
      </c>
      <c r="AJ311" s="89" t="s">
        <v>135</v>
      </c>
      <c r="AL311" s="83"/>
      <c r="AM311" s="83"/>
      <c r="AN311" s="83"/>
      <c r="AO311" s="83"/>
      <c r="AP311" s="83"/>
      <c r="AX311" s="80" t="s">
        <v>322</v>
      </c>
      <c r="AY311" s="80" t="s">
        <v>135</v>
      </c>
    </row>
    <row r="312" s="80" customFormat="1" ht="17.25" spans="1:51">
      <c r="A312" s="95"/>
      <c r="B312" s="95"/>
      <c r="C312" s="95"/>
      <c r="D312" s="95">
        <v>0</v>
      </c>
      <c r="E312" s="95"/>
      <c r="F312" s="95"/>
      <c r="G312" s="95"/>
      <c r="H312" s="95"/>
      <c r="I312" s="95"/>
      <c r="J312" s="95"/>
      <c r="K312" s="95"/>
      <c r="L312" s="80">
        <v>0</v>
      </c>
      <c r="Y312" s="98"/>
      <c r="Z312" s="80">
        <f t="shared" si="20"/>
        <v>0</v>
      </c>
      <c r="AA312" s="80" t="str">
        <f t="shared" si="19"/>
        <v>花木支行</v>
      </c>
      <c r="AB312" s="81" t="s">
        <v>694</v>
      </c>
      <c r="AC312" s="81">
        <v>0</v>
      </c>
      <c r="AD312" s="81">
        <v>0</v>
      </c>
      <c r="AE312" s="81">
        <v>0</v>
      </c>
      <c r="AF312" s="81">
        <v>0</v>
      </c>
      <c r="AG312" s="80" t="str">
        <f>IFERROR(VLOOKUP(AB312,$AI:$AJ,2,FALSE),0)</f>
        <v>花木支行</v>
      </c>
      <c r="AI312" s="94" t="s">
        <v>118</v>
      </c>
      <c r="AJ312" s="89" t="s">
        <v>135</v>
      </c>
      <c r="AL312" s="83"/>
      <c r="AM312" s="83"/>
      <c r="AN312" s="83"/>
      <c r="AO312" s="83"/>
      <c r="AP312" s="83"/>
      <c r="AX312" s="80" t="s">
        <v>118</v>
      </c>
      <c r="AY312" s="80" t="s">
        <v>135</v>
      </c>
    </row>
    <row r="313" s="80" customFormat="1" ht="17.25" spans="1:51">
      <c r="A313" s="95"/>
      <c r="B313" s="95"/>
      <c r="C313" s="95"/>
      <c r="D313" s="95">
        <v>0</v>
      </c>
      <c r="E313" s="95"/>
      <c r="F313" s="95"/>
      <c r="G313" s="95"/>
      <c r="H313" s="95"/>
      <c r="I313" s="95"/>
      <c r="J313" s="95"/>
      <c r="K313" s="95"/>
      <c r="L313" s="80">
        <v>0</v>
      </c>
      <c r="Y313" s="98"/>
      <c r="Z313" s="80">
        <f t="shared" si="20"/>
        <v>0</v>
      </c>
      <c r="AA313" s="80" t="str">
        <f t="shared" si="19"/>
        <v>施湾支行</v>
      </c>
      <c r="AB313" s="81" t="s">
        <v>707</v>
      </c>
      <c r="AC313" s="81">
        <v>0</v>
      </c>
      <c r="AD313" s="81">
        <v>0</v>
      </c>
      <c r="AE313" s="81">
        <v>0</v>
      </c>
      <c r="AF313" s="81">
        <v>0</v>
      </c>
      <c r="AG313" s="80" t="str">
        <f>IFERROR(VLOOKUP(AB313,$AI:$AJ,2,FALSE),0)</f>
        <v>施湾支行</v>
      </c>
      <c r="AI313" s="93" t="s">
        <v>708</v>
      </c>
      <c r="AJ313" s="89" t="s">
        <v>135</v>
      </c>
      <c r="AL313" s="83"/>
      <c r="AM313" s="83"/>
      <c r="AN313" s="83"/>
      <c r="AO313" s="83"/>
      <c r="AP313" s="83"/>
      <c r="AX313" s="80" t="s">
        <v>708</v>
      </c>
      <c r="AY313" s="80" t="s">
        <v>135</v>
      </c>
    </row>
    <row r="314" s="80" customFormat="1" ht="17.25" spans="1:51">
      <c r="A314" s="95"/>
      <c r="B314" s="95"/>
      <c r="C314" s="95"/>
      <c r="D314" s="95">
        <v>0</v>
      </c>
      <c r="E314" s="95"/>
      <c r="F314" s="95"/>
      <c r="G314" s="95"/>
      <c r="H314" s="95"/>
      <c r="I314" s="95"/>
      <c r="J314" s="95"/>
      <c r="K314" s="95"/>
      <c r="L314" s="80">
        <v>0</v>
      </c>
      <c r="Y314" s="98"/>
      <c r="Z314" s="80">
        <f t="shared" si="20"/>
        <v>0</v>
      </c>
      <c r="AA314" s="80" t="str">
        <f t="shared" si="19"/>
        <v>东沟支行</v>
      </c>
      <c r="AB314" s="81" t="s">
        <v>709</v>
      </c>
      <c r="AC314" s="81">
        <v>0</v>
      </c>
      <c r="AD314" s="81">
        <v>0</v>
      </c>
      <c r="AE314" s="81">
        <v>0</v>
      </c>
      <c r="AF314" s="81">
        <v>0</v>
      </c>
      <c r="AG314" s="80" t="str">
        <f>IFERROR(VLOOKUP(AB314,$AI:$AJ,2,FALSE),0)</f>
        <v>东沟支行</v>
      </c>
      <c r="AI314" s="89" t="s">
        <v>464</v>
      </c>
      <c r="AJ314" s="89" t="s">
        <v>135</v>
      </c>
      <c r="AL314" s="83"/>
      <c r="AM314" s="83"/>
      <c r="AN314" s="83"/>
      <c r="AO314" s="83"/>
      <c r="AP314" s="83"/>
      <c r="AX314" s="80" t="s">
        <v>464</v>
      </c>
      <c r="AY314" s="80" t="s">
        <v>135</v>
      </c>
    </row>
    <row r="315" s="80" customFormat="1" ht="17.25" spans="1:51">
      <c r="A315" s="95"/>
      <c r="B315" s="95"/>
      <c r="C315" s="95"/>
      <c r="D315" s="95">
        <v>0</v>
      </c>
      <c r="E315" s="95"/>
      <c r="F315" s="95"/>
      <c r="G315" s="95"/>
      <c r="H315" s="95"/>
      <c r="I315" s="95"/>
      <c r="J315" s="95"/>
      <c r="K315" s="95"/>
      <c r="L315" s="80">
        <v>0</v>
      </c>
      <c r="Y315" s="98"/>
      <c r="Z315" s="80">
        <f t="shared" si="20"/>
        <v>0</v>
      </c>
      <c r="AA315" s="80" t="str">
        <f t="shared" si="19"/>
        <v>北蔡支行</v>
      </c>
      <c r="AB315" s="81" t="s">
        <v>326</v>
      </c>
      <c r="AC315" s="81">
        <v>0</v>
      </c>
      <c r="AD315" s="81">
        <v>10000</v>
      </c>
      <c r="AE315" s="81">
        <v>0</v>
      </c>
      <c r="AF315" s="81">
        <v>268000</v>
      </c>
      <c r="AG315" s="80" t="str">
        <f>IFERROR(VLOOKUP(AB315,$AI:$AJ,2,FALSE),0)</f>
        <v>北蔡支行</v>
      </c>
      <c r="AI315" s="89" t="s">
        <v>710</v>
      </c>
      <c r="AJ315" s="89" t="s">
        <v>135</v>
      </c>
      <c r="AL315" s="83"/>
      <c r="AM315" s="83"/>
      <c r="AN315" s="83"/>
      <c r="AO315" s="83"/>
      <c r="AP315" s="83"/>
      <c r="AX315" s="80" t="s">
        <v>710</v>
      </c>
      <c r="AY315" s="80" t="s">
        <v>135</v>
      </c>
    </row>
    <row r="316" s="80" customFormat="1" ht="17.25" spans="1:51">
      <c r="A316" s="95"/>
      <c r="B316" s="95"/>
      <c r="C316" s="95"/>
      <c r="D316" s="95">
        <v>0</v>
      </c>
      <c r="E316" s="95"/>
      <c r="F316" s="95"/>
      <c r="G316" s="95"/>
      <c r="H316" s="95"/>
      <c r="I316" s="95"/>
      <c r="J316" s="95"/>
      <c r="K316" s="95"/>
      <c r="L316" s="80">
        <v>0</v>
      </c>
      <c r="Y316" s="98"/>
      <c r="Z316" s="80">
        <f t="shared" si="20"/>
        <v>0</v>
      </c>
      <c r="AA316" s="80" t="str">
        <f t="shared" si="19"/>
        <v>办公室</v>
      </c>
      <c r="AB316" s="81" t="s">
        <v>92</v>
      </c>
      <c r="AC316" s="81">
        <v>0</v>
      </c>
      <c r="AD316" s="81">
        <v>0</v>
      </c>
      <c r="AE316" s="81">
        <v>0</v>
      </c>
      <c r="AF316" s="81">
        <v>0</v>
      </c>
      <c r="AG316" s="80" t="str">
        <f>IFERROR(VLOOKUP(AB316,$AI:$AJ,2,FALSE),0)</f>
        <v>办公室</v>
      </c>
      <c r="AI316" s="89" t="s">
        <v>232</v>
      </c>
      <c r="AJ316" s="89" t="s">
        <v>93</v>
      </c>
      <c r="AL316" s="83"/>
      <c r="AM316" s="83"/>
      <c r="AN316" s="83"/>
      <c r="AO316" s="83"/>
      <c r="AP316" s="83"/>
      <c r="AX316" s="80" t="s">
        <v>232</v>
      </c>
      <c r="AY316" s="80" t="s">
        <v>93</v>
      </c>
    </row>
    <row r="317" s="80" customFormat="1" ht="17.25" spans="1:51">
      <c r="A317" s="95"/>
      <c r="B317" s="95"/>
      <c r="C317" s="95"/>
      <c r="D317" s="95">
        <v>0</v>
      </c>
      <c r="E317" s="95"/>
      <c r="F317" s="95"/>
      <c r="G317" s="95"/>
      <c r="H317" s="95"/>
      <c r="I317" s="95"/>
      <c r="J317" s="95"/>
      <c r="K317" s="95"/>
      <c r="L317" s="80">
        <v>0</v>
      </c>
      <c r="Y317" s="98"/>
      <c r="Z317" s="80">
        <f t="shared" si="20"/>
        <v>0</v>
      </c>
      <c r="AA317" s="80" t="str">
        <f t="shared" si="19"/>
        <v>张江支行</v>
      </c>
      <c r="AB317" s="81" t="s">
        <v>711</v>
      </c>
      <c r="AC317" s="81">
        <v>0</v>
      </c>
      <c r="AD317" s="81">
        <v>0</v>
      </c>
      <c r="AE317" s="81">
        <v>0</v>
      </c>
      <c r="AF317" s="81">
        <v>0</v>
      </c>
      <c r="AG317" s="80" t="str">
        <f>IFERROR(VLOOKUP(AB317,$AI:$AJ,2,FALSE),0)</f>
        <v>张江支行</v>
      </c>
      <c r="AI317" s="89" t="s">
        <v>712</v>
      </c>
      <c r="AJ317" s="89" t="s">
        <v>182</v>
      </c>
      <c r="AL317" s="83"/>
      <c r="AM317" s="83"/>
      <c r="AN317" s="83"/>
      <c r="AO317" s="83"/>
      <c r="AP317" s="83"/>
      <c r="AX317" s="80" t="s">
        <v>712</v>
      </c>
      <c r="AY317" s="80" t="s">
        <v>182</v>
      </c>
    </row>
    <row r="318" s="80" customFormat="1" ht="17.25" spans="1:51">
      <c r="A318" s="95"/>
      <c r="B318" s="95"/>
      <c r="C318" s="95"/>
      <c r="D318" s="95">
        <v>0</v>
      </c>
      <c r="E318" s="95"/>
      <c r="F318" s="95"/>
      <c r="G318" s="95"/>
      <c r="H318" s="95"/>
      <c r="I318" s="95"/>
      <c r="J318" s="95"/>
      <c r="K318" s="95"/>
      <c r="L318" s="80">
        <v>0</v>
      </c>
      <c r="Y318" s="98"/>
      <c r="Z318" s="80">
        <f t="shared" si="20"/>
        <v>0</v>
      </c>
      <c r="AA318" s="80" t="str">
        <f t="shared" si="19"/>
        <v>三林支行</v>
      </c>
      <c r="AB318" s="81" t="s">
        <v>713</v>
      </c>
      <c r="AC318" s="81">
        <v>0</v>
      </c>
      <c r="AD318" s="81">
        <v>0</v>
      </c>
      <c r="AE318" s="81">
        <v>0</v>
      </c>
      <c r="AF318" s="81">
        <v>69000</v>
      </c>
      <c r="AG318" s="80" t="str">
        <f>IFERROR(VLOOKUP(AB318,$AI:$AJ,2,FALSE),0)</f>
        <v>三林支行</v>
      </c>
      <c r="AI318" s="92" t="s">
        <v>85</v>
      </c>
      <c r="AJ318" s="89" t="s">
        <v>93</v>
      </c>
      <c r="AL318" s="83"/>
      <c r="AM318" s="83"/>
      <c r="AN318" s="83"/>
      <c r="AO318" s="83"/>
      <c r="AP318" s="83"/>
      <c r="AX318" s="80" t="s">
        <v>85</v>
      </c>
      <c r="AY318" s="80" t="s">
        <v>93</v>
      </c>
    </row>
    <row r="319" s="80" customFormat="1" ht="17.25" spans="1:51">
      <c r="A319" s="95"/>
      <c r="B319" s="95"/>
      <c r="C319" s="95"/>
      <c r="D319" s="95">
        <v>0</v>
      </c>
      <c r="E319" s="95"/>
      <c r="F319" s="95"/>
      <c r="G319" s="95"/>
      <c r="H319" s="95"/>
      <c r="I319" s="95"/>
      <c r="J319" s="95"/>
      <c r="K319" s="95"/>
      <c r="L319" s="80">
        <v>0</v>
      </c>
      <c r="Y319" s="98"/>
      <c r="Z319" s="80">
        <f t="shared" si="20"/>
        <v>0</v>
      </c>
      <c r="AA319" s="80" t="str">
        <f t="shared" si="19"/>
        <v>运营管理部</v>
      </c>
      <c r="AB319" s="81" t="s">
        <v>285</v>
      </c>
      <c r="AC319" s="81">
        <v>0</v>
      </c>
      <c r="AD319" s="81">
        <v>0</v>
      </c>
      <c r="AE319" s="81">
        <v>0</v>
      </c>
      <c r="AF319" s="81">
        <v>0</v>
      </c>
      <c r="AG319" s="80" t="str">
        <f>IFERROR(VLOOKUP(AB319,$AI:$AJ,2,FALSE),0)</f>
        <v>运营管理部</v>
      </c>
      <c r="AI319" s="89" t="s">
        <v>573</v>
      </c>
      <c r="AJ319" s="89" t="s">
        <v>93</v>
      </c>
      <c r="AL319" s="83"/>
      <c r="AM319" s="83"/>
      <c r="AN319" s="83"/>
      <c r="AO319" s="83"/>
      <c r="AP319" s="83"/>
      <c r="AX319" s="80" t="s">
        <v>573</v>
      </c>
      <c r="AY319" s="80" t="s">
        <v>93</v>
      </c>
    </row>
    <row r="320" s="80" customFormat="1" ht="17.25" spans="1:51">
      <c r="A320" s="95"/>
      <c r="B320" s="95"/>
      <c r="C320" s="95"/>
      <c r="D320" s="95">
        <v>0</v>
      </c>
      <c r="E320" s="95"/>
      <c r="F320" s="95"/>
      <c r="G320" s="95"/>
      <c r="H320" s="95"/>
      <c r="I320" s="95"/>
      <c r="J320" s="95"/>
      <c r="K320" s="95"/>
      <c r="L320" s="80">
        <v>0</v>
      </c>
      <c r="Y320" s="98"/>
      <c r="Z320" s="80">
        <f t="shared" si="20"/>
        <v>0</v>
      </c>
      <c r="AA320" s="80">
        <f t="shared" si="19"/>
        <v>0</v>
      </c>
      <c r="AB320" s="81" t="s">
        <v>714</v>
      </c>
      <c r="AC320" s="81">
        <v>0</v>
      </c>
      <c r="AD320" s="81">
        <v>0</v>
      </c>
      <c r="AE320" s="81">
        <v>0</v>
      </c>
      <c r="AF320" s="81">
        <v>0</v>
      </c>
      <c r="AG320" s="80">
        <f>IFERROR(VLOOKUP(AB320,$AI:$AJ,2,FALSE),0)</f>
        <v>0</v>
      </c>
      <c r="AI320" s="89" t="s">
        <v>715</v>
      </c>
      <c r="AJ320" s="89" t="s">
        <v>72</v>
      </c>
      <c r="AL320" s="83"/>
      <c r="AM320" s="83"/>
      <c r="AN320" s="83"/>
      <c r="AO320" s="83"/>
      <c r="AP320" s="83"/>
      <c r="AX320" s="80" t="s">
        <v>715</v>
      </c>
      <c r="AY320" s="80" t="s">
        <v>72</v>
      </c>
    </row>
    <row r="321" s="80" customFormat="1" ht="17.25" spans="1:51">
      <c r="A321" s="95"/>
      <c r="B321" s="95"/>
      <c r="C321" s="95"/>
      <c r="D321" s="95">
        <v>0</v>
      </c>
      <c r="E321" s="95"/>
      <c r="F321" s="95"/>
      <c r="G321" s="95"/>
      <c r="H321" s="95"/>
      <c r="I321" s="95"/>
      <c r="J321" s="95"/>
      <c r="K321" s="95"/>
      <c r="L321" s="80">
        <v>0</v>
      </c>
      <c r="Y321" s="98"/>
      <c r="Z321" s="80">
        <f t="shared" si="20"/>
        <v>0</v>
      </c>
      <c r="AA321" s="80" t="str">
        <f t="shared" si="19"/>
        <v>运营管理部</v>
      </c>
      <c r="AB321" s="81" t="s">
        <v>350</v>
      </c>
      <c r="AC321" s="81">
        <v>0</v>
      </c>
      <c r="AD321" s="81">
        <v>0</v>
      </c>
      <c r="AE321" s="81">
        <v>0</v>
      </c>
      <c r="AF321" s="81">
        <v>0</v>
      </c>
      <c r="AG321" s="80" t="str">
        <f>IFERROR(VLOOKUP(AB321,$AI:$AJ,2,FALSE),0)</f>
        <v>运营管理部</v>
      </c>
      <c r="AI321" s="89" t="s">
        <v>638</v>
      </c>
      <c r="AJ321" s="89" t="s">
        <v>72</v>
      </c>
      <c r="AL321" s="83"/>
      <c r="AM321" s="83"/>
      <c r="AN321" s="83"/>
      <c r="AO321" s="83"/>
      <c r="AP321" s="83"/>
      <c r="AX321" s="80" t="s">
        <v>638</v>
      </c>
      <c r="AY321" s="80" t="s">
        <v>72</v>
      </c>
    </row>
    <row r="322" s="80" customFormat="1" ht="17.25" spans="1:51">
      <c r="A322" s="95"/>
      <c r="B322" s="95"/>
      <c r="C322" s="95"/>
      <c r="D322" s="95">
        <v>0</v>
      </c>
      <c r="E322" s="95"/>
      <c r="F322" s="95"/>
      <c r="G322" s="95"/>
      <c r="H322" s="95"/>
      <c r="I322" s="95"/>
      <c r="J322" s="95"/>
      <c r="K322" s="95"/>
      <c r="L322" s="80">
        <v>0</v>
      </c>
      <c r="Y322" s="98"/>
      <c r="Z322" s="80">
        <f t="shared" si="20"/>
        <v>0</v>
      </c>
      <c r="AA322" s="80" t="str">
        <f t="shared" ref="AA322:AA385" si="21">AG322</f>
        <v>北蔡支行</v>
      </c>
      <c r="AB322" s="81" t="s">
        <v>176</v>
      </c>
      <c r="AC322" s="81">
        <v>0</v>
      </c>
      <c r="AD322" s="81">
        <v>0</v>
      </c>
      <c r="AE322" s="81">
        <v>6</v>
      </c>
      <c r="AF322" s="81">
        <v>100000</v>
      </c>
      <c r="AG322" s="80" t="str">
        <f>IFERROR(VLOOKUP(AB322,$AI:$AJ,2,FALSE),0)</f>
        <v>北蔡支行</v>
      </c>
      <c r="AI322" s="89" t="s">
        <v>627</v>
      </c>
      <c r="AJ322" s="89" t="s">
        <v>72</v>
      </c>
      <c r="AL322" s="83"/>
      <c r="AM322" s="83"/>
      <c r="AN322" s="83"/>
      <c r="AO322" s="83"/>
      <c r="AP322" s="83"/>
      <c r="AX322" s="80" t="s">
        <v>627</v>
      </c>
      <c r="AY322" s="80" t="s">
        <v>72</v>
      </c>
    </row>
    <row r="323" s="80" customFormat="1" ht="17.25" spans="1:51">
      <c r="A323" s="95"/>
      <c r="B323" s="95"/>
      <c r="C323" s="95"/>
      <c r="D323" s="95">
        <v>0</v>
      </c>
      <c r="E323" s="95"/>
      <c r="F323" s="95"/>
      <c r="G323" s="95"/>
      <c r="H323" s="95"/>
      <c r="I323" s="95"/>
      <c r="J323" s="95"/>
      <c r="K323" s="95"/>
      <c r="L323" s="80">
        <v>0</v>
      </c>
      <c r="Y323" s="98"/>
      <c r="Z323" s="80">
        <f t="shared" si="20"/>
        <v>0</v>
      </c>
      <c r="AA323" s="80" t="str">
        <f t="shared" si="21"/>
        <v>高桥支行</v>
      </c>
      <c r="AB323" s="81" t="s">
        <v>716</v>
      </c>
      <c r="AC323" s="81">
        <v>0</v>
      </c>
      <c r="AD323" s="81">
        <v>0</v>
      </c>
      <c r="AE323" s="81">
        <v>1</v>
      </c>
      <c r="AF323" s="81">
        <v>0</v>
      </c>
      <c r="AG323" s="80" t="str">
        <f>IFERROR(VLOOKUP(AB323,$AI:$AJ,2,FALSE),0)</f>
        <v>高桥支行</v>
      </c>
      <c r="AI323" s="89" t="s">
        <v>623</v>
      </c>
      <c r="AJ323" s="89" t="s">
        <v>72</v>
      </c>
      <c r="AL323" s="83"/>
      <c r="AM323" s="83"/>
      <c r="AN323" s="83"/>
      <c r="AO323" s="83"/>
      <c r="AP323" s="83"/>
      <c r="AX323" s="80" t="s">
        <v>623</v>
      </c>
      <c r="AY323" s="80" t="s">
        <v>72</v>
      </c>
    </row>
    <row r="324" s="80" customFormat="1" ht="17.25" spans="1:51">
      <c r="A324" s="95"/>
      <c r="B324" s="95"/>
      <c r="C324" s="95"/>
      <c r="D324" s="95">
        <v>0</v>
      </c>
      <c r="E324" s="95"/>
      <c r="F324" s="95"/>
      <c r="G324" s="95"/>
      <c r="H324" s="95"/>
      <c r="I324" s="95"/>
      <c r="J324" s="95"/>
      <c r="K324" s="95"/>
      <c r="L324" s="80">
        <v>0</v>
      </c>
      <c r="Y324" s="98"/>
      <c r="Z324" s="80">
        <f t="shared" ref="Z324:Z387" si="22">P324-Y324</f>
        <v>0</v>
      </c>
      <c r="AA324" s="80" t="str">
        <f t="shared" si="21"/>
        <v>营业部</v>
      </c>
      <c r="AB324" s="81" t="s">
        <v>331</v>
      </c>
      <c r="AC324" s="81">
        <v>0</v>
      </c>
      <c r="AD324" s="81">
        <v>0</v>
      </c>
      <c r="AE324" s="81">
        <v>0</v>
      </c>
      <c r="AF324" s="81">
        <v>1061000</v>
      </c>
      <c r="AG324" s="80" t="str">
        <f>IFERROR(VLOOKUP(AB324,$AI:$AJ,2,FALSE),0)</f>
        <v>营业部</v>
      </c>
      <c r="AI324" s="89" t="s">
        <v>717</v>
      </c>
      <c r="AJ324" s="89" t="s">
        <v>72</v>
      </c>
      <c r="AL324" s="83"/>
      <c r="AM324" s="83"/>
      <c r="AN324" s="83"/>
      <c r="AO324" s="83"/>
      <c r="AP324" s="83"/>
      <c r="AX324" s="80" t="s">
        <v>717</v>
      </c>
      <c r="AY324" s="80" t="s">
        <v>72</v>
      </c>
    </row>
    <row r="325" s="80" customFormat="1" ht="17.25" spans="1:51">
      <c r="A325" s="95"/>
      <c r="B325" s="95"/>
      <c r="C325" s="95"/>
      <c r="D325" s="95">
        <v>0</v>
      </c>
      <c r="E325" s="95"/>
      <c r="F325" s="95"/>
      <c r="G325" s="95"/>
      <c r="H325" s="95"/>
      <c r="I325" s="95"/>
      <c r="J325" s="95"/>
      <c r="K325" s="95"/>
      <c r="L325" s="80">
        <v>0</v>
      </c>
      <c r="Y325" s="98"/>
      <c r="Z325" s="80">
        <f t="shared" si="22"/>
        <v>0</v>
      </c>
      <c r="AA325" s="80">
        <f t="shared" si="21"/>
        <v>0</v>
      </c>
      <c r="AB325" s="81" t="s">
        <v>718</v>
      </c>
      <c r="AC325" s="81">
        <v>0</v>
      </c>
      <c r="AD325" s="81">
        <v>0</v>
      </c>
      <c r="AE325" s="81">
        <v>0</v>
      </c>
      <c r="AF325" s="81">
        <v>10000</v>
      </c>
      <c r="AG325" s="80">
        <f>IFERROR(VLOOKUP(AB325,$AI:$AJ,2,FALSE),0)</f>
        <v>0</v>
      </c>
      <c r="AI325" s="89" t="s">
        <v>390</v>
      </c>
      <c r="AJ325" s="89" t="s">
        <v>72</v>
      </c>
      <c r="AL325" s="83"/>
      <c r="AM325" s="83"/>
      <c r="AN325" s="83"/>
      <c r="AO325" s="83"/>
      <c r="AP325" s="83"/>
      <c r="AX325" s="80" t="s">
        <v>390</v>
      </c>
      <c r="AY325" s="80" t="s">
        <v>72</v>
      </c>
    </row>
    <row r="326" s="80" customFormat="1" ht="17.25" spans="1:51">
      <c r="A326" s="95"/>
      <c r="B326" s="95"/>
      <c r="C326" s="95"/>
      <c r="D326" s="95">
        <v>0</v>
      </c>
      <c r="E326" s="95"/>
      <c r="F326" s="95"/>
      <c r="G326" s="95"/>
      <c r="H326" s="95"/>
      <c r="I326" s="95"/>
      <c r="J326" s="95"/>
      <c r="K326" s="95"/>
      <c r="L326" s="80">
        <v>0</v>
      </c>
      <c r="Y326" s="98"/>
      <c r="Z326" s="80">
        <f t="shared" si="22"/>
        <v>0</v>
      </c>
      <c r="AA326" s="80">
        <f t="shared" si="21"/>
        <v>0</v>
      </c>
      <c r="AB326" s="81" t="s">
        <v>334</v>
      </c>
      <c r="AC326" s="81">
        <v>0</v>
      </c>
      <c r="AD326" s="81">
        <v>0</v>
      </c>
      <c r="AE326" s="81">
        <v>0</v>
      </c>
      <c r="AF326" s="81">
        <v>0</v>
      </c>
      <c r="AG326" s="80">
        <f>IFERROR(VLOOKUP(AB326,$AI:$AJ,2,FALSE),0)</f>
        <v>0</v>
      </c>
      <c r="AI326" s="89" t="s">
        <v>396</v>
      </c>
      <c r="AJ326" s="89" t="s">
        <v>72</v>
      </c>
      <c r="AL326" s="83"/>
      <c r="AM326" s="83"/>
      <c r="AN326" s="83"/>
      <c r="AO326" s="83"/>
      <c r="AP326" s="83"/>
      <c r="AX326" s="80" t="s">
        <v>396</v>
      </c>
      <c r="AY326" s="80" t="s">
        <v>72</v>
      </c>
    </row>
    <row r="327" s="80" customFormat="1" ht="17.25" spans="1:51">
      <c r="A327" s="95"/>
      <c r="B327" s="95"/>
      <c r="C327" s="95"/>
      <c r="D327" s="95">
        <v>0</v>
      </c>
      <c r="E327" s="95"/>
      <c r="F327" s="95"/>
      <c r="G327" s="95"/>
      <c r="H327" s="95"/>
      <c r="I327" s="95"/>
      <c r="J327" s="95"/>
      <c r="K327" s="95"/>
      <c r="L327" s="80">
        <v>0</v>
      </c>
      <c r="Y327" s="98"/>
      <c r="Z327" s="80">
        <f t="shared" si="22"/>
        <v>0</v>
      </c>
      <c r="AA327" s="80" t="str">
        <f t="shared" si="21"/>
        <v>市场一部</v>
      </c>
      <c r="AB327" s="81" t="s">
        <v>580</v>
      </c>
      <c r="AC327" s="81">
        <v>0</v>
      </c>
      <c r="AD327" s="81">
        <v>0</v>
      </c>
      <c r="AE327" s="81">
        <v>0</v>
      </c>
      <c r="AF327" s="81">
        <v>2656</v>
      </c>
      <c r="AG327" s="80" t="str">
        <f>IFERROR(VLOOKUP(AB327,$AI:$AJ,2,FALSE),0)</f>
        <v>市场一部</v>
      </c>
      <c r="AI327" s="89" t="s">
        <v>719</v>
      </c>
      <c r="AJ327" s="89" t="s">
        <v>72</v>
      </c>
      <c r="AL327" s="83"/>
      <c r="AM327" s="83"/>
      <c r="AN327" s="83"/>
      <c r="AO327" s="83"/>
      <c r="AP327" s="83"/>
      <c r="AX327" s="80" t="s">
        <v>719</v>
      </c>
      <c r="AY327" s="80" t="s">
        <v>72</v>
      </c>
    </row>
    <row r="328" s="80" customFormat="1" ht="17.25" spans="1:51">
      <c r="A328" s="95"/>
      <c r="B328" s="95"/>
      <c r="C328" s="95"/>
      <c r="D328" s="95">
        <v>0</v>
      </c>
      <c r="E328" s="95"/>
      <c r="F328" s="95"/>
      <c r="G328" s="95"/>
      <c r="H328" s="95"/>
      <c r="I328" s="95"/>
      <c r="J328" s="95"/>
      <c r="K328" s="95"/>
      <c r="L328" s="80">
        <v>0</v>
      </c>
      <c r="Y328" s="98"/>
      <c r="Z328" s="80">
        <f t="shared" si="22"/>
        <v>0</v>
      </c>
      <c r="AA328" s="80" t="str">
        <f t="shared" si="21"/>
        <v>风险管理部</v>
      </c>
      <c r="AB328" s="81" t="s">
        <v>483</v>
      </c>
      <c r="AC328" s="81">
        <v>0</v>
      </c>
      <c r="AD328" s="81">
        <v>0</v>
      </c>
      <c r="AE328" s="81">
        <v>0</v>
      </c>
      <c r="AF328" s="81">
        <v>0</v>
      </c>
      <c r="AG328" s="80" t="str">
        <f>IFERROR(VLOOKUP(AB328,$AI:$AJ,2,FALSE),0)</f>
        <v>风险管理部</v>
      </c>
      <c r="AI328" s="89" t="s">
        <v>720</v>
      </c>
      <c r="AJ328" s="89" t="s">
        <v>72</v>
      </c>
      <c r="AL328" s="83"/>
      <c r="AM328" s="83"/>
      <c r="AN328" s="83"/>
      <c r="AO328" s="83"/>
      <c r="AP328" s="83"/>
      <c r="AX328" s="80" t="s">
        <v>720</v>
      </c>
      <c r="AY328" s="80" t="s">
        <v>72</v>
      </c>
    </row>
    <row r="329" s="80" customFormat="1" ht="17.25" spans="1:51">
      <c r="A329" s="95"/>
      <c r="B329" s="95"/>
      <c r="C329" s="95"/>
      <c r="D329" s="95">
        <v>0</v>
      </c>
      <c r="E329" s="95"/>
      <c r="F329" s="95"/>
      <c r="G329" s="95"/>
      <c r="H329" s="95"/>
      <c r="I329" s="95"/>
      <c r="J329" s="95"/>
      <c r="K329" s="95"/>
      <c r="L329" s="80">
        <v>0</v>
      </c>
      <c r="Y329" s="98"/>
      <c r="Z329" s="80">
        <f t="shared" si="22"/>
        <v>0</v>
      </c>
      <c r="AA329" s="80">
        <f t="shared" si="21"/>
        <v>0</v>
      </c>
      <c r="AB329" s="81" t="s">
        <v>721</v>
      </c>
      <c r="AC329" s="81">
        <v>0</v>
      </c>
      <c r="AD329" s="81">
        <v>0</v>
      </c>
      <c r="AE329" s="81">
        <v>0</v>
      </c>
      <c r="AF329" s="81">
        <v>0</v>
      </c>
      <c r="AG329" s="80">
        <f>IFERROR(VLOOKUP(AB329,$AI:$AJ,2,FALSE),0)</f>
        <v>0</v>
      </c>
      <c r="AI329" s="89" t="s">
        <v>722</v>
      </c>
      <c r="AJ329" s="89" t="s">
        <v>72</v>
      </c>
      <c r="AL329" s="83"/>
      <c r="AM329" s="83"/>
      <c r="AN329" s="83"/>
      <c r="AO329" s="83"/>
      <c r="AP329" s="83"/>
      <c r="AX329" s="80" t="s">
        <v>722</v>
      </c>
      <c r="AY329" s="80" t="s">
        <v>72</v>
      </c>
    </row>
    <row r="330" s="80" customFormat="1" ht="17.25" spans="1:51">
      <c r="A330" s="95"/>
      <c r="B330" s="95"/>
      <c r="C330" s="95"/>
      <c r="D330" s="95">
        <v>0</v>
      </c>
      <c r="E330" s="95"/>
      <c r="F330" s="95"/>
      <c r="G330" s="95"/>
      <c r="H330" s="95"/>
      <c r="I330" s="95"/>
      <c r="J330" s="95"/>
      <c r="K330" s="95"/>
      <c r="L330" s="80">
        <v>0</v>
      </c>
      <c r="Y330" s="98"/>
      <c r="Z330" s="80">
        <f t="shared" si="22"/>
        <v>0</v>
      </c>
      <c r="AA330" s="80">
        <f t="shared" si="21"/>
        <v>0</v>
      </c>
      <c r="AB330" s="81" t="s">
        <v>723</v>
      </c>
      <c r="AC330" s="81">
        <v>0</v>
      </c>
      <c r="AD330" s="81">
        <v>0</v>
      </c>
      <c r="AE330" s="81">
        <v>0</v>
      </c>
      <c r="AF330" s="81">
        <v>0</v>
      </c>
      <c r="AG330" s="80">
        <f>IFERROR(VLOOKUP(AB330,$AI:$AJ,2,FALSE),0)</f>
        <v>0</v>
      </c>
      <c r="AI330" s="89" t="s">
        <v>704</v>
      </c>
      <c r="AJ330" s="89" t="s">
        <v>72</v>
      </c>
      <c r="AL330" s="83"/>
      <c r="AM330" s="83"/>
      <c r="AN330" s="83"/>
      <c r="AO330" s="83"/>
      <c r="AP330" s="83"/>
      <c r="AX330" s="80" t="s">
        <v>704</v>
      </c>
      <c r="AY330" s="80" t="s">
        <v>72</v>
      </c>
    </row>
    <row r="331" s="80" customFormat="1" ht="17.25" spans="1:51">
      <c r="A331" s="95"/>
      <c r="B331" s="95"/>
      <c r="C331" s="95"/>
      <c r="D331" s="95">
        <v>0</v>
      </c>
      <c r="E331" s="95"/>
      <c r="F331" s="95"/>
      <c r="G331" s="95"/>
      <c r="H331" s="95"/>
      <c r="I331" s="95"/>
      <c r="J331" s="95"/>
      <c r="K331" s="95"/>
      <c r="L331" s="80">
        <v>0</v>
      </c>
      <c r="Y331" s="98"/>
      <c r="Z331" s="80">
        <f t="shared" si="22"/>
        <v>0</v>
      </c>
      <c r="AA331" s="80" t="str">
        <f t="shared" si="21"/>
        <v>合规内控部</v>
      </c>
      <c r="AB331" s="81" t="s">
        <v>479</v>
      </c>
      <c r="AC331" s="81">
        <v>0</v>
      </c>
      <c r="AD331" s="81">
        <v>0</v>
      </c>
      <c r="AE331" s="81">
        <v>0</v>
      </c>
      <c r="AF331" s="81">
        <v>0</v>
      </c>
      <c r="AG331" s="80" t="str">
        <f>IFERROR(VLOOKUP(AB331,$AI:$AJ,2,FALSE),0)</f>
        <v>合规内控部</v>
      </c>
      <c r="AI331" s="89" t="s">
        <v>281</v>
      </c>
      <c r="AJ331" s="89" t="s">
        <v>72</v>
      </c>
      <c r="AL331" s="83"/>
      <c r="AM331" s="83"/>
      <c r="AN331" s="83"/>
      <c r="AO331" s="83"/>
      <c r="AP331" s="83"/>
      <c r="AX331" s="80" t="s">
        <v>281</v>
      </c>
      <c r="AY331" s="80" t="s">
        <v>72</v>
      </c>
    </row>
    <row r="332" s="80" customFormat="1" ht="17.25" spans="1:51">
      <c r="A332" s="95"/>
      <c r="B332" s="95"/>
      <c r="C332" s="95"/>
      <c r="D332" s="95">
        <v>0</v>
      </c>
      <c r="E332" s="95"/>
      <c r="F332" s="95"/>
      <c r="G332" s="95"/>
      <c r="H332" s="95"/>
      <c r="I332" s="95"/>
      <c r="J332" s="95"/>
      <c r="K332" s="95"/>
      <c r="L332" s="80">
        <v>0</v>
      </c>
      <c r="Y332" s="98"/>
      <c r="Z332" s="80">
        <f t="shared" si="22"/>
        <v>0</v>
      </c>
      <c r="AA332" s="80" t="str">
        <f t="shared" si="21"/>
        <v>零售市场部</v>
      </c>
      <c r="AB332" s="81" t="s">
        <v>158</v>
      </c>
      <c r="AC332" s="81">
        <v>0</v>
      </c>
      <c r="AD332" s="81">
        <v>0</v>
      </c>
      <c r="AE332" s="81">
        <v>1</v>
      </c>
      <c r="AF332" s="81">
        <v>630034</v>
      </c>
      <c r="AG332" s="80" t="str">
        <f>IFERROR(VLOOKUP(AB332,$AI:$AJ,2,FALSE),0)</f>
        <v>零售市场部</v>
      </c>
      <c r="AI332" s="89" t="s">
        <v>601</v>
      </c>
      <c r="AJ332" s="89" t="s">
        <v>72</v>
      </c>
      <c r="AL332" s="83"/>
      <c r="AM332" s="83"/>
      <c r="AN332" s="83"/>
      <c r="AO332" s="83"/>
      <c r="AP332" s="83"/>
      <c r="AX332" s="80" t="s">
        <v>601</v>
      </c>
      <c r="AY332" s="80" t="s">
        <v>72</v>
      </c>
    </row>
    <row r="333" s="80" customFormat="1" ht="17.25" spans="1:51">
      <c r="A333" s="95"/>
      <c r="B333" s="95"/>
      <c r="C333" s="95"/>
      <c r="D333" s="95">
        <v>0</v>
      </c>
      <c r="E333" s="95"/>
      <c r="F333" s="95"/>
      <c r="G333" s="95"/>
      <c r="H333" s="95"/>
      <c r="I333" s="95"/>
      <c r="J333" s="95"/>
      <c r="K333" s="95"/>
      <c r="L333" s="80">
        <v>0</v>
      </c>
      <c r="Y333" s="98"/>
      <c r="Z333" s="80">
        <f t="shared" si="22"/>
        <v>0</v>
      </c>
      <c r="AA333" s="80" t="str">
        <f t="shared" si="21"/>
        <v>川沙支行</v>
      </c>
      <c r="AB333" s="81" t="s">
        <v>336</v>
      </c>
      <c r="AC333" s="81">
        <v>0</v>
      </c>
      <c r="AD333" s="81">
        <v>0</v>
      </c>
      <c r="AE333" s="81">
        <v>0</v>
      </c>
      <c r="AF333" s="81">
        <v>35000</v>
      </c>
      <c r="AG333" s="80" t="str">
        <f>IFERROR(VLOOKUP(AB333,$AI:$AJ,2,FALSE),0)</f>
        <v>川沙支行</v>
      </c>
      <c r="AI333" s="89" t="s">
        <v>724</v>
      </c>
      <c r="AJ333" s="89" t="s">
        <v>72</v>
      </c>
      <c r="AL333" s="83"/>
      <c r="AM333" s="83"/>
      <c r="AN333" s="83"/>
      <c r="AO333" s="83"/>
      <c r="AP333" s="83"/>
      <c r="AX333" s="80" t="s">
        <v>724</v>
      </c>
      <c r="AY333" s="80" t="s">
        <v>72</v>
      </c>
    </row>
    <row r="334" s="80" customFormat="1" ht="17.25" spans="1:51">
      <c r="A334" s="95"/>
      <c r="B334" s="95"/>
      <c r="C334" s="95"/>
      <c r="D334" s="95">
        <v>0</v>
      </c>
      <c r="E334" s="95"/>
      <c r="F334" s="95"/>
      <c r="G334" s="95"/>
      <c r="H334" s="95"/>
      <c r="I334" s="95"/>
      <c r="J334" s="95"/>
      <c r="K334" s="95"/>
      <c r="L334" s="80">
        <v>0</v>
      </c>
      <c r="Y334" s="98"/>
      <c r="Z334" s="80">
        <f t="shared" si="22"/>
        <v>0</v>
      </c>
      <c r="AA334" s="80">
        <f t="shared" si="21"/>
        <v>0</v>
      </c>
      <c r="AB334" s="81" t="s">
        <v>725</v>
      </c>
      <c r="AC334" s="81">
        <v>0</v>
      </c>
      <c r="AD334" s="81">
        <v>0</v>
      </c>
      <c r="AE334" s="81">
        <v>0</v>
      </c>
      <c r="AF334" s="81">
        <v>0</v>
      </c>
      <c r="AG334" s="80">
        <f>IFERROR(VLOOKUP(AB334,$AI:$AJ,2,FALSE),0)</f>
        <v>0</v>
      </c>
      <c r="AI334" s="89" t="s">
        <v>252</v>
      </c>
      <c r="AJ334" s="89" t="s">
        <v>72</v>
      </c>
      <c r="AL334" s="83"/>
      <c r="AM334" s="83"/>
      <c r="AN334" s="83"/>
      <c r="AO334" s="83"/>
      <c r="AP334" s="83"/>
      <c r="AX334" s="80" t="s">
        <v>252</v>
      </c>
      <c r="AY334" s="80" t="s">
        <v>72</v>
      </c>
    </row>
    <row r="335" s="80" customFormat="1" ht="17.25" spans="1:51">
      <c r="A335" s="95"/>
      <c r="B335" s="95"/>
      <c r="C335" s="95"/>
      <c r="D335" s="95">
        <v>0</v>
      </c>
      <c r="E335" s="95"/>
      <c r="F335" s="95"/>
      <c r="G335" s="95"/>
      <c r="H335" s="95"/>
      <c r="I335" s="95"/>
      <c r="J335" s="95"/>
      <c r="K335" s="95"/>
      <c r="L335" s="80">
        <v>0</v>
      </c>
      <c r="Y335" s="98"/>
      <c r="Z335" s="80">
        <f t="shared" si="22"/>
        <v>0</v>
      </c>
      <c r="AA335" s="80" t="str">
        <f t="shared" si="21"/>
        <v>办公室</v>
      </c>
      <c r="AB335" s="81" t="s">
        <v>47</v>
      </c>
      <c r="AC335" s="81">
        <v>0</v>
      </c>
      <c r="AD335" s="81">
        <v>0</v>
      </c>
      <c r="AE335" s="81">
        <v>0</v>
      </c>
      <c r="AF335" s="81">
        <v>0</v>
      </c>
      <c r="AG335" s="80" t="str">
        <f>IFERROR(VLOOKUP(AB335,$AI:$AJ,2,FALSE),0)</f>
        <v>办公室</v>
      </c>
      <c r="AI335" s="89" t="s">
        <v>713</v>
      </c>
      <c r="AJ335" s="89" t="s">
        <v>72</v>
      </c>
      <c r="AL335" s="83"/>
      <c r="AM335" s="83"/>
      <c r="AN335" s="83"/>
      <c r="AO335" s="83"/>
      <c r="AP335" s="83"/>
      <c r="AX335" s="80" t="s">
        <v>713</v>
      </c>
      <c r="AY335" s="80" t="s">
        <v>72</v>
      </c>
    </row>
    <row r="336" s="80" customFormat="1" ht="17.25" spans="1:51">
      <c r="A336" s="95"/>
      <c r="B336" s="95"/>
      <c r="C336" s="95"/>
      <c r="D336" s="95">
        <v>0</v>
      </c>
      <c r="E336" s="95"/>
      <c r="F336" s="95"/>
      <c r="G336" s="95"/>
      <c r="H336" s="95"/>
      <c r="I336" s="95"/>
      <c r="J336" s="95"/>
      <c r="K336" s="95"/>
      <c r="L336" s="80">
        <v>0</v>
      </c>
      <c r="Y336" s="98"/>
      <c r="Z336" s="80">
        <f t="shared" si="22"/>
        <v>0</v>
      </c>
      <c r="AA336" s="80" t="str">
        <f t="shared" si="21"/>
        <v>零售金融部</v>
      </c>
      <c r="AB336" s="81" t="s">
        <v>269</v>
      </c>
      <c r="AC336" s="81">
        <v>0</v>
      </c>
      <c r="AD336" s="81">
        <v>0</v>
      </c>
      <c r="AE336" s="81">
        <v>0</v>
      </c>
      <c r="AF336" s="81">
        <v>0</v>
      </c>
      <c r="AG336" s="80" t="str">
        <f>IFERROR(VLOOKUP(AB336,$AI:$AJ,2,FALSE),0)</f>
        <v>零售金融部</v>
      </c>
      <c r="AI336" s="93" t="s">
        <v>587</v>
      </c>
      <c r="AJ336" s="89" t="s">
        <v>72</v>
      </c>
      <c r="AL336" s="83"/>
      <c r="AM336" s="83"/>
      <c r="AN336" s="83"/>
      <c r="AO336" s="83"/>
      <c r="AP336" s="83"/>
      <c r="AX336" s="80" t="s">
        <v>587</v>
      </c>
      <c r="AY336" s="80" t="s">
        <v>72</v>
      </c>
    </row>
    <row r="337" s="80" customFormat="1" ht="17.25" spans="1:51">
      <c r="A337" s="95"/>
      <c r="B337" s="95"/>
      <c r="C337" s="95"/>
      <c r="D337" s="95">
        <v>0</v>
      </c>
      <c r="E337" s="95"/>
      <c r="F337" s="95"/>
      <c r="G337" s="95"/>
      <c r="H337" s="95"/>
      <c r="I337" s="95"/>
      <c r="J337" s="95"/>
      <c r="K337" s="95"/>
      <c r="L337" s="80">
        <v>0</v>
      </c>
      <c r="Y337" s="98"/>
      <c r="Z337" s="80">
        <f t="shared" si="22"/>
        <v>0</v>
      </c>
      <c r="AA337" s="80" t="str">
        <f t="shared" si="21"/>
        <v>营业部</v>
      </c>
      <c r="AB337" s="81" t="s">
        <v>593</v>
      </c>
      <c r="AC337" s="81">
        <v>0</v>
      </c>
      <c r="AD337" s="81">
        <v>0</v>
      </c>
      <c r="AE337" s="81">
        <v>0</v>
      </c>
      <c r="AF337" s="81">
        <v>0</v>
      </c>
      <c r="AG337" s="80" t="str">
        <f>IFERROR(VLOOKUP(AB337,$AI:$AJ,2,FALSE),0)</f>
        <v>营业部</v>
      </c>
      <c r="AI337" s="94" t="s">
        <v>207</v>
      </c>
      <c r="AJ337" s="89" t="s">
        <v>72</v>
      </c>
      <c r="AL337" s="83"/>
      <c r="AM337" s="83"/>
      <c r="AN337" s="83"/>
      <c r="AO337" s="83"/>
      <c r="AP337" s="83"/>
      <c r="AX337" s="80" t="s">
        <v>207</v>
      </c>
      <c r="AY337" s="80" t="s">
        <v>72</v>
      </c>
    </row>
    <row r="338" s="80" customFormat="1" ht="17.25" spans="1:51">
      <c r="A338" s="95"/>
      <c r="B338" s="95"/>
      <c r="C338" s="95"/>
      <c r="D338" s="95">
        <v>0</v>
      </c>
      <c r="E338" s="95"/>
      <c r="F338" s="95"/>
      <c r="G338" s="95"/>
      <c r="H338" s="95"/>
      <c r="I338" s="95"/>
      <c r="J338" s="95"/>
      <c r="K338" s="95"/>
      <c r="L338" s="80">
        <v>0</v>
      </c>
      <c r="Y338" s="98"/>
      <c r="Z338" s="80">
        <f t="shared" si="22"/>
        <v>0</v>
      </c>
      <c r="AA338" s="80">
        <f t="shared" si="21"/>
        <v>0</v>
      </c>
      <c r="AB338" s="81" t="s">
        <v>726</v>
      </c>
      <c r="AC338" s="81">
        <v>0</v>
      </c>
      <c r="AD338" s="81">
        <v>0</v>
      </c>
      <c r="AE338" s="81">
        <v>0</v>
      </c>
      <c r="AF338" s="81">
        <v>0</v>
      </c>
      <c r="AG338" s="80">
        <f>IFERROR(VLOOKUP(AB338,$AI:$AJ,2,FALSE),0)</f>
        <v>0</v>
      </c>
      <c r="AI338" s="89" t="s">
        <v>520</v>
      </c>
      <c r="AJ338" s="89" t="s">
        <v>72</v>
      </c>
      <c r="AL338" s="83"/>
      <c r="AM338" s="83"/>
      <c r="AN338" s="83"/>
      <c r="AO338" s="83"/>
      <c r="AP338" s="83"/>
      <c r="AX338" s="80" t="s">
        <v>520</v>
      </c>
      <c r="AY338" s="80" t="s">
        <v>72</v>
      </c>
    </row>
    <row r="339" s="80" customFormat="1" ht="17.25" spans="1:51">
      <c r="A339" s="95"/>
      <c r="B339" s="95"/>
      <c r="C339" s="95"/>
      <c r="D339" s="95">
        <v>0</v>
      </c>
      <c r="E339" s="95"/>
      <c r="F339" s="95"/>
      <c r="G339" s="95"/>
      <c r="H339" s="95"/>
      <c r="I339" s="95"/>
      <c r="J339" s="95"/>
      <c r="K339" s="95"/>
      <c r="L339" s="80">
        <v>0</v>
      </c>
      <c r="Y339" s="98"/>
      <c r="Z339" s="80">
        <f t="shared" si="22"/>
        <v>0</v>
      </c>
      <c r="AA339" s="80" t="str">
        <f t="shared" si="21"/>
        <v>曹路支行</v>
      </c>
      <c r="AB339" s="81" t="s">
        <v>727</v>
      </c>
      <c r="AC339" s="81">
        <v>0</v>
      </c>
      <c r="AD339" s="81">
        <v>0</v>
      </c>
      <c r="AE339" s="81">
        <v>0</v>
      </c>
      <c r="AF339" s="81">
        <v>0</v>
      </c>
      <c r="AG339" s="80" t="str">
        <f>IFERROR(VLOOKUP(AB339,$AI:$AJ,2,FALSE),0)</f>
        <v>曹路支行</v>
      </c>
      <c r="AI339" s="89" t="s">
        <v>728</v>
      </c>
      <c r="AJ339" s="89" t="s">
        <v>72</v>
      </c>
      <c r="AL339" s="83"/>
      <c r="AM339" s="83"/>
      <c r="AN339" s="83"/>
      <c r="AO339" s="83"/>
      <c r="AP339" s="83"/>
      <c r="AX339" s="80" t="s">
        <v>728</v>
      </c>
      <c r="AY339" s="80" t="s">
        <v>72</v>
      </c>
    </row>
    <row r="340" s="80" customFormat="1" ht="17.25" spans="1:51">
      <c r="A340" s="95"/>
      <c r="B340" s="95"/>
      <c r="C340" s="95"/>
      <c r="D340" s="95">
        <v>0</v>
      </c>
      <c r="E340" s="95"/>
      <c r="F340" s="95"/>
      <c r="G340" s="95"/>
      <c r="H340" s="95"/>
      <c r="I340" s="95"/>
      <c r="J340" s="95"/>
      <c r="K340" s="95"/>
      <c r="L340" s="80">
        <v>0</v>
      </c>
      <c r="Y340" s="98"/>
      <c r="Z340" s="80">
        <f t="shared" si="22"/>
        <v>0</v>
      </c>
      <c r="AA340" s="80" t="str">
        <f t="shared" si="21"/>
        <v>风险管理部</v>
      </c>
      <c r="AB340" s="81" t="s">
        <v>518</v>
      </c>
      <c r="AC340" s="81">
        <v>0</v>
      </c>
      <c r="AD340" s="81">
        <v>0</v>
      </c>
      <c r="AE340" s="81">
        <v>0</v>
      </c>
      <c r="AF340" s="81">
        <v>0</v>
      </c>
      <c r="AG340" s="80" t="str">
        <f>IFERROR(VLOOKUP(AB340,$AI:$AJ,2,FALSE),0)</f>
        <v>风险管理部</v>
      </c>
      <c r="AI340" s="89" t="s">
        <v>729</v>
      </c>
      <c r="AJ340" s="89" t="s">
        <v>72</v>
      </c>
      <c r="AL340" s="83"/>
      <c r="AM340" s="83"/>
      <c r="AN340" s="83"/>
      <c r="AO340" s="83"/>
      <c r="AP340" s="83"/>
      <c r="AX340" s="80" t="s">
        <v>729</v>
      </c>
      <c r="AY340" s="80" t="s">
        <v>72</v>
      </c>
    </row>
    <row r="341" s="80" customFormat="1" ht="17.25" spans="1:51">
      <c r="A341" s="95"/>
      <c r="B341" s="95"/>
      <c r="C341" s="95"/>
      <c r="D341" s="95">
        <v>0</v>
      </c>
      <c r="E341" s="95"/>
      <c r="F341" s="95"/>
      <c r="G341" s="95"/>
      <c r="H341" s="95"/>
      <c r="I341" s="95"/>
      <c r="J341" s="95"/>
      <c r="K341" s="95"/>
      <c r="L341" s="80">
        <v>0</v>
      </c>
      <c r="Y341" s="98"/>
      <c r="Z341" s="80">
        <f t="shared" si="22"/>
        <v>0</v>
      </c>
      <c r="AA341" s="80" t="str">
        <f t="shared" si="21"/>
        <v>人力资源部</v>
      </c>
      <c r="AB341" s="81" t="s">
        <v>174</v>
      </c>
      <c r="AC341" s="81">
        <v>0</v>
      </c>
      <c r="AD341" s="81">
        <v>0</v>
      </c>
      <c r="AE341" s="81">
        <v>0</v>
      </c>
      <c r="AF341" s="81">
        <v>0</v>
      </c>
      <c r="AG341" s="80" t="str">
        <f>IFERROR(VLOOKUP(AB341,$AI:$AJ,2,FALSE),0)</f>
        <v>人力资源部</v>
      </c>
      <c r="AI341" s="89" t="s">
        <v>730</v>
      </c>
      <c r="AJ341" s="89" t="s">
        <v>72</v>
      </c>
      <c r="AL341" s="83"/>
      <c r="AM341" s="83"/>
      <c r="AN341" s="83"/>
      <c r="AO341" s="83"/>
      <c r="AP341" s="83"/>
      <c r="AX341" s="80" t="s">
        <v>730</v>
      </c>
      <c r="AY341" s="80" t="s">
        <v>72</v>
      </c>
    </row>
    <row r="342" s="80" customFormat="1" ht="17.25" spans="1:51">
      <c r="A342" s="95"/>
      <c r="B342" s="95"/>
      <c r="C342" s="95"/>
      <c r="D342" s="95">
        <v>0</v>
      </c>
      <c r="E342" s="95"/>
      <c r="F342" s="95"/>
      <c r="G342" s="95"/>
      <c r="H342" s="95"/>
      <c r="I342" s="95"/>
      <c r="J342" s="95"/>
      <c r="K342" s="95"/>
      <c r="L342" s="80">
        <v>0</v>
      </c>
      <c r="Y342" s="98"/>
      <c r="Z342" s="80">
        <f t="shared" si="22"/>
        <v>0</v>
      </c>
      <c r="AA342" s="80">
        <f t="shared" si="21"/>
        <v>0</v>
      </c>
      <c r="AB342" s="81" t="s">
        <v>731</v>
      </c>
      <c r="AC342" s="81">
        <v>0</v>
      </c>
      <c r="AD342" s="81">
        <v>0</v>
      </c>
      <c r="AE342" s="81">
        <v>0</v>
      </c>
      <c r="AF342" s="81">
        <v>0</v>
      </c>
      <c r="AG342" s="80">
        <f>IFERROR(VLOOKUP(AB342,$AI:$AJ,2,FALSE),0)</f>
        <v>0</v>
      </c>
      <c r="AI342" s="89" t="s">
        <v>732</v>
      </c>
      <c r="AJ342" s="89" t="s">
        <v>72</v>
      </c>
      <c r="AL342" s="83"/>
      <c r="AM342" s="83"/>
      <c r="AN342" s="83"/>
      <c r="AO342" s="83"/>
      <c r="AP342" s="83"/>
      <c r="AX342" s="80" t="s">
        <v>732</v>
      </c>
      <c r="AY342" s="80" t="s">
        <v>72</v>
      </c>
    </row>
    <row r="343" s="80" customFormat="1" ht="17.25" spans="1:51">
      <c r="A343" s="95"/>
      <c r="B343" s="95"/>
      <c r="C343" s="95"/>
      <c r="D343" s="95">
        <v>0</v>
      </c>
      <c r="E343" s="95"/>
      <c r="F343" s="95"/>
      <c r="G343" s="95"/>
      <c r="H343" s="95"/>
      <c r="I343" s="95"/>
      <c r="J343" s="95"/>
      <c r="K343" s="95"/>
      <c r="L343" s="80">
        <v>0</v>
      </c>
      <c r="Y343" s="98"/>
      <c r="Z343" s="80">
        <f t="shared" si="22"/>
        <v>0</v>
      </c>
      <c r="AA343" s="80">
        <f t="shared" si="21"/>
        <v>0</v>
      </c>
      <c r="AB343" s="81" t="s">
        <v>733</v>
      </c>
      <c r="AC343" s="81">
        <v>0</v>
      </c>
      <c r="AD343" s="81">
        <v>0</v>
      </c>
      <c r="AE343" s="81">
        <v>0</v>
      </c>
      <c r="AF343" s="81">
        <v>30000</v>
      </c>
      <c r="AG343" s="80">
        <f>IFERROR(VLOOKUP(AB343,$AI:$AJ,2,FALSE),0)</f>
        <v>0</v>
      </c>
      <c r="AI343" s="89" t="s">
        <v>734</v>
      </c>
      <c r="AJ343" s="89" t="s">
        <v>72</v>
      </c>
      <c r="AL343" s="83"/>
      <c r="AM343" s="83"/>
      <c r="AN343" s="83"/>
      <c r="AO343" s="83"/>
      <c r="AP343" s="83"/>
      <c r="AX343" s="80" t="s">
        <v>734</v>
      </c>
      <c r="AY343" s="80" t="s">
        <v>72</v>
      </c>
    </row>
    <row r="344" s="80" customFormat="1" ht="17.25" spans="1:51">
      <c r="A344" s="95"/>
      <c r="B344" s="95"/>
      <c r="C344" s="95"/>
      <c r="D344" s="95">
        <v>0</v>
      </c>
      <c r="E344" s="95"/>
      <c r="F344" s="95"/>
      <c r="G344" s="95"/>
      <c r="H344" s="95"/>
      <c r="I344" s="95"/>
      <c r="J344" s="95"/>
      <c r="K344" s="95"/>
      <c r="L344" s="80">
        <v>0</v>
      </c>
      <c r="Y344" s="98"/>
      <c r="Z344" s="80">
        <f t="shared" si="22"/>
        <v>0</v>
      </c>
      <c r="AA344" s="80" t="str">
        <f t="shared" si="21"/>
        <v>川沙支行</v>
      </c>
      <c r="AB344" s="81" t="s">
        <v>338</v>
      </c>
      <c r="AC344" s="81">
        <v>0</v>
      </c>
      <c r="AD344" s="81">
        <v>0</v>
      </c>
      <c r="AE344" s="81">
        <v>0</v>
      </c>
      <c r="AF344" s="81">
        <v>0</v>
      </c>
      <c r="AG344" s="80" t="str">
        <f>IFERROR(VLOOKUP(AB344,$AI:$AJ,2,FALSE),0)</f>
        <v>川沙支行</v>
      </c>
      <c r="AI344" s="89" t="s">
        <v>735</v>
      </c>
      <c r="AJ344" s="89" t="s">
        <v>72</v>
      </c>
      <c r="AL344" s="83"/>
      <c r="AM344" s="83"/>
      <c r="AN344" s="83"/>
      <c r="AO344" s="83"/>
      <c r="AP344" s="83"/>
      <c r="AX344" s="80" t="s">
        <v>735</v>
      </c>
      <c r="AY344" s="80" t="s">
        <v>72</v>
      </c>
    </row>
    <row r="345" s="80" customFormat="1" ht="17.25" spans="1:51">
      <c r="A345" s="95"/>
      <c r="B345" s="95"/>
      <c r="C345" s="95"/>
      <c r="D345" s="95">
        <v>0</v>
      </c>
      <c r="E345" s="95"/>
      <c r="F345" s="95"/>
      <c r="G345" s="95"/>
      <c r="H345" s="95"/>
      <c r="I345" s="95"/>
      <c r="J345" s="95"/>
      <c r="K345" s="95"/>
      <c r="L345" s="80">
        <v>0</v>
      </c>
      <c r="Y345" s="98"/>
      <c r="Z345" s="80">
        <f t="shared" si="22"/>
        <v>0</v>
      </c>
      <c r="AA345" s="80" t="str">
        <f t="shared" si="21"/>
        <v>高行支行</v>
      </c>
      <c r="AB345" s="81" t="s">
        <v>736</v>
      </c>
      <c r="AC345" s="81">
        <v>0</v>
      </c>
      <c r="AD345" s="81">
        <v>0</v>
      </c>
      <c r="AE345" s="81">
        <v>0</v>
      </c>
      <c r="AF345" s="81">
        <v>64121</v>
      </c>
      <c r="AG345" s="80" t="str">
        <f>IFERROR(VLOOKUP(AB345,$AI:$AJ,2,FALSE),0)</f>
        <v>高行支行</v>
      </c>
      <c r="AI345" s="89" t="s">
        <v>737</v>
      </c>
      <c r="AJ345" s="89" t="s">
        <v>117</v>
      </c>
      <c r="AL345" s="83"/>
      <c r="AM345" s="83"/>
      <c r="AN345" s="83"/>
      <c r="AO345" s="83"/>
      <c r="AP345" s="83"/>
      <c r="AX345" s="80" t="s">
        <v>737</v>
      </c>
      <c r="AY345" s="80" t="s">
        <v>117</v>
      </c>
    </row>
    <row r="346" s="80" customFormat="1" ht="17.25" spans="1:51">
      <c r="A346" s="95"/>
      <c r="B346" s="95"/>
      <c r="C346" s="95"/>
      <c r="D346" s="95">
        <v>0</v>
      </c>
      <c r="E346" s="95"/>
      <c r="F346" s="95"/>
      <c r="G346" s="95"/>
      <c r="H346" s="95"/>
      <c r="I346" s="95"/>
      <c r="J346" s="95"/>
      <c r="K346" s="95"/>
      <c r="L346" s="80">
        <v>0</v>
      </c>
      <c r="Y346" s="98"/>
      <c r="Z346" s="80">
        <f t="shared" si="22"/>
        <v>0</v>
      </c>
      <c r="AA346" s="80" t="str">
        <f t="shared" si="21"/>
        <v>运营管理部业务保障部</v>
      </c>
      <c r="AB346" s="81" t="s">
        <v>418</v>
      </c>
      <c r="AC346" s="81">
        <v>0</v>
      </c>
      <c r="AD346" s="81">
        <v>0</v>
      </c>
      <c r="AE346" s="81">
        <v>0</v>
      </c>
      <c r="AF346" s="81">
        <v>65000</v>
      </c>
      <c r="AG346" s="80" t="str">
        <f>IFERROR(VLOOKUP(AB346,$AI:$AJ,2,FALSE),0)</f>
        <v>运营管理部业务保障部</v>
      </c>
      <c r="AI346" s="89" t="s">
        <v>144</v>
      </c>
      <c r="AJ346" s="89" t="s">
        <v>117</v>
      </c>
      <c r="AL346" s="83"/>
      <c r="AM346" s="83"/>
      <c r="AN346" s="83"/>
      <c r="AO346" s="83"/>
      <c r="AP346" s="83"/>
      <c r="AX346" s="80" t="s">
        <v>144</v>
      </c>
      <c r="AY346" s="80" t="s">
        <v>117</v>
      </c>
    </row>
    <row r="347" s="80" customFormat="1" ht="17.25" spans="1:51">
      <c r="A347" s="95"/>
      <c r="B347" s="95"/>
      <c r="C347" s="95"/>
      <c r="D347" s="95">
        <v>0</v>
      </c>
      <c r="E347" s="95"/>
      <c r="F347" s="95"/>
      <c r="G347" s="95"/>
      <c r="H347" s="95"/>
      <c r="I347" s="95"/>
      <c r="J347" s="95"/>
      <c r="K347" s="95"/>
      <c r="L347" s="80">
        <v>0</v>
      </c>
      <c r="Y347" s="98"/>
      <c r="Z347" s="80">
        <f t="shared" si="22"/>
        <v>0</v>
      </c>
      <c r="AA347" s="80">
        <f t="shared" si="21"/>
        <v>0</v>
      </c>
      <c r="AB347" s="81" t="s">
        <v>738</v>
      </c>
      <c r="AC347" s="81">
        <v>0</v>
      </c>
      <c r="AD347" s="81">
        <v>0</v>
      </c>
      <c r="AE347" s="81">
        <v>0</v>
      </c>
      <c r="AF347" s="81">
        <v>0</v>
      </c>
      <c r="AG347" s="80">
        <f>IFERROR(VLOOKUP(AB347,$AI:$AJ,2,FALSE),0)</f>
        <v>0</v>
      </c>
      <c r="AI347" s="89" t="s">
        <v>451</v>
      </c>
      <c r="AJ347" s="89" t="s">
        <v>117</v>
      </c>
      <c r="AL347" s="83"/>
      <c r="AM347" s="83"/>
      <c r="AN347" s="83"/>
      <c r="AO347" s="83"/>
      <c r="AP347" s="83"/>
      <c r="AX347" s="80" t="s">
        <v>451</v>
      </c>
      <c r="AY347" s="80" t="s">
        <v>117</v>
      </c>
    </row>
    <row r="348" s="80" customFormat="1" ht="17.25" spans="1:51">
      <c r="A348" s="95"/>
      <c r="B348" s="95"/>
      <c r="C348" s="95"/>
      <c r="D348" s="95">
        <v>0</v>
      </c>
      <c r="E348" s="95"/>
      <c r="F348" s="95"/>
      <c r="G348" s="95"/>
      <c r="H348" s="95"/>
      <c r="I348" s="95"/>
      <c r="J348" s="95"/>
      <c r="K348" s="95"/>
      <c r="L348" s="80">
        <v>0</v>
      </c>
      <c r="Y348" s="98"/>
      <c r="Z348" s="80">
        <f t="shared" si="22"/>
        <v>0</v>
      </c>
      <c r="AA348" s="80" t="str">
        <f t="shared" si="21"/>
        <v>零售市场部</v>
      </c>
      <c r="AB348" s="81" t="s">
        <v>185</v>
      </c>
      <c r="AC348" s="81">
        <v>0</v>
      </c>
      <c r="AD348" s="81">
        <v>0</v>
      </c>
      <c r="AE348" s="81">
        <v>0</v>
      </c>
      <c r="AF348" s="81">
        <v>20000</v>
      </c>
      <c r="AG348" s="80" t="str">
        <f>IFERROR(VLOOKUP(AB348,$AI:$AJ,2,FALSE),0)</f>
        <v>零售市场部</v>
      </c>
      <c r="AI348" s="89" t="s">
        <v>198</v>
      </c>
      <c r="AJ348" s="89" t="s">
        <v>117</v>
      </c>
      <c r="AL348" s="83"/>
      <c r="AM348" s="83"/>
      <c r="AN348" s="83"/>
      <c r="AO348" s="83"/>
      <c r="AP348" s="83"/>
      <c r="AX348" s="80" t="s">
        <v>198</v>
      </c>
      <c r="AY348" s="80" t="s">
        <v>117</v>
      </c>
    </row>
    <row r="349" s="80" customFormat="1" ht="17.25" spans="1:51">
      <c r="A349" s="95"/>
      <c r="B349" s="95"/>
      <c r="C349" s="95"/>
      <c r="D349" s="95">
        <v>0</v>
      </c>
      <c r="E349" s="95"/>
      <c r="F349" s="95"/>
      <c r="G349" s="95"/>
      <c r="H349" s="95"/>
      <c r="I349" s="95"/>
      <c r="J349" s="95"/>
      <c r="K349" s="95"/>
      <c r="L349" s="80">
        <v>0</v>
      </c>
      <c r="Y349" s="98"/>
      <c r="Z349" s="80">
        <f t="shared" si="22"/>
        <v>0</v>
      </c>
      <c r="AA349" s="80">
        <f t="shared" si="21"/>
        <v>0</v>
      </c>
      <c r="AB349" s="81" t="s">
        <v>739</v>
      </c>
      <c r="AC349" s="81">
        <v>0</v>
      </c>
      <c r="AD349" s="81">
        <v>0</v>
      </c>
      <c r="AE349" s="81">
        <v>0</v>
      </c>
      <c r="AF349" s="81">
        <v>0</v>
      </c>
      <c r="AG349" s="80">
        <f>IFERROR(VLOOKUP(AB349,$AI:$AJ,2,FALSE),0)</f>
        <v>0</v>
      </c>
      <c r="AI349" s="93" t="s">
        <v>487</v>
      </c>
      <c r="AJ349" s="89" t="s">
        <v>117</v>
      </c>
      <c r="AL349" s="83"/>
      <c r="AM349" s="83"/>
      <c r="AN349" s="83"/>
      <c r="AO349" s="83"/>
      <c r="AP349" s="83"/>
      <c r="AX349" s="80" t="s">
        <v>487</v>
      </c>
      <c r="AY349" s="80" t="s">
        <v>117</v>
      </c>
    </row>
    <row r="350" s="80" customFormat="1" ht="17.25" spans="1:51">
      <c r="A350" s="95"/>
      <c r="B350" s="95"/>
      <c r="C350" s="95"/>
      <c r="D350" s="95">
        <v>0</v>
      </c>
      <c r="E350" s="95"/>
      <c r="F350" s="95"/>
      <c r="G350" s="95"/>
      <c r="H350" s="95"/>
      <c r="I350" s="95"/>
      <c r="J350" s="95"/>
      <c r="K350" s="95"/>
      <c r="L350" s="80">
        <v>0</v>
      </c>
      <c r="Y350" s="98"/>
      <c r="Z350" s="80">
        <f t="shared" si="22"/>
        <v>0</v>
      </c>
      <c r="AA350" s="80" t="str">
        <f t="shared" si="21"/>
        <v>孙桥支行</v>
      </c>
      <c r="AB350" s="81" t="s">
        <v>342</v>
      </c>
      <c r="AC350" s="81">
        <v>0</v>
      </c>
      <c r="AD350" s="81">
        <v>10000</v>
      </c>
      <c r="AE350" s="81">
        <v>2</v>
      </c>
      <c r="AF350" s="81">
        <v>721400</v>
      </c>
      <c r="AG350" s="80" t="str">
        <f>IFERROR(VLOOKUP(AB350,$AI:$AJ,2,FALSE),0)</f>
        <v>孙桥支行</v>
      </c>
      <c r="AI350" s="94" t="s">
        <v>155</v>
      </c>
      <c r="AJ350" s="89" t="s">
        <v>117</v>
      </c>
      <c r="AL350" s="83"/>
      <c r="AM350" s="83"/>
      <c r="AN350" s="83"/>
      <c r="AO350" s="83"/>
      <c r="AP350" s="83"/>
      <c r="AX350" s="80" t="s">
        <v>155</v>
      </c>
      <c r="AY350" s="80" t="s">
        <v>117</v>
      </c>
    </row>
    <row r="351" s="80" customFormat="1" ht="17.25" spans="1:51">
      <c r="A351" s="95"/>
      <c r="B351" s="95"/>
      <c r="C351" s="95"/>
      <c r="D351" s="95">
        <v>0</v>
      </c>
      <c r="E351" s="95"/>
      <c r="F351" s="95"/>
      <c r="G351" s="95"/>
      <c r="H351" s="95"/>
      <c r="I351" s="95"/>
      <c r="J351" s="95"/>
      <c r="K351" s="95"/>
      <c r="L351" s="80">
        <v>0</v>
      </c>
      <c r="Y351" s="98"/>
      <c r="Z351" s="80">
        <f t="shared" si="22"/>
        <v>0</v>
      </c>
      <c r="AA351" s="80" t="str">
        <f t="shared" si="21"/>
        <v>凌兆分理处</v>
      </c>
      <c r="AB351" s="81" t="s">
        <v>345</v>
      </c>
      <c r="AC351" s="81">
        <v>0</v>
      </c>
      <c r="AD351" s="81">
        <v>0</v>
      </c>
      <c r="AE351" s="81">
        <v>0</v>
      </c>
      <c r="AF351" s="81">
        <v>200000</v>
      </c>
      <c r="AG351" s="80" t="str">
        <f>IFERROR(VLOOKUP(AB351,$AI:$AJ,2,FALSE),0)</f>
        <v>凌兆分理处</v>
      </c>
      <c r="AI351" s="89" t="s">
        <v>740</v>
      </c>
      <c r="AJ351" s="89" t="s">
        <v>117</v>
      </c>
      <c r="AL351" s="83"/>
      <c r="AM351" s="83"/>
      <c r="AN351" s="83"/>
      <c r="AO351" s="83"/>
      <c r="AP351" s="83"/>
      <c r="AX351" s="80" t="s">
        <v>740</v>
      </c>
      <c r="AY351" s="80" t="s">
        <v>117</v>
      </c>
    </row>
    <row r="352" s="80" customFormat="1" ht="17.25" spans="1:51">
      <c r="A352" s="95"/>
      <c r="B352" s="95"/>
      <c r="C352" s="95"/>
      <c r="D352" s="95">
        <v>0</v>
      </c>
      <c r="E352" s="95"/>
      <c r="F352" s="95"/>
      <c r="G352" s="95"/>
      <c r="H352" s="95"/>
      <c r="I352" s="95"/>
      <c r="J352" s="95"/>
      <c r="K352" s="95"/>
      <c r="L352" s="80">
        <v>0</v>
      </c>
      <c r="Y352" s="98"/>
      <c r="Z352" s="80">
        <f t="shared" si="22"/>
        <v>0</v>
      </c>
      <c r="AA352" s="80">
        <f t="shared" si="21"/>
        <v>0</v>
      </c>
      <c r="AB352" s="81" t="s">
        <v>741</v>
      </c>
      <c r="AC352" s="81">
        <v>0</v>
      </c>
      <c r="AD352" s="81">
        <v>0</v>
      </c>
      <c r="AE352" s="81">
        <v>0</v>
      </c>
      <c r="AF352" s="81">
        <v>0</v>
      </c>
      <c r="AG352" s="80">
        <f>IFERROR(VLOOKUP(AB352,$AI:$AJ,2,FALSE),0)</f>
        <v>0</v>
      </c>
      <c r="AI352" s="89" t="s">
        <v>742</v>
      </c>
      <c r="AJ352" s="89" t="s">
        <v>117</v>
      </c>
      <c r="AL352" s="83"/>
      <c r="AM352" s="83"/>
      <c r="AN352" s="83"/>
      <c r="AO352" s="83"/>
      <c r="AP352" s="83"/>
      <c r="AX352" s="80" t="s">
        <v>742</v>
      </c>
      <c r="AY352" s="80" t="s">
        <v>117</v>
      </c>
    </row>
    <row r="353" s="80" customFormat="1" ht="17.25" spans="1:51">
      <c r="A353" s="95"/>
      <c r="B353" s="95"/>
      <c r="C353" s="95"/>
      <c r="D353" s="95">
        <v>0</v>
      </c>
      <c r="E353" s="95"/>
      <c r="F353" s="95"/>
      <c r="G353" s="95"/>
      <c r="H353" s="95"/>
      <c r="I353" s="95"/>
      <c r="J353" s="95"/>
      <c r="K353" s="95"/>
      <c r="L353" s="80">
        <v>0</v>
      </c>
      <c r="Y353" s="98"/>
      <c r="Z353" s="80">
        <f t="shared" si="22"/>
        <v>0</v>
      </c>
      <c r="AA353" s="80" t="str">
        <f t="shared" si="21"/>
        <v>孙桥支行</v>
      </c>
      <c r="AB353" s="81" t="s">
        <v>743</v>
      </c>
      <c r="AC353" s="81">
        <v>0</v>
      </c>
      <c r="AD353" s="81">
        <v>0</v>
      </c>
      <c r="AE353" s="81">
        <v>0</v>
      </c>
      <c r="AF353" s="81">
        <v>0</v>
      </c>
      <c r="AG353" s="80" t="str">
        <f>IFERROR(VLOOKUP(AB353,$AI:$AJ,2,FALSE),0)</f>
        <v>孙桥支行</v>
      </c>
      <c r="AI353" s="89" t="s">
        <v>744</v>
      </c>
      <c r="AJ353" s="89" t="s">
        <v>117</v>
      </c>
      <c r="AL353" s="83"/>
      <c r="AM353" s="83"/>
      <c r="AN353" s="83"/>
      <c r="AO353" s="83"/>
      <c r="AP353" s="83"/>
      <c r="AX353" s="80" t="s">
        <v>744</v>
      </c>
      <c r="AY353" s="80" t="s">
        <v>117</v>
      </c>
    </row>
    <row r="354" s="80" customFormat="1" ht="17.25" spans="1:51">
      <c r="A354" s="95"/>
      <c r="B354" s="95"/>
      <c r="C354" s="95"/>
      <c r="D354" s="95">
        <v>0</v>
      </c>
      <c r="E354" s="95"/>
      <c r="F354" s="95"/>
      <c r="G354" s="95"/>
      <c r="H354" s="95"/>
      <c r="I354" s="95"/>
      <c r="J354" s="95"/>
      <c r="K354" s="95"/>
      <c r="L354" s="80">
        <v>0</v>
      </c>
      <c r="Y354" s="98"/>
      <c r="Z354" s="80">
        <f t="shared" si="22"/>
        <v>0</v>
      </c>
      <c r="AA354" s="80" t="str">
        <f t="shared" si="21"/>
        <v>金桥支行</v>
      </c>
      <c r="AB354" s="81" t="s">
        <v>745</v>
      </c>
      <c r="AC354" s="81">
        <v>0</v>
      </c>
      <c r="AD354" s="81">
        <v>0</v>
      </c>
      <c r="AE354" s="81">
        <v>0</v>
      </c>
      <c r="AF354" s="81">
        <v>0</v>
      </c>
      <c r="AG354" s="80" t="str">
        <f>IFERROR(VLOOKUP(AB354,$AI:$AJ,2,FALSE),0)</f>
        <v>金桥支行</v>
      </c>
      <c r="AI354" s="89" t="s">
        <v>746</v>
      </c>
      <c r="AJ354" s="89" t="s">
        <v>117</v>
      </c>
      <c r="AL354" s="83"/>
      <c r="AM354" s="83"/>
      <c r="AN354" s="83"/>
      <c r="AO354" s="83"/>
      <c r="AP354" s="83"/>
      <c r="AX354" s="80" t="s">
        <v>746</v>
      </c>
      <c r="AY354" s="80" t="s">
        <v>117</v>
      </c>
    </row>
    <row r="355" s="80" customFormat="1" ht="17.25" spans="1:51">
      <c r="A355" s="95"/>
      <c r="B355" s="95"/>
      <c r="C355" s="95"/>
      <c r="D355" s="95">
        <v>0</v>
      </c>
      <c r="E355" s="95"/>
      <c r="F355" s="95"/>
      <c r="G355" s="95"/>
      <c r="H355" s="95"/>
      <c r="I355" s="95"/>
      <c r="J355" s="95"/>
      <c r="K355" s="95"/>
      <c r="L355" s="80">
        <v>0</v>
      </c>
      <c r="Y355" s="98"/>
      <c r="Z355" s="80">
        <f t="shared" si="22"/>
        <v>0</v>
      </c>
      <c r="AA355" s="80" t="str">
        <f t="shared" si="21"/>
        <v>营业部</v>
      </c>
      <c r="AB355" s="81" t="s">
        <v>633</v>
      </c>
      <c r="AC355" s="81">
        <v>0</v>
      </c>
      <c r="AD355" s="81">
        <v>0</v>
      </c>
      <c r="AE355" s="81">
        <v>1</v>
      </c>
      <c r="AF355" s="81">
        <v>0</v>
      </c>
      <c r="AG355" s="80" t="str">
        <f>IFERROR(VLOOKUP(AB355,$AI:$AJ,2,FALSE),0)</f>
        <v>营业部</v>
      </c>
      <c r="AI355" s="89" t="s">
        <v>747</v>
      </c>
      <c r="AJ355" s="89" t="s">
        <v>221</v>
      </c>
      <c r="AL355" s="83"/>
      <c r="AM355" s="83"/>
      <c r="AN355" s="83"/>
      <c r="AO355" s="83"/>
      <c r="AP355" s="83"/>
      <c r="AX355" s="80" t="s">
        <v>747</v>
      </c>
      <c r="AY355" s="80" t="s">
        <v>221</v>
      </c>
    </row>
    <row r="356" s="80" customFormat="1" ht="17.25" spans="1:51">
      <c r="A356" s="95"/>
      <c r="B356" s="95"/>
      <c r="C356" s="95"/>
      <c r="D356" s="95">
        <v>0</v>
      </c>
      <c r="E356" s="95"/>
      <c r="F356" s="95"/>
      <c r="G356" s="95"/>
      <c r="H356" s="95"/>
      <c r="I356" s="95"/>
      <c r="J356" s="95"/>
      <c r="K356" s="95"/>
      <c r="L356" s="80">
        <v>0</v>
      </c>
      <c r="Y356" s="98"/>
      <c r="Z356" s="80">
        <f t="shared" si="22"/>
        <v>0</v>
      </c>
      <c r="AA356" s="80">
        <f t="shared" si="21"/>
        <v>0</v>
      </c>
      <c r="AB356" s="81" t="s">
        <v>748</v>
      </c>
      <c r="AC356" s="81">
        <v>0</v>
      </c>
      <c r="AD356" s="81">
        <v>0</v>
      </c>
      <c r="AE356" s="81">
        <v>0</v>
      </c>
      <c r="AF356" s="81">
        <v>0</v>
      </c>
      <c r="AG356" s="80">
        <f>IFERROR(VLOOKUP(AB356,$AI:$AJ,2,FALSE),0)</f>
        <v>0</v>
      </c>
      <c r="AI356" s="93" t="s">
        <v>749</v>
      </c>
      <c r="AJ356" s="89" t="s">
        <v>149</v>
      </c>
      <c r="AL356" s="83"/>
      <c r="AM356" s="83"/>
      <c r="AN356" s="83"/>
      <c r="AO356" s="83"/>
      <c r="AP356" s="83"/>
      <c r="AX356" s="80" t="s">
        <v>749</v>
      </c>
      <c r="AY356" s="80" t="s">
        <v>149</v>
      </c>
    </row>
    <row r="357" s="80" customFormat="1" ht="17.25" spans="1:51">
      <c r="A357" s="95"/>
      <c r="B357" s="95"/>
      <c r="C357" s="95"/>
      <c r="D357" s="95">
        <v>0</v>
      </c>
      <c r="E357" s="95"/>
      <c r="F357" s="95"/>
      <c r="G357" s="95"/>
      <c r="H357" s="95"/>
      <c r="I357" s="95"/>
      <c r="J357" s="95"/>
      <c r="K357" s="95"/>
      <c r="L357" s="80">
        <v>0</v>
      </c>
      <c r="Y357" s="98"/>
      <c r="Z357" s="80">
        <f t="shared" si="22"/>
        <v>0</v>
      </c>
      <c r="AA357" s="80">
        <f t="shared" si="21"/>
        <v>0</v>
      </c>
      <c r="AB357" s="81" t="s">
        <v>750</v>
      </c>
      <c r="AC357" s="81">
        <v>0</v>
      </c>
      <c r="AD357" s="81">
        <v>0</v>
      </c>
      <c r="AE357" s="81">
        <v>0</v>
      </c>
      <c r="AF357" s="81">
        <v>0</v>
      </c>
      <c r="AG357" s="80">
        <f>IFERROR(VLOOKUP(AB357,$AI:$AJ,2,FALSE),0)</f>
        <v>0</v>
      </c>
      <c r="AI357" s="94" t="s">
        <v>266</v>
      </c>
      <c r="AJ357" s="89" t="s">
        <v>149</v>
      </c>
      <c r="AL357" s="83"/>
      <c r="AM357" s="83"/>
      <c r="AN357" s="83"/>
      <c r="AO357" s="83"/>
      <c r="AP357" s="83"/>
      <c r="AX357" s="80" t="s">
        <v>266</v>
      </c>
      <c r="AY357" s="80" t="s">
        <v>149</v>
      </c>
    </row>
    <row r="358" s="80" customFormat="1" ht="17.25" spans="1:51">
      <c r="A358" s="95"/>
      <c r="B358" s="95"/>
      <c r="C358" s="95"/>
      <c r="D358" s="95">
        <v>0</v>
      </c>
      <c r="E358" s="95"/>
      <c r="F358" s="95"/>
      <c r="G358" s="95"/>
      <c r="H358" s="95"/>
      <c r="I358" s="95"/>
      <c r="J358" s="95"/>
      <c r="K358" s="95"/>
      <c r="L358" s="80">
        <v>0</v>
      </c>
      <c r="Y358" s="98"/>
      <c r="Z358" s="80">
        <f t="shared" si="22"/>
        <v>0</v>
      </c>
      <c r="AA358" s="80" t="str">
        <f t="shared" si="21"/>
        <v>风险管理部</v>
      </c>
      <c r="AB358" s="81" t="s">
        <v>495</v>
      </c>
      <c r="AC358" s="81">
        <v>0</v>
      </c>
      <c r="AD358" s="81">
        <v>0</v>
      </c>
      <c r="AE358" s="81">
        <v>0</v>
      </c>
      <c r="AF358" s="81">
        <v>0</v>
      </c>
      <c r="AG358" s="80" t="str">
        <f>IFERROR(VLOOKUP(AB358,$AI:$AJ,2,FALSE),0)</f>
        <v>风险管理部</v>
      </c>
      <c r="AI358" s="89" t="s">
        <v>751</v>
      </c>
      <c r="AJ358" s="89" t="s">
        <v>149</v>
      </c>
      <c r="AL358" s="83"/>
      <c r="AM358" s="83"/>
      <c r="AN358" s="83"/>
      <c r="AO358" s="83"/>
      <c r="AP358" s="83"/>
      <c r="AX358" s="80" t="s">
        <v>751</v>
      </c>
      <c r="AY358" s="80" t="s">
        <v>149</v>
      </c>
    </row>
    <row r="359" s="80" customFormat="1" ht="17.25" spans="1:51">
      <c r="A359" s="95"/>
      <c r="B359" s="95"/>
      <c r="C359" s="95"/>
      <c r="D359" s="95">
        <v>0</v>
      </c>
      <c r="E359" s="95"/>
      <c r="F359" s="95"/>
      <c r="G359" s="95"/>
      <c r="H359" s="95"/>
      <c r="I359" s="95"/>
      <c r="J359" s="95"/>
      <c r="K359" s="95"/>
      <c r="L359" s="80">
        <v>0</v>
      </c>
      <c r="Y359" s="98"/>
      <c r="Z359" s="80">
        <f t="shared" si="22"/>
        <v>0</v>
      </c>
      <c r="AA359" s="80" t="str">
        <f t="shared" si="21"/>
        <v>市场三部</v>
      </c>
      <c r="AB359" s="81" t="s">
        <v>605</v>
      </c>
      <c r="AC359" s="81">
        <v>0</v>
      </c>
      <c r="AD359" s="81">
        <v>0</v>
      </c>
      <c r="AE359" s="81">
        <v>0</v>
      </c>
      <c r="AF359" s="81">
        <v>0</v>
      </c>
      <c r="AG359" s="80" t="str">
        <f>IFERROR(VLOOKUP(AB359,$AI:$AJ,2,FALSE),0)</f>
        <v>市场三部</v>
      </c>
      <c r="AI359" s="89" t="s">
        <v>752</v>
      </c>
      <c r="AJ359" s="89" t="s">
        <v>149</v>
      </c>
      <c r="AL359" s="83"/>
      <c r="AM359" s="83"/>
      <c r="AN359" s="83"/>
      <c r="AO359" s="83"/>
      <c r="AP359" s="83"/>
      <c r="AX359" s="80" t="s">
        <v>752</v>
      </c>
      <c r="AY359" s="80" t="s">
        <v>149</v>
      </c>
    </row>
    <row r="360" s="80" customFormat="1" ht="17.25" spans="1:51">
      <c r="A360" s="95"/>
      <c r="B360" s="95"/>
      <c r="C360" s="95"/>
      <c r="D360" s="95">
        <v>0</v>
      </c>
      <c r="E360" s="95"/>
      <c r="F360" s="95"/>
      <c r="G360" s="95"/>
      <c r="H360" s="95"/>
      <c r="I360" s="95"/>
      <c r="J360" s="95"/>
      <c r="K360" s="95"/>
      <c r="L360" s="80">
        <v>0</v>
      </c>
      <c r="Y360" s="98"/>
      <c r="Z360" s="80">
        <f t="shared" si="22"/>
        <v>0</v>
      </c>
      <c r="AA360" s="80" t="str">
        <f t="shared" si="21"/>
        <v>金桥支行</v>
      </c>
      <c r="AB360" s="81" t="s">
        <v>753</v>
      </c>
      <c r="AC360" s="81">
        <v>0</v>
      </c>
      <c r="AD360" s="81">
        <v>0</v>
      </c>
      <c r="AE360" s="81">
        <v>0</v>
      </c>
      <c r="AF360" s="81">
        <v>261841</v>
      </c>
      <c r="AG360" s="80" t="str">
        <f>IFERROR(VLOOKUP(AB360,$AI:$AJ,2,FALSE),0)</f>
        <v>金桥支行</v>
      </c>
      <c r="AI360" s="89" t="s">
        <v>754</v>
      </c>
      <c r="AJ360" s="89" t="s">
        <v>149</v>
      </c>
      <c r="AL360" s="83"/>
      <c r="AM360" s="83"/>
      <c r="AN360" s="83"/>
      <c r="AO360" s="83"/>
      <c r="AP360" s="83"/>
      <c r="AX360" s="80" t="s">
        <v>754</v>
      </c>
      <c r="AY360" s="80" t="s">
        <v>149</v>
      </c>
    </row>
    <row r="361" s="80" customFormat="1" ht="17.25" spans="1:51">
      <c r="A361" s="95"/>
      <c r="B361" s="95"/>
      <c r="C361" s="95"/>
      <c r="D361" s="95">
        <v>0</v>
      </c>
      <c r="E361" s="95"/>
      <c r="F361" s="95"/>
      <c r="G361" s="95"/>
      <c r="H361" s="95"/>
      <c r="I361" s="95"/>
      <c r="J361" s="95"/>
      <c r="K361" s="95"/>
      <c r="L361" s="80">
        <v>0</v>
      </c>
      <c r="Y361" s="98"/>
      <c r="Z361" s="80">
        <f t="shared" si="22"/>
        <v>0</v>
      </c>
      <c r="AA361" s="80" t="str">
        <f t="shared" si="21"/>
        <v>曹路支行</v>
      </c>
      <c r="AB361" s="81" t="s">
        <v>755</v>
      </c>
      <c r="AC361" s="81">
        <v>0</v>
      </c>
      <c r="AD361" s="81">
        <v>0</v>
      </c>
      <c r="AE361" s="81">
        <v>0</v>
      </c>
      <c r="AF361" s="81">
        <v>0</v>
      </c>
      <c r="AG361" s="80" t="str">
        <f>IFERROR(VLOOKUP(AB361,$AI:$AJ,2,FALSE),0)</f>
        <v>曹路支行</v>
      </c>
      <c r="AI361" s="89" t="s">
        <v>756</v>
      </c>
      <c r="AJ361" s="89" t="s">
        <v>149</v>
      </c>
      <c r="AL361" s="83"/>
      <c r="AM361" s="83"/>
      <c r="AN361" s="83"/>
      <c r="AO361" s="83"/>
      <c r="AP361" s="83"/>
      <c r="AX361" s="80" t="s">
        <v>756</v>
      </c>
      <c r="AY361" s="80" t="s">
        <v>149</v>
      </c>
    </row>
    <row r="362" s="80" customFormat="1" ht="17.25" spans="1:51">
      <c r="A362" s="95"/>
      <c r="B362" s="95"/>
      <c r="C362" s="95"/>
      <c r="D362" s="95">
        <v>0</v>
      </c>
      <c r="E362" s="95"/>
      <c r="F362" s="95"/>
      <c r="G362" s="95"/>
      <c r="H362" s="95"/>
      <c r="I362" s="95"/>
      <c r="J362" s="95"/>
      <c r="K362" s="95"/>
      <c r="L362" s="80">
        <v>0</v>
      </c>
      <c r="Y362" s="98"/>
      <c r="Z362" s="80">
        <f t="shared" si="22"/>
        <v>0</v>
      </c>
      <c r="AA362" s="80">
        <f t="shared" si="21"/>
        <v>0</v>
      </c>
      <c r="AB362" s="81" t="s">
        <v>757</v>
      </c>
      <c r="AC362" s="81">
        <v>0</v>
      </c>
      <c r="AD362" s="81">
        <v>0</v>
      </c>
      <c r="AE362" s="81">
        <v>0</v>
      </c>
      <c r="AF362" s="81">
        <v>200000</v>
      </c>
      <c r="AG362" s="80">
        <f>IFERROR(VLOOKUP(AB362,$AI:$AJ,2,FALSE),0)</f>
        <v>0</v>
      </c>
      <c r="AI362" s="89" t="s">
        <v>758</v>
      </c>
      <c r="AJ362" s="89" t="s">
        <v>149</v>
      </c>
      <c r="AL362" s="83"/>
      <c r="AM362" s="83"/>
      <c r="AN362" s="83"/>
      <c r="AO362" s="83"/>
      <c r="AP362" s="83"/>
      <c r="AX362" s="80" t="s">
        <v>758</v>
      </c>
      <c r="AY362" s="80" t="s">
        <v>149</v>
      </c>
    </row>
    <row r="363" s="80" customFormat="1" ht="17.25" spans="1:51">
      <c r="A363" s="95"/>
      <c r="B363" s="95"/>
      <c r="C363" s="95"/>
      <c r="D363" s="95">
        <v>0</v>
      </c>
      <c r="E363" s="95"/>
      <c r="F363" s="95"/>
      <c r="G363" s="95"/>
      <c r="H363" s="95"/>
      <c r="I363" s="95"/>
      <c r="J363" s="95"/>
      <c r="K363" s="95"/>
      <c r="L363" s="80">
        <v>0</v>
      </c>
      <c r="Y363" s="98"/>
      <c r="Z363" s="80">
        <f t="shared" si="22"/>
        <v>0</v>
      </c>
      <c r="AA363" s="80" t="str">
        <f t="shared" si="21"/>
        <v>王港支行</v>
      </c>
      <c r="AB363" s="81" t="s">
        <v>759</v>
      </c>
      <c r="AC363" s="81">
        <v>0</v>
      </c>
      <c r="AD363" s="81">
        <v>0</v>
      </c>
      <c r="AE363" s="81">
        <v>0</v>
      </c>
      <c r="AF363" s="81">
        <v>0</v>
      </c>
      <c r="AG363" s="80" t="str">
        <f>IFERROR(VLOOKUP(AB363,$AI:$AJ,2,FALSE),0)</f>
        <v>王港支行</v>
      </c>
      <c r="AI363" s="89" t="s">
        <v>558</v>
      </c>
      <c r="AJ363" s="89" t="s">
        <v>149</v>
      </c>
      <c r="AL363" s="83"/>
      <c r="AM363" s="83"/>
      <c r="AN363" s="83"/>
      <c r="AO363" s="83"/>
      <c r="AP363" s="83"/>
      <c r="AX363" s="80" t="s">
        <v>558</v>
      </c>
      <c r="AY363" s="80" t="s">
        <v>149</v>
      </c>
    </row>
    <row r="364" s="80" customFormat="1" ht="17.25" spans="1:51">
      <c r="A364" s="95"/>
      <c r="B364" s="95"/>
      <c r="C364" s="95"/>
      <c r="D364" s="95">
        <v>0</v>
      </c>
      <c r="E364" s="95"/>
      <c r="F364" s="95"/>
      <c r="G364" s="95"/>
      <c r="H364" s="95"/>
      <c r="I364" s="95"/>
      <c r="J364" s="95"/>
      <c r="K364" s="95"/>
      <c r="L364" s="80">
        <v>0</v>
      </c>
      <c r="Y364" s="98"/>
      <c r="Z364" s="80">
        <f t="shared" si="22"/>
        <v>0</v>
      </c>
      <c r="AA364" s="80">
        <f t="shared" si="21"/>
        <v>0</v>
      </c>
      <c r="AB364" s="81" t="s">
        <v>760</v>
      </c>
      <c r="AC364" s="81">
        <v>0</v>
      </c>
      <c r="AD364" s="81">
        <v>0</v>
      </c>
      <c r="AE364" s="81">
        <v>0</v>
      </c>
      <c r="AF364" s="81">
        <v>0</v>
      </c>
      <c r="AG364" s="80">
        <f>IFERROR(VLOOKUP(AB364,$AI:$AJ,2,FALSE),0)</f>
        <v>0</v>
      </c>
      <c r="AI364" s="89" t="s">
        <v>345</v>
      </c>
      <c r="AJ364" s="89" t="s">
        <v>182</v>
      </c>
      <c r="AL364" s="83"/>
      <c r="AM364" s="83"/>
      <c r="AN364" s="83"/>
      <c r="AO364" s="83"/>
      <c r="AP364" s="83"/>
      <c r="AX364" s="80" t="s">
        <v>345</v>
      </c>
      <c r="AY364" s="80" t="s">
        <v>182</v>
      </c>
    </row>
    <row r="365" s="80" customFormat="1" ht="17.25" spans="1:51">
      <c r="A365" s="95"/>
      <c r="B365" s="95"/>
      <c r="C365" s="95"/>
      <c r="D365" s="95">
        <v>0</v>
      </c>
      <c r="E365" s="95"/>
      <c r="F365" s="95"/>
      <c r="G365" s="95"/>
      <c r="H365" s="95"/>
      <c r="I365" s="95"/>
      <c r="J365" s="95"/>
      <c r="K365" s="95"/>
      <c r="L365" s="80">
        <v>0</v>
      </c>
      <c r="Y365" s="98"/>
      <c r="Z365" s="80">
        <f t="shared" si="22"/>
        <v>0</v>
      </c>
      <c r="AA365" s="80" t="str">
        <f t="shared" si="21"/>
        <v>黄楼支行</v>
      </c>
      <c r="AB365" s="81" t="s">
        <v>347</v>
      </c>
      <c r="AC365" s="81">
        <v>0</v>
      </c>
      <c r="AD365" s="81">
        <v>0</v>
      </c>
      <c r="AE365" s="81">
        <v>0</v>
      </c>
      <c r="AF365" s="81">
        <v>400000</v>
      </c>
      <c r="AG365" s="80" t="str">
        <f>IFERROR(VLOOKUP(AB365,$AI:$AJ,2,FALSE),0)</f>
        <v>黄楼支行</v>
      </c>
      <c r="AI365" s="89" t="s">
        <v>236</v>
      </c>
      <c r="AJ365" s="89" t="s">
        <v>182</v>
      </c>
      <c r="AL365" s="83"/>
      <c r="AM365" s="83"/>
      <c r="AN365" s="83"/>
      <c r="AO365" s="83"/>
      <c r="AP365" s="83"/>
      <c r="AX365" s="80" t="s">
        <v>236</v>
      </c>
      <c r="AY365" s="80" t="s">
        <v>182</v>
      </c>
    </row>
    <row r="366" s="80" customFormat="1" ht="17.25" spans="1:51">
      <c r="A366" s="95"/>
      <c r="B366" s="95"/>
      <c r="C366" s="95"/>
      <c r="D366" s="95">
        <v>0</v>
      </c>
      <c r="E366" s="95"/>
      <c r="F366" s="95"/>
      <c r="G366" s="95"/>
      <c r="H366" s="95"/>
      <c r="I366" s="95"/>
      <c r="J366" s="95"/>
      <c r="K366" s="95"/>
      <c r="L366" s="80">
        <v>0</v>
      </c>
      <c r="Y366" s="98"/>
      <c r="Z366" s="80">
        <f t="shared" si="22"/>
        <v>0</v>
      </c>
      <c r="AA366" s="80">
        <f t="shared" si="21"/>
        <v>0</v>
      </c>
      <c r="AB366" s="81" t="s">
        <v>761</v>
      </c>
      <c r="AC366" s="81">
        <v>0</v>
      </c>
      <c r="AD366" s="81">
        <v>0</v>
      </c>
      <c r="AE366" s="81">
        <v>0</v>
      </c>
      <c r="AF366" s="81">
        <v>0</v>
      </c>
      <c r="AG366" s="80">
        <f>IFERROR(VLOOKUP(AB366,$AI:$AJ,2,FALSE),0)</f>
        <v>0</v>
      </c>
      <c r="AI366" s="89" t="s">
        <v>296</v>
      </c>
      <c r="AJ366" s="89" t="s">
        <v>182</v>
      </c>
      <c r="AL366" s="83"/>
      <c r="AM366" s="83"/>
      <c r="AN366" s="83"/>
      <c r="AO366" s="83"/>
      <c r="AP366" s="83"/>
      <c r="AX366" s="80" t="s">
        <v>296</v>
      </c>
      <c r="AY366" s="80" t="s">
        <v>182</v>
      </c>
    </row>
    <row r="367" s="80" customFormat="1" ht="17.25" spans="1:51">
      <c r="A367" s="95"/>
      <c r="B367" s="95"/>
      <c r="C367" s="95"/>
      <c r="D367" s="95">
        <v>0</v>
      </c>
      <c r="E367" s="95"/>
      <c r="F367" s="95"/>
      <c r="G367" s="95"/>
      <c r="H367" s="95"/>
      <c r="I367" s="95"/>
      <c r="J367" s="95"/>
      <c r="K367" s="95"/>
      <c r="L367" s="80">
        <v>0</v>
      </c>
      <c r="Y367" s="98"/>
      <c r="Z367" s="80">
        <f t="shared" si="22"/>
        <v>0</v>
      </c>
      <c r="AA367" s="80" t="str">
        <f t="shared" si="21"/>
        <v>高桥支行</v>
      </c>
      <c r="AB367" s="81" t="s">
        <v>762</v>
      </c>
      <c r="AC367" s="81">
        <v>0</v>
      </c>
      <c r="AD367" s="81">
        <v>0</v>
      </c>
      <c r="AE367" s="81">
        <v>0</v>
      </c>
      <c r="AF367" s="81">
        <v>0</v>
      </c>
      <c r="AG367" s="80" t="str">
        <f>IFERROR(VLOOKUP(AB367,$AI:$AJ,2,FALSE),0)</f>
        <v>高桥支行</v>
      </c>
      <c r="AI367" s="89" t="s">
        <v>763</v>
      </c>
      <c r="AJ367" s="89" t="s">
        <v>182</v>
      </c>
      <c r="AL367" s="83"/>
      <c r="AM367" s="83"/>
      <c r="AN367" s="83"/>
      <c r="AO367" s="83"/>
      <c r="AP367" s="83"/>
      <c r="AX367" s="80" t="s">
        <v>763</v>
      </c>
      <c r="AY367" s="80" t="s">
        <v>182</v>
      </c>
    </row>
    <row r="368" s="80" customFormat="1" ht="17.25" spans="1:51">
      <c r="A368" s="95"/>
      <c r="B368" s="95"/>
      <c r="C368" s="95"/>
      <c r="D368" s="95">
        <v>0</v>
      </c>
      <c r="E368" s="95"/>
      <c r="F368" s="95"/>
      <c r="G368" s="95"/>
      <c r="H368" s="95"/>
      <c r="I368" s="95"/>
      <c r="J368" s="95"/>
      <c r="K368" s="95"/>
      <c r="L368" s="80">
        <v>0</v>
      </c>
      <c r="Y368" s="98"/>
      <c r="Z368" s="80">
        <f t="shared" si="22"/>
        <v>0</v>
      </c>
      <c r="AA368" s="80" t="str">
        <f t="shared" si="21"/>
        <v>运营管理部</v>
      </c>
      <c r="AB368" s="81" t="s">
        <v>351</v>
      </c>
      <c r="AC368" s="81">
        <v>0</v>
      </c>
      <c r="AD368" s="81">
        <v>0</v>
      </c>
      <c r="AE368" s="81">
        <v>0</v>
      </c>
      <c r="AF368" s="81">
        <v>169000</v>
      </c>
      <c r="AG368" s="80" t="str">
        <f>IFERROR(VLOOKUP(AB368,$AI:$AJ,2,FALSE),0)</f>
        <v>运营管理部</v>
      </c>
      <c r="AI368" s="91" t="s">
        <v>376</v>
      </c>
      <c r="AJ368" s="89" t="s">
        <v>182</v>
      </c>
      <c r="AL368" s="83"/>
      <c r="AM368" s="83"/>
      <c r="AN368" s="83"/>
      <c r="AO368" s="83"/>
      <c r="AP368" s="83"/>
      <c r="AX368" s="80" t="s">
        <v>376</v>
      </c>
      <c r="AY368" s="80" t="s">
        <v>182</v>
      </c>
    </row>
    <row r="369" s="80" customFormat="1" ht="17.25" spans="1:51">
      <c r="A369" s="95"/>
      <c r="B369" s="95"/>
      <c r="C369" s="95"/>
      <c r="D369" s="95">
        <v>0</v>
      </c>
      <c r="E369" s="95"/>
      <c r="F369" s="95"/>
      <c r="G369" s="95"/>
      <c r="H369" s="95"/>
      <c r="I369" s="95"/>
      <c r="J369" s="95"/>
      <c r="K369" s="95"/>
      <c r="L369" s="80">
        <v>0</v>
      </c>
      <c r="Y369" s="98"/>
      <c r="Z369" s="80">
        <f t="shared" si="22"/>
        <v>0</v>
      </c>
      <c r="AA369" s="80">
        <f t="shared" si="21"/>
        <v>0</v>
      </c>
      <c r="AB369" s="81" t="s">
        <v>764</v>
      </c>
      <c r="AC369" s="81">
        <v>0</v>
      </c>
      <c r="AD369" s="81">
        <v>0</v>
      </c>
      <c r="AE369" s="81">
        <v>0</v>
      </c>
      <c r="AF369" s="81">
        <v>0</v>
      </c>
      <c r="AG369" s="80">
        <f>IFERROR(VLOOKUP(AB369,$AI:$AJ,2,FALSE),0)</f>
        <v>0</v>
      </c>
      <c r="AI369" s="93" t="s">
        <v>242</v>
      </c>
      <c r="AJ369" s="89" t="s">
        <v>182</v>
      </c>
      <c r="AL369" s="83"/>
      <c r="AM369" s="83"/>
      <c r="AN369" s="83"/>
      <c r="AO369" s="83"/>
      <c r="AP369" s="83"/>
      <c r="AX369" s="80" t="s">
        <v>242</v>
      </c>
      <c r="AY369" s="80" t="s">
        <v>182</v>
      </c>
    </row>
    <row r="370" s="80" customFormat="1" ht="17.25" spans="1:51">
      <c r="A370" s="95"/>
      <c r="B370" s="95"/>
      <c r="C370" s="95"/>
      <c r="D370" s="95">
        <v>0</v>
      </c>
      <c r="E370" s="95"/>
      <c r="F370" s="95"/>
      <c r="G370" s="95"/>
      <c r="H370" s="95"/>
      <c r="I370" s="95"/>
      <c r="J370" s="95"/>
      <c r="K370" s="95"/>
      <c r="L370" s="80">
        <v>0</v>
      </c>
      <c r="Y370" s="98"/>
      <c r="Z370" s="80">
        <f t="shared" si="22"/>
        <v>0</v>
      </c>
      <c r="AA370" s="80" t="str">
        <f t="shared" si="21"/>
        <v>高行支行</v>
      </c>
      <c r="AB370" s="81" t="s">
        <v>765</v>
      </c>
      <c r="AC370" s="81">
        <v>0</v>
      </c>
      <c r="AD370" s="81">
        <v>0</v>
      </c>
      <c r="AE370" s="81">
        <v>0</v>
      </c>
      <c r="AF370" s="81">
        <v>15000</v>
      </c>
      <c r="AG370" s="80" t="str">
        <f>IFERROR(VLOOKUP(AB370,$AI:$AJ,2,FALSE),0)</f>
        <v>高行支行</v>
      </c>
      <c r="AI370" s="92" t="s">
        <v>766</v>
      </c>
      <c r="AJ370" s="89" t="s">
        <v>182</v>
      </c>
      <c r="AL370" s="83"/>
      <c r="AM370" s="83"/>
      <c r="AN370" s="83"/>
      <c r="AO370" s="83"/>
      <c r="AP370" s="83"/>
      <c r="AX370" s="80" t="s">
        <v>766</v>
      </c>
      <c r="AY370" s="80" t="s">
        <v>182</v>
      </c>
    </row>
    <row r="371" s="80" customFormat="1" ht="17.25" spans="1:51">
      <c r="A371" s="95"/>
      <c r="B371" s="95"/>
      <c r="C371" s="95"/>
      <c r="D371" s="95">
        <v>0</v>
      </c>
      <c r="E371" s="95"/>
      <c r="F371" s="95"/>
      <c r="G371" s="95"/>
      <c r="H371" s="95"/>
      <c r="I371" s="95"/>
      <c r="J371" s="95"/>
      <c r="K371" s="95"/>
      <c r="L371" s="80">
        <v>0</v>
      </c>
      <c r="Y371" s="98"/>
      <c r="Z371" s="80">
        <f t="shared" si="22"/>
        <v>0</v>
      </c>
      <c r="AA371" s="80">
        <f t="shared" si="21"/>
        <v>0</v>
      </c>
      <c r="AB371" s="81" t="s">
        <v>767</v>
      </c>
      <c r="AC371" s="81">
        <v>0</v>
      </c>
      <c r="AD371" s="81">
        <v>0</v>
      </c>
      <c r="AE371" s="81">
        <v>0</v>
      </c>
      <c r="AF371" s="81">
        <v>0</v>
      </c>
      <c r="AG371" s="80">
        <f>IFERROR(VLOOKUP(AB371,$AI:$AJ,2,FALSE),0)</f>
        <v>0</v>
      </c>
      <c r="AI371" s="89" t="s">
        <v>768</v>
      </c>
      <c r="AJ371" s="89" t="s">
        <v>182</v>
      </c>
      <c r="AL371" s="83"/>
      <c r="AM371" s="83"/>
      <c r="AN371" s="83"/>
      <c r="AO371" s="83"/>
      <c r="AP371" s="83"/>
      <c r="AX371" s="80" t="s">
        <v>768</v>
      </c>
      <c r="AY371" s="80" t="s">
        <v>182</v>
      </c>
    </row>
    <row r="372" s="80" customFormat="1" ht="17.25" spans="1:51">
      <c r="A372" s="95"/>
      <c r="B372" s="95"/>
      <c r="C372" s="95"/>
      <c r="D372" s="95">
        <v>0</v>
      </c>
      <c r="E372" s="95"/>
      <c r="F372" s="95"/>
      <c r="G372" s="95"/>
      <c r="H372" s="95"/>
      <c r="I372" s="95"/>
      <c r="J372" s="95"/>
      <c r="K372" s="95"/>
      <c r="L372" s="80">
        <v>0</v>
      </c>
      <c r="Y372" s="98"/>
      <c r="Z372" s="80">
        <f t="shared" si="22"/>
        <v>0</v>
      </c>
      <c r="AA372" s="80">
        <f t="shared" si="21"/>
        <v>0</v>
      </c>
      <c r="AB372" s="81" t="s">
        <v>769</v>
      </c>
      <c r="AC372" s="81">
        <v>0</v>
      </c>
      <c r="AD372" s="81">
        <v>0</v>
      </c>
      <c r="AE372" s="81">
        <v>0</v>
      </c>
      <c r="AF372" s="81">
        <v>50000</v>
      </c>
      <c r="AG372" s="80">
        <f>IFERROR(VLOOKUP(AB372,$AI:$AJ,2,FALSE),0)</f>
        <v>0</v>
      </c>
      <c r="AI372" s="89" t="s">
        <v>770</v>
      </c>
      <c r="AJ372" s="89" t="s">
        <v>182</v>
      </c>
      <c r="AL372" s="83"/>
      <c r="AM372" s="83"/>
      <c r="AN372" s="83"/>
      <c r="AO372" s="83"/>
      <c r="AP372" s="83"/>
      <c r="AX372" s="80" t="s">
        <v>770</v>
      </c>
      <c r="AY372" s="80" t="s">
        <v>182</v>
      </c>
    </row>
    <row r="373" s="80" customFormat="1" ht="17.25" spans="1:51">
      <c r="A373" s="95"/>
      <c r="B373" s="95"/>
      <c r="C373" s="95"/>
      <c r="D373" s="95">
        <v>0</v>
      </c>
      <c r="E373" s="95"/>
      <c r="F373" s="95"/>
      <c r="G373" s="95"/>
      <c r="H373" s="95"/>
      <c r="I373" s="95"/>
      <c r="J373" s="95"/>
      <c r="K373" s="95"/>
      <c r="L373" s="80">
        <v>0</v>
      </c>
      <c r="Y373" s="98"/>
      <c r="Z373" s="80">
        <f t="shared" si="22"/>
        <v>0</v>
      </c>
      <c r="AA373" s="80" t="str">
        <f t="shared" si="21"/>
        <v>运营管理部业务保障部</v>
      </c>
      <c r="AB373" s="81" t="s">
        <v>453</v>
      </c>
      <c r="AC373" s="81">
        <v>0</v>
      </c>
      <c r="AD373" s="81">
        <v>0</v>
      </c>
      <c r="AE373" s="81">
        <v>0</v>
      </c>
      <c r="AF373" s="81">
        <v>0</v>
      </c>
      <c r="AG373" s="80" t="str">
        <f>IFERROR(VLOOKUP(AB373,$AI:$AJ,2,FALSE),0)</f>
        <v>运营管理部业务保障部</v>
      </c>
      <c r="AI373" s="94" t="s">
        <v>771</v>
      </c>
      <c r="AJ373" s="89" t="s">
        <v>182</v>
      </c>
      <c r="AL373" s="83"/>
      <c r="AM373" s="83"/>
      <c r="AN373" s="83"/>
      <c r="AO373" s="83"/>
      <c r="AP373" s="83"/>
      <c r="AX373" s="80" t="s">
        <v>771</v>
      </c>
      <c r="AY373" s="80" t="s">
        <v>182</v>
      </c>
    </row>
    <row r="374" s="80" customFormat="1" ht="17.25" spans="1:51">
      <c r="A374" s="95"/>
      <c r="B374" s="95"/>
      <c r="C374" s="95"/>
      <c r="D374" s="95">
        <v>0</v>
      </c>
      <c r="E374" s="95"/>
      <c r="F374" s="95"/>
      <c r="G374" s="95"/>
      <c r="H374" s="95"/>
      <c r="I374" s="95"/>
      <c r="J374" s="95"/>
      <c r="K374" s="95"/>
      <c r="L374" s="80">
        <v>0</v>
      </c>
      <c r="Y374" s="98"/>
      <c r="Z374" s="80">
        <f t="shared" si="22"/>
        <v>0</v>
      </c>
      <c r="AA374" s="80" t="str">
        <f t="shared" si="21"/>
        <v>龚路支行</v>
      </c>
      <c r="AB374" s="81" t="s">
        <v>349</v>
      </c>
      <c r="AC374" s="81">
        <v>0</v>
      </c>
      <c r="AD374" s="81">
        <v>0</v>
      </c>
      <c r="AE374" s="81">
        <v>0</v>
      </c>
      <c r="AF374" s="81">
        <v>51174</v>
      </c>
      <c r="AG374" s="80" t="str">
        <f>IFERROR(VLOOKUP(AB374,$AI:$AJ,2,FALSE),0)</f>
        <v>龚路支行</v>
      </c>
      <c r="AI374" s="89" t="s">
        <v>772</v>
      </c>
      <c r="AJ374" s="89" t="s">
        <v>182</v>
      </c>
      <c r="AL374" s="83"/>
      <c r="AM374" s="83"/>
      <c r="AN374" s="83"/>
      <c r="AO374" s="83"/>
      <c r="AP374" s="83"/>
      <c r="AX374" s="80" t="s">
        <v>772</v>
      </c>
      <c r="AY374" s="80" t="s">
        <v>182</v>
      </c>
    </row>
    <row r="375" s="80" customFormat="1" ht="17.25" spans="1:51">
      <c r="A375" s="95"/>
      <c r="B375" s="95"/>
      <c r="C375" s="95"/>
      <c r="D375" s="95">
        <v>0</v>
      </c>
      <c r="E375" s="95"/>
      <c r="F375" s="95"/>
      <c r="G375" s="95"/>
      <c r="H375" s="95"/>
      <c r="I375" s="95"/>
      <c r="J375" s="95"/>
      <c r="K375" s="95"/>
      <c r="L375" s="80">
        <v>0</v>
      </c>
      <c r="Y375" s="98"/>
      <c r="Z375" s="80">
        <f t="shared" si="22"/>
        <v>0</v>
      </c>
      <c r="AA375" s="80" t="str">
        <f t="shared" si="21"/>
        <v>东沟支行</v>
      </c>
      <c r="AB375" s="81" t="s">
        <v>773</v>
      </c>
      <c r="AC375" s="81">
        <v>0</v>
      </c>
      <c r="AD375" s="81">
        <v>0</v>
      </c>
      <c r="AE375" s="81">
        <v>0</v>
      </c>
      <c r="AF375" s="81">
        <v>0</v>
      </c>
      <c r="AG375" s="80" t="str">
        <f>IFERROR(VLOOKUP(AB375,$AI:$AJ,2,FALSE),0)</f>
        <v>东沟支行</v>
      </c>
      <c r="AI375" s="89" t="s">
        <v>774</v>
      </c>
      <c r="AJ375" s="89" t="s">
        <v>182</v>
      </c>
      <c r="AL375" s="83"/>
      <c r="AM375" s="83"/>
      <c r="AN375" s="83"/>
      <c r="AO375" s="83"/>
      <c r="AP375" s="83"/>
      <c r="AX375" s="80" t="s">
        <v>774</v>
      </c>
      <c r="AY375" s="80" t="s">
        <v>182</v>
      </c>
    </row>
    <row r="376" s="80" customFormat="1" ht="17.25" spans="1:51">
      <c r="A376" s="95"/>
      <c r="B376" s="95"/>
      <c r="C376" s="95"/>
      <c r="D376" s="95">
        <v>0</v>
      </c>
      <c r="E376" s="95"/>
      <c r="F376" s="95"/>
      <c r="G376" s="95"/>
      <c r="H376" s="95"/>
      <c r="I376" s="95"/>
      <c r="J376" s="95"/>
      <c r="K376" s="95"/>
      <c r="L376" s="80">
        <v>0</v>
      </c>
      <c r="Y376" s="98"/>
      <c r="Z376" s="80">
        <f t="shared" si="22"/>
        <v>0</v>
      </c>
      <c r="AA376" s="80">
        <f t="shared" si="21"/>
        <v>0</v>
      </c>
      <c r="AB376" s="81" t="s">
        <v>775</v>
      </c>
      <c r="AC376" s="81">
        <v>0</v>
      </c>
      <c r="AD376" s="81">
        <v>0</v>
      </c>
      <c r="AE376" s="81">
        <v>0</v>
      </c>
      <c r="AF376" s="81">
        <v>0</v>
      </c>
      <c r="AG376" s="80">
        <f>IFERROR(VLOOKUP(AB376,$AI:$AJ,2,FALSE),0)</f>
        <v>0</v>
      </c>
      <c r="AI376" s="89" t="s">
        <v>776</v>
      </c>
      <c r="AJ376" s="89" t="s">
        <v>182</v>
      </c>
      <c r="AL376" s="83"/>
      <c r="AM376" s="83"/>
      <c r="AN376" s="83"/>
      <c r="AO376" s="83"/>
      <c r="AP376" s="83"/>
      <c r="AX376" s="80" t="s">
        <v>776</v>
      </c>
      <c r="AY376" s="80" t="s">
        <v>182</v>
      </c>
    </row>
    <row r="377" s="80" customFormat="1" ht="17.25" spans="1:51">
      <c r="A377" s="95"/>
      <c r="B377" s="95"/>
      <c r="C377" s="95"/>
      <c r="D377" s="95">
        <v>0</v>
      </c>
      <c r="E377" s="95"/>
      <c r="F377" s="95"/>
      <c r="G377" s="95"/>
      <c r="H377" s="95"/>
      <c r="I377" s="95"/>
      <c r="J377" s="95"/>
      <c r="K377" s="95"/>
      <c r="L377" s="80">
        <v>0</v>
      </c>
      <c r="Y377" s="98"/>
      <c r="Z377" s="80">
        <f t="shared" si="22"/>
        <v>0</v>
      </c>
      <c r="AA377" s="80" t="str">
        <f t="shared" si="21"/>
        <v>北蔡支行</v>
      </c>
      <c r="AB377" s="81" t="s">
        <v>190</v>
      </c>
      <c r="AC377" s="81">
        <v>0</v>
      </c>
      <c r="AD377" s="81">
        <v>0</v>
      </c>
      <c r="AE377" s="81">
        <v>0</v>
      </c>
      <c r="AF377" s="81">
        <v>190000</v>
      </c>
      <c r="AG377" s="80" t="str">
        <f>IFERROR(VLOOKUP(AB377,$AI:$AJ,2,FALSE),0)</f>
        <v>北蔡支行</v>
      </c>
      <c r="AI377" s="92" t="s">
        <v>777</v>
      </c>
      <c r="AJ377" s="89" t="s">
        <v>54</v>
      </c>
      <c r="AL377" s="83"/>
      <c r="AM377" s="83"/>
      <c r="AN377" s="83"/>
      <c r="AO377" s="83"/>
      <c r="AP377" s="83"/>
      <c r="AX377" s="80" t="s">
        <v>777</v>
      </c>
      <c r="AY377" s="80" t="s">
        <v>54</v>
      </c>
    </row>
    <row r="378" s="80" customFormat="1" ht="17.25" spans="1:51">
      <c r="A378" s="95"/>
      <c r="B378" s="95"/>
      <c r="C378" s="95"/>
      <c r="D378" s="95">
        <v>0</v>
      </c>
      <c r="E378" s="95"/>
      <c r="F378" s="95"/>
      <c r="G378" s="95"/>
      <c r="H378" s="95"/>
      <c r="I378" s="95"/>
      <c r="J378" s="95"/>
      <c r="K378" s="95"/>
      <c r="L378" s="80">
        <v>0</v>
      </c>
      <c r="Y378" s="98"/>
      <c r="Z378" s="80">
        <f t="shared" si="22"/>
        <v>0</v>
      </c>
      <c r="AA378" s="80" t="str">
        <f t="shared" si="21"/>
        <v>高行支行</v>
      </c>
      <c r="AB378" s="81" t="s">
        <v>778</v>
      </c>
      <c r="AC378" s="81">
        <v>0</v>
      </c>
      <c r="AD378" s="81">
        <v>0</v>
      </c>
      <c r="AE378" s="81">
        <v>0</v>
      </c>
      <c r="AF378" s="81">
        <v>0</v>
      </c>
      <c r="AG378" s="80" t="str">
        <f>IFERROR(VLOOKUP(AB378,$AI:$AJ,2,FALSE),0)</f>
        <v>高行支行</v>
      </c>
      <c r="AI378" s="89" t="s">
        <v>779</v>
      </c>
      <c r="AJ378" s="89" t="s">
        <v>54</v>
      </c>
      <c r="AL378" s="83"/>
      <c r="AM378" s="83"/>
      <c r="AN378" s="83"/>
      <c r="AO378" s="83"/>
      <c r="AP378" s="83"/>
      <c r="AX378" s="80" t="s">
        <v>779</v>
      </c>
      <c r="AY378" s="80" t="s">
        <v>54</v>
      </c>
    </row>
    <row r="379" s="80" customFormat="1" ht="17.25" spans="1:51">
      <c r="A379" s="95"/>
      <c r="B379" s="95"/>
      <c r="C379" s="95"/>
      <c r="D379" s="95">
        <v>0</v>
      </c>
      <c r="E379" s="95"/>
      <c r="F379" s="95"/>
      <c r="G379" s="95"/>
      <c r="H379" s="95"/>
      <c r="I379" s="95"/>
      <c r="J379" s="95"/>
      <c r="K379" s="95"/>
      <c r="L379" s="80">
        <v>0</v>
      </c>
      <c r="Y379" s="98"/>
      <c r="Z379" s="80">
        <f t="shared" si="22"/>
        <v>0</v>
      </c>
      <c r="AA379" s="80" t="str">
        <f t="shared" si="21"/>
        <v>合庆支行</v>
      </c>
      <c r="AB379" s="81" t="s">
        <v>780</v>
      </c>
      <c r="AC379" s="81">
        <v>0</v>
      </c>
      <c r="AD379" s="81">
        <v>0</v>
      </c>
      <c r="AE379" s="81">
        <v>0</v>
      </c>
      <c r="AF379" s="81">
        <v>0</v>
      </c>
      <c r="AG379" s="80" t="str">
        <f>IFERROR(VLOOKUP(AB379,$AI:$AJ,2,FALSE),0)</f>
        <v>合庆支行</v>
      </c>
      <c r="AI379" s="89" t="s">
        <v>781</v>
      </c>
      <c r="AJ379" s="89" t="s">
        <v>54</v>
      </c>
      <c r="AL379" s="83"/>
      <c r="AM379" s="83"/>
      <c r="AN379" s="83"/>
      <c r="AO379" s="83"/>
      <c r="AP379" s="83"/>
      <c r="AX379" s="80" t="s">
        <v>781</v>
      </c>
      <c r="AY379" s="80" t="s">
        <v>54</v>
      </c>
    </row>
    <row r="380" s="80" customFormat="1" ht="17.25" spans="1:51">
      <c r="A380" s="95"/>
      <c r="B380" s="95"/>
      <c r="C380" s="95"/>
      <c r="D380" s="95">
        <v>0</v>
      </c>
      <c r="E380" s="95"/>
      <c r="F380" s="95"/>
      <c r="G380" s="95"/>
      <c r="H380" s="95"/>
      <c r="I380" s="95"/>
      <c r="J380" s="95"/>
      <c r="K380" s="95"/>
      <c r="L380" s="80">
        <v>0</v>
      </c>
      <c r="Y380" s="98"/>
      <c r="Z380" s="80">
        <f t="shared" si="22"/>
        <v>0</v>
      </c>
      <c r="AA380" s="80" t="str">
        <f t="shared" si="21"/>
        <v>张江支行</v>
      </c>
      <c r="AB380" s="81" t="s">
        <v>782</v>
      </c>
      <c r="AC380" s="81">
        <v>0</v>
      </c>
      <c r="AD380" s="81">
        <v>0</v>
      </c>
      <c r="AE380" s="81">
        <v>0</v>
      </c>
      <c r="AF380" s="81">
        <v>0</v>
      </c>
      <c r="AG380" s="80" t="str">
        <f>IFERROR(VLOOKUP(AB380,$AI:$AJ,2,FALSE),0)</f>
        <v>张江支行</v>
      </c>
      <c r="AI380" s="89" t="s">
        <v>783</v>
      </c>
      <c r="AJ380" s="89" t="s">
        <v>54</v>
      </c>
      <c r="AL380" s="83"/>
      <c r="AM380" s="83"/>
      <c r="AN380" s="83"/>
      <c r="AO380" s="83"/>
      <c r="AP380" s="83"/>
      <c r="AX380" s="80" t="s">
        <v>783</v>
      </c>
      <c r="AY380" s="80" t="s">
        <v>54</v>
      </c>
    </row>
    <row r="381" s="80" customFormat="1" ht="17.25" spans="1:51">
      <c r="A381" s="95"/>
      <c r="B381" s="95"/>
      <c r="C381" s="95"/>
      <c r="D381" s="95">
        <v>0</v>
      </c>
      <c r="E381" s="95"/>
      <c r="F381" s="95"/>
      <c r="G381" s="95"/>
      <c r="H381" s="95"/>
      <c r="I381" s="95"/>
      <c r="J381" s="95"/>
      <c r="K381" s="95"/>
      <c r="L381" s="80">
        <v>0</v>
      </c>
      <c r="Y381" s="98"/>
      <c r="Z381" s="80">
        <f t="shared" si="22"/>
        <v>0</v>
      </c>
      <c r="AA381" s="80" t="str">
        <f t="shared" si="21"/>
        <v>零售市场部</v>
      </c>
      <c r="AB381" s="81" t="s">
        <v>195</v>
      </c>
      <c r="AC381" s="81">
        <v>0</v>
      </c>
      <c r="AD381" s="81">
        <v>0</v>
      </c>
      <c r="AE381" s="81">
        <v>0</v>
      </c>
      <c r="AF381" s="81">
        <v>280000</v>
      </c>
      <c r="AG381" s="80" t="str">
        <f>IFERROR(VLOOKUP(AB381,$AI:$AJ,2,FALSE),0)</f>
        <v>零售市场部</v>
      </c>
      <c r="AI381" s="89" t="s">
        <v>784</v>
      </c>
      <c r="AJ381" s="89" t="s">
        <v>54</v>
      </c>
      <c r="AL381" s="83"/>
      <c r="AM381" s="83"/>
      <c r="AN381" s="83"/>
      <c r="AO381" s="83"/>
      <c r="AP381" s="83"/>
      <c r="AX381" s="80" t="s">
        <v>784</v>
      </c>
      <c r="AY381" s="80" t="s">
        <v>54</v>
      </c>
    </row>
    <row r="382" s="80" customFormat="1" ht="17.25" spans="1:51">
      <c r="A382" s="95"/>
      <c r="B382" s="95"/>
      <c r="C382" s="95"/>
      <c r="D382" s="95">
        <v>0</v>
      </c>
      <c r="E382" s="95"/>
      <c r="F382" s="95"/>
      <c r="G382" s="95"/>
      <c r="H382" s="95"/>
      <c r="I382" s="95"/>
      <c r="J382" s="95"/>
      <c r="K382" s="95"/>
      <c r="L382" s="80">
        <v>0</v>
      </c>
      <c r="Y382" s="98"/>
      <c r="Z382" s="80">
        <f t="shared" si="22"/>
        <v>0</v>
      </c>
      <c r="AA382" s="80" t="str">
        <f t="shared" si="21"/>
        <v>妙境支行</v>
      </c>
      <c r="AB382" s="81" t="s">
        <v>785</v>
      </c>
      <c r="AC382" s="81">
        <v>0</v>
      </c>
      <c r="AD382" s="81">
        <v>0</v>
      </c>
      <c r="AE382" s="81">
        <v>0</v>
      </c>
      <c r="AF382" s="81">
        <v>0</v>
      </c>
      <c r="AG382" s="80" t="str">
        <f>IFERROR(VLOOKUP(AB382,$AI:$AJ,2,FALSE),0)</f>
        <v>妙境支行</v>
      </c>
      <c r="AI382" s="89" t="s">
        <v>786</v>
      </c>
      <c r="AJ382" s="89" t="s">
        <v>54</v>
      </c>
      <c r="AL382" s="83"/>
      <c r="AM382" s="83"/>
      <c r="AN382" s="83"/>
      <c r="AO382" s="83"/>
      <c r="AP382" s="83"/>
      <c r="AX382" s="80" t="s">
        <v>786</v>
      </c>
      <c r="AY382" s="80" t="s">
        <v>54</v>
      </c>
    </row>
    <row r="383" s="80" customFormat="1" ht="17.25" spans="1:51">
      <c r="A383" s="95"/>
      <c r="B383" s="95"/>
      <c r="C383" s="95"/>
      <c r="D383" s="95">
        <v>0</v>
      </c>
      <c r="E383" s="95"/>
      <c r="F383" s="95"/>
      <c r="G383" s="95"/>
      <c r="H383" s="95"/>
      <c r="I383" s="95"/>
      <c r="J383" s="95"/>
      <c r="K383" s="95"/>
      <c r="L383" s="80">
        <v>0</v>
      </c>
      <c r="Y383" s="98"/>
      <c r="Z383" s="80">
        <f t="shared" si="22"/>
        <v>0</v>
      </c>
      <c r="AA383" s="80" t="str">
        <f t="shared" si="21"/>
        <v>东波分理处</v>
      </c>
      <c r="AB383" s="81" t="s">
        <v>354</v>
      </c>
      <c r="AC383" s="81">
        <v>0</v>
      </c>
      <c r="AD383" s="81">
        <v>0</v>
      </c>
      <c r="AE383" s="81">
        <v>0</v>
      </c>
      <c r="AF383" s="81">
        <v>0</v>
      </c>
      <c r="AG383" s="80" t="str">
        <f>IFERROR(VLOOKUP(AB383,$AI:$AJ,2,FALSE),0)</f>
        <v>东波分理处</v>
      </c>
      <c r="AI383" s="89" t="s">
        <v>787</v>
      </c>
      <c r="AJ383" s="89" t="s">
        <v>54</v>
      </c>
      <c r="AL383" s="83"/>
      <c r="AM383" s="83"/>
      <c r="AN383" s="83"/>
      <c r="AO383" s="83"/>
      <c r="AP383" s="83"/>
      <c r="AX383" s="80" t="s">
        <v>787</v>
      </c>
      <c r="AY383" s="80" t="s">
        <v>54</v>
      </c>
    </row>
    <row r="384" s="80" customFormat="1" ht="17.25" spans="1:51">
      <c r="A384" s="95"/>
      <c r="B384" s="95"/>
      <c r="C384" s="95"/>
      <c r="D384" s="95">
        <v>0</v>
      </c>
      <c r="E384" s="95"/>
      <c r="F384" s="95"/>
      <c r="G384" s="95"/>
      <c r="H384" s="95"/>
      <c r="I384" s="95"/>
      <c r="J384" s="95"/>
      <c r="K384" s="95"/>
      <c r="L384" s="80">
        <v>0</v>
      </c>
      <c r="Y384" s="98"/>
      <c r="Z384" s="80">
        <f t="shared" si="22"/>
        <v>0</v>
      </c>
      <c r="AA384" s="80" t="str">
        <f t="shared" si="21"/>
        <v>运营管理部</v>
      </c>
      <c r="AB384" s="81" t="s">
        <v>353</v>
      </c>
      <c r="AC384" s="81">
        <v>0</v>
      </c>
      <c r="AD384" s="81">
        <v>0</v>
      </c>
      <c r="AE384" s="81">
        <v>0</v>
      </c>
      <c r="AF384" s="81">
        <v>0</v>
      </c>
      <c r="AG384" s="80" t="str">
        <f>IFERROR(VLOOKUP(AB384,$AI:$AJ,2,FALSE),0)</f>
        <v>运营管理部</v>
      </c>
      <c r="AI384" s="89" t="s">
        <v>260</v>
      </c>
      <c r="AJ384" s="89" t="s">
        <v>54</v>
      </c>
      <c r="AL384" s="83"/>
      <c r="AM384" s="83"/>
      <c r="AN384" s="83"/>
      <c r="AO384" s="83"/>
      <c r="AP384" s="83"/>
      <c r="AX384" s="80" t="s">
        <v>260</v>
      </c>
      <c r="AY384" s="80" t="s">
        <v>54</v>
      </c>
    </row>
    <row r="385" s="80" customFormat="1" ht="17.25" spans="1:51">
      <c r="A385" s="95"/>
      <c r="B385" s="95"/>
      <c r="C385" s="95"/>
      <c r="D385" s="95">
        <v>0</v>
      </c>
      <c r="E385" s="95"/>
      <c r="F385" s="95"/>
      <c r="G385" s="95"/>
      <c r="H385" s="95"/>
      <c r="I385" s="95"/>
      <c r="J385" s="95"/>
      <c r="K385" s="95"/>
      <c r="L385" s="80">
        <v>0</v>
      </c>
      <c r="Y385" s="98"/>
      <c r="Z385" s="80">
        <f t="shared" si="22"/>
        <v>0</v>
      </c>
      <c r="AA385" s="80" t="str">
        <f t="shared" si="21"/>
        <v>六团支行</v>
      </c>
      <c r="AB385" s="81" t="s">
        <v>357</v>
      </c>
      <c r="AC385" s="81">
        <v>0</v>
      </c>
      <c r="AD385" s="81">
        <v>0</v>
      </c>
      <c r="AE385" s="81">
        <v>0</v>
      </c>
      <c r="AF385" s="81">
        <v>216440</v>
      </c>
      <c r="AG385" s="80" t="str">
        <f>IFERROR(VLOOKUP(AB385,$AI:$AJ,2,FALSE),0)</f>
        <v>六团支行</v>
      </c>
      <c r="AI385" s="89" t="s">
        <v>788</v>
      </c>
      <c r="AJ385" s="89" t="s">
        <v>54</v>
      </c>
      <c r="AL385" s="83"/>
      <c r="AM385" s="83"/>
      <c r="AN385" s="83"/>
      <c r="AO385" s="83"/>
      <c r="AP385" s="83"/>
      <c r="AX385" s="80" t="s">
        <v>788</v>
      </c>
      <c r="AY385" s="80" t="s">
        <v>54</v>
      </c>
    </row>
    <row r="386" s="80" customFormat="1" ht="17.25" spans="1:51">
      <c r="A386" s="95"/>
      <c r="B386" s="95"/>
      <c r="C386" s="95"/>
      <c r="D386" s="95">
        <v>0</v>
      </c>
      <c r="E386" s="95"/>
      <c r="F386" s="95"/>
      <c r="G386" s="95"/>
      <c r="H386" s="95"/>
      <c r="I386" s="95"/>
      <c r="J386" s="95"/>
      <c r="K386" s="95"/>
      <c r="L386" s="80">
        <v>0</v>
      </c>
      <c r="Y386" s="98"/>
      <c r="Z386" s="80">
        <f t="shared" si="22"/>
        <v>0</v>
      </c>
      <c r="AA386" s="80" t="str">
        <f t="shared" ref="AA386:AA449" si="23">AG386</f>
        <v>高行支行</v>
      </c>
      <c r="AB386" s="81" t="s">
        <v>360</v>
      </c>
      <c r="AC386" s="81">
        <v>0</v>
      </c>
      <c r="AD386" s="81">
        <v>0</v>
      </c>
      <c r="AE386" s="81">
        <v>0</v>
      </c>
      <c r="AF386" s="81">
        <v>204000</v>
      </c>
      <c r="AG386" s="80" t="str">
        <f>IFERROR(VLOOKUP(AB386,$AI:$AJ,2,FALSE),0)</f>
        <v>高行支行</v>
      </c>
      <c r="AI386" s="89" t="s">
        <v>789</v>
      </c>
      <c r="AJ386" s="89" t="s">
        <v>54</v>
      </c>
      <c r="AL386" s="83"/>
      <c r="AM386" s="83"/>
      <c r="AN386" s="83"/>
      <c r="AO386" s="83"/>
      <c r="AP386" s="83"/>
      <c r="AX386" s="80" t="s">
        <v>789</v>
      </c>
      <c r="AY386" s="80" t="s">
        <v>54</v>
      </c>
    </row>
    <row r="387" s="80" customFormat="1" ht="17.25" spans="1:51">
      <c r="A387" s="95"/>
      <c r="B387" s="95"/>
      <c r="C387" s="95"/>
      <c r="D387" s="95">
        <v>0</v>
      </c>
      <c r="E387" s="95"/>
      <c r="F387" s="95"/>
      <c r="G387" s="95"/>
      <c r="H387" s="95"/>
      <c r="I387" s="95"/>
      <c r="J387" s="95"/>
      <c r="K387" s="95"/>
      <c r="L387" s="80">
        <v>0</v>
      </c>
      <c r="Y387" s="98"/>
      <c r="Z387" s="80">
        <f t="shared" si="22"/>
        <v>0</v>
      </c>
      <c r="AA387" s="80" t="str">
        <f t="shared" si="23"/>
        <v>唐镇支行</v>
      </c>
      <c r="AB387" s="81" t="s">
        <v>362</v>
      </c>
      <c r="AC387" s="81">
        <v>0</v>
      </c>
      <c r="AD387" s="81">
        <v>0</v>
      </c>
      <c r="AE387" s="81">
        <v>0</v>
      </c>
      <c r="AF387" s="81">
        <v>0</v>
      </c>
      <c r="AG387" s="80" t="str">
        <f>IFERROR(VLOOKUP(AB387,$AI:$AJ,2,FALSE),0)</f>
        <v>唐镇支行</v>
      </c>
      <c r="AI387" s="89" t="s">
        <v>190</v>
      </c>
      <c r="AJ387" s="89" t="s">
        <v>54</v>
      </c>
      <c r="AL387" s="83"/>
      <c r="AM387" s="83"/>
      <c r="AN387" s="83"/>
      <c r="AO387" s="83"/>
      <c r="AP387" s="83"/>
      <c r="AX387" s="80" t="s">
        <v>190</v>
      </c>
      <c r="AY387" s="80" t="s">
        <v>54</v>
      </c>
    </row>
    <row r="388" s="80" customFormat="1" ht="17.25" spans="1:51">
      <c r="A388" s="95"/>
      <c r="B388" s="95"/>
      <c r="C388" s="95"/>
      <c r="D388" s="95">
        <v>0</v>
      </c>
      <c r="E388" s="95"/>
      <c r="F388" s="95"/>
      <c r="G388" s="95"/>
      <c r="H388" s="95"/>
      <c r="I388" s="95"/>
      <c r="J388" s="95"/>
      <c r="K388" s="95"/>
      <c r="L388" s="80">
        <v>0</v>
      </c>
      <c r="Y388" s="98"/>
      <c r="Z388" s="80">
        <f t="shared" ref="Z388:Z451" si="24">P388-Y388</f>
        <v>0</v>
      </c>
      <c r="AA388" s="80">
        <f t="shared" si="23"/>
        <v>0</v>
      </c>
      <c r="AB388" s="81" t="s">
        <v>790</v>
      </c>
      <c r="AC388" s="81">
        <v>0</v>
      </c>
      <c r="AD388" s="81">
        <v>0</v>
      </c>
      <c r="AE388" s="81">
        <v>0</v>
      </c>
      <c r="AF388" s="81">
        <v>0</v>
      </c>
      <c r="AG388" s="80">
        <f>IFERROR(VLOOKUP(AB388,$AI:$AJ,2,FALSE),0)</f>
        <v>0</v>
      </c>
      <c r="AI388" s="89" t="s">
        <v>326</v>
      </c>
      <c r="AJ388" s="89" t="s">
        <v>54</v>
      </c>
      <c r="AL388" s="83"/>
      <c r="AM388" s="83"/>
      <c r="AN388" s="83"/>
      <c r="AO388" s="83"/>
      <c r="AP388" s="83"/>
      <c r="AX388" s="80" t="s">
        <v>326</v>
      </c>
      <c r="AY388" s="80" t="s">
        <v>54</v>
      </c>
    </row>
    <row r="389" s="80" customFormat="1" ht="17.25" spans="1:51">
      <c r="A389" s="95"/>
      <c r="B389" s="95"/>
      <c r="C389" s="95"/>
      <c r="D389" s="95">
        <v>0</v>
      </c>
      <c r="E389" s="95"/>
      <c r="F389" s="95"/>
      <c r="G389" s="95"/>
      <c r="H389" s="95"/>
      <c r="I389" s="95"/>
      <c r="J389" s="95"/>
      <c r="K389" s="95"/>
      <c r="L389" s="80">
        <v>0</v>
      </c>
      <c r="Y389" s="98"/>
      <c r="Z389" s="80">
        <f t="shared" si="24"/>
        <v>0</v>
      </c>
      <c r="AA389" s="80" t="str">
        <f t="shared" si="23"/>
        <v>营业部</v>
      </c>
      <c r="AB389" s="81" t="s">
        <v>640</v>
      </c>
      <c r="AC389" s="81">
        <v>0</v>
      </c>
      <c r="AD389" s="81">
        <v>0</v>
      </c>
      <c r="AE389" s="81">
        <v>0</v>
      </c>
      <c r="AF389" s="81">
        <v>0</v>
      </c>
      <c r="AG389" s="80" t="str">
        <f>IFERROR(VLOOKUP(AB389,$AI:$AJ,2,FALSE),0)</f>
        <v>营业部</v>
      </c>
      <c r="AI389" s="89" t="s">
        <v>58</v>
      </c>
      <c r="AJ389" s="89" t="s">
        <v>54</v>
      </c>
      <c r="AL389" s="83"/>
      <c r="AM389" s="83"/>
      <c r="AN389" s="83"/>
      <c r="AO389" s="83"/>
      <c r="AP389" s="83"/>
      <c r="AX389" s="80" t="s">
        <v>58</v>
      </c>
      <c r="AY389" s="80" t="s">
        <v>54</v>
      </c>
    </row>
    <row r="390" s="80" customFormat="1" ht="17.25" spans="1:51">
      <c r="A390" s="95"/>
      <c r="B390" s="95"/>
      <c r="C390" s="95"/>
      <c r="D390" s="95">
        <v>0</v>
      </c>
      <c r="E390" s="95"/>
      <c r="F390" s="95"/>
      <c r="G390" s="95"/>
      <c r="H390" s="95"/>
      <c r="I390" s="95"/>
      <c r="J390" s="95"/>
      <c r="K390" s="95"/>
      <c r="L390" s="80">
        <v>0</v>
      </c>
      <c r="Y390" s="98"/>
      <c r="Z390" s="80">
        <f t="shared" si="24"/>
        <v>0</v>
      </c>
      <c r="AA390" s="80">
        <f t="shared" si="23"/>
        <v>0</v>
      </c>
      <c r="AB390" s="81" t="s">
        <v>791</v>
      </c>
      <c r="AC390" s="81">
        <v>0</v>
      </c>
      <c r="AD390" s="81">
        <v>0</v>
      </c>
      <c r="AE390" s="81">
        <v>0</v>
      </c>
      <c r="AF390" s="81">
        <v>0</v>
      </c>
      <c r="AG390" s="80">
        <f>IFERROR(VLOOKUP(AB390,$AI:$AJ,2,FALSE),0)</f>
        <v>0</v>
      </c>
      <c r="AI390" s="89" t="s">
        <v>176</v>
      </c>
      <c r="AJ390" s="89" t="s">
        <v>54</v>
      </c>
      <c r="AL390" s="83"/>
      <c r="AM390" s="83"/>
      <c r="AN390" s="83"/>
      <c r="AO390" s="83"/>
      <c r="AP390" s="83"/>
      <c r="AX390" s="80" t="s">
        <v>176</v>
      </c>
      <c r="AY390" s="80" t="s">
        <v>54</v>
      </c>
    </row>
    <row r="391" s="80" customFormat="1" ht="17.25" spans="1:51">
      <c r="A391" s="95"/>
      <c r="B391" s="95"/>
      <c r="C391" s="95"/>
      <c r="D391" s="95">
        <v>0</v>
      </c>
      <c r="E391" s="95"/>
      <c r="F391" s="95"/>
      <c r="G391" s="95"/>
      <c r="H391" s="95"/>
      <c r="I391" s="95"/>
      <c r="J391" s="95"/>
      <c r="K391" s="95"/>
      <c r="L391" s="80">
        <v>0</v>
      </c>
      <c r="Y391" s="98"/>
      <c r="Z391" s="80">
        <f t="shared" si="24"/>
        <v>0</v>
      </c>
      <c r="AA391" s="80" t="str">
        <f t="shared" si="23"/>
        <v>花木支行</v>
      </c>
      <c r="AB391" s="81" t="s">
        <v>364</v>
      </c>
      <c r="AC391" s="81">
        <v>0</v>
      </c>
      <c r="AD391" s="81">
        <v>0</v>
      </c>
      <c r="AE391" s="81">
        <v>4</v>
      </c>
      <c r="AF391" s="81">
        <v>180000</v>
      </c>
      <c r="AG391" s="80" t="str">
        <f>IFERROR(VLOOKUP(AB391,$AI:$AJ,2,FALSE),0)</f>
        <v>花木支行</v>
      </c>
      <c r="AI391" s="89" t="s">
        <v>792</v>
      </c>
      <c r="AJ391" s="89" t="s">
        <v>54</v>
      </c>
      <c r="AL391" s="83"/>
      <c r="AM391" s="83"/>
      <c r="AN391" s="83"/>
      <c r="AO391" s="83"/>
      <c r="AP391" s="83"/>
      <c r="AX391" s="80" t="s">
        <v>792</v>
      </c>
      <c r="AY391" s="80" t="s">
        <v>54</v>
      </c>
    </row>
    <row r="392" s="80" customFormat="1" ht="17.25" spans="1:51">
      <c r="A392" s="95"/>
      <c r="B392" s="95"/>
      <c r="C392" s="95"/>
      <c r="D392" s="95">
        <v>0</v>
      </c>
      <c r="E392" s="95"/>
      <c r="F392" s="95"/>
      <c r="G392" s="95"/>
      <c r="H392" s="95"/>
      <c r="I392" s="95"/>
      <c r="J392" s="95"/>
      <c r="K392" s="95"/>
      <c r="L392" s="80">
        <v>0</v>
      </c>
      <c r="Y392" s="98"/>
      <c r="Z392" s="80">
        <f t="shared" si="24"/>
        <v>0</v>
      </c>
      <c r="AA392" s="80" t="str">
        <f t="shared" si="23"/>
        <v>零售市场部</v>
      </c>
      <c r="AB392" s="81" t="s">
        <v>162</v>
      </c>
      <c r="AC392" s="81">
        <v>0</v>
      </c>
      <c r="AD392" s="81">
        <v>7200</v>
      </c>
      <c r="AE392" s="81">
        <v>1</v>
      </c>
      <c r="AF392" s="81">
        <v>1564058</v>
      </c>
      <c r="AG392" s="80" t="str">
        <f>IFERROR(VLOOKUP(AB392,$AI:$AJ,2,FALSE),0)</f>
        <v>零售市场部</v>
      </c>
      <c r="AI392" s="89" t="s">
        <v>793</v>
      </c>
      <c r="AJ392" s="89" t="s">
        <v>54</v>
      </c>
      <c r="AL392" s="83"/>
      <c r="AM392" s="83"/>
      <c r="AN392" s="83"/>
      <c r="AO392" s="83"/>
      <c r="AP392" s="83"/>
      <c r="AX392" s="80" t="s">
        <v>793</v>
      </c>
      <c r="AY392" s="80" t="s">
        <v>54</v>
      </c>
    </row>
    <row r="393" s="80" customFormat="1" ht="17.25" spans="1:51">
      <c r="A393" s="95"/>
      <c r="B393" s="95"/>
      <c r="C393" s="95"/>
      <c r="D393" s="95">
        <v>0</v>
      </c>
      <c r="E393" s="95"/>
      <c r="F393" s="95"/>
      <c r="G393" s="95"/>
      <c r="H393" s="95"/>
      <c r="I393" s="95"/>
      <c r="J393" s="95"/>
      <c r="K393" s="95"/>
      <c r="L393" s="80">
        <v>0</v>
      </c>
      <c r="Y393" s="98"/>
      <c r="Z393" s="80">
        <f t="shared" si="24"/>
        <v>0</v>
      </c>
      <c r="AA393" s="80" t="str">
        <f t="shared" si="23"/>
        <v>运营管理部</v>
      </c>
      <c r="AB393" s="81" t="s">
        <v>356</v>
      </c>
      <c r="AC393" s="81">
        <v>0</v>
      </c>
      <c r="AD393" s="81">
        <v>0</v>
      </c>
      <c r="AE393" s="81">
        <v>0</v>
      </c>
      <c r="AF393" s="81">
        <v>0</v>
      </c>
      <c r="AG393" s="80" t="str">
        <f>IFERROR(VLOOKUP(AB393,$AI:$AJ,2,FALSE),0)</f>
        <v>运营管理部</v>
      </c>
      <c r="AI393" s="89" t="s">
        <v>794</v>
      </c>
      <c r="AJ393" s="89" t="s">
        <v>54</v>
      </c>
      <c r="AL393" s="83"/>
      <c r="AM393" s="83"/>
      <c r="AN393" s="83"/>
      <c r="AO393" s="83"/>
      <c r="AP393" s="83"/>
      <c r="AX393" s="80" t="s">
        <v>794</v>
      </c>
      <c r="AY393" s="80" t="s">
        <v>54</v>
      </c>
    </row>
    <row r="394" s="80" customFormat="1" ht="17.25" spans="1:51">
      <c r="A394" s="95"/>
      <c r="B394" s="95"/>
      <c r="C394" s="95"/>
      <c r="D394" s="95">
        <v>0</v>
      </c>
      <c r="E394" s="95"/>
      <c r="F394" s="95"/>
      <c r="G394" s="95"/>
      <c r="H394" s="95"/>
      <c r="I394" s="95"/>
      <c r="J394" s="95"/>
      <c r="K394" s="95"/>
      <c r="L394" s="80">
        <v>0</v>
      </c>
      <c r="Y394" s="98"/>
      <c r="Z394" s="80">
        <f t="shared" si="24"/>
        <v>0</v>
      </c>
      <c r="AA394" s="80" t="str">
        <f t="shared" si="23"/>
        <v>和炯路支行</v>
      </c>
      <c r="AB394" s="81" t="s">
        <v>752</v>
      </c>
      <c r="AC394" s="81">
        <v>0</v>
      </c>
      <c r="AD394" s="81">
        <v>0</v>
      </c>
      <c r="AE394" s="81">
        <v>0</v>
      </c>
      <c r="AF394" s="81">
        <v>0</v>
      </c>
      <c r="AG394" s="80" t="str">
        <f>IFERROR(VLOOKUP(AB394,$AI:$AJ,2,FALSE),0)</f>
        <v>和炯路支行</v>
      </c>
      <c r="AI394" s="89" t="s">
        <v>795</v>
      </c>
      <c r="AJ394" s="89" t="s">
        <v>54</v>
      </c>
      <c r="AL394" s="83"/>
      <c r="AM394" s="83"/>
      <c r="AN394" s="83"/>
      <c r="AO394" s="83"/>
      <c r="AP394" s="83"/>
      <c r="AX394" s="80" t="s">
        <v>795</v>
      </c>
      <c r="AY394" s="80" t="s">
        <v>54</v>
      </c>
    </row>
    <row r="395" s="80" customFormat="1" ht="17.25" spans="1:51">
      <c r="A395" s="95"/>
      <c r="B395" s="95"/>
      <c r="C395" s="95"/>
      <c r="D395" s="95">
        <v>0</v>
      </c>
      <c r="E395" s="95"/>
      <c r="F395" s="95"/>
      <c r="G395" s="95"/>
      <c r="H395" s="95"/>
      <c r="I395" s="95"/>
      <c r="J395" s="95"/>
      <c r="K395" s="95"/>
      <c r="L395" s="80">
        <v>0</v>
      </c>
      <c r="Y395" s="98"/>
      <c r="Z395" s="80">
        <f t="shared" si="24"/>
        <v>0</v>
      </c>
      <c r="AA395" s="80">
        <f t="shared" si="23"/>
        <v>0</v>
      </c>
      <c r="AB395" s="81" t="s">
        <v>796</v>
      </c>
      <c r="AC395" s="81">
        <v>0</v>
      </c>
      <c r="AD395" s="81">
        <v>0</v>
      </c>
      <c r="AE395" s="81">
        <v>0</v>
      </c>
      <c r="AF395" s="81">
        <v>0</v>
      </c>
      <c r="AG395" s="80">
        <f>IFERROR(VLOOKUP(AB395,$AI:$AJ,2,FALSE),0)</f>
        <v>0</v>
      </c>
      <c r="AI395" s="89" t="s">
        <v>797</v>
      </c>
      <c r="AJ395" s="89" t="s">
        <v>54</v>
      </c>
      <c r="AL395" s="83"/>
      <c r="AM395" s="83"/>
      <c r="AN395" s="83"/>
      <c r="AO395" s="83"/>
      <c r="AP395" s="83"/>
      <c r="AX395" s="80" t="s">
        <v>797</v>
      </c>
      <c r="AY395" s="80" t="s">
        <v>54</v>
      </c>
    </row>
    <row r="396" s="80" customFormat="1" ht="17.25" spans="1:51">
      <c r="A396" s="95"/>
      <c r="B396" s="95"/>
      <c r="C396" s="95"/>
      <c r="D396" s="95">
        <v>0</v>
      </c>
      <c r="E396" s="95"/>
      <c r="F396" s="95"/>
      <c r="G396" s="95"/>
      <c r="H396" s="95"/>
      <c r="I396" s="95"/>
      <c r="J396" s="95"/>
      <c r="K396" s="95"/>
      <c r="L396" s="80">
        <v>0</v>
      </c>
      <c r="Y396" s="98"/>
      <c r="Z396" s="80">
        <f t="shared" si="24"/>
        <v>0</v>
      </c>
      <c r="AA396" s="80" t="str">
        <f t="shared" si="23"/>
        <v>唐镇支行</v>
      </c>
      <c r="AB396" s="81" t="s">
        <v>798</v>
      </c>
      <c r="AC396" s="81">
        <v>0</v>
      </c>
      <c r="AD396" s="81">
        <v>0</v>
      </c>
      <c r="AE396" s="81">
        <v>0</v>
      </c>
      <c r="AF396" s="81">
        <v>22600</v>
      </c>
      <c r="AG396" s="80" t="str">
        <f>IFERROR(VLOOKUP(AB396,$AI:$AJ,2,FALSE),0)</f>
        <v>唐镇支行</v>
      </c>
      <c r="AI396" s="89" t="s">
        <v>413</v>
      </c>
      <c r="AJ396" s="89" t="s">
        <v>54</v>
      </c>
      <c r="AL396" s="83"/>
      <c r="AM396" s="83"/>
      <c r="AN396" s="83"/>
      <c r="AO396" s="83"/>
      <c r="AP396" s="83"/>
      <c r="AX396" s="80" t="s">
        <v>413</v>
      </c>
      <c r="AY396" s="80" t="s">
        <v>54</v>
      </c>
    </row>
    <row r="397" s="80" customFormat="1" ht="17.25" spans="1:51">
      <c r="A397" s="95"/>
      <c r="B397" s="95"/>
      <c r="C397" s="95"/>
      <c r="D397" s="95">
        <v>0</v>
      </c>
      <c r="E397" s="95"/>
      <c r="F397" s="95"/>
      <c r="G397" s="95"/>
      <c r="H397" s="95"/>
      <c r="I397" s="95"/>
      <c r="J397" s="95"/>
      <c r="K397" s="95"/>
      <c r="L397" s="80">
        <v>0</v>
      </c>
      <c r="Y397" s="98"/>
      <c r="Z397" s="80">
        <f t="shared" si="24"/>
        <v>0</v>
      </c>
      <c r="AA397" s="80">
        <f t="shared" si="23"/>
        <v>0</v>
      </c>
      <c r="AB397" s="81" t="s">
        <v>799</v>
      </c>
      <c r="AC397" s="81">
        <v>0</v>
      </c>
      <c r="AD397" s="81">
        <v>0</v>
      </c>
      <c r="AE397" s="81">
        <v>0</v>
      </c>
      <c r="AF397" s="81">
        <v>0</v>
      </c>
      <c r="AG397" s="80">
        <f>IFERROR(VLOOKUP(AB397,$AI:$AJ,2,FALSE),0)</f>
        <v>0</v>
      </c>
      <c r="AI397" s="89" t="s">
        <v>800</v>
      </c>
      <c r="AJ397" s="89" t="s">
        <v>54</v>
      </c>
      <c r="AL397" s="83"/>
      <c r="AM397" s="83"/>
      <c r="AN397" s="83"/>
      <c r="AO397" s="83"/>
      <c r="AP397" s="83"/>
      <c r="AX397" s="80" t="s">
        <v>800</v>
      </c>
      <c r="AY397" s="80" t="s">
        <v>54</v>
      </c>
    </row>
    <row r="398" s="80" customFormat="1" ht="17.25" spans="1:51">
      <c r="A398" s="95"/>
      <c r="B398" s="95"/>
      <c r="C398" s="95"/>
      <c r="D398" s="95">
        <v>0</v>
      </c>
      <c r="E398" s="95"/>
      <c r="F398" s="95"/>
      <c r="G398" s="95"/>
      <c r="H398" s="95"/>
      <c r="I398" s="95"/>
      <c r="J398" s="95"/>
      <c r="K398" s="95"/>
      <c r="L398" s="80">
        <v>0</v>
      </c>
      <c r="Y398" s="98"/>
      <c r="Z398" s="80">
        <f t="shared" si="24"/>
        <v>0</v>
      </c>
      <c r="AA398" s="80">
        <f t="shared" si="23"/>
        <v>0</v>
      </c>
      <c r="AB398" s="81" t="s">
        <v>801</v>
      </c>
      <c r="AC398" s="81">
        <v>0</v>
      </c>
      <c r="AD398" s="81">
        <v>0</v>
      </c>
      <c r="AE398" s="81">
        <v>0</v>
      </c>
      <c r="AF398" s="81">
        <v>0</v>
      </c>
      <c r="AG398" s="80">
        <f>IFERROR(VLOOKUP(AB398,$AI:$AJ,2,FALSE),0)</f>
        <v>0</v>
      </c>
      <c r="AI398" s="89" t="s">
        <v>802</v>
      </c>
      <c r="AJ398" s="89" t="s">
        <v>54</v>
      </c>
      <c r="AL398" s="83"/>
      <c r="AM398" s="83"/>
      <c r="AN398" s="83"/>
      <c r="AO398" s="83"/>
      <c r="AP398" s="83"/>
      <c r="AX398" s="80" t="s">
        <v>802</v>
      </c>
      <c r="AY398" s="80" t="s">
        <v>54</v>
      </c>
    </row>
    <row r="399" s="80" customFormat="1" ht="17.25" spans="1:51">
      <c r="A399" s="95"/>
      <c r="B399" s="95"/>
      <c r="C399" s="95"/>
      <c r="D399" s="95">
        <v>0</v>
      </c>
      <c r="E399" s="95"/>
      <c r="F399" s="95"/>
      <c r="G399" s="95"/>
      <c r="H399" s="95"/>
      <c r="I399" s="95"/>
      <c r="J399" s="95"/>
      <c r="K399" s="95"/>
      <c r="L399" s="80">
        <v>0</v>
      </c>
      <c r="Y399" s="98"/>
      <c r="Z399" s="80">
        <f t="shared" si="24"/>
        <v>0</v>
      </c>
      <c r="AA399" s="80">
        <f t="shared" si="23"/>
        <v>0</v>
      </c>
      <c r="AB399" s="81" t="s">
        <v>803</v>
      </c>
      <c r="AC399" s="81">
        <v>0</v>
      </c>
      <c r="AD399" s="81">
        <v>0</v>
      </c>
      <c r="AE399" s="81">
        <v>0</v>
      </c>
      <c r="AF399" s="81">
        <v>0</v>
      </c>
      <c r="AG399" s="80">
        <f>IFERROR(VLOOKUP(AB399,$AI:$AJ,2,FALSE),0)</f>
        <v>0</v>
      </c>
      <c r="AI399" s="93" t="s">
        <v>804</v>
      </c>
      <c r="AJ399" s="89" t="s">
        <v>54</v>
      </c>
      <c r="AL399" s="83"/>
      <c r="AM399" s="83"/>
      <c r="AN399" s="83"/>
      <c r="AO399" s="83"/>
      <c r="AP399" s="83"/>
      <c r="AX399" s="80" t="s">
        <v>804</v>
      </c>
      <c r="AY399" s="80" t="s">
        <v>54</v>
      </c>
    </row>
    <row r="400" s="80" customFormat="1" ht="17.25" spans="1:51">
      <c r="A400" s="95"/>
      <c r="B400" s="95"/>
      <c r="C400" s="95"/>
      <c r="D400" s="95">
        <v>0</v>
      </c>
      <c r="E400" s="95"/>
      <c r="F400" s="95"/>
      <c r="G400" s="95"/>
      <c r="H400" s="95"/>
      <c r="I400" s="95"/>
      <c r="J400" s="95"/>
      <c r="K400" s="95"/>
      <c r="L400" s="80">
        <v>0</v>
      </c>
      <c r="Y400" s="98"/>
      <c r="Z400" s="80">
        <f t="shared" si="24"/>
        <v>0</v>
      </c>
      <c r="AA400" s="80">
        <f t="shared" si="23"/>
        <v>0</v>
      </c>
      <c r="AB400" s="81" t="s">
        <v>805</v>
      </c>
      <c r="AC400" s="81">
        <v>0</v>
      </c>
      <c r="AD400" s="81">
        <v>0</v>
      </c>
      <c r="AE400" s="81">
        <v>0</v>
      </c>
      <c r="AF400" s="81">
        <v>0</v>
      </c>
      <c r="AG400" s="80">
        <f>IFERROR(VLOOKUP(AB400,$AI:$AJ,2,FALSE),0)</f>
        <v>0</v>
      </c>
      <c r="AI400" s="94" t="s">
        <v>806</v>
      </c>
      <c r="AJ400" s="89" t="s">
        <v>54</v>
      </c>
      <c r="AL400" s="83"/>
      <c r="AM400" s="83"/>
      <c r="AN400" s="83"/>
      <c r="AO400" s="83"/>
      <c r="AP400" s="83"/>
      <c r="AX400" s="80" t="s">
        <v>806</v>
      </c>
      <c r="AY400" s="80" t="s">
        <v>54</v>
      </c>
    </row>
    <row r="401" s="80" customFormat="1" ht="17.25" spans="1:51">
      <c r="A401" s="95"/>
      <c r="B401" s="95"/>
      <c r="C401" s="95"/>
      <c r="D401" s="95">
        <v>0</v>
      </c>
      <c r="E401" s="95"/>
      <c r="F401" s="95"/>
      <c r="G401" s="95"/>
      <c r="H401" s="95"/>
      <c r="I401" s="95"/>
      <c r="J401" s="95"/>
      <c r="K401" s="95"/>
      <c r="L401" s="80">
        <v>0</v>
      </c>
      <c r="Y401" s="98"/>
      <c r="Z401" s="80">
        <f t="shared" si="24"/>
        <v>0</v>
      </c>
      <c r="AA401" s="80" t="str">
        <f t="shared" si="23"/>
        <v>运营管理部</v>
      </c>
      <c r="AB401" s="81" t="s">
        <v>400</v>
      </c>
      <c r="AC401" s="81">
        <v>0</v>
      </c>
      <c r="AD401" s="81">
        <v>0</v>
      </c>
      <c r="AE401" s="81">
        <v>0</v>
      </c>
      <c r="AF401" s="81">
        <v>0</v>
      </c>
      <c r="AG401" s="80" t="str">
        <f>IFERROR(VLOOKUP(AB401,$AI:$AJ,2,FALSE),0)</f>
        <v>运营管理部</v>
      </c>
      <c r="AI401" s="89" t="s">
        <v>779</v>
      </c>
      <c r="AJ401" s="89" t="s">
        <v>54</v>
      </c>
      <c r="AL401" s="83"/>
      <c r="AM401" s="83"/>
      <c r="AN401" s="83"/>
      <c r="AO401" s="83"/>
      <c r="AP401" s="83"/>
      <c r="AX401" s="80" t="s">
        <v>779</v>
      </c>
      <c r="AY401" s="80" t="s">
        <v>54</v>
      </c>
    </row>
    <row r="402" s="80" customFormat="1" ht="17.25" spans="1:51">
      <c r="A402" s="95"/>
      <c r="B402" s="95"/>
      <c r="C402" s="95"/>
      <c r="D402" s="95">
        <v>0</v>
      </c>
      <c r="E402" s="95"/>
      <c r="F402" s="95"/>
      <c r="G402" s="95"/>
      <c r="H402" s="95"/>
      <c r="I402" s="95"/>
      <c r="J402" s="95"/>
      <c r="K402" s="95"/>
      <c r="L402" s="80">
        <v>0</v>
      </c>
      <c r="Y402" s="98"/>
      <c r="Z402" s="80">
        <f t="shared" si="24"/>
        <v>0</v>
      </c>
      <c r="AA402" s="80">
        <f t="shared" si="23"/>
        <v>0</v>
      </c>
      <c r="AB402" s="81" t="s">
        <v>807</v>
      </c>
      <c r="AC402" s="81">
        <v>0</v>
      </c>
      <c r="AD402" s="81">
        <v>0</v>
      </c>
      <c r="AE402" s="81">
        <v>0</v>
      </c>
      <c r="AF402" s="81">
        <v>0</v>
      </c>
      <c r="AG402" s="80">
        <f>IFERROR(VLOOKUP(AB402,$AI:$AJ,2,FALSE),0)</f>
        <v>0</v>
      </c>
      <c r="AI402" s="89" t="s">
        <v>808</v>
      </c>
      <c r="AJ402" s="89" t="s">
        <v>54</v>
      </c>
      <c r="AL402" s="83"/>
      <c r="AM402" s="83"/>
      <c r="AN402" s="83"/>
      <c r="AO402" s="83"/>
      <c r="AP402" s="83"/>
      <c r="AX402" s="80" t="s">
        <v>808</v>
      </c>
      <c r="AY402" s="80" t="s">
        <v>54</v>
      </c>
    </row>
    <row r="403" s="80" customFormat="1" ht="17.25" spans="1:51">
      <c r="A403" s="95"/>
      <c r="B403" s="95"/>
      <c r="C403" s="95"/>
      <c r="D403" s="95">
        <v>0</v>
      </c>
      <c r="E403" s="95"/>
      <c r="F403" s="95"/>
      <c r="G403" s="95"/>
      <c r="H403" s="95"/>
      <c r="I403" s="95"/>
      <c r="J403" s="95"/>
      <c r="K403" s="95"/>
      <c r="L403" s="80">
        <v>0</v>
      </c>
      <c r="Y403" s="98"/>
      <c r="Z403" s="80">
        <f t="shared" si="24"/>
        <v>0</v>
      </c>
      <c r="AA403" s="80">
        <f t="shared" si="23"/>
        <v>0</v>
      </c>
      <c r="AB403" s="81" t="s">
        <v>809</v>
      </c>
      <c r="AC403" s="81">
        <v>0</v>
      </c>
      <c r="AD403" s="81">
        <v>0</v>
      </c>
      <c r="AE403" s="81">
        <v>0</v>
      </c>
      <c r="AF403" s="81">
        <v>0</v>
      </c>
      <c r="AG403" s="80">
        <f>IFERROR(VLOOKUP(AB403,$AI:$AJ,2,FALSE),0)</f>
        <v>0</v>
      </c>
      <c r="AI403" s="89" t="s">
        <v>810</v>
      </c>
      <c r="AJ403" s="89" t="s">
        <v>54</v>
      </c>
      <c r="AL403" s="83"/>
      <c r="AM403" s="83"/>
      <c r="AN403" s="83"/>
      <c r="AO403" s="83"/>
      <c r="AP403" s="83"/>
      <c r="AX403" s="80" t="s">
        <v>810</v>
      </c>
      <c r="AY403" s="80" t="s">
        <v>54</v>
      </c>
    </row>
    <row r="404" s="80" customFormat="1" ht="17.25" spans="1:51">
      <c r="A404" s="95"/>
      <c r="B404" s="95"/>
      <c r="C404" s="95"/>
      <c r="D404" s="95">
        <v>0</v>
      </c>
      <c r="E404" s="95"/>
      <c r="F404" s="95"/>
      <c r="G404" s="95"/>
      <c r="H404" s="95"/>
      <c r="I404" s="95"/>
      <c r="J404" s="95"/>
      <c r="K404" s="95"/>
      <c r="L404" s="80">
        <v>0</v>
      </c>
      <c r="Y404" s="98"/>
      <c r="Z404" s="80">
        <f t="shared" si="24"/>
        <v>0</v>
      </c>
      <c r="AA404" s="80">
        <f t="shared" si="23"/>
        <v>0</v>
      </c>
      <c r="AB404" s="81" t="s">
        <v>811</v>
      </c>
      <c r="AC404" s="81">
        <v>0</v>
      </c>
      <c r="AD404" s="81">
        <v>0</v>
      </c>
      <c r="AE404" s="81">
        <v>0</v>
      </c>
      <c r="AF404" s="81">
        <v>60000</v>
      </c>
      <c r="AG404" s="80">
        <f>IFERROR(VLOOKUP(AB404,$AI:$AJ,2,FALSE),0)</f>
        <v>0</v>
      </c>
      <c r="AI404" s="89" t="s">
        <v>556</v>
      </c>
      <c r="AJ404" s="89" t="s">
        <v>90</v>
      </c>
      <c r="AL404" s="83"/>
      <c r="AM404" s="83"/>
      <c r="AN404" s="83"/>
      <c r="AO404" s="83"/>
      <c r="AP404" s="83"/>
      <c r="AX404" s="80" t="s">
        <v>556</v>
      </c>
      <c r="AY404" s="80" t="s">
        <v>90</v>
      </c>
    </row>
    <row r="405" s="80" customFormat="1" ht="17.25" spans="1:51">
      <c r="A405" s="95"/>
      <c r="B405" s="95"/>
      <c r="C405" s="95"/>
      <c r="D405" s="95">
        <v>0</v>
      </c>
      <c r="E405" s="95"/>
      <c r="F405" s="95"/>
      <c r="G405" s="95"/>
      <c r="H405" s="95"/>
      <c r="I405" s="95"/>
      <c r="J405" s="95"/>
      <c r="K405" s="95"/>
      <c r="L405" s="80">
        <v>0</v>
      </c>
      <c r="Y405" s="98"/>
      <c r="Z405" s="80">
        <f t="shared" si="24"/>
        <v>0</v>
      </c>
      <c r="AA405" s="80" t="str">
        <f t="shared" si="23"/>
        <v>市场一部</v>
      </c>
      <c r="AB405" s="81" t="s">
        <v>584</v>
      </c>
      <c r="AC405" s="81">
        <v>0</v>
      </c>
      <c r="AD405" s="81">
        <v>10000</v>
      </c>
      <c r="AE405" s="81">
        <v>0</v>
      </c>
      <c r="AF405" s="81">
        <v>60000</v>
      </c>
      <c r="AG405" s="80" t="str">
        <f>IFERROR(VLOOKUP(AB405,$AI:$AJ,2,FALSE),0)</f>
        <v>市场一部</v>
      </c>
      <c r="AI405" s="89" t="s">
        <v>108</v>
      </c>
      <c r="AJ405" s="89" t="s">
        <v>90</v>
      </c>
      <c r="AL405" s="83"/>
      <c r="AM405" s="83"/>
      <c r="AN405" s="83"/>
      <c r="AO405" s="83"/>
      <c r="AP405" s="83"/>
      <c r="AX405" s="80" t="s">
        <v>108</v>
      </c>
      <c r="AY405" s="80" t="s">
        <v>90</v>
      </c>
    </row>
    <row r="406" s="80" customFormat="1" ht="17.25" spans="1:51">
      <c r="A406" s="95"/>
      <c r="B406" s="95"/>
      <c r="C406" s="95"/>
      <c r="D406" s="95">
        <v>0</v>
      </c>
      <c r="E406" s="95"/>
      <c r="F406" s="95"/>
      <c r="G406" s="95"/>
      <c r="H406" s="95"/>
      <c r="I406" s="95"/>
      <c r="J406" s="95"/>
      <c r="K406" s="95"/>
      <c r="L406" s="80">
        <v>0</v>
      </c>
      <c r="Y406" s="98"/>
      <c r="Z406" s="80">
        <f t="shared" si="24"/>
        <v>0</v>
      </c>
      <c r="AA406" s="80" t="str">
        <f t="shared" si="23"/>
        <v>严桥支行</v>
      </c>
      <c r="AB406" s="81" t="s">
        <v>710</v>
      </c>
      <c r="AC406" s="81">
        <v>0</v>
      </c>
      <c r="AD406" s="81">
        <v>0</v>
      </c>
      <c r="AE406" s="81">
        <v>0</v>
      </c>
      <c r="AF406" s="81">
        <v>0</v>
      </c>
      <c r="AG406" s="80" t="str">
        <f>IFERROR(VLOOKUP(AB406,$AI:$AJ,2,FALSE),0)</f>
        <v>严桥支行</v>
      </c>
      <c r="AI406" s="89" t="s">
        <v>812</v>
      </c>
      <c r="AJ406" s="89" t="s">
        <v>90</v>
      </c>
      <c r="AL406" s="83"/>
      <c r="AM406" s="83"/>
      <c r="AN406" s="83"/>
      <c r="AO406" s="83"/>
      <c r="AP406" s="83"/>
      <c r="AX406" s="80" t="s">
        <v>812</v>
      </c>
      <c r="AY406" s="80" t="s">
        <v>90</v>
      </c>
    </row>
    <row r="407" s="80" customFormat="1" ht="17.25" spans="1:51">
      <c r="A407" s="95"/>
      <c r="B407" s="95"/>
      <c r="C407" s="95"/>
      <c r="D407" s="95">
        <v>0</v>
      </c>
      <c r="E407" s="95"/>
      <c r="F407" s="95"/>
      <c r="G407" s="95"/>
      <c r="H407" s="95"/>
      <c r="I407" s="95"/>
      <c r="J407" s="95"/>
      <c r="K407" s="95"/>
      <c r="L407" s="80">
        <v>0</v>
      </c>
      <c r="Y407" s="98"/>
      <c r="Z407" s="80">
        <f t="shared" si="24"/>
        <v>0</v>
      </c>
      <c r="AA407" s="80" t="str">
        <f t="shared" si="23"/>
        <v>办公室</v>
      </c>
      <c r="AB407" s="81" t="s">
        <v>143</v>
      </c>
      <c r="AC407" s="81">
        <v>0</v>
      </c>
      <c r="AD407" s="81">
        <v>0</v>
      </c>
      <c r="AE407" s="81">
        <v>0</v>
      </c>
      <c r="AF407" s="81">
        <v>0</v>
      </c>
      <c r="AG407" s="80" t="str">
        <f>IFERROR(VLOOKUP(AB407,$AI:$AJ,2,FALSE),0)</f>
        <v>办公室</v>
      </c>
      <c r="AI407" s="89" t="s">
        <v>635</v>
      </c>
      <c r="AJ407" s="89" t="s">
        <v>90</v>
      </c>
      <c r="AL407" s="83"/>
      <c r="AM407" s="83"/>
      <c r="AN407" s="83"/>
      <c r="AO407" s="83"/>
      <c r="AP407" s="83"/>
      <c r="AX407" s="80" t="s">
        <v>635</v>
      </c>
      <c r="AY407" s="80" t="s">
        <v>90</v>
      </c>
    </row>
    <row r="408" s="80" customFormat="1" ht="17.25" spans="1:51">
      <c r="A408" s="95"/>
      <c r="B408" s="95"/>
      <c r="C408" s="95"/>
      <c r="D408" s="95">
        <v>0</v>
      </c>
      <c r="E408" s="95"/>
      <c r="F408" s="95"/>
      <c r="G408" s="95"/>
      <c r="H408" s="95"/>
      <c r="I408" s="95"/>
      <c r="J408" s="95"/>
      <c r="K408" s="95"/>
      <c r="L408" s="80">
        <v>0</v>
      </c>
      <c r="Y408" s="98"/>
      <c r="Z408" s="80">
        <f t="shared" si="24"/>
        <v>0</v>
      </c>
      <c r="AA408" s="80" t="str">
        <f t="shared" si="23"/>
        <v>南新分理处</v>
      </c>
      <c r="AB408" s="81" t="s">
        <v>368</v>
      </c>
      <c r="AC408" s="81">
        <v>2</v>
      </c>
      <c r="AD408" s="81">
        <v>0</v>
      </c>
      <c r="AE408" s="81">
        <v>5</v>
      </c>
      <c r="AF408" s="81">
        <v>7500</v>
      </c>
      <c r="AG408" s="80" t="str">
        <f>IFERROR(VLOOKUP(AB408,$AI:$AJ,2,FALSE),0)</f>
        <v>南新分理处</v>
      </c>
      <c r="AI408" s="93" t="s">
        <v>684</v>
      </c>
      <c r="AJ408" s="89" t="s">
        <v>90</v>
      </c>
      <c r="AL408" s="83"/>
      <c r="AM408" s="83"/>
      <c r="AN408" s="83"/>
      <c r="AO408" s="83"/>
      <c r="AP408" s="83"/>
      <c r="AX408" s="80" t="s">
        <v>684</v>
      </c>
      <c r="AY408" s="80" t="s">
        <v>90</v>
      </c>
    </row>
    <row r="409" s="80" customFormat="1" ht="17.25" spans="1:51">
      <c r="A409" s="95"/>
      <c r="B409" s="95"/>
      <c r="C409" s="95"/>
      <c r="D409" s="95">
        <v>0</v>
      </c>
      <c r="E409" s="95"/>
      <c r="F409" s="95"/>
      <c r="G409" s="95"/>
      <c r="H409" s="95"/>
      <c r="I409" s="95"/>
      <c r="J409" s="95"/>
      <c r="K409" s="95"/>
      <c r="L409" s="80">
        <v>0</v>
      </c>
      <c r="Y409" s="98"/>
      <c r="Z409" s="80">
        <f t="shared" si="24"/>
        <v>0</v>
      </c>
      <c r="AA409" s="80">
        <f t="shared" si="23"/>
        <v>0</v>
      </c>
      <c r="AB409" s="81" t="s">
        <v>813</v>
      </c>
      <c r="AC409" s="81">
        <v>0</v>
      </c>
      <c r="AD409" s="81">
        <v>0</v>
      </c>
      <c r="AE409" s="81">
        <v>0</v>
      </c>
      <c r="AF409" s="81">
        <v>20000</v>
      </c>
      <c r="AG409" s="80">
        <f>IFERROR(VLOOKUP(AB409,$AI:$AJ,2,FALSE),0)</f>
        <v>0</v>
      </c>
      <c r="AI409" s="94" t="s">
        <v>814</v>
      </c>
      <c r="AJ409" s="89" t="s">
        <v>90</v>
      </c>
      <c r="AL409" s="83"/>
      <c r="AM409" s="83"/>
      <c r="AN409" s="83"/>
      <c r="AO409" s="83"/>
      <c r="AP409" s="83"/>
      <c r="AX409" s="80" t="s">
        <v>814</v>
      </c>
      <c r="AY409" s="80" t="s">
        <v>90</v>
      </c>
    </row>
    <row r="410" s="80" customFormat="1" ht="17.25" spans="1:51">
      <c r="A410" s="95"/>
      <c r="B410" s="95"/>
      <c r="C410" s="95"/>
      <c r="D410" s="95">
        <v>0</v>
      </c>
      <c r="E410" s="95"/>
      <c r="F410" s="95"/>
      <c r="G410" s="95"/>
      <c r="H410" s="95"/>
      <c r="I410" s="95"/>
      <c r="J410" s="95"/>
      <c r="K410" s="95"/>
      <c r="L410" s="80">
        <v>0</v>
      </c>
      <c r="Y410" s="98"/>
      <c r="Z410" s="80">
        <f t="shared" si="24"/>
        <v>0</v>
      </c>
      <c r="AA410" s="80" t="str">
        <f t="shared" si="23"/>
        <v>陆家嘴支行</v>
      </c>
      <c r="AB410" s="81" t="s">
        <v>370</v>
      </c>
      <c r="AC410" s="81">
        <v>0</v>
      </c>
      <c r="AD410" s="81">
        <v>0</v>
      </c>
      <c r="AE410" s="81">
        <v>0</v>
      </c>
      <c r="AF410" s="81">
        <v>390000</v>
      </c>
      <c r="AG410" s="80" t="str">
        <f>IFERROR(VLOOKUP(AB410,$AI:$AJ,2,FALSE),0)</f>
        <v>陆家嘴支行</v>
      </c>
      <c r="AI410" s="89" t="s">
        <v>815</v>
      </c>
      <c r="AJ410" s="89" t="s">
        <v>90</v>
      </c>
      <c r="AL410" s="83"/>
      <c r="AM410" s="83"/>
      <c r="AN410" s="83"/>
      <c r="AO410" s="83"/>
      <c r="AP410" s="83"/>
      <c r="AX410" s="80" t="s">
        <v>815</v>
      </c>
      <c r="AY410" s="80" t="s">
        <v>90</v>
      </c>
    </row>
    <row r="411" s="80" customFormat="1" ht="17.25" spans="1:51">
      <c r="A411" s="95"/>
      <c r="B411" s="95"/>
      <c r="C411" s="95"/>
      <c r="D411" s="95">
        <v>0</v>
      </c>
      <c r="E411" s="95"/>
      <c r="F411" s="95"/>
      <c r="G411" s="95"/>
      <c r="H411" s="95"/>
      <c r="I411" s="95"/>
      <c r="J411" s="95"/>
      <c r="K411" s="95"/>
      <c r="L411" s="80">
        <v>0</v>
      </c>
      <c r="Y411" s="98"/>
      <c r="Z411" s="80">
        <f t="shared" si="24"/>
        <v>0</v>
      </c>
      <c r="AA411" s="80" t="str">
        <f t="shared" si="23"/>
        <v>东沟支行</v>
      </c>
      <c r="AB411" s="81" t="s">
        <v>373</v>
      </c>
      <c r="AC411" s="81">
        <v>0</v>
      </c>
      <c r="AD411" s="81">
        <v>0</v>
      </c>
      <c r="AE411" s="81">
        <v>0</v>
      </c>
      <c r="AF411" s="81">
        <v>5000</v>
      </c>
      <c r="AG411" s="80" t="str">
        <f>IFERROR(VLOOKUP(AB411,$AI:$AJ,2,FALSE),0)</f>
        <v>东沟支行</v>
      </c>
      <c r="AI411" s="93" t="s">
        <v>816</v>
      </c>
      <c r="AJ411" s="89" t="s">
        <v>90</v>
      </c>
      <c r="AL411" s="83"/>
      <c r="AM411" s="83"/>
      <c r="AN411" s="83"/>
      <c r="AO411" s="83"/>
      <c r="AP411" s="83"/>
      <c r="AX411" s="80" t="s">
        <v>816</v>
      </c>
      <c r="AY411" s="80" t="s">
        <v>90</v>
      </c>
    </row>
    <row r="412" s="80" customFormat="1" ht="17.25" spans="1:51">
      <c r="A412" s="95"/>
      <c r="B412" s="95"/>
      <c r="C412" s="95"/>
      <c r="D412" s="95">
        <v>0</v>
      </c>
      <c r="E412" s="95"/>
      <c r="F412" s="95"/>
      <c r="G412" s="95"/>
      <c r="H412" s="95"/>
      <c r="I412" s="95"/>
      <c r="J412" s="95"/>
      <c r="K412" s="95"/>
      <c r="L412" s="80">
        <v>0</v>
      </c>
      <c r="Y412" s="98"/>
      <c r="Z412" s="80">
        <f t="shared" si="24"/>
        <v>0</v>
      </c>
      <c r="AA412" s="80">
        <f t="shared" si="23"/>
        <v>0</v>
      </c>
      <c r="AB412" s="81" t="s">
        <v>817</v>
      </c>
      <c r="AC412" s="81">
        <v>0</v>
      </c>
      <c r="AD412" s="81">
        <v>0</v>
      </c>
      <c r="AE412" s="81">
        <v>0</v>
      </c>
      <c r="AF412" s="81">
        <v>0</v>
      </c>
      <c r="AG412" s="80">
        <f>IFERROR(VLOOKUP(AB412,$AI:$AJ,2,FALSE),0)</f>
        <v>0</v>
      </c>
      <c r="AI412" s="89" t="s">
        <v>701</v>
      </c>
      <c r="AJ412" s="89" t="s">
        <v>219</v>
      </c>
      <c r="AL412" s="83"/>
      <c r="AM412" s="83"/>
      <c r="AN412" s="83"/>
      <c r="AO412" s="83"/>
      <c r="AP412" s="83"/>
      <c r="AX412" s="80" t="s">
        <v>701</v>
      </c>
      <c r="AY412" s="80" t="s">
        <v>219</v>
      </c>
    </row>
    <row r="413" s="80" customFormat="1" ht="17.25" spans="1:51">
      <c r="A413" s="95"/>
      <c r="B413" s="95"/>
      <c r="C413" s="95"/>
      <c r="D413" s="95">
        <v>0</v>
      </c>
      <c r="E413" s="95"/>
      <c r="F413" s="95"/>
      <c r="G413" s="95"/>
      <c r="H413" s="95"/>
      <c r="I413" s="95"/>
      <c r="J413" s="95"/>
      <c r="K413" s="95"/>
      <c r="L413" s="80">
        <v>0</v>
      </c>
      <c r="Y413" s="98"/>
      <c r="Z413" s="80">
        <f t="shared" si="24"/>
        <v>0</v>
      </c>
      <c r="AA413" s="80" t="str">
        <f t="shared" si="23"/>
        <v>孙桥支行</v>
      </c>
      <c r="AB413" s="81" t="s">
        <v>203</v>
      </c>
      <c r="AC413" s="81">
        <v>0</v>
      </c>
      <c r="AD413" s="81">
        <v>0</v>
      </c>
      <c r="AE413" s="81">
        <v>1</v>
      </c>
      <c r="AF413" s="81">
        <v>50000</v>
      </c>
      <c r="AG413" s="80" t="str">
        <f>IFERROR(VLOOKUP(AB413,$AI:$AJ,2,FALSE),0)</f>
        <v>孙桥支行</v>
      </c>
      <c r="AI413" s="89" t="s">
        <v>512</v>
      </c>
      <c r="AJ413" s="89" t="s">
        <v>54</v>
      </c>
      <c r="AL413" s="83"/>
      <c r="AM413" s="83"/>
      <c r="AN413" s="83"/>
      <c r="AO413" s="83"/>
      <c r="AP413" s="83"/>
      <c r="AX413" s="81" t="s">
        <v>512</v>
      </c>
      <c r="AY413" s="81" t="s">
        <v>54</v>
      </c>
    </row>
    <row r="414" s="80" customFormat="1" ht="17.25" spans="1:51">
      <c r="A414" s="95"/>
      <c r="B414" s="95"/>
      <c r="C414" s="95"/>
      <c r="D414" s="95">
        <v>0</v>
      </c>
      <c r="E414" s="95"/>
      <c r="F414" s="95"/>
      <c r="G414" s="95"/>
      <c r="H414" s="95"/>
      <c r="I414" s="95"/>
      <c r="J414" s="95"/>
      <c r="K414" s="95"/>
      <c r="L414" s="80">
        <v>0</v>
      </c>
      <c r="Y414" s="98"/>
      <c r="Z414" s="80">
        <f t="shared" si="24"/>
        <v>0</v>
      </c>
      <c r="AA414" s="80" t="str">
        <f t="shared" si="23"/>
        <v>北蔡支行</v>
      </c>
      <c r="AB414" s="81" t="s">
        <v>804</v>
      </c>
      <c r="AC414" s="81">
        <v>0</v>
      </c>
      <c r="AD414" s="81">
        <v>0</v>
      </c>
      <c r="AE414" s="81">
        <v>0</v>
      </c>
      <c r="AF414" s="81">
        <v>0</v>
      </c>
      <c r="AG414" s="80" t="str">
        <f>IFERROR(VLOOKUP(AB414,$AI:$AJ,2,FALSE),0)</f>
        <v>北蔡支行</v>
      </c>
      <c r="AI414" s="89" t="s">
        <v>516</v>
      </c>
      <c r="AJ414" s="89" t="s">
        <v>219</v>
      </c>
      <c r="AL414" s="83"/>
      <c r="AM414" s="83"/>
      <c r="AN414" s="83"/>
      <c r="AO414" s="83"/>
      <c r="AP414" s="83"/>
      <c r="AX414" s="80" t="s">
        <v>516</v>
      </c>
      <c r="AY414" s="80" t="s">
        <v>219</v>
      </c>
    </row>
    <row r="415" s="80" customFormat="1" ht="17.25" spans="1:51">
      <c r="A415" s="95"/>
      <c r="B415" s="95"/>
      <c r="C415" s="95"/>
      <c r="D415" s="95">
        <v>0</v>
      </c>
      <c r="E415" s="95"/>
      <c r="F415" s="95"/>
      <c r="G415" s="95"/>
      <c r="H415" s="95"/>
      <c r="I415" s="95"/>
      <c r="J415" s="95"/>
      <c r="K415" s="95"/>
      <c r="L415" s="80">
        <v>0</v>
      </c>
      <c r="Y415" s="98"/>
      <c r="Z415" s="80">
        <f t="shared" si="24"/>
        <v>0</v>
      </c>
      <c r="AA415" s="80" t="str">
        <f t="shared" si="23"/>
        <v>施湾支行</v>
      </c>
      <c r="AB415" s="81" t="s">
        <v>818</v>
      </c>
      <c r="AC415" s="81">
        <v>0</v>
      </c>
      <c r="AD415" s="81">
        <v>0</v>
      </c>
      <c r="AE415" s="81">
        <v>0</v>
      </c>
      <c r="AF415" s="81">
        <v>0</v>
      </c>
      <c r="AG415" s="80" t="str">
        <f>IFERROR(VLOOKUP(AB415,$AI:$AJ,2,FALSE),0)</f>
        <v>施湾支行</v>
      </c>
      <c r="AI415" s="89" t="s">
        <v>819</v>
      </c>
      <c r="AJ415" s="89" t="s">
        <v>219</v>
      </c>
      <c r="AL415" s="83"/>
      <c r="AM415" s="83"/>
      <c r="AN415" s="83"/>
      <c r="AO415" s="83"/>
      <c r="AP415" s="83"/>
      <c r="AX415" s="80" t="s">
        <v>819</v>
      </c>
      <c r="AY415" s="80" t="s">
        <v>219</v>
      </c>
    </row>
    <row r="416" s="80" customFormat="1" ht="17.25" spans="1:51">
      <c r="A416" s="95"/>
      <c r="B416" s="95"/>
      <c r="C416" s="95"/>
      <c r="D416" s="95">
        <v>0</v>
      </c>
      <c r="E416" s="95"/>
      <c r="F416" s="95"/>
      <c r="G416" s="95"/>
      <c r="H416" s="95"/>
      <c r="I416" s="95"/>
      <c r="J416" s="95"/>
      <c r="K416" s="95"/>
      <c r="L416" s="80">
        <v>0</v>
      </c>
      <c r="Y416" s="98"/>
      <c r="Z416" s="80">
        <f t="shared" si="24"/>
        <v>0</v>
      </c>
      <c r="AA416" s="80" t="str">
        <f t="shared" si="23"/>
        <v>曹路支行</v>
      </c>
      <c r="AB416" s="81" t="s">
        <v>820</v>
      </c>
      <c r="AC416" s="81">
        <v>0</v>
      </c>
      <c r="AD416" s="81">
        <v>0</v>
      </c>
      <c r="AE416" s="81">
        <v>0</v>
      </c>
      <c r="AF416" s="81">
        <v>0</v>
      </c>
      <c r="AG416" s="80" t="str">
        <f>IFERROR(VLOOKUP(AB416,$AI:$AJ,2,FALSE),0)</f>
        <v>曹路支行</v>
      </c>
      <c r="AI416" s="89" t="s">
        <v>177</v>
      </c>
      <c r="AJ416" s="89" t="s">
        <v>219</v>
      </c>
      <c r="AL416" s="83"/>
      <c r="AM416" s="83"/>
      <c r="AN416" s="83"/>
      <c r="AO416" s="83"/>
      <c r="AP416" s="83"/>
      <c r="AX416" s="80" t="s">
        <v>177</v>
      </c>
      <c r="AY416" s="80" t="s">
        <v>219</v>
      </c>
    </row>
    <row r="417" s="80" customFormat="1" ht="17.25" spans="1:51">
      <c r="A417" s="95"/>
      <c r="B417" s="95"/>
      <c r="C417" s="95"/>
      <c r="D417" s="95">
        <v>0</v>
      </c>
      <c r="E417" s="95"/>
      <c r="F417" s="95"/>
      <c r="G417" s="95"/>
      <c r="H417" s="95"/>
      <c r="I417" s="95"/>
      <c r="J417" s="95"/>
      <c r="K417" s="95"/>
      <c r="L417" s="80">
        <v>0</v>
      </c>
      <c r="Y417" s="98"/>
      <c r="Z417" s="80">
        <f t="shared" si="24"/>
        <v>0</v>
      </c>
      <c r="AA417" s="80">
        <f t="shared" si="23"/>
        <v>0</v>
      </c>
      <c r="AB417" s="81" t="s">
        <v>821</v>
      </c>
      <c r="AC417" s="81">
        <v>0</v>
      </c>
      <c r="AD417" s="81">
        <v>0</v>
      </c>
      <c r="AE417" s="81">
        <v>0</v>
      </c>
      <c r="AF417" s="81">
        <v>18500</v>
      </c>
      <c r="AG417" s="80">
        <f>IFERROR(VLOOKUP(AB417,$AI:$AJ,2,FALSE),0)</f>
        <v>0</v>
      </c>
      <c r="AI417" s="89" t="s">
        <v>822</v>
      </c>
      <c r="AJ417" s="89" t="s">
        <v>219</v>
      </c>
      <c r="AL417" s="83"/>
      <c r="AM417" s="83"/>
      <c r="AN417" s="83"/>
      <c r="AO417" s="83"/>
      <c r="AP417" s="83"/>
      <c r="AX417" s="80" t="s">
        <v>822</v>
      </c>
      <c r="AY417" s="80" t="s">
        <v>219</v>
      </c>
    </row>
    <row r="418" s="80" customFormat="1" ht="17.25" spans="1:51">
      <c r="A418" s="95"/>
      <c r="B418" s="95"/>
      <c r="C418" s="95"/>
      <c r="D418" s="95">
        <v>0</v>
      </c>
      <c r="E418" s="95"/>
      <c r="F418" s="95"/>
      <c r="G418" s="95"/>
      <c r="H418" s="95"/>
      <c r="I418" s="95"/>
      <c r="J418" s="95"/>
      <c r="K418" s="95"/>
      <c r="L418" s="80">
        <v>0</v>
      </c>
      <c r="Y418" s="98"/>
      <c r="Z418" s="80">
        <f t="shared" si="24"/>
        <v>0</v>
      </c>
      <c r="AA418" s="80" t="str">
        <f t="shared" si="23"/>
        <v>花木支行</v>
      </c>
      <c r="AB418" s="81" t="s">
        <v>692</v>
      </c>
      <c r="AC418" s="81">
        <v>0</v>
      </c>
      <c r="AD418" s="81">
        <v>0</v>
      </c>
      <c r="AE418" s="81">
        <v>0</v>
      </c>
      <c r="AF418" s="81">
        <v>0</v>
      </c>
      <c r="AG418" s="80" t="str">
        <f>IFERROR(VLOOKUP(AB418,$AI:$AJ,2,FALSE),0)</f>
        <v>花木支行</v>
      </c>
      <c r="AI418" s="93" t="s">
        <v>823</v>
      </c>
      <c r="AJ418" s="89" t="s">
        <v>219</v>
      </c>
      <c r="AL418" s="83"/>
      <c r="AM418" s="83"/>
      <c r="AN418" s="83"/>
      <c r="AO418" s="83"/>
      <c r="AP418" s="83"/>
      <c r="AX418" s="80" t="s">
        <v>823</v>
      </c>
      <c r="AY418" s="80" t="s">
        <v>219</v>
      </c>
    </row>
    <row r="419" s="80" customFormat="1" ht="17.25" spans="1:51">
      <c r="A419" s="95"/>
      <c r="B419" s="95"/>
      <c r="C419" s="95"/>
      <c r="D419" s="95">
        <v>0</v>
      </c>
      <c r="E419" s="95"/>
      <c r="F419" s="95"/>
      <c r="G419" s="95"/>
      <c r="H419" s="95"/>
      <c r="I419" s="95"/>
      <c r="J419" s="95"/>
      <c r="K419" s="95"/>
      <c r="L419" s="80">
        <v>0</v>
      </c>
      <c r="Y419" s="98"/>
      <c r="Z419" s="80">
        <f t="shared" si="24"/>
        <v>0</v>
      </c>
      <c r="AA419" s="80" t="str">
        <f t="shared" si="23"/>
        <v>施湾支行</v>
      </c>
      <c r="AB419" s="81" t="s">
        <v>378</v>
      </c>
      <c r="AC419" s="81">
        <v>0</v>
      </c>
      <c r="AD419" s="81">
        <v>0</v>
      </c>
      <c r="AE419" s="81">
        <v>0</v>
      </c>
      <c r="AF419" s="81">
        <v>100000</v>
      </c>
      <c r="AG419" s="80" t="str">
        <f>IFERROR(VLOOKUP(AB419,$AI:$AJ,2,FALSE),0)</f>
        <v>施湾支行</v>
      </c>
      <c r="AI419" s="94" t="s">
        <v>824</v>
      </c>
      <c r="AJ419" s="89" t="s">
        <v>219</v>
      </c>
      <c r="AL419" s="83"/>
      <c r="AM419" s="83"/>
      <c r="AN419" s="83"/>
      <c r="AO419" s="83"/>
      <c r="AP419" s="83"/>
      <c r="AX419" s="80" t="s">
        <v>824</v>
      </c>
      <c r="AY419" s="80" t="s">
        <v>219</v>
      </c>
    </row>
    <row r="420" s="80" customFormat="1" ht="17.25" spans="1:51">
      <c r="A420" s="95"/>
      <c r="B420" s="95"/>
      <c r="C420" s="95"/>
      <c r="D420" s="95">
        <v>0</v>
      </c>
      <c r="E420" s="95"/>
      <c r="F420" s="95"/>
      <c r="G420" s="95"/>
      <c r="H420" s="95"/>
      <c r="I420" s="95"/>
      <c r="J420" s="95"/>
      <c r="K420" s="95"/>
      <c r="L420" s="80">
        <v>0</v>
      </c>
      <c r="Y420" s="98"/>
      <c r="Z420" s="80">
        <f t="shared" si="24"/>
        <v>0</v>
      </c>
      <c r="AA420" s="80" t="str">
        <f t="shared" si="23"/>
        <v>高行支行</v>
      </c>
      <c r="AB420" s="81" t="s">
        <v>825</v>
      </c>
      <c r="AC420" s="81">
        <v>0</v>
      </c>
      <c r="AD420" s="81">
        <v>0</v>
      </c>
      <c r="AE420" s="81">
        <v>0</v>
      </c>
      <c r="AF420" s="81">
        <v>0</v>
      </c>
      <c r="AG420" s="80" t="str">
        <f>IFERROR(VLOOKUP(AB420,$AI:$AJ,2,FALSE),0)</f>
        <v>高行支行</v>
      </c>
      <c r="AI420" s="89" t="s">
        <v>826</v>
      </c>
      <c r="AJ420" s="89" t="s">
        <v>159</v>
      </c>
      <c r="AL420" s="83"/>
      <c r="AM420" s="83"/>
      <c r="AN420" s="83"/>
      <c r="AO420" s="83"/>
      <c r="AP420" s="83"/>
      <c r="AX420" s="80" t="s">
        <v>826</v>
      </c>
      <c r="AY420" s="80" t="s">
        <v>159</v>
      </c>
    </row>
    <row r="421" s="80" customFormat="1" ht="17.25" spans="1:51">
      <c r="A421" s="95"/>
      <c r="B421" s="95"/>
      <c r="C421" s="95"/>
      <c r="D421" s="95">
        <v>0</v>
      </c>
      <c r="E421" s="95"/>
      <c r="F421" s="95"/>
      <c r="G421" s="95"/>
      <c r="H421" s="95"/>
      <c r="I421" s="95"/>
      <c r="J421" s="95"/>
      <c r="K421" s="95"/>
      <c r="L421" s="80">
        <v>0</v>
      </c>
      <c r="Y421" s="98"/>
      <c r="Z421" s="80">
        <f t="shared" si="24"/>
        <v>0</v>
      </c>
      <c r="AA421" s="80">
        <f t="shared" si="23"/>
        <v>0</v>
      </c>
      <c r="AB421" s="81" t="s">
        <v>827</v>
      </c>
      <c r="AC421" s="81">
        <v>0</v>
      </c>
      <c r="AD421" s="81">
        <v>0</v>
      </c>
      <c r="AE421" s="81">
        <v>0</v>
      </c>
      <c r="AF421" s="81">
        <v>0</v>
      </c>
      <c r="AG421" s="80">
        <f>IFERROR(VLOOKUP(AB421,$AI:$AJ,2,FALSE),0)</f>
        <v>0</v>
      </c>
      <c r="AI421" s="89" t="s">
        <v>828</v>
      </c>
      <c r="AJ421" s="89" t="s">
        <v>159</v>
      </c>
      <c r="AL421" s="83"/>
      <c r="AM421" s="83"/>
      <c r="AN421" s="83"/>
      <c r="AO421" s="83"/>
      <c r="AP421" s="83"/>
      <c r="AX421" s="80" t="s">
        <v>828</v>
      </c>
      <c r="AY421" s="80" t="s">
        <v>159</v>
      </c>
    </row>
    <row r="422" s="80" customFormat="1" ht="17.25" spans="1:51">
      <c r="A422" s="95"/>
      <c r="B422" s="95"/>
      <c r="C422" s="95"/>
      <c r="D422" s="95">
        <v>0</v>
      </c>
      <c r="E422" s="95"/>
      <c r="F422" s="95"/>
      <c r="G422" s="95"/>
      <c r="H422" s="95"/>
      <c r="I422" s="95"/>
      <c r="J422" s="95"/>
      <c r="K422" s="95"/>
      <c r="L422" s="80">
        <v>0</v>
      </c>
      <c r="Y422" s="98"/>
      <c r="Z422" s="80">
        <f t="shared" si="24"/>
        <v>0</v>
      </c>
      <c r="AA422" s="80" t="str">
        <f t="shared" si="23"/>
        <v>南新分理处</v>
      </c>
      <c r="AB422" s="81" t="s">
        <v>826</v>
      </c>
      <c r="AC422" s="81">
        <v>0</v>
      </c>
      <c r="AD422" s="81">
        <v>8000</v>
      </c>
      <c r="AE422" s="81">
        <v>0</v>
      </c>
      <c r="AF422" s="81">
        <v>131400</v>
      </c>
      <c r="AG422" s="80" t="str">
        <f>IFERROR(VLOOKUP(AB422,$AI:$AJ,2,FALSE),0)</f>
        <v>南新分理处</v>
      </c>
      <c r="AI422" s="89" t="s">
        <v>368</v>
      </c>
      <c r="AJ422" s="89" t="s">
        <v>159</v>
      </c>
      <c r="AL422" s="83"/>
      <c r="AM422" s="83"/>
      <c r="AN422" s="83"/>
      <c r="AO422" s="83"/>
      <c r="AP422" s="83"/>
      <c r="AX422" s="80" t="s">
        <v>368</v>
      </c>
      <c r="AY422" s="80" t="s">
        <v>159</v>
      </c>
    </row>
    <row r="423" s="80" customFormat="1" ht="17.25" spans="1:51">
      <c r="A423" s="95"/>
      <c r="B423" s="95"/>
      <c r="C423" s="95"/>
      <c r="D423" s="95">
        <v>0</v>
      </c>
      <c r="E423" s="95"/>
      <c r="F423" s="95"/>
      <c r="G423" s="95"/>
      <c r="H423" s="95"/>
      <c r="I423" s="95"/>
      <c r="J423" s="95"/>
      <c r="K423" s="95"/>
      <c r="L423" s="80">
        <v>0</v>
      </c>
      <c r="Y423" s="98"/>
      <c r="Z423" s="80">
        <f t="shared" si="24"/>
        <v>0</v>
      </c>
      <c r="AA423" s="80" t="str">
        <f t="shared" si="23"/>
        <v>高桥支行</v>
      </c>
      <c r="AB423" s="81" t="s">
        <v>829</v>
      </c>
      <c r="AC423" s="81">
        <v>0</v>
      </c>
      <c r="AD423" s="81">
        <v>0</v>
      </c>
      <c r="AE423" s="81">
        <v>0</v>
      </c>
      <c r="AF423" s="81">
        <v>0</v>
      </c>
      <c r="AG423" s="80" t="str">
        <f>IFERROR(VLOOKUP(AB423,$AI:$AJ,2,FALSE),0)</f>
        <v>高桥支行</v>
      </c>
      <c r="AI423" s="89" t="s">
        <v>830</v>
      </c>
      <c r="AJ423" s="89" t="s">
        <v>159</v>
      </c>
      <c r="AL423" s="83"/>
      <c r="AM423" s="83"/>
      <c r="AN423" s="83"/>
      <c r="AO423" s="83"/>
      <c r="AP423" s="83"/>
      <c r="AX423" s="80" t="s">
        <v>830</v>
      </c>
      <c r="AY423" s="80" t="s">
        <v>159</v>
      </c>
    </row>
    <row r="424" s="80" customFormat="1" ht="17.25" spans="1:51">
      <c r="A424" s="95"/>
      <c r="B424" s="95"/>
      <c r="C424" s="95"/>
      <c r="D424" s="95">
        <v>0</v>
      </c>
      <c r="E424" s="95"/>
      <c r="F424" s="95"/>
      <c r="G424" s="95"/>
      <c r="H424" s="95"/>
      <c r="I424" s="95"/>
      <c r="J424" s="95"/>
      <c r="K424" s="95"/>
      <c r="L424" s="80">
        <v>0</v>
      </c>
      <c r="Y424" s="98"/>
      <c r="Z424" s="80">
        <f t="shared" si="24"/>
        <v>0</v>
      </c>
      <c r="AA424" s="80" t="str">
        <f t="shared" si="23"/>
        <v>洋泾支行</v>
      </c>
      <c r="AB424" s="81" t="s">
        <v>381</v>
      </c>
      <c r="AC424" s="81">
        <v>0</v>
      </c>
      <c r="AD424" s="81">
        <v>0</v>
      </c>
      <c r="AE424" s="81">
        <v>2</v>
      </c>
      <c r="AF424" s="81">
        <v>300000</v>
      </c>
      <c r="AG424" s="80" t="str">
        <f>IFERROR(VLOOKUP(AB424,$AI:$AJ,2,FALSE),0)</f>
        <v>洋泾支行</v>
      </c>
      <c r="AI424" s="89" t="s">
        <v>831</v>
      </c>
      <c r="AJ424" s="89" t="s">
        <v>159</v>
      </c>
      <c r="AL424" s="83"/>
      <c r="AM424" s="83"/>
      <c r="AN424" s="83"/>
      <c r="AO424" s="83"/>
      <c r="AP424" s="83"/>
      <c r="AX424" s="80" t="s">
        <v>831</v>
      </c>
      <c r="AY424" s="80" t="s">
        <v>159</v>
      </c>
    </row>
    <row r="425" s="80" customFormat="1" ht="17.25" spans="1:51">
      <c r="A425" s="95"/>
      <c r="B425" s="95"/>
      <c r="C425" s="95"/>
      <c r="D425" s="95">
        <v>0</v>
      </c>
      <c r="E425" s="95"/>
      <c r="F425" s="95"/>
      <c r="G425" s="95"/>
      <c r="H425" s="95"/>
      <c r="I425" s="95"/>
      <c r="J425" s="95"/>
      <c r="K425" s="95"/>
      <c r="L425" s="80">
        <v>0</v>
      </c>
      <c r="Y425" s="98"/>
      <c r="Z425" s="80">
        <f t="shared" si="24"/>
        <v>0</v>
      </c>
      <c r="AA425" s="80" t="str">
        <f t="shared" si="23"/>
        <v>合庆支行</v>
      </c>
      <c r="AB425" s="81" t="s">
        <v>384</v>
      </c>
      <c r="AC425" s="81">
        <v>2</v>
      </c>
      <c r="AD425" s="81">
        <v>0</v>
      </c>
      <c r="AE425" s="81">
        <v>22</v>
      </c>
      <c r="AF425" s="81">
        <v>51407</v>
      </c>
      <c r="AG425" s="80" t="str">
        <f>IFERROR(VLOOKUP(AB425,$AI:$AJ,2,FALSE),0)</f>
        <v>合庆支行</v>
      </c>
      <c r="AI425" s="89" t="s">
        <v>340</v>
      </c>
      <c r="AJ425" s="89" t="s">
        <v>159</v>
      </c>
      <c r="AL425" s="83"/>
      <c r="AM425" s="83"/>
      <c r="AN425" s="83"/>
      <c r="AO425" s="83"/>
      <c r="AP425" s="83"/>
      <c r="AX425" s="80" t="s">
        <v>340</v>
      </c>
      <c r="AY425" s="80" t="s">
        <v>159</v>
      </c>
    </row>
    <row r="426" s="80" customFormat="1" ht="17.25" spans="1:51">
      <c r="A426" s="95"/>
      <c r="B426" s="95"/>
      <c r="C426" s="95"/>
      <c r="D426" s="95">
        <v>0</v>
      </c>
      <c r="E426" s="95"/>
      <c r="F426" s="95"/>
      <c r="G426" s="95"/>
      <c r="H426" s="95"/>
      <c r="I426" s="95"/>
      <c r="J426" s="95"/>
      <c r="K426" s="95"/>
      <c r="L426" s="80">
        <v>0</v>
      </c>
      <c r="Y426" s="98"/>
      <c r="Z426" s="80">
        <f t="shared" si="24"/>
        <v>0</v>
      </c>
      <c r="AA426" s="80" t="str">
        <f t="shared" si="23"/>
        <v>零售市场部</v>
      </c>
      <c r="AB426" s="81" t="s">
        <v>206</v>
      </c>
      <c r="AC426" s="81">
        <v>0</v>
      </c>
      <c r="AD426" s="81">
        <v>0</v>
      </c>
      <c r="AE426" s="81">
        <v>0</v>
      </c>
      <c r="AF426" s="81">
        <v>864690</v>
      </c>
      <c r="AG426" s="80" t="str">
        <f>IFERROR(VLOOKUP(AB426,$AI:$AJ,2,FALSE),0)</f>
        <v>零售市场部</v>
      </c>
      <c r="AI426" s="91" t="s">
        <v>832</v>
      </c>
      <c r="AJ426" s="89" t="s">
        <v>159</v>
      </c>
      <c r="AL426" s="83"/>
      <c r="AM426" s="83"/>
      <c r="AN426" s="83"/>
      <c r="AO426" s="83"/>
      <c r="AP426" s="83"/>
      <c r="AX426" s="80" t="s">
        <v>832</v>
      </c>
      <c r="AY426" s="80" t="s">
        <v>159</v>
      </c>
    </row>
    <row r="427" s="80" customFormat="1" ht="17.25" spans="1:51">
      <c r="A427" s="95"/>
      <c r="B427" s="95"/>
      <c r="C427" s="95"/>
      <c r="D427" s="95">
        <v>0</v>
      </c>
      <c r="E427" s="95"/>
      <c r="F427" s="95"/>
      <c r="G427" s="95"/>
      <c r="H427" s="95"/>
      <c r="I427" s="95"/>
      <c r="J427" s="95"/>
      <c r="K427" s="95"/>
      <c r="L427" s="80">
        <v>0</v>
      </c>
      <c r="Y427" s="98"/>
      <c r="Z427" s="80">
        <f t="shared" si="24"/>
        <v>0</v>
      </c>
      <c r="AA427" s="80" t="str">
        <f t="shared" si="23"/>
        <v>严桥支行</v>
      </c>
      <c r="AB427" s="81" t="s">
        <v>211</v>
      </c>
      <c r="AC427" s="81">
        <v>0</v>
      </c>
      <c r="AD427" s="81">
        <v>0</v>
      </c>
      <c r="AE427" s="81">
        <v>0</v>
      </c>
      <c r="AF427" s="81">
        <v>40000</v>
      </c>
      <c r="AG427" s="80" t="str">
        <f>IFERROR(VLOOKUP(AB427,$AI:$AJ,2,FALSE),0)</f>
        <v>严桥支行</v>
      </c>
      <c r="AI427" s="92" t="s">
        <v>833</v>
      </c>
      <c r="AJ427" s="89" t="s">
        <v>159</v>
      </c>
      <c r="AL427" s="83"/>
      <c r="AM427" s="83"/>
      <c r="AN427" s="83"/>
      <c r="AO427" s="83"/>
      <c r="AP427" s="83"/>
      <c r="AX427" s="80" t="s">
        <v>833</v>
      </c>
      <c r="AY427" s="80" t="s">
        <v>159</v>
      </c>
    </row>
    <row r="428" s="80" customFormat="1" ht="17.25" spans="1:51">
      <c r="A428" s="95"/>
      <c r="B428" s="95"/>
      <c r="C428" s="95"/>
      <c r="D428" s="95">
        <v>0</v>
      </c>
      <c r="E428" s="95"/>
      <c r="F428" s="95"/>
      <c r="G428" s="95"/>
      <c r="H428" s="95"/>
      <c r="I428" s="95"/>
      <c r="J428" s="95"/>
      <c r="K428" s="95"/>
      <c r="L428" s="80">
        <v>0</v>
      </c>
      <c r="Y428" s="98"/>
      <c r="Z428" s="80">
        <f t="shared" si="24"/>
        <v>0</v>
      </c>
      <c r="AA428" s="80" t="str">
        <f t="shared" si="23"/>
        <v>高桥支行</v>
      </c>
      <c r="AB428" s="81" t="s">
        <v>834</v>
      </c>
      <c r="AC428" s="81">
        <v>0</v>
      </c>
      <c r="AD428" s="81">
        <v>0</v>
      </c>
      <c r="AE428" s="81">
        <v>0</v>
      </c>
      <c r="AF428" s="81">
        <v>0</v>
      </c>
      <c r="AG428" s="80" t="str">
        <f>IFERROR(VLOOKUP(AB428,$AI:$AJ,2,FALSE),0)</f>
        <v>高桥支行</v>
      </c>
      <c r="AI428" s="93" t="s">
        <v>835</v>
      </c>
      <c r="AJ428" s="89" t="s">
        <v>159</v>
      </c>
      <c r="AL428" s="83"/>
      <c r="AM428" s="83"/>
      <c r="AN428" s="83"/>
      <c r="AO428" s="83"/>
      <c r="AP428" s="83"/>
      <c r="AX428" s="80" t="s">
        <v>835</v>
      </c>
      <c r="AY428" s="80" t="s">
        <v>159</v>
      </c>
    </row>
    <row r="429" s="80" customFormat="1" ht="17.25" spans="1:51">
      <c r="A429" s="95"/>
      <c r="B429" s="95"/>
      <c r="C429" s="95"/>
      <c r="D429" s="95">
        <v>0</v>
      </c>
      <c r="E429" s="95"/>
      <c r="F429" s="95"/>
      <c r="G429" s="95"/>
      <c r="H429" s="95"/>
      <c r="I429" s="95"/>
      <c r="J429" s="95"/>
      <c r="K429" s="95"/>
      <c r="L429" s="80">
        <v>0</v>
      </c>
      <c r="Y429" s="98"/>
      <c r="Z429" s="80">
        <f t="shared" si="24"/>
        <v>0</v>
      </c>
      <c r="AA429" s="80" t="str">
        <f t="shared" si="23"/>
        <v>陆家嘴支行</v>
      </c>
      <c r="AB429" s="81" t="s">
        <v>662</v>
      </c>
      <c r="AC429" s="81">
        <v>0</v>
      </c>
      <c r="AD429" s="81">
        <v>0</v>
      </c>
      <c r="AE429" s="81">
        <v>0</v>
      </c>
      <c r="AF429" s="81">
        <v>0</v>
      </c>
      <c r="AG429" s="80" t="str">
        <f>IFERROR(VLOOKUP(AB429,$AI:$AJ,2,FALSE),0)</f>
        <v>陆家嘴支行</v>
      </c>
      <c r="AI429" s="94" t="s">
        <v>329</v>
      </c>
      <c r="AJ429" s="89" t="s">
        <v>229</v>
      </c>
      <c r="AL429" s="83"/>
      <c r="AM429" s="83"/>
      <c r="AN429" s="83"/>
      <c r="AO429" s="83"/>
      <c r="AP429" s="83"/>
      <c r="AX429" s="80" t="s">
        <v>329</v>
      </c>
      <c r="AY429" s="80" t="s">
        <v>229</v>
      </c>
    </row>
    <row r="430" s="80" customFormat="1" ht="17.25" spans="1:51">
      <c r="A430" s="95"/>
      <c r="B430" s="95"/>
      <c r="C430" s="95"/>
      <c r="D430" s="95">
        <v>0</v>
      </c>
      <c r="E430" s="95"/>
      <c r="F430" s="95"/>
      <c r="G430" s="95"/>
      <c r="H430" s="95"/>
      <c r="I430" s="95"/>
      <c r="J430" s="95"/>
      <c r="K430" s="95"/>
      <c r="L430" s="80">
        <v>0</v>
      </c>
      <c r="Y430" s="98"/>
      <c r="Z430" s="80">
        <f t="shared" si="24"/>
        <v>0</v>
      </c>
      <c r="AA430" s="80" t="str">
        <f t="shared" si="23"/>
        <v>三林支行</v>
      </c>
      <c r="AB430" s="81" t="s">
        <v>390</v>
      </c>
      <c r="AC430" s="81">
        <v>0</v>
      </c>
      <c r="AD430" s="81">
        <v>0</v>
      </c>
      <c r="AE430" s="81">
        <v>0</v>
      </c>
      <c r="AF430" s="81">
        <v>0</v>
      </c>
      <c r="AG430" s="80" t="str">
        <f>IFERROR(VLOOKUP(AB430,$AI:$AJ,2,FALSE),0)</f>
        <v>三林支行</v>
      </c>
      <c r="AI430" s="89" t="s">
        <v>62</v>
      </c>
      <c r="AJ430" s="89" t="s">
        <v>229</v>
      </c>
      <c r="AL430" s="83"/>
      <c r="AM430" s="83"/>
      <c r="AN430" s="83"/>
      <c r="AO430" s="83"/>
      <c r="AP430" s="83"/>
      <c r="AX430" s="80" t="s">
        <v>62</v>
      </c>
      <c r="AY430" s="80" t="s">
        <v>229</v>
      </c>
    </row>
    <row r="431" s="80" customFormat="1" ht="17.25" spans="1:51">
      <c r="A431" s="95"/>
      <c r="B431" s="95"/>
      <c r="C431" s="95"/>
      <c r="D431" s="95">
        <v>0</v>
      </c>
      <c r="E431" s="95"/>
      <c r="F431" s="95"/>
      <c r="G431" s="95"/>
      <c r="H431" s="95"/>
      <c r="I431" s="95"/>
      <c r="J431" s="95"/>
      <c r="K431" s="95"/>
      <c r="L431" s="80">
        <v>0</v>
      </c>
      <c r="Y431" s="98"/>
      <c r="Z431" s="80">
        <f t="shared" si="24"/>
        <v>0</v>
      </c>
      <c r="AA431" s="80" t="str">
        <f t="shared" si="23"/>
        <v>凌桥支行</v>
      </c>
      <c r="AB431" s="81" t="s">
        <v>393</v>
      </c>
      <c r="AC431" s="81">
        <v>0</v>
      </c>
      <c r="AD431" s="81">
        <v>0</v>
      </c>
      <c r="AE431" s="81">
        <v>0</v>
      </c>
      <c r="AF431" s="81">
        <v>0</v>
      </c>
      <c r="AG431" s="80" t="str">
        <f>IFERROR(VLOOKUP(AB431,$AI:$AJ,2,FALSE),0)</f>
        <v>凌桥支行</v>
      </c>
      <c r="AI431" s="89" t="s">
        <v>486</v>
      </c>
      <c r="AJ431" s="89" t="s">
        <v>229</v>
      </c>
      <c r="AL431" s="83"/>
      <c r="AM431" s="83"/>
      <c r="AN431" s="83"/>
      <c r="AO431" s="83"/>
      <c r="AP431" s="83"/>
      <c r="AX431" s="80" t="s">
        <v>486</v>
      </c>
      <c r="AY431" s="80" t="s">
        <v>229</v>
      </c>
    </row>
    <row r="432" s="80" customFormat="1" ht="17.25" spans="1:51">
      <c r="A432" s="95"/>
      <c r="B432" s="95"/>
      <c r="C432" s="95"/>
      <c r="D432" s="95">
        <v>0</v>
      </c>
      <c r="E432" s="95"/>
      <c r="F432" s="95"/>
      <c r="G432" s="95"/>
      <c r="H432" s="95"/>
      <c r="I432" s="95"/>
      <c r="J432" s="95"/>
      <c r="K432" s="95"/>
      <c r="L432" s="80">
        <v>0</v>
      </c>
      <c r="Y432" s="98"/>
      <c r="Z432" s="80">
        <f t="shared" si="24"/>
        <v>0</v>
      </c>
      <c r="AA432" s="80" t="str">
        <f t="shared" si="23"/>
        <v>营业部</v>
      </c>
      <c r="AB432" s="81" t="s">
        <v>597</v>
      </c>
      <c r="AC432" s="81">
        <v>0</v>
      </c>
      <c r="AD432" s="81">
        <v>0</v>
      </c>
      <c r="AE432" s="81">
        <v>0</v>
      </c>
      <c r="AF432" s="81">
        <v>0</v>
      </c>
      <c r="AG432" s="80" t="str">
        <f>IFERROR(VLOOKUP(AB432,$AI:$AJ,2,FALSE),0)</f>
        <v>营业部</v>
      </c>
      <c r="AI432" s="89" t="s">
        <v>836</v>
      </c>
      <c r="AJ432" s="89" t="s">
        <v>229</v>
      </c>
      <c r="AL432" s="83"/>
      <c r="AM432" s="83"/>
      <c r="AN432" s="83"/>
      <c r="AO432" s="83"/>
      <c r="AP432" s="83"/>
      <c r="AX432" s="80" t="s">
        <v>836</v>
      </c>
      <c r="AY432" s="80" t="s">
        <v>229</v>
      </c>
    </row>
    <row r="433" s="80" customFormat="1" ht="17.25" spans="1:51">
      <c r="A433" s="95"/>
      <c r="B433" s="95"/>
      <c r="C433" s="95"/>
      <c r="D433" s="95">
        <v>0</v>
      </c>
      <c r="E433" s="95"/>
      <c r="F433" s="95"/>
      <c r="G433" s="95"/>
      <c r="H433" s="95"/>
      <c r="I433" s="95"/>
      <c r="J433" s="95"/>
      <c r="K433" s="95"/>
      <c r="L433" s="80">
        <v>0</v>
      </c>
      <c r="Y433" s="98"/>
      <c r="Z433" s="80">
        <f t="shared" si="24"/>
        <v>0</v>
      </c>
      <c r="AA433" s="80" t="str">
        <f t="shared" si="23"/>
        <v>凌桥支行</v>
      </c>
      <c r="AB433" s="81" t="s">
        <v>837</v>
      </c>
      <c r="AC433" s="81">
        <v>0</v>
      </c>
      <c r="AD433" s="81">
        <v>0</v>
      </c>
      <c r="AE433" s="81">
        <v>0</v>
      </c>
      <c r="AF433" s="81">
        <v>0</v>
      </c>
      <c r="AG433" s="80" t="str">
        <f>IFERROR(VLOOKUP(AB433,$AI:$AJ,2,FALSE),0)</f>
        <v>凌桥支行</v>
      </c>
      <c r="AI433" s="89" t="s">
        <v>374</v>
      </c>
      <c r="AJ433" s="89" t="s">
        <v>229</v>
      </c>
      <c r="AL433" s="83"/>
      <c r="AM433" s="83"/>
      <c r="AN433" s="83"/>
      <c r="AO433" s="83"/>
      <c r="AP433" s="83"/>
      <c r="AX433" s="80" t="s">
        <v>374</v>
      </c>
      <c r="AY433" s="80" t="s">
        <v>229</v>
      </c>
    </row>
    <row r="434" s="80" customFormat="1" ht="17.25" spans="1:51">
      <c r="A434" s="95"/>
      <c r="B434" s="95"/>
      <c r="C434" s="95"/>
      <c r="D434" s="95">
        <v>0</v>
      </c>
      <c r="E434" s="95"/>
      <c r="F434" s="95"/>
      <c r="G434" s="95"/>
      <c r="H434" s="95"/>
      <c r="I434" s="95"/>
      <c r="J434" s="95"/>
      <c r="K434" s="95"/>
      <c r="L434" s="80">
        <v>0</v>
      </c>
      <c r="Y434" s="98"/>
      <c r="Z434" s="80">
        <f t="shared" si="24"/>
        <v>0</v>
      </c>
      <c r="AA434" s="80" t="str">
        <f t="shared" si="23"/>
        <v>唐镇支行</v>
      </c>
      <c r="AB434" s="81" t="s">
        <v>838</v>
      </c>
      <c r="AC434" s="81">
        <v>0</v>
      </c>
      <c r="AD434" s="81">
        <v>0</v>
      </c>
      <c r="AE434" s="81">
        <v>0</v>
      </c>
      <c r="AF434" s="81">
        <v>0</v>
      </c>
      <c r="AG434" s="80" t="str">
        <f>IFERROR(VLOOKUP(AB434,$AI:$AJ,2,FALSE),0)</f>
        <v>唐镇支行</v>
      </c>
      <c r="AI434" s="89" t="s">
        <v>599</v>
      </c>
      <c r="AJ434" s="89" t="s">
        <v>229</v>
      </c>
      <c r="AL434" s="83"/>
      <c r="AM434" s="83"/>
      <c r="AN434" s="83"/>
      <c r="AO434" s="83"/>
      <c r="AP434" s="83"/>
      <c r="AX434" s="80" t="s">
        <v>599</v>
      </c>
      <c r="AY434" s="80" t="s">
        <v>229</v>
      </c>
    </row>
    <row r="435" s="80" customFormat="1" ht="17.25" spans="1:51">
      <c r="A435" s="95"/>
      <c r="B435" s="95"/>
      <c r="C435" s="95"/>
      <c r="D435" s="95">
        <v>0</v>
      </c>
      <c r="E435" s="95"/>
      <c r="F435" s="95"/>
      <c r="G435" s="95"/>
      <c r="H435" s="95"/>
      <c r="I435" s="95"/>
      <c r="J435" s="95"/>
      <c r="K435" s="95"/>
      <c r="L435" s="80">
        <v>0</v>
      </c>
      <c r="Y435" s="98"/>
      <c r="Z435" s="80">
        <f t="shared" si="24"/>
        <v>0</v>
      </c>
      <c r="AA435" s="80" t="str">
        <f t="shared" si="23"/>
        <v>金杨支行</v>
      </c>
      <c r="AB435" s="81" t="s">
        <v>839</v>
      </c>
      <c r="AC435" s="81">
        <v>0</v>
      </c>
      <c r="AD435" s="81">
        <v>0</v>
      </c>
      <c r="AE435" s="81">
        <v>0</v>
      </c>
      <c r="AF435" s="81">
        <v>0</v>
      </c>
      <c r="AG435" s="80" t="str">
        <f>IFERROR(VLOOKUP(AB435,$AI:$AJ,2,FALSE),0)</f>
        <v>金杨支行</v>
      </c>
      <c r="AI435" s="89" t="s">
        <v>840</v>
      </c>
      <c r="AJ435" s="89" t="s">
        <v>229</v>
      </c>
      <c r="AL435" s="83"/>
      <c r="AM435" s="83"/>
      <c r="AN435" s="83"/>
      <c r="AO435" s="83"/>
      <c r="AP435" s="83"/>
      <c r="AX435" s="80" t="s">
        <v>840</v>
      </c>
      <c r="AY435" s="80" t="s">
        <v>229</v>
      </c>
    </row>
    <row r="436" s="80" customFormat="1" ht="17.25" spans="1:51">
      <c r="A436" s="95"/>
      <c r="B436" s="95"/>
      <c r="C436" s="95"/>
      <c r="D436" s="95">
        <v>0</v>
      </c>
      <c r="E436" s="95"/>
      <c r="F436" s="95"/>
      <c r="G436" s="95"/>
      <c r="H436" s="95"/>
      <c r="I436" s="95"/>
      <c r="J436" s="95"/>
      <c r="K436" s="95"/>
      <c r="L436" s="80">
        <v>0</v>
      </c>
      <c r="Y436" s="98"/>
      <c r="Z436" s="80">
        <f t="shared" si="24"/>
        <v>0</v>
      </c>
      <c r="AA436" s="80" t="str">
        <f t="shared" si="23"/>
        <v>授信审批部</v>
      </c>
      <c r="AB436" s="81" t="s">
        <v>534</v>
      </c>
      <c r="AC436" s="81">
        <v>0</v>
      </c>
      <c r="AD436" s="81">
        <v>0</v>
      </c>
      <c r="AE436" s="81">
        <v>0</v>
      </c>
      <c r="AF436" s="81">
        <v>0</v>
      </c>
      <c r="AG436" s="80" t="str">
        <f>IFERROR(VLOOKUP(AB436,$AI:$AJ,2,FALSE),0)</f>
        <v>授信审批部</v>
      </c>
      <c r="AI436" s="89" t="s">
        <v>369</v>
      </c>
      <c r="AJ436" s="89" t="s">
        <v>64</v>
      </c>
      <c r="AL436" s="83"/>
      <c r="AM436" s="83"/>
      <c r="AN436" s="83"/>
      <c r="AO436" s="83"/>
      <c r="AP436" s="83"/>
      <c r="AX436" s="80" t="s">
        <v>369</v>
      </c>
      <c r="AY436" s="80" t="s">
        <v>64</v>
      </c>
    </row>
    <row r="437" s="80" customFormat="1" ht="17.25" spans="1:51">
      <c r="A437" s="95"/>
      <c r="B437" s="95"/>
      <c r="C437" s="95"/>
      <c r="D437" s="95">
        <v>0</v>
      </c>
      <c r="E437" s="95"/>
      <c r="F437" s="95"/>
      <c r="G437" s="95"/>
      <c r="H437" s="95"/>
      <c r="I437" s="95"/>
      <c r="J437" s="95"/>
      <c r="K437" s="95"/>
      <c r="L437" s="80">
        <v>0</v>
      </c>
      <c r="Y437" s="98"/>
      <c r="Z437" s="80">
        <f t="shared" si="24"/>
        <v>0</v>
      </c>
      <c r="AA437" s="80">
        <f t="shared" si="23"/>
        <v>0</v>
      </c>
      <c r="AB437" s="81" t="s">
        <v>841</v>
      </c>
      <c r="AC437" s="81">
        <v>0</v>
      </c>
      <c r="AD437" s="81">
        <v>0</v>
      </c>
      <c r="AE437" s="81">
        <v>0</v>
      </c>
      <c r="AF437" s="81">
        <v>0</v>
      </c>
      <c r="AG437" s="80">
        <f>IFERROR(VLOOKUP(AB437,$AI:$AJ,2,FALSE),0)</f>
        <v>0</v>
      </c>
      <c r="AI437" s="89" t="s">
        <v>842</v>
      </c>
      <c r="AJ437" s="89" t="s">
        <v>64</v>
      </c>
      <c r="AL437" s="83"/>
      <c r="AM437" s="83"/>
      <c r="AN437" s="83"/>
      <c r="AO437" s="83"/>
      <c r="AP437" s="83"/>
      <c r="AX437" s="80" t="s">
        <v>842</v>
      </c>
      <c r="AY437" s="80" t="s">
        <v>64</v>
      </c>
    </row>
    <row r="438" s="80" customFormat="1" ht="17.25" spans="1:51">
      <c r="A438" s="95"/>
      <c r="B438" s="95"/>
      <c r="C438" s="95"/>
      <c r="D438" s="95">
        <v>0</v>
      </c>
      <c r="E438" s="95"/>
      <c r="F438" s="95"/>
      <c r="G438" s="95"/>
      <c r="H438" s="95"/>
      <c r="I438" s="95"/>
      <c r="J438" s="95"/>
      <c r="K438" s="95"/>
      <c r="L438" s="80">
        <v>0</v>
      </c>
      <c r="Y438" s="98"/>
      <c r="Z438" s="80">
        <f t="shared" si="24"/>
        <v>0</v>
      </c>
      <c r="AA438" s="80" t="str">
        <f t="shared" si="23"/>
        <v>五星路支行</v>
      </c>
      <c r="AB438" s="81" t="s">
        <v>822</v>
      </c>
      <c r="AC438" s="81">
        <v>0</v>
      </c>
      <c r="AD438" s="81">
        <v>0</v>
      </c>
      <c r="AE438" s="81">
        <v>0</v>
      </c>
      <c r="AF438" s="81">
        <v>0</v>
      </c>
      <c r="AG438" s="80" t="str">
        <f>IFERROR(VLOOKUP(AB438,$AI:$AJ,2,FALSE),0)</f>
        <v>五星路支行</v>
      </c>
      <c r="AI438" s="89" t="s">
        <v>539</v>
      </c>
      <c r="AJ438" s="89" t="s">
        <v>64</v>
      </c>
      <c r="AL438" s="83"/>
      <c r="AM438" s="83"/>
      <c r="AN438" s="83"/>
      <c r="AO438" s="83"/>
      <c r="AP438" s="83"/>
      <c r="AX438" s="80" t="s">
        <v>539</v>
      </c>
      <c r="AY438" s="80" t="s">
        <v>64</v>
      </c>
    </row>
    <row r="439" s="80" customFormat="1" ht="17.25" spans="1:51">
      <c r="A439" s="95"/>
      <c r="B439" s="95"/>
      <c r="C439" s="95"/>
      <c r="D439" s="95">
        <v>0</v>
      </c>
      <c r="E439" s="95"/>
      <c r="F439" s="95"/>
      <c r="G439" s="95"/>
      <c r="H439" s="95"/>
      <c r="I439" s="95"/>
      <c r="J439" s="95"/>
      <c r="K439" s="95"/>
      <c r="L439" s="80">
        <v>0</v>
      </c>
      <c r="Y439" s="98"/>
      <c r="Z439" s="80">
        <f t="shared" si="24"/>
        <v>0</v>
      </c>
      <c r="AA439" s="80">
        <f t="shared" si="23"/>
        <v>0</v>
      </c>
      <c r="AB439" s="81" t="s">
        <v>843</v>
      </c>
      <c r="AC439" s="81">
        <v>0</v>
      </c>
      <c r="AD439" s="81">
        <v>0</v>
      </c>
      <c r="AE439" s="81">
        <v>0</v>
      </c>
      <c r="AF439" s="81">
        <v>0</v>
      </c>
      <c r="AG439" s="80">
        <f>IFERROR(VLOOKUP(AB439,$AI:$AJ,2,FALSE),0)</f>
        <v>0</v>
      </c>
      <c r="AI439" s="89" t="s">
        <v>673</v>
      </c>
      <c r="AJ439" s="89" t="s">
        <v>64</v>
      </c>
      <c r="AL439" s="83"/>
      <c r="AM439" s="83"/>
      <c r="AN439" s="83"/>
      <c r="AO439" s="83"/>
      <c r="AP439" s="83"/>
      <c r="AX439" s="80" t="s">
        <v>673</v>
      </c>
      <c r="AY439" s="80" t="s">
        <v>64</v>
      </c>
    </row>
    <row r="440" s="80" customFormat="1" ht="17.25" spans="1:51">
      <c r="A440" s="95"/>
      <c r="B440" s="95"/>
      <c r="C440" s="95"/>
      <c r="D440" s="95">
        <v>0</v>
      </c>
      <c r="E440" s="95"/>
      <c r="F440" s="95"/>
      <c r="G440" s="95"/>
      <c r="H440" s="95"/>
      <c r="I440" s="95"/>
      <c r="J440" s="95"/>
      <c r="K440" s="95"/>
      <c r="L440" s="80">
        <v>0</v>
      </c>
      <c r="Y440" s="98"/>
      <c r="Z440" s="80">
        <f t="shared" si="24"/>
        <v>0</v>
      </c>
      <c r="AA440" s="80" t="str">
        <f t="shared" si="23"/>
        <v>三林支行</v>
      </c>
      <c r="AB440" s="81" t="s">
        <v>396</v>
      </c>
      <c r="AC440" s="81">
        <v>0</v>
      </c>
      <c r="AD440" s="81">
        <v>0</v>
      </c>
      <c r="AE440" s="81">
        <v>0</v>
      </c>
      <c r="AF440" s="81">
        <v>21000</v>
      </c>
      <c r="AG440" s="80" t="str">
        <f>IFERROR(VLOOKUP(AB440,$AI:$AJ,2,FALSE),0)</f>
        <v>三林支行</v>
      </c>
      <c r="AI440" s="89" t="s">
        <v>676</v>
      </c>
      <c r="AJ440" s="89" t="s">
        <v>64</v>
      </c>
      <c r="AL440" s="83"/>
      <c r="AM440" s="83"/>
      <c r="AN440" s="83"/>
      <c r="AO440" s="83"/>
      <c r="AP440" s="83"/>
      <c r="AX440" s="80" t="s">
        <v>676</v>
      </c>
      <c r="AY440" s="80" t="s">
        <v>64</v>
      </c>
    </row>
    <row r="441" s="80" customFormat="1" ht="17.25" spans="1:51">
      <c r="A441" s="95"/>
      <c r="B441" s="95"/>
      <c r="C441" s="95"/>
      <c r="D441" s="95">
        <v>0</v>
      </c>
      <c r="E441" s="95"/>
      <c r="F441" s="95"/>
      <c r="G441" s="95"/>
      <c r="H441" s="95"/>
      <c r="I441" s="95"/>
      <c r="J441" s="95"/>
      <c r="K441" s="95"/>
      <c r="L441" s="80">
        <v>0</v>
      </c>
      <c r="Y441" s="98"/>
      <c r="Z441" s="80">
        <f t="shared" si="24"/>
        <v>0</v>
      </c>
      <c r="AA441" s="80">
        <f t="shared" si="23"/>
        <v>0</v>
      </c>
      <c r="AB441" s="81" t="s">
        <v>844</v>
      </c>
      <c r="AC441" s="81">
        <v>0</v>
      </c>
      <c r="AD441" s="81">
        <v>0</v>
      </c>
      <c r="AE441" s="81">
        <v>0</v>
      </c>
      <c r="AF441" s="81">
        <v>0</v>
      </c>
      <c r="AG441" s="80">
        <f>IFERROR(VLOOKUP(AB441,$AI:$AJ,2,FALSE),0)</f>
        <v>0</v>
      </c>
      <c r="AI441" s="89" t="s">
        <v>845</v>
      </c>
      <c r="AJ441" s="89" t="s">
        <v>64</v>
      </c>
      <c r="AL441" s="83"/>
      <c r="AM441" s="83"/>
      <c r="AN441" s="83"/>
      <c r="AO441" s="83"/>
      <c r="AP441" s="83"/>
      <c r="AX441" s="80" t="s">
        <v>845</v>
      </c>
      <c r="AY441" s="80" t="s">
        <v>64</v>
      </c>
    </row>
    <row r="442" s="80" customFormat="1" ht="17.25" spans="1:51">
      <c r="A442" s="95"/>
      <c r="B442" s="95"/>
      <c r="C442" s="95"/>
      <c r="D442" s="95">
        <v>0</v>
      </c>
      <c r="E442" s="95"/>
      <c r="F442" s="95"/>
      <c r="G442" s="95"/>
      <c r="H442" s="95"/>
      <c r="I442" s="95"/>
      <c r="J442" s="95"/>
      <c r="K442" s="95"/>
      <c r="L442" s="80">
        <v>0</v>
      </c>
      <c r="Y442" s="98"/>
      <c r="Z442" s="80">
        <f t="shared" si="24"/>
        <v>0</v>
      </c>
      <c r="AA442" s="80" t="str">
        <f t="shared" si="23"/>
        <v>益江分理处</v>
      </c>
      <c r="AB442" s="81" t="s">
        <v>215</v>
      </c>
      <c r="AC442" s="81">
        <v>0</v>
      </c>
      <c r="AD442" s="81">
        <v>0</v>
      </c>
      <c r="AE442" s="81">
        <v>2</v>
      </c>
      <c r="AF442" s="81">
        <v>150000</v>
      </c>
      <c r="AG442" s="80" t="str">
        <f>IFERROR(VLOOKUP(AB442,$AI:$AJ,2,FALSE),0)</f>
        <v>益江分理处</v>
      </c>
      <c r="AI442" s="89" t="s">
        <v>846</v>
      </c>
      <c r="AJ442" s="89" t="s">
        <v>64</v>
      </c>
      <c r="AL442" s="83"/>
      <c r="AM442" s="83"/>
      <c r="AN442" s="83"/>
      <c r="AO442" s="83"/>
      <c r="AP442" s="83"/>
      <c r="AX442" s="80" t="s">
        <v>846</v>
      </c>
      <c r="AY442" s="80" t="s">
        <v>64</v>
      </c>
    </row>
    <row r="443" s="80" customFormat="1" ht="17.25" spans="1:51">
      <c r="A443" s="95"/>
      <c r="B443" s="95"/>
      <c r="C443" s="95"/>
      <c r="D443" s="95">
        <v>0</v>
      </c>
      <c r="E443" s="95"/>
      <c r="F443" s="95"/>
      <c r="G443" s="95"/>
      <c r="H443" s="95"/>
      <c r="I443" s="95"/>
      <c r="J443" s="95"/>
      <c r="K443" s="95"/>
      <c r="L443" s="80">
        <v>0</v>
      </c>
      <c r="Y443" s="98"/>
      <c r="Z443" s="80">
        <f t="shared" si="24"/>
        <v>0</v>
      </c>
      <c r="AA443" s="80">
        <f t="shared" si="23"/>
        <v>0</v>
      </c>
      <c r="AB443" s="81" t="s">
        <v>847</v>
      </c>
      <c r="AC443" s="81">
        <v>0</v>
      </c>
      <c r="AD443" s="81">
        <v>0</v>
      </c>
      <c r="AE443" s="81">
        <v>0</v>
      </c>
      <c r="AF443" s="81">
        <v>0</v>
      </c>
      <c r="AG443" s="80">
        <f>IFERROR(VLOOKUP(AB443,$AI:$AJ,2,FALSE),0)</f>
        <v>0</v>
      </c>
      <c r="AI443" s="89" t="s">
        <v>55</v>
      </c>
      <c r="AJ443" s="89" t="s">
        <v>64</v>
      </c>
      <c r="AL443" s="83"/>
      <c r="AM443" s="83"/>
      <c r="AN443" s="83"/>
      <c r="AO443" s="83"/>
      <c r="AP443" s="83"/>
      <c r="AX443" s="80" t="s">
        <v>55</v>
      </c>
      <c r="AY443" s="80" t="s">
        <v>64</v>
      </c>
    </row>
    <row r="444" s="80" customFormat="1" ht="17.25" spans="1:51">
      <c r="A444" s="95"/>
      <c r="B444" s="95"/>
      <c r="C444" s="95"/>
      <c r="D444" s="95">
        <v>0</v>
      </c>
      <c r="E444" s="95"/>
      <c r="F444" s="95"/>
      <c r="G444" s="95"/>
      <c r="H444" s="95"/>
      <c r="I444" s="95"/>
      <c r="J444" s="95"/>
      <c r="K444" s="95"/>
      <c r="L444" s="80">
        <v>0</v>
      </c>
      <c r="Y444" s="98"/>
      <c r="Z444" s="80">
        <f t="shared" si="24"/>
        <v>0</v>
      </c>
      <c r="AA444" s="80" t="str">
        <f t="shared" si="23"/>
        <v>金桥支行</v>
      </c>
      <c r="AB444" s="81" t="s">
        <v>848</v>
      </c>
      <c r="AC444" s="81">
        <v>0</v>
      </c>
      <c r="AD444" s="81">
        <v>0</v>
      </c>
      <c r="AE444" s="81">
        <v>0</v>
      </c>
      <c r="AF444" s="81">
        <v>0</v>
      </c>
      <c r="AG444" s="80" t="str">
        <f>IFERROR(VLOOKUP(AB444,$AI:$AJ,2,FALSE),0)</f>
        <v>金桥支行</v>
      </c>
      <c r="AI444" s="93" t="s">
        <v>70</v>
      </c>
      <c r="AJ444" s="89" t="s">
        <v>64</v>
      </c>
      <c r="AL444" s="83"/>
      <c r="AM444" s="83"/>
      <c r="AN444" s="83"/>
      <c r="AO444" s="83"/>
      <c r="AP444" s="83"/>
      <c r="AX444" s="80" t="s">
        <v>70</v>
      </c>
      <c r="AY444" s="80" t="s">
        <v>64</v>
      </c>
    </row>
    <row r="445" s="80" customFormat="1" ht="17.25" spans="1:51">
      <c r="A445" s="95"/>
      <c r="B445" s="95"/>
      <c r="C445" s="95"/>
      <c r="D445" s="95">
        <v>0</v>
      </c>
      <c r="E445" s="95"/>
      <c r="F445" s="95"/>
      <c r="G445" s="95"/>
      <c r="H445" s="95"/>
      <c r="I445" s="95"/>
      <c r="J445" s="95"/>
      <c r="K445" s="95"/>
      <c r="L445" s="80">
        <v>0</v>
      </c>
      <c r="Y445" s="98"/>
      <c r="Z445" s="80">
        <f t="shared" si="24"/>
        <v>0</v>
      </c>
      <c r="AA445" s="80" t="str">
        <f t="shared" si="23"/>
        <v>零售市场部</v>
      </c>
      <c r="AB445" s="81" t="s">
        <v>168</v>
      </c>
      <c r="AC445" s="81">
        <v>1</v>
      </c>
      <c r="AD445" s="81">
        <v>0</v>
      </c>
      <c r="AE445" s="81">
        <v>111</v>
      </c>
      <c r="AF445" s="81">
        <v>2758992</v>
      </c>
      <c r="AG445" s="80" t="str">
        <f>IFERROR(VLOOKUP(AB445,$AI:$AJ,2,FALSE),0)</f>
        <v>零售市场部</v>
      </c>
      <c r="AI445" s="94" t="s">
        <v>31</v>
      </c>
      <c r="AJ445" s="89" t="s">
        <v>64</v>
      </c>
      <c r="AL445" s="83"/>
      <c r="AM445" s="83"/>
      <c r="AN445" s="83"/>
      <c r="AO445" s="83"/>
      <c r="AP445" s="83"/>
      <c r="AX445" s="80" t="s">
        <v>31</v>
      </c>
      <c r="AY445" s="80" t="s">
        <v>64</v>
      </c>
    </row>
    <row r="446" s="80" customFormat="1" ht="17.25" spans="1:51">
      <c r="A446" s="95"/>
      <c r="B446" s="95"/>
      <c r="C446" s="95"/>
      <c r="D446" s="95">
        <v>0</v>
      </c>
      <c r="E446" s="95"/>
      <c r="F446" s="95"/>
      <c r="G446" s="95"/>
      <c r="H446" s="95"/>
      <c r="I446" s="95"/>
      <c r="J446" s="95"/>
      <c r="K446" s="95"/>
      <c r="L446" s="80">
        <v>0</v>
      </c>
      <c r="Y446" s="98"/>
      <c r="Z446" s="80">
        <f t="shared" si="24"/>
        <v>0</v>
      </c>
      <c r="AA446" s="80" t="str">
        <f t="shared" si="23"/>
        <v>新园路支行</v>
      </c>
      <c r="AB446" s="81" t="s">
        <v>172</v>
      </c>
      <c r="AC446" s="81">
        <v>0</v>
      </c>
      <c r="AD446" s="81">
        <v>0</v>
      </c>
      <c r="AE446" s="81">
        <v>0</v>
      </c>
      <c r="AF446" s="81">
        <v>73850</v>
      </c>
      <c r="AG446" s="80" t="str">
        <f>IFERROR(VLOOKUP(AB446,$AI:$AJ,2,FALSE),0)</f>
        <v>新园路支行</v>
      </c>
      <c r="AI446" s="89" t="s">
        <v>753</v>
      </c>
      <c r="AJ446" s="89" t="s">
        <v>64</v>
      </c>
      <c r="AL446" s="83"/>
      <c r="AM446" s="83"/>
      <c r="AN446" s="83"/>
      <c r="AO446" s="83"/>
      <c r="AP446" s="83"/>
      <c r="AX446" s="80" t="s">
        <v>753</v>
      </c>
      <c r="AY446" s="80" t="s">
        <v>64</v>
      </c>
    </row>
    <row r="447" s="80" customFormat="1" ht="17.25" spans="1:51">
      <c r="A447" s="95"/>
      <c r="B447" s="95"/>
      <c r="C447" s="95"/>
      <c r="D447" s="95">
        <v>0</v>
      </c>
      <c r="E447" s="95"/>
      <c r="F447" s="95"/>
      <c r="G447" s="95"/>
      <c r="H447" s="95"/>
      <c r="I447" s="95"/>
      <c r="J447" s="95"/>
      <c r="K447" s="95"/>
      <c r="L447" s="80">
        <v>0</v>
      </c>
      <c r="Y447" s="98"/>
      <c r="Z447" s="80">
        <f t="shared" si="24"/>
        <v>0</v>
      </c>
      <c r="AA447" s="80" t="str">
        <f t="shared" si="23"/>
        <v>北蔡支行</v>
      </c>
      <c r="AB447" s="81" t="s">
        <v>779</v>
      </c>
      <c r="AC447" s="81">
        <v>0</v>
      </c>
      <c r="AD447" s="81">
        <v>0</v>
      </c>
      <c r="AE447" s="81">
        <v>0</v>
      </c>
      <c r="AF447" s="81">
        <v>136500</v>
      </c>
      <c r="AG447" s="80" t="str">
        <f>IFERROR(VLOOKUP(AB447,$AI:$AJ,2,FALSE),0)</f>
        <v>北蔡支行</v>
      </c>
      <c r="AI447" s="89" t="s">
        <v>184</v>
      </c>
      <c r="AJ447" s="89" t="s">
        <v>121</v>
      </c>
      <c r="AL447" s="83"/>
      <c r="AM447" s="83"/>
      <c r="AN447" s="83"/>
      <c r="AO447" s="83"/>
      <c r="AP447" s="83"/>
      <c r="AX447" s="80" t="s">
        <v>184</v>
      </c>
      <c r="AY447" s="80" t="s">
        <v>121</v>
      </c>
    </row>
    <row r="448" s="80" customFormat="1" ht="17.25" spans="1:51">
      <c r="A448" s="95"/>
      <c r="B448" s="95"/>
      <c r="C448" s="95"/>
      <c r="D448" s="95">
        <v>0</v>
      </c>
      <c r="E448" s="95"/>
      <c r="F448" s="95"/>
      <c r="G448" s="95"/>
      <c r="H448" s="95"/>
      <c r="I448" s="95"/>
      <c r="J448" s="95"/>
      <c r="K448" s="95"/>
      <c r="L448" s="80">
        <v>0</v>
      </c>
      <c r="Y448" s="98"/>
      <c r="Z448" s="80">
        <f t="shared" si="24"/>
        <v>0</v>
      </c>
      <c r="AA448" s="80" t="str">
        <f t="shared" si="23"/>
        <v>曹路支行</v>
      </c>
      <c r="AB448" s="81" t="s">
        <v>849</v>
      </c>
      <c r="AC448" s="81">
        <v>0</v>
      </c>
      <c r="AD448" s="81">
        <v>0</v>
      </c>
      <c r="AE448" s="81">
        <v>0</v>
      </c>
      <c r="AF448" s="81">
        <v>50000</v>
      </c>
      <c r="AG448" s="80" t="str">
        <f>IFERROR(VLOOKUP(AB448,$AI:$AJ,2,FALSE),0)</f>
        <v>曹路支行</v>
      </c>
      <c r="AI448" s="89" t="s">
        <v>848</v>
      </c>
      <c r="AJ448" s="89" t="s">
        <v>64</v>
      </c>
      <c r="AL448" s="83"/>
      <c r="AM448" s="83"/>
      <c r="AN448" s="83"/>
      <c r="AO448" s="83"/>
      <c r="AP448" s="83"/>
      <c r="AX448" s="80" t="s">
        <v>848</v>
      </c>
      <c r="AY448" s="80" t="s">
        <v>64</v>
      </c>
    </row>
    <row r="449" s="80" customFormat="1" ht="17.25" spans="1:51">
      <c r="A449" s="95"/>
      <c r="B449" s="95"/>
      <c r="C449" s="95"/>
      <c r="D449" s="95">
        <v>0</v>
      </c>
      <c r="E449" s="95"/>
      <c r="F449" s="95"/>
      <c r="G449" s="95"/>
      <c r="H449" s="95"/>
      <c r="I449" s="95"/>
      <c r="J449" s="95"/>
      <c r="K449" s="95"/>
      <c r="L449" s="80">
        <v>0</v>
      </c>
      <c r="Y449" s="98"/>
      <c r="Z449" s="80">
        <f t="shared" si="24"/>
        <v>0</v>
      </c>
      <c r="AA449" s="80" t="str">
        <f t="shared" si="23"/>
        <v>六里支行</v>
      </c>
      <c r="AB449" s="81" t="s">
        <v>812</v>
      </c>
      <c r="AC449" s="81">
        <v>0</v>
      </c>
      <c r="AD449" s="81">
        <v>0</v>
      </c>
      <c r="AE449" s="81">
        <v>0</v>
      </c>
      <c r="AF449" s="81">
        <v>0</v>
      </c>
      <c r="AG449" s="80" t="str">
        <f>IFERROR(VLOOKUP(AB449,$AI:$AJ,2,FALSE),0)</f>
        <v>六里支行</v>
      </c>
      <c r="AI449" s="89" t="s">
        <v>850</v>
      </c>
      <c r="AJ449" s="89" t="s">
        <v>64</v>
      </c>
      <c r="AL449" s="83"/>
      <c r="AM449" s="83"/>
      <c r="AN449" s="83"/>
      <c r="AO449" s="83"/>
      <c r="AP449" s="83"/>
      <c r="AX449" s="80" t="s">
        <v>850</v>
      </c>
      <c r="AY449" s="80" t="s">
        <v>64</v>
      </c>
    </row>
    <row r="450" s="80" customFormat="1" ht="17.25" spans="1:51">
      <c r="A450" s="95"/>
      <c r="B450" s="95"/>
      <c r="C450" s="95"/>
      <c r="D450" s="95">
        <v>0</v>
      </c>
      <c r="E450" s="95"/>
      <c r="F450" s="95"/>
      <c r="G450" s="95"/>
      <c r="H450" s="95"/>
      <c r="I450" s="95"/>
      <c r="J450" s="95"/>
      <c r="K450" s="95"/>
      <c r="L450" s="80">
        <v>0</v>
      </c>
      <c r="Y450" s="98"/>
      <c r="Z450" s="80">
        <f t="shared" si="24"/>
        <v>0</v>
      </c>
      <c r="AA450" s="80" t="str">
        <f t="shared" ref="AA450:AA513" si="25">AG450</f>
        <v>六团支行</v>
      </c>
      <c r="AB450" s="81" t="s">
        <v>851</v>
      </c>
      <c r="AC450" s="81">
        <v>0</v>
      </c>
      <c r="AD450" s="81">
        <v>0</v>
      </c>
      <c r="AE450" s="81">
        <v>0</v>
      </c>
      <c r="AF450" s="81">
        <v>0</v>
      </c>
      <c r="AG450" s="80" t="str">
        <f>IFERROR(VLOOKUP(AB450,$AI:$AJ,2,FALSE),0)</f>
        <v>六团支行</v>
      </c>
      <c r="AI450" s="89" t="s">
        <v>852</v>
      </c>
      <c r="AJ450" s="89" t="s">
        <v>64</v>
      </c>
      <c r="AL450" s="83"/>
      <c r="AM450" s="83"/>
      <c r="AN450" s="83"/>
      <c r="AO450" s="83"/>
      <c r="AP450" s="83"/>
      <c r="AX450" s="80" t="s">
        <v>852</v>
      </c>
      <c r="AY450" s="80" t="s">
        <v>64</v>
      </c>
    </row>
    <row r="451" s="80" customFormat="1" ht="17.25" spans="1:51">
      <c r="A451" s="95"/>
      <c r="B451" s="95"/>
      <c r="C451" s="95"/>
      <c r="D451" s="95">
        <v>0</v>
      </c>
      <c r="E451" s="95"/>
      <c r="F451" s="95"/>
      <c r="G451" s="95"/>
      <c r="H451" s="95"/>
      <c r="I451" s="95"/>
      <c r="J451" s="95"/>
      <c r="K451" s="95"/>
      <c r="L451" s="80">
        <v>0</v>
      </c>
      <c r="Y451" s="98"/>
      <c r="Z451" s="80">
        <f t="shared" si="24"/>
        <v>0</v>
      </c>
      <c r="AA451" s="80">
        <f t="shared" si="25"/>
        <v>0</v>
      </c>
      <c r="AB451" s="81" t="s">
        <v>853</v>
      </c>
      <c r="AC451" s="81">
        <v>0</v>
      </c>
      <c r="AD451" s="81">
        <v>0</v>
      </c>
      <c r="AE451" s="81">
        <v>0</v>
      </c>
      <c r="AF451" s="81">
        <v>880</v>
      </c>
      <c r="AG451" s="80">
        <f>IFERROR(VLOOKUP(AB451,$AI:$AJ,2,FALSE),0)</f>
        <v>0</v>
      </c>
      <c r="AI451" s="89" t="s">
        <v>854</v>
      </c>
      <c r="AJ451" s="89" t="s">
        <v>64</v>
      </c>
      <c r="AL451" s="83"/>
      <c r="AM451" s="83"/>
      <c r="AN451" s="83"/>
      <c r="AO451" s="83"/>
      <c r="AP451" s="83"/>
      <c r="AX451" s="80" t="s">
        <v>854</v>
      </c>
      <c r="AY451" s="80" t="s">
        <v>64</v>
      </c>
    </row>
    <row r="452" s="80" customFormat="1" ht="17.25" spans="1:51">
      <c r="A452" s="95"/>
      <c r="B452" s="95"/>
      <c r="C452" s="95"/>
      <c r="D452" s="95">
        <v>0</v>
      </c>
      <c r="E452" s="95"/>
      <c r="F452" s="95"/>
      <c r="G452" s="95"/>
      <c r="H452" s="95"/>
      <c r="I452" s="95"/>
      <c r="J452" s="95"/>
      <c r="K452" s="95"/>
      <c r="L452" s="80">
        <v>0</v>
      </c>
      <c r="Y452" s="98"/>
      <c r="Z452" s="80">
        <f t="shared" ref="Z452:Z515" si="26">P452-Y452</f>
        <v>0</v>
      </c>
      <c r="AA452" s="80">
        <f t="shared" si="25"/>
        <v>0</v>
      </c>
      <c r="AB452" s="81" t="s">
        <v>855</v>
      </c>
      <c r="AC452" s="81">
        <v>0</v>
      </c>
      <c r="AD452" s="81">
        <v>0</v>
      </c>
      <c r="AE452" s="81">
        <v>0</v>
      </c>
      <c r="AF452" s="81">
        <v>0</v>
      </c>
      <c r="AG452" s="80">
        <f>IFERROR(VLOOKUP(AB452,$AI:$AJ,2,FALSE),0)</f>
        <v>0</v>
      </c>
      <c r="AI452" s="91" t="s">
        <v>856</v>
      </c>
      <c r="AJ452" s="89" t="s">
        <v>64</v>
      </c>
      <c r="AL452" s="83"/>
      <c r="AM452" s="83"/>
      <c r="AN452" s="83"/>
      <c r="AO452" s="83"/>
      <c r="AP452" s="83"/>
      <c r="AX452" s="80" t="s">
        <v>856</v>
      </c>
      <c r="AY452" s="80" t="s">
        <v>64</v>
      </c>
    </row>
    <row r="453" s="80" customFormat="1" ht="17.25" spans="1:51">
      <c r="A453" s="95"/>
      <c r="B453" s="95"/>
      <c r="C453" s="95"/>
      <c r="D453" s="95">
        <v>0</v>
      </c>
      <c r="E453" s="95"/>
      <c r="F453" s="95"/>
      <c r="G453" s="95"/>
      <c r="H453" s="95"/>
      <c r="I453" s="95"/>
      <c r="J453" s="95"/>
      <c r="K453" s="95"/>
      <c r="L453" s="80">
        <v>0</v>
      </c>
      <c r="Y453" s="98"/>
      <c r="Z453" s="80">
        <f t="shared" si="26"/>
        <v>0</v>
      </c>
      <c r="AA453" s="80" t="str">
        <f t="shared" si="25"/>
        <v>杨思支行</v>
      </c>
      <c r="AB453" s="81" t="s">
        <v>740</v>
      </c>
      <c r="AC453" s="81">
        <v>0</v>
      </c>
      <c r="AD453" s="81">
        <v>0</v>
      </c>
      <c r="AE453" s="81">
        <v>0</v>
      </c>
      <c r="AF453" s="81">
        <v>0</v>
      </c>
      <c r="AG453" s="80" t="str">
        <f>IFERROR(VLOOKUP(AB453,$AI:$AJ,2,FALSE),0)</f>
        <v>杨思支行</v>
      </c>
      <c r="AI453" s="92" t="s">
        <v>745</v>
      </c>
      <c r="AJ453" s="89" t="s">
        <v>64</v>
      </c>
      <c r="AL453" s="83"/>
      <c r="AM453" s="83"/>
      <c r="AN453" s="83"/>
      <c r="AO453" s="83"/>
      <c r="AP453" s="83"/>
      <c r="AX453" s="80" t="s">
        <v>745</v>
      </c>
      <c r="AY453" s="80" t="s">
        <v>64</v>
      </c>
    </row>
    <row r="454" s="80" customFormat="1" ht="17.25" spans="1:51">
      <c r="A454" s="95"/>
      <c r="B454" s="95"/>
      <c r="C454" s="95"/>
      <c r="D454" s="95">
        <v>0</v>
      </c>
      <c r="E454" s="95"/>
      <c r="F454" s="95"/>
      <c r="G454" s="95"/>
      <c r="H454" s="95"/>
      <c r="I454" s="95"/>
      <c r="J454" s="95"/>
      <c r="K454" s="95"/>
      <c r="L454" s="80">
        <v>0</v>
      </c>
      <c r="Y454" s="98"/>
      <c r="Z454" s="80">
        <f t="shared" si="26"/>
        <v>0</v>
      </c>
      <c r="AA454" s="80" t="str">
        <f t="shared" si="25"/>
        <v>金杨支行</v>
      </c>
      <c r="AB454" s="81" t="s">
        <v>857</v>
      </c>
      <c r="AC454" s="81">
        <v>0</v>
      </c>
      <c r="AD454" s="81">
        <v>0</v>
      </c>
      <c r="AE454" s="81">
        <v>0</v>
      </c>
      <c r="AF454" s="81">
        <v>0</v>
      </c>
      <c r="AG454" s="80" t="str">
        <f>IFERROR(VLOOKUP(AB454,$AI:$AJ,2,FALSE),0)</f>
        <v>金杨支行</v>
      </c>
      <c r="AI454" s="92" t="s">
        <v>858</v>
      </c>
      <c r="AJ454" s="89" t="s">
        <v>64</v>
      </c>
      <c r="AL454" s="83"/>
      <c r="AM454" s="83"/>
      <c r="AN454" s="83"/>
      <c r="AO454" s="83"/>
      <c r="AP454" s="83"/>
      <c r="AX454" s="80" t="s">
        <v>858</v>
      </c>
      <c r="AY454" s="80" t="s">
        <v>64</v>
      </c>
    </row>
    <row r="455" s="80" customFormat="1" ht="17.25" spans="1:51">
      <c r="A455" s="95"/>
      <c r="B455" s="95"/>
      <c r="C455" s="95"/>
      <c r="D455" s="95">
        <v>0</v>
      </c>
      <c r="E455" s="95"/>
      <c r="F455" s="95"/>
      <c r="G455" s="95"/>
      <c r="H455" s="95"/>
      <c r="I455" s="95"/>
      <c r="J455" s="95"/>
      <c r="K455" s="95"/>
      <c r="L455" s="80">
        <v>0</v>
      </c>
      <c r="Y455" s="98"/>
      <c r="Z455" s="80">
        <f t="shared" si="26"/>
        <v>0</v>
      </c>
      <c r="AA455" s="80" t="str">
        <f t="shared" si="25"/>
        <v>零售金融部</v>
      </c>
      <c r="AB455" s="81" t="s">
        <v>251</v>
      </c>
      <c r="AC455" s="81">
        <v>0</v>
      </c>
      <c r="AD455" s="81">
        <v>0</v>
      </c>
      <c r="AE455" s="81">
        <v>0</v>
      </c>
      <c r="AF455" s="81">
        <v>100962</v>
      </c>
      <c r="AG455" s="80" t="str">
        <f>IFERROR(VLOOKUP(AB455,$AI:$AJ,2,FALSE),0)</f>
        <v>零售金融部</v>
      </c>
      <c r="AI455" s="93" t="s">
        <v>859</v>
      </c>
      <c r="AJ455" s="89" t="s">
        <v>121</v>
      </c>
      <c r="AL455" s="83"/>
      <c r="AM455" s="83"/>
      <c r="AN455" s="83"/>
      <c r="AO455" s="83"/>
      <c r="AP455" s="83"/>
      <c r="AX455" s="80" t="s">
        <v>859</v>
      </c>
      <c r="AY455" s="80" t="s">
        <v>121</v>
      </c>
    </row>
    <row r="456" s="80" customFormat="1" ht="17.25" spans="1:51">
      <c r="A456" s="95"/>
      <c r="B456" s="95"/>
      <c r="C456" s="95"/>
      <c r="D456" s="95">
        <v>0</v>
      </c>
      <c r="E456" s="95"/>
      <c r="F456" s="95"/>
      <c r="G456" s="95"/>
      <c r="H456" s="95"/>
      <c r="I456" s="95"/>
      <c r="J456" s="95"/>
      <c r="K456" s="95"/>
      <c r="L456" s="80">
        <v>0</v>
      </c>
      <c r="Y456" s="98"/>
      <c r="Z456" s="80">
        <f t="shared" si="26"/>
        <v>0</v>
      </c>
      <c r="AA456" s="80">
        <f t="shared" si="25"/>
        <v>0</v>
      </c>
      <c r="AB456" s="81" t="s">
        <v>860</v>
      </c>
      <c r="AC456" s="81">
        <v>0</v>
      </c>
      <c r="AD456" s="81">
        <v>0</v>
      </c>
      <c r="AE456" s="81">
        <v>0</v>
      </c>
      <c r="AF456" s="81">
        <v>0</v>
      </c>
      <c r="AG456" s="80">
        <f>IFERROR(VLOOKUP(AB456,$AI:$AJ,2,FALSE),0)</f>
        <v>0</v>
      </c>
      <c r="AI456" s="89" t="s">
        <v>407</v>
      </c>
      <c r="AJ456" s="89" t="s">
        <v>64</v>
      </c>
      <c r="AL456" s="83"/>
      <c r="AM456" s="83"/>
      <c r="AN456" s="83"/>
      <c r="AO456" s="83"/>
      <c r="AP456" s="83"/>
      <c r="AX456" s="80" t="s">
        <v>407</v>
      </c>
      <c r="AY456" s="80" t="s">
        <v>64</v>
      </c>
    </row>
    <row r="457" s="80" customFormat="1" ht="17.25" spans="1:51">
      <c r="A457" s="95"/>
      <c r="B457" s="95"/>
      <c r="C457" s="95"/>
      <c r="D457" s="95">
        <v>0</v>
      </c>
      <c r="E457" s="95"/>
      <c r="F457" s="95"/>
      <c r="G457" s="95"/>
      <c r="H457" s="95"/>
      <c r="I457" s="95"/>
      <c r="J457" s="95"/>
      <c r="K457" s="95"/>
      <c r="L457" s="80">
        <v>0</v>
      </c>
      <c r="Y457" s="98"/>
      <c r="Z457" s="80">
        <f t="shared" si="26"/>
        <v>0</v>
      </c>
      <c r="AA457" s="80" t="str">
        <f t="shared" si="25"/>
        <v>北蔡支行</v>
      </c>
      <c r="AB457" s="81" t="s">
        <v>786</v>
      </c>
      <c r="AC457" s="81">
        <v>0</v>
      </c>
      <c r="AD457" s="81">
        <v>0</v>
      </c>
      <c r="AE457" s="81">
        <v>0</v>
      </c>
      <c r="AF457" s="81">
        <v>13300</v>
      </c>
      <c r="AG457" s="80" t="str">
        <f>IFERROR(VLOOKUP(AB457,$AI:$AJ,2,FALSE),0)</f>
        <v>北蔡支行</v>
      </c>
      <c r="AI457" s="94" t="s">
        <v>127</v>
      </c>
      <c r="AJ457" s="89" t="s">
        <v>104</v>
      </c>
      <c r="AL457" s="83"/>
      <c r="AM457" s="83"/>
      <c r="AN457" s="83"/>
      <c r="AO457" s="83"/>
      <c r="AP457" s="83"/>
      <c r="AX457" s="80" t="s">
        <v>127</v>
      </c>
      <c r="AY457" s="80" t="s">
        <v>104</v>
      </c>
    </row>
    <row r="458" s="80" customFormat="1" ht="17.25" spans="1:51">
      <c r="A458" s="95"/>
      <c r="B458" s="95"/>
      <c r="C458" s="95"/>
      <c r="D458" s="95">
        <v>0</v>
      </c>
      <c r="E458" s="95"/>
      <c r="F458" s="95"/>
      <c r="G458" s="95"/>
      <c r="H458" s="95"/>
      <c r="I458" s="95"/>
      <c r="J458" s="95"/>
      <c r="K458" s="95"/>
      <c r="L458" s="80">
        <v>0</v>
      </c>
      <c r="Y458" s="98"/>
      <c r="Z458" s="80">
        <f t="shared" si="26"/>
        <v>0</v>
      </c>
      <c r="AA458" s="80" t="str">
        <f t="shared" si="25"/>
        <v>江镇支行</v>
      </c>
      <c r="AB458" s="81" t="s">
        <v>405</v>
      </c>
      <c r="AC458" s="81">
        <v>0</v>
      </c>
      <c r="AD458" s="81">
        <v>0</v>
      </c>
      <c r="AE458" s="81">
        <v>0</v>
      </c>
      <c r="AF458" s="81">
        <v>6000</v>
      </c>
      <c r="AG458" s="80" t="str">
        <f>IFERROR(VLOOKUP(AB458,$AI:$AJ,2,FALSE),0)</f>
        <v>江镇支行</v>
      </c>
      <c r="AI458" s="89" t="s">
        <v>303</v>
      </c>
      <c r="AJ458" s="89" t="s">
        <v>121</v>
      </c>
      <c r="AL458" s="83"/>
      <c r="AM458" s="83"/>
      <c r="AN458" s="83"/>
      <c r="AO458" s="83"/>
      <c r="AP458" s="83"/>
      <c r="AX458" s="80" t="s">
        <v>303</v>
      </c>
      <c r="AY458" s="80" t="s">
        <v>121</v>
      </c>
    </row>
    <row r="459" s="80" customFormat="1" ht="17.25" spans="1:51">
      <c r="A459" s="95"/>
      <c r="B459" s="95"/>
      <c r="C459" s="95"/>
      <c r="D459" s="95">
        <v>0</v>
      </c>
      <c r="E459" s="95"/>
      <c r="F459" s="95"/>
      <c r="G459" s="95"/>
      <c r="H459" s="95"/>
      <c r="I459" s="95"/>
      <c r="J459" s="95"/>
      <c r="K459" s="95"/>
      <c r="L459" s="80">
        <v>0</v>
      </c>
      <c r="Y459" s="98"/>
      <c r="Z459" s="80">
        <f t="shared" si="26"/>
        <v>0</v>
      </c>
      <c r="AA459" s="80" t="str">
        <f t="shared" si="25"/>
        <v>凌兆分理处</v>
      </c>
      <c r="AB459" s="81" t="s">
        <v>861</v>
      </c>
      <c r="AC459" s="81">
        <v>0</v>
      </c>
      <c r="AD459" s="81">
        <v>0</v>
      </c>
      <c r="AE459" s="81">
        <v>2</v>
      </c>
      <c r="AF459" s="81">
        <v>0</v>
      </c>
      <c r="AG459" s="80" t="str">
        <f>IFERROR(VLOOKUP(AB459,$AI:$AJ,2,FALSE),0)</f>
        <v>凌兆分理处</v>
      </c>
      <c r="AI459" s="89" t="s">
        <v>857</v>
      </c>
      <c r="AJ459" s="89" t="s">
        <v>121</v>
      </c>
      <c r="AL459" s="83"/>
      <c r="AM459" s="83"/>
      <c r="AN459" s="83"/>
      <c r="AO459" s="83"/>
      <c r="AP459" s="83"/>
      <c r="AX459" s="80" t="s">
        <v>857</v>
      </c>
      <c r="AY459" s="80" t="s">
        <v>121</v>
      </c>
    </row>
    <row r="460" s="80" customFormat="1" ht="17.25" spans="1:51">
      <c r="A460" s="95"/>
      <c r="B460" s="95"/>
      <c r="C460" s="95"/>
      <c r="D460" s="95">
        <v>0</v>
      </c>
      <c r="E460" s="95"/>
      <c r="F460" s="95"/>
      <c r="G460" s="95"/>
      <c r="H460" s="95"/>
      <c r="I460" s="95"/>
      <c r="J460" s="95"/>
      <c r="K460" s="95"/>
      <c r="L460" s="80">
        <v>0</v>
      </c>
      <c r="Y460" s="98"/>
      <c r="Z460" s="80">
        <f t="shared" si="26"/>
        <v>0</v>
      </c>
      <c r="AA460" s="80" t="str">
        <f t="shared" si="25"/>
        <v>金桥支行</v>
      </c>
      <c r="AB460" s="81" t="s">
        <v>407</v>
      </c>
      <c r="AC460" s="81">
        <v>0</v>
      </c>
      <c r="AD460" s="81">
        <v>0</v>
      </c>
      <c r="AE460" s="81">
        <v>2</v>
      </c>
      <c r="AF460" s="81">
        <v>106000</v>
      </c>
      <c r="AG460" s="80" t="str">
        <f>IFERROR(VLOOKUP(AB460,$AI:$AJ,2,FALSE),0)</f>
        <v>金桥支行</v>
      </c>
      <c r="AI460" s="89" t="s">
        <v>839</v>
      </c>
      <c r="AJ460" s="89" t="s">
        <v>121</v>
      </c>
      <c r="AL460" s="83"/>
      <c r="AM460" s="83"/>
      <c r="AN460" s="83"/>
      <c r="AO460" s="83"/>
      <c r="AP460" s="83"/>
      <c r="AX460" s="80" t="s">
        <v>839</v>
      </c>
      <c r="AY460" s="80" t="s">
        <v>121</v>
      </c>
    </row>
    <row r="461" s="80" customFormat="1" ht="17.25" spans="1:51">
      <c r="A461" s="95"/>
      <c r="B461" s="95"/>
      <c r="C461" s="95"/>
      <c r="D461" s="95">
        <v>0</v>
      </c>
      <c r="E461" s="95"/>
      <c r="F461" s="95"/>
      <c r="G461" s="95"/>
      <c r="H461" s="95"/>
      <c r="I461" s="95"/>
      <c r="J461" s="95"/>
      <c r="K461" s="95"/>
      <c r="L461" s="80">
        <v>0</v>
      </c>
      <c r="Y461" s="98"/>
      <c r="Z461" s="80">
        <f t="shared" si="26"/>
        <v>0</v>
      </c>
      <c r="AA461" s="80" t="str">
        <f t="shared" si="25"/>
        <v>公司金融部</v>
      </c>
      <c r="AB461" s="81" t="s">
        <v>192</v>
      </c>
      <c r="AC461" s="81">
        <v>0</v>
      </c>
      <c r="AD461" s="81">
        <v>0</v>
      </c>
      <c r="AE461" s="81">
        <v>0</v>
      </c>
      <c r="AF461" s="81">
        <v>0</v>
      </c>
      <c r="AG461" s="80" t="str">
        <f>IFERROR(VLOOKUP(AB461,$AI:$AJ,2,FALSE),0)</f>
        <v>公司金融部</v>
      </c>
      <c r="AI461" s="89" t="s">
        <v>862</v>
      </c>
      <c r="AJ461" s="89" t="s">
        <v>121</v>
      </c>
      <c r="AL461" s="83"/>
      <c r="AM461" s="83"/>
      <c r="AN461" s="83"/>
      <c r="AO461" s="83"/>
      <c r="AP461" s="83"/>
      <c r="AX461" s="80" t="s">
        <v>862</v>
      </c>
      <c r="AY461" s="80" t="s">
        <v>121</v>
      </c>
    </row>
    <row r="462" s="80" customFormat="1" ht="17.25" spans="1:51">
      <c r="A462" s="95"/>
      <c r="B462" s="95"/>
      <c r="C462" s="95"/>
      <c r="D462" s="95">
        <v>0</v>
      </c>
      <c r="E462" s="95"/>
      <c r="F462" s="95"/>
      <c r="G462" s="95"/>
      <c r="H462" s="95"/>
      <c r="I462" s="95"/>
      <c r="J462" s="95"/>
      <c r="K462" s="95"/>
      <c r="L462" s="80">
        <v>0</v>
      </c>
      <c r="Y462" s="98"/>
      <c r="Z462" s="80">
        <f t="shared" si="26"/>
        <v>0</v>
      </c>
      <c r="AA462" s="80" t="str">
        <f t="shared" si="25"/>
        <v>合规内控部</v>
      </c>
      <c r="AB462" s="81" t="s">
        <v>469</v>
      </c>
      <c r="AC462" s="81">
        <v>0</v>
      </c>
      <c r="AD462" s="81">
        <v>0</v>
      </c>
      <c r="AE462" s="81">
        <v>0</v>
      </c>
      <c r="AF462" s="81">
        <v>85000</v>
      </c>
      <c r="AG462" s="80" t="str">
        <f>IFERROR(VLOOKUP(AB462,$AI:$AJ,2,FALSE),0)</f>
        <v>合规内控部</v>
      </c>
      <c r="AI462" s="89" t="s">
        <v>863</v>
      </c>
      <c r="AJ462" s="89" t="s">
        <v>121</v>
      </c>
      <c r="AL462" s="83"/>
      <c r="AM462" s="83"/>
      <c r="AN462" s="83"/>
      <c r="AO462" s="83"/>
      <c r="AP462" s="83"/>
      <c r="AX462" s="80" t="s">
        <v>863</v>
      </c>
      <c r="AY462" s="80" t="s">
        <v>121</v>
      </c>
    </row>
    <row r="463" s="80" customFormat="1" ht="17.25" spans="1:51">
      <c r="A463" s="95"/>
      <c r="B463" s="95"/>
      <c r="C463" s="95"/>
      <c r="D463" s="95">
        <v>0</v>
      </c>
      <c r="E463" s="95"/>
      <c r="F463" s="95"/>
      <c r="G463" s="95"/>
      <c r="H463" s="95"/>
      <c r="I463" s="95"/>
      <c r="J463" s="95"/>
      <c r="K463" s="95"/>
      <c r="L463" s="80">
        <v>0</v>
      </c>
      <c r="Y463" s="98"/>
      <c r="Z463" s="80">
        <f t="shared" si="26"/>
        <v>0</v>
      </c>
      <c r="AA463" s="80" t="str">
        <f t="shared" si="25"/>
        <v>公司金融部</v>
      </c>
      <c r="AB463" s="81" t="s">
        <v>238</v>
      </c>
      <c r="AC463" s="81">
        <v>0</v>
      </c>
      <c r="AD463" s="81">
        <v>0</v>
      </c>
      <c r="AE463" s="81">
        <v>0</v>
      </c>
      <c r="AF463" s="81">
        <v>0</v>
      </c>
      <c r="AG463" s="80" t="str">
        <f>IFERROR(VLOOKUP(AB463,$AI:$AJ,2,FALSE),0)</f>
        <v>公司金融部</v>
      </c>
      <c r="AI463" s="89" t="s">
        <v>849</v>
      </c>
      <c r="AJ463" s="89" t="s">
        <v>69</v>
      </c>
      <c r="AL463" s="83"/>
      <c r="AM463" s="83"/>
      <c r="AN463" s="83"/>
      <c r="AO463" s="83"/>
      <c r="AP463" s="83"/>
      <c r="AX463" s="80" t="s">
        <v>849</v>
      </c>
      <c r="AY463" s="80" t="s">
        <v>69</v>
      </c>
    </row>
    <row r="464" s="80" customFormat="1" ht="17.25" spans="1:51">
      <c r="A464" s="95"/>
      <c r="B464" s="95"/>
      <c r="C464" s="95"/>
      <c r="D464" s="95">
        <v>0</v>
      </c>
      <c r="E464" s="95"/>
      <c r="F464" s="95"/>
      <c r="G464" s="95"/>
      <c r="H464" s="95"/>
      <c r="I464" s="95"/>
      <c r="J464" s="95"/>
      <c r="K464" s="95"/>
      <c r="L464" s="80">
        <v>0</v>
      </c>
      <c r="Y464" s="98"/>
      <c r="Z464" s="80">
        <f t="shared" si="26"/>
        <v>0</v>
      </c>
      <c r="AA464" s="80" t="str">
        <f t="shared" si="25"/>
        <v>三林支行</v>
      </c>
      <c r="AB464" s="81" t="s">
        <v>719</v>
      </c>
      <c r="AC464" s="81">
        <v>0</v>
      </c>
      <c r="AD464" s="81">
        <v>0</v>
      </c>
      <c r="AE464" s="81">
        <v>0</v>
      </c>
      <c r="AF464" s="81">
        <v>0</v>
      </c>
      <c r="AG464" s="80" t="str">
        <f>IFERROR(VLOOKUP(AB464,$AI:$AJ,2,FALSE),0)</f>
        <v>三林支行</v>
      </c>
      <c r="AI464" s="89" t="s">
        <v>644</v>
      </c>
      <c r="AJ464" s="89" t="s">
        <v>69</v>
      </c>
      <c r="AL464" s="83"/>
      <c r="AM464" s="83"/>
      <c r="AN464" s="83"/>
      <c r="AO464" s="83"/>
      <c r="AP464" s="83"/>
      <c r="AX464" s="80" t="s">
        <v>644</v>
      </c>
      <c r="AY464" s="80" t="s">
        <v>69</v>
      </c>
    </row>
    <row r="465" s="80" customFormat="1" ht="17.25" spans="1:51">
      <c r="A465" s="95"/>
      <c r="B465" s="95"/>
      <c r="C465" s="95"/>
      <c r="D465" s="95">
        <v>0</v>
      </c>
      <c r="E465" s="95"/>
      <c r="F465" s="95"/>
      <c r="G465" s="95"/>
      <c r="H465" s="95"/>
      <c r="I465" s="95"/>
      <c r="J465" s="95"/>
      <c r="K465" s="95"/>
      <c r="L465" s="80">
        <v>0</v>
      </c>
      <c r="Y465" s="98"/>
      <c r="Z465" s="80">
        <f t="shared" si="26"/>
        <v>0</v>
      </c>
      <c r="AA465" s="80" t="str">
        <f t="shared" si="25"/>
        <v>营业部</v>
      </c>
      <c r="AB465" s="81" t="s">
        <v>410</v>
      </c>
      <c r="AC465" s="81">
        <v>0</v>
      </c>
      <c r="AD465" s="81">
        <v>0</v>
      </c>
      <c r="AE465" s="81">
        <v>0</v>
      </c>
      <c r="AF465" s="81">
        <v>13500</v>
      </c>
      <c r="AG465" s="80" t="str">
        <f>IFERROR(VLOOKUP(AB465,$AI:$AJ,2,FALSE),0)</f>
        <v>营业部</v>
      </c>
      <c r="AI465" s="89" t="s">
        <v>226</v>
      </c>
      <c r="AJ465" s="89" t="s">
        <v>69</v>
      </c>
      <c r="AL465" s="83"/>
      <c r="AM465" s="83"/>
      <c r="AN465" s="83"/>
      <c r="AO465" s="83"/>
      <c r="AP465" s="83"/>
      <c r="AX465" s="80" t="s">
        <v>226</v>
      </c>
      <c r="AY465" s="80" t="s">
        <v>69</v>
      </c>
    </row>
    <row r="466" s="80" customFormat="1" ht="17.25" spans="1:51">
      <c r="A466" s="95"/>
      <c r="B466" s="95"/>
      <c r="C466" s="95"/>
      <c r="D466" s="95">
        <v>0</v>
      </c>
      <c r="E466" s="95"/>
      <c r="F466" s="95"/>
      <c r="G466" s="95"/>
      <c r="H466" s="95"/>
      <c r="I466" s="95"/>
      <c r="J466" s="95"/>
      <c r="K466" s="95"/>
      <c r="L466" s="80">
        <v>0</v>
      </c>
      <c r="Y466" s="98"/>
      <c r="Z466" s="80">
        <f t="shared" si="26"/>
        <v>0</v>
      </c>
      <c r="AA466" s="80" t="str">
        <f t="shared" si="25"/>
        <v>北蔡支行</v>
      </c>
      <c r="AB466" s="81" t="s">
        <v>413</v>
      </c>
      <c r="AC466" s="81">
        <v>0</v>
      </c>
      <c r="AD466" s="81">
        <v>0</v>
      </c>
      <c r="AE466" s="81">
        <v>2</v>
      </c>
      <c r="AF466" s="81">
        <v>0</v>
      </c>
      <c r="AG466" s="80" t="str">
        <f>IFERROR(VLOOKUP(AB466,$AI:$AJ,2,FALSE),0)</f>
        <v>北蔡支行</v>
      </c>
      <c r="AI466" s="89" t="s">
        <v>216</v>
      </c>
      <c r="AJ466" s="89" t="s">
        <v>69</v>
      </c>
      <c r="AL466" s="83"/>
      <c r="AM466" s="83"/>
      <c r="AN466" s="83"/>
      <c r="AO466" s="83"/>
      <c r="AP466" s="83"/>
      <c r="AX466" s="80" t="s">
        <v>216</v>
      </c>
      <c r="AY466" s="80" t="s">
        <v>69</v>
      </c>
    </row>
    <row r="467" s="80" customFormat="1" ht="17.25" spans="1:51">
      <c r="A467" s="95"/>
      <c r="B467" s="95"/>
      <c r="C467" s="95"/>
      <c r="D467" s="95">
        <v>0</v>
      </c>
      <c r="E467" s="95"/>
      <c r="F467" s="95"/>
      <c r="G467" s="95"/>
      <c r="H467" s="95"/>
      <c r="I467" s="95"/>
      <c r="J467" s="95"/>
      <c r="K467" s="95"/>
      <c r="L467" s="80">
        <v>0</v>
      </c>
      <c r="Y467" s="98"/>
      <c r="Z467" s="80">
        <f t="shared" si="26"/>
        <v>0</v>
      </c>
      <c r="AA467" s="80" t="str">
        <f t="shared" si="25"/>
        <v>运营管理部业务保障部</v>
      </c>
      <c r="AB467" s="81" t="s">
        <v>465</v>
      </c>
      <c r="AC467" s="81">
        <v>0</v>
      </c>
      <c r="AD467" s="81">
        <v>0</v>
      </c>
      <c r="AE467" s="81">
        <v>0</v>
      </c>
      <c r="AF467" s="81">
        <v>0</v>
      </c>
      <c r="AG467" s="80" t="str">
        <f>IFERROR(VLOOKUP(AB467,$AI:$AJ,2,FALSE),0)</f>
        <v>运营管理部业务保障部</v>
      </c>
      <c r="AI467" s="89" t="s">
        <v>592</v>
      </c>
      <c r="AJ467" s="89" t="s">
        <v>69</v>
      </c>
      <c r="AL467" s="83"/>
      <c r="AM467" s="83"/>
      <c r="AN467" s="83"/>
      <c r="AO467" s="83"/>
      <c r="AP467" s="83"/>
      <c r="AX467" s="80" t="s">
        <v>592</v>
      </c>
      <c r="AY467" s="80" t="s">
        <v>69</v>
      </c>
    </row>
    <row r="468" s="80" customFormat="1" ht="17.25" spans="1:51">
      <c r="A468" s="95"/>
      <c r="B468" s="95"/>
      <c r="C468" s="95"/>
      <c r="D468" s="95">
        <v>0</v>
      </c>
      <c r="E468" s="95"/>
      <c r="F468" s="95"/>
      <c r="G468" s="95"/>
      <c r="H468" s="95"/>
      <c r="I468" s="95"/>
      <c r="J468" s="95"/>
      <c r="K468" s="95"/>
      <c r="L468" s="80">
        <v>0</v>
      </c>
      <c r="Y468" s="98"/>
      <c r="Z468" s="80">
        <f t="shared" si="26"/>
        <v>0</v>
      </c>
      <c r="AA468" s="80">
        <f t="shared" si="25"/>
        <v>0</v>
      </c>
      <c r="AB468" s="81" t="s">
        <v>864</v>
      </c>
      <c r="AC468" s="81">
        <v>0</v>
      </c>
      <c r="AD468" s="81">
        <v>0</v>
      </c>
      <c r="AE468" s="81">
        <v>0</v>
      </c>
      <c r="AF468" s="81">
        <v>0</v>
      </c>
      <c r="AG468" s="80">
        <f>IFERROR(VLOOKUP(AB468,$AI:$AJ,2,FALSE),0)</f>
        <v>0</v>
      </c>
      <c r="AI468" s="89" t="s">
        <v>585</v>
      </c>
      <c r="AJ468" s="89" t="s">
        <v>69</v>
      </c>
      <c r="AL468" s="83"/>
      <c r="AM468" s="83"/>
      <c r="AN468" s="83"/>
      <c r="AO468" s="83"/>
      <c r="AP468" s="83"/>
      <c r="AX468" s="80" t="s">
        <v>585</v>
      </c>
      <c r="AY468" s="80" t="s">
        <v>69</v>
      </c>
    </row>
    <row r="469" s="80" customFormat="1" ht="17.25" spans="1:51">
      <c r="A469" s="95"/>
      <c r="B469" s="95"/>
      <c r="C469" s="95"/>
      <c r="D469" s="95">
        <v>0</v>
      </c>
      <c r="E469" s="95"/>
      <c r="F469" s="95"/>
      <c r="G469" s="95"/>
      <c r="H469" s="95"/>
      <c r="I469" s="95"/>
      <c r="J469" s="95"/>
      <c r="K469" s="95"/>
      <c r="L469" s="80">
        <v>0</v>
      </c>
      <c r="Y469" s="98"/>
      <c r="Z469" s="80">
        <f t="shared" si="26"/>
        <v>0</v>
      </c>
      <c r="AA469" s="80" t="str">
        <f t="shared" si="25"/>
        <v>潼港分理处</v>
      </c>
      <c r="AB469" s="81" t="s">
        <v>416</v>
      </c>
      <c r="AC469" s="81">
        <v>0</v>
      </c>
      <c r="AD469" s="81">
        <v>0</v>
      </c>
      <c r="AE469" s="81">
        <v>23</v>
      </c>
      <c r="AF469" s="81">
        <v>70000</v>
      </c>
      <c r="AG469" s="80" t="str">
        <f>IFERROR(VLOOKUP(AB469,$AI:$AJ,2,FALSE),0)</f>
        <v>潼港分理处</v>
      </c>
      <c r="AI469" s="89" t="s">
        <v>865</v>
      </c>
      <c r="AJ469" s="89" t="s">
        <v>69</v>
      </c>
      <c r="AL469" s="83"/>
      <c r="AM469" s="83"/>
      <c r="AN469" s="83"/>
      <c r="AO469" s="83"/>
      <c r="AP469" s="83"/>
      <c r="AX469" s="80" t="s">
        <v>865</v>
      </c>
      <c r="AY469" s="80" t="s">
        <v>69</v>
      </c>
    </row>
    <row r="470" s="80" customFormat="1" ht="17.25" spans="1:51">
      <c r="A470" s="95"/>
      <c r="B470" s="95"/>
      <c r="C470" s="95"/>
      <c r="D470" s="95">
        <v>0</v>
      </c>
      <c r="E470" s="95"/>
      <c r="F470" s="95"/>
      <c r="G470" s="95"/>
      <c r="H470" s="95"/>
      <c r="I470" s="95"/>
      <c r="J470" s="95"/>
      <c r="K470" s="95"/>
      <c r="L470" s="80">
        <v>0</v>
      </c>
      <c r="Y470" s="98"/>
      <c r="Z470" s="80">
        <f t="shared" si="26"/>
        <v>0</v>
      </c>
      <c r="AA470" s="80" t="str">
        <f t="shared" si="25"/>
        <v>陆家嘴支行</v>
      </c>
      <c r="AB470" s="81" t="s">
        <v>651</v>
      </c>
      <c r="AC470" s="81">
        <v>0</v>
      </c>
      <c r="AD470" s="81">
        <v>0</v>
      </c>
      <c r="AE470" s="81">
        <v>0</v>
      </c>
      <c r="AF470" s="81">
        <v>0</v>
      </c>
      <c r="AG470" s="80" t="str">
        <f>IFERROR(VLOOKUP(AB470,$AI:$AJ,2,FALSE),0)</f>
        <v>陆家嘴支行</v>
      </c>
      <c r="AI470" s="89" t="s">
        <v>866</v>
      </c>
      <c r="AJ470" s="89" t="s">
        <v>69</v>
      </c>
      <c r="AL470" s="83"/>
      <c r="AM470" s="83"/>
      <c r="AN470" s="83"/>
      <c r="AO470" s="83"/>
      <c r="AP470" s="83"/>
      <c r="AX470" s="80" t="s">
        <v>866</v>
      </c>
      <c r="AY470" s="80" t="s">
        <v>69</v>
      </c>
    </row>
    <row r="471" s="80" customFormat="1" ht="17.25" spans="1:51">
      <c r="A471" s="95"/>
      <c r="B471" s="95"/>
      <c r="C471" s="95"/>
      <c r="D471" s="95">
        <v>0</v>
      </c>
      <c r="E471" s="95"/>
      <c r="F471" s="95"/>
      <c r="G471" s="95"/>
      <c r="H471" s="95"/>
      <c r="I471" s="95"/>
      <c r="J471" s="95"/>
      <c r="K471" s="95"/>
      <c r="L471" s="80">
        <v>0</v>
      </c>
      <c r="Y471" s="98"/>
      <c r="Z471" s="80">
        <f t="shared" si="26"/>
        <v>0</v>
      </c>
      <c r="AA471" s="80" t="str">
        <f t="shared" si="25"/>
        <v>曹路支行</v>
      </c>
      <c r="AB471" s="81" t="s">
        <v>226</v>
      </c>
      <c r="AC471" s="81">
        <v>0</v>
      </c>
      <c r="AD471" s="81">
        <v>0</v>
      </c>
      <c r="AE471" s="81">
        <v>5</v>
      </c>
      <c r="AF471" s="81">
        <v>558643</v>
      </c>
      <c r="AG471" s="80" t="str">
        <f>IFERROR(VLOOKUP(AB471,$AI:$AJ,2,FALSE),0)</f>
        <v>曹路支行</v>
      </c>
      <c r="AI471" s="89" t="s">
        <v>867</v>
      </c>
      <c r="AJ471" s="89" t="s">
        <v>69</v>
      </c>
      <c r="AL471" s="83"/>
      <c r="AM471" s="83"/>
      <c r="AN471" s="83"/>
      <c r="AO471" s="83"/>
      <c r="AP471" s="83"/>
      <c r="AX471" s="80" t="s">
        <v>867</v>
      </c>
      <c r="AY471" s="80" t="s">
        <v>69</v>
      </c>
    </row>
    <row r="472" s="80" customFormat="1" ht="17.25" spans="1:51">
      <c r="A472" s="95"/>
      <c r="B472" s="95"/>
      <c r="C472" s="95"/>
      <c r="D472" s="95">
        <v>0</v>
      </c>
      <c r="E472" s="95"/>
      <c r="F472" s="95"/>
      <c r="G472" s="95"/>
      <c r="H472" s="95"/>
      <c r="I472" s="95"/>
      <c r="J472" s="95"/>
      <c r="K472" s="95"/>
      <c r="L472" s="80">
        <v>0</v>
      </c>
      <c r="Y472" s="98"/>
      <c r="Z472" s="80">
        <f t="shared" si="26"/>
        <v>0</v>
      </c>
      <c r="AA472" s="80">
        <f t="shared" si="25"/>
        <v>0</v>
      </c>
      <c r="AB472" s="81" t="s">
        <v>868</v>
      </c>
      <c r="AC472" s="81">
        <v>0</v>
      </c>
      <c r="AD472" s="81">
        <v>0</v>
      </c>
      <c r="AE472" s="81">
        <v>0</v>
      </c>
      <c r="AF472" s="81">
        <v>0</v>
      </c>
      <c r="AG472" s="80">
        <f>IFERROR(VLOOKUP(AB472,$AI:$AJ,2,FALSE),0)</f>
        <v>0</v>
      </c>
      <c r="AI472" s="89" t="s">
        <v>76</v>
      </c>
      <c r="AJ472" s="89" t="s">
        <v>69</v>
      </c>
      <c r="AL472" s="83"/>
      <c r="AM472" s="83"/>
      <c r="AN472" s="83"/>
      <c r="AO472" s="83"/>
      <c r="AP472" s="83"/>
      <c r="AX472" s="80" t="s">
        <v>76</v>
      </c>
      <c r="AY472" s="80" t="s">
        <v>69</v>
      </c>
    </row>
    <row r="473" s="80" customFormat="1" ht="17.25" spans="1:51">
      <c r="A473" s="95"/>
      <c r="B473" s="95"/>
      <c r="C473" s="95"/>
      <c r="D473" s="95">
        <v>0</v>
      </c>
      <c r="E473" s="95"/>
      <c r="F473" s="95"/>
      <c r="G473" s="95"/>
      <c r="H473" s="95"/>
      <c r="I473" s="95"/>
      <c r="J473" s="95"/>
      <c r="K473" s="95"/>
      <c r="L473" s="80">
        <v>0</v>
      </c>
      <c r="Y473" s="98"/>
      <c r="Z473" s="80">
        <f t="shared" si="26"/>
        <v>0</v>
      </c>
      <c r="AA473" s="80" t="str">
        <f t="shared" si="25"/>
        <v>金海华城分理处</v>
      </c>
      <c r="AB473" s="81" t="s">
        <v>869</v>
      </c>
      <c r="AC473" s="81">
        <v>0</v>
      </c>
      <c r="AD473" s="81">
        <v>0</v>
      </c>
      <c r="AE473" s="81">
        <v>0</v>
      </c>
      <c r="AF473" s="81">
        <v>0</v>
      </c>
      <c r="AG473" s="80" t="str">
        <f>IFERROR(VLOOKUP(AB473,$AI:$AJ,2,FALSE),0)</f>
        <v>金海华城分理处</v>
      </c>
      <c r="AI473" s="89" t="s">
        <v>63</v>
      </c>
      <c r="AJ473" s="89" t="s">
        <v>69</v>
      </c>
      <c r="AL473" s="83"/>
      <c r="AM473" s="83"/>
      <c r="AN473" s="83"/>
      <c r="AO473" s="83"/>
      <c r="AP473" s="83"/>
      <c r="AX473" s="80" t="s">
        <v>63</v>
      </c>
      <c r="AY473" s="80" t="s">
        <v>69</v>
      </c>
    </row>
    <row r="474" s="80" customFormat="1" ht="17.25" spans="1:51">
      <c r="A474" s="95"/>
      <c r="B474" s="95"/>
      <c r="C474" s="95"/>
      <c r="D474" s="95">
        <v>0</v>
      </c>
      <c r="E474" s="95"/>
      <c r="F474" s="95"/>
      <c r="G474" s="95"/>
      <c r="H474" s="95"/>
      <c r="I474" s="95"/>
      <c r="J474" s="95"/>
      <c r="K474" s="95"/>
      <c r="L474" s="80">
        <v>0</v>
      </c>
      <c r="Y474" s="98"/>
      <c r="Z474" s="80">
        <f t="shared" si="26"/>
        <v>0</v>
      </c>
      <c r="AA474" s="80" t="str">
        <f t="shared" si="25"/>
        <v>川沙支行</v>
      </c>
      <c r="AB474" s="81" t="s">
        <v>175</v>
      </c>
      <c r="AC474" s="81">
        <v>0</v>
      </c>
      <c r="AD474" s="81">
        <v>0</v>
      </c>
      <c r="AE474" s="81">
        <v>0</v>
      </c>
      <c r="AF474" s="81">
        <v>50000</v>
      </c>
      <c r="AG474" s="80" t="str">
        <f>IFERROR(VLOOKUP(AB474,$AI:$AJ,2,FALSE),0)</f>
        <v>川沙支行</v>
      </c>
      <c r="AI474" s="93" t="s">
        <v>496</v>
      </c>
      <c r="AJ474" s="89" t="s">
        <v>69</v>
      </c>
      <c r="AL474" s="83"/>
      <c r="AM474" s="83"/>
      <c r="AN474" s="83"/>
      <c r="AO474" s="83"/>
      <c r="AP474" s="83"/>
      <c r="AX474" s="80" t="s">
        <v>496</v>
      </c>
      <c r="AY474" s="80" t="s">
        <v>69</v>
      </c>
    </row>
    <row r="475" s="80" customFormat="1" ht="17.25" spans="1:51">
      <c r="A475" s="95"/>
      <c r="B475" s="95"/>
      <c r="C475" s="95"/>
      <c r="D475" s="95">
        <v>0</v>
      </c>
      <c r="E475" s="95"/>
      <c r="F475" s="95"/>
      <c r="G475" s="95"/>
      <c r="H475" s="95"/>
      <c r="I475" s="95"/>
      <c r="J475" s="95"/>
      <c r="K475" s="95"/>
      <c r="L475" s="80">
        <v>0</v>
      </c>
      <c r="Y475" s="98"/>
      <c r="Z475" s="80">
        <f t="shared" si="26"/>
        <v>0</v>
      </c>
      <c r="AA475" s="80">
        <f t="shared" si="25"/>
        <v>0</v>
      </c>
      <c r="AB475" s="81" t="s">
        <v>870</v>
      </c>
      <c r="AC475" s="81">
        <v>0</v>
      </c>
      <c r="AD475" s="81">
        <v>0</v>
      </c>
      <c r="AE475" s="81">
        <v>0</v>
      </c>
      <c r="AF475" s="81">
        <v>0</v>
      </c>
      <c r="AG475" s="80">
        <f>IFERROR(VLOOKUP(AB475,$AI:$AJ,2,FALSE),0)</f>
        <v>0</v>
      </c>
      <c r="AI475" s="94" t="s">
        <v>871</v>
      </c>
      <c r="AJ475" s="89" t="s">
        <v>69</v>
      </c>
      <c r="AL475" s="83"/>
      <c r="AM475" s="83"/>
      <c r="AN475" s="83"/>
      <c r="AO475" s="83"/>
      <c r="AP475" s="83"/>
      <c r="AX475" s="80" t="s">
        <v>871</v>
      </c>
      <c r="AY475" s="80" t="s">
        <v>69</v>
      </c>
    </row>
    <row r="476" s="80" customFormat="1" ht="17.25" spans="1:51">
      <c r="A476" s="95"/>
      <c r="B476" s="95"/>
      <c r="C476" s="95"/>
      <c r="D476" s="95">
        <v>0</v>
      </c>
      <c r="E476" s="95"/>
      <c r="F476" s="95"/>
      <c r="G476" s="95"/>
      <c r="H476" s="95"/>
      <c r="I476" s="95"/>
      <c r="J476" s="95"/>
      <c r="K476" s="95"/>
      <c r="L476" s="80">
        <v>0</v>
      </c>
      <c r="Y476" s="98"/>
      <c r="Z476" s="80">
        <f t="shared" si="26"/>
        <v>0</v>
      </c>
      <c r="AA476" s="80" t="str">
        <f t="shared" si="25"/>
        <v>六团支行</v>
      </c>
      <c r="AB476" s="81" t="s">
        <v>872</v>
      </c>
      <c r="AC476" s="81">
        <v>0</v>
      </c>
      <c r="AD476" s="81">
        <v>0</v>
      </c>
      <c r="AE476" s="81">
        <v>1</v>
      </c>
      <c r="AF476" s="81">
        <v>20000</v>
      </c>
      <c r="AG476" s="80" t="str">
        <f>IFERROR(VLOOKUP(AB476,$AI:$AJ,2,FALSE),0)</f>
        <v>六团支行</v>
      </c>
      <c r="AI476" s="89" t="s">
        <v>727</v>
      </c>
      <c r="AJ476" s="89" t="s">
        <v>69</v>
      </c>
      <c r="AL476" s="83"/>
      <c r="AM476" s="83"/>
      <c r="AN476" s="83"/>
      <c r="AO476" s="83"/>
      <c r="AP476" s="83"/>
      <c r="AX476" s="80" t="s">
        <v>727</v>
      </c>
      <c r="AY476" s="80" t="s">
        <v>69</v>
      </c>
    </row>
    <row r="477" s="80" customFormat="1" ht="17.25" spans="1:51">
      <c r="A477" s="95"/>
      <c r="B477" s="95"/>
      <c r="C477" s="95"/>
      <c r="D477" s="95">
        <v>0</v>
      </c>
      <c r="E477" s="95"/>
      <c r="F477" s="95"/>
      <c r="G477" s="95"/>
      <c r="H477" s="95"/>
      <c r="I477" s="95"/>
      <c r="J477" s="95"/>
      <c r="K477" s="95"/>
      <c r="L477" s="80">
        <v>0</v>
      </c>
      <c r="Y477" s="98"/>
      <c r="Z477" s="80">
        <f t="shared" si="26"/>
        <v>0</v>
      </c>
      <c r="AA477" s="80" t="str">
        <f t="shared" si="25"/>
        <v>授信审批部</v>
      </c>
      <c r="AB477" s="81" t="s">
        <v>554</v>
      </c>
      <c r="AC477" s="81">
        <v>0</v>
      </c>
      <c r="AD477" s="81">
        <v>0</v>
      </c>
      <c r="AE477" s="81">
        <v>0</v>
      </c>
      <c r="AF477" s="81">
        <v>0</v>
      </c>
      <c r="AG477" s="80" t="str">
        <f>IFERROR(VLOOKUP(AB477,$AI:$AJ,2,FALSE),0)</f>
        <v>授信审批部</v>
      </c>
      <c r="AI477" s="89" t="s">
        <v>755</v>
      </c>
      <c r="AJ477" s="89" t="s">
        <v>69</v>
      </c>
      <c r="AL477" s="83"/>
      <c r="AM477" s="83"/>
      <c r="AN477" s="83"/>
      <c r="AO477" s="83"/>
      <c r="AP477" s="83"/>
      <c r="AX477" s="80" t="s">
        <v>755</v>
      </c>
      <c r="AY477" s="80" t="s">
        <v>69</v>
      </c>
    </row>
    <row r="478" s="80" customFormat="1" ht="17.25" spans="1:51">
      <c r="A478" s="95"/>
      <c r="B478" s="95"/>
      <c r="C478" s="95"/>
      <c r="D478" s="95">
        <v>0</v>
      </c>
      <c r="E478" s="95"/>
      <c r="F478" s="95"/>
      <c r="G478" s="95"/>
      <c r="H478" s="95"/>
      <c r="I478" s="95"/>
      <c r="J478" s="95"/>
      <c r="K478" s="95"/>
      <c r="L478" s="80">
        <v>0</v>
      </c>
      <c r="Y478" s="98"/>
      <c r="Z478" s="80">
        <f t="shared" si="26"/>
        <v>0</v>
      </c>
      <c r="AA478" s="80" t="str">
        <f t="shared" si="25"/>
        <v>营业部</v>
      </c>
      <c r="AB478" s="81" t="s">
        <v>420</v>
      </c>
      <c r="AC478" s="81">
        <v>0</v>
      </c>
      <c r="AD478" s="81">
        <v>0</v>
      </c>
      <c r="AE478" s="81">
        <v>0</v>
      </c>
      <c r="AF478" s="81">
        <v>0</v>
      </c>
      <c r="AG478" s="80" t="str">
        <f>IFERROR(VLOOKUP(AB478,$AI:$AJ,2,FALSE),0)</f>
        <v>营业部</v>
      </c>
      <c r="AI478" s="89" t="s">
        <v>500</v>
      </c>
      <c r="AJ478" s="89" t="s">
        <v>69</v>
      </c>
      <c r="AL478" s="83"/>
      <c r="AM478" s="83"/>
      <c r="AN478" s="83"/>
      <c r="AO478" s="83"/>
      <c r="AP478" s="83"/>
      <c r="AX478" s="80" t="s">
        <v>500</v>
      </c>
      <c r="AY478" s="80" t="s">
        <v>69</v>
      </c>
    </row>
    <row r="479" s="80" customFormat="1" ht="17.25" spans="1:51">
      <c r="A479" s="95"/>
      <c r="B479" s="95"/>
      <c r="C479" s="95"/>
      <c r="D479" s="95">
        <v>0</v>
      </c>
      <c r="E479" s="95"/>
      <c r="F479" s="95"/>
      <c r="G479" s="95"/>
      <c r="H479" s="95"/>
      <c r="I479" s="95"/>
      <c r="J479" s="95"/>
      <c r="K479" s="95"/>
      <c r="L479" s="80">
        <v>0</v>
      </c>
      <c r="Y479" s="98"/>
      <c r="Z479" s="80">
        <f t="shared" si="26"/>
        <v>0</v>
      </c>
      <c r="AA479" s="80" t="str">
        <f t="shared" si="25"/>
        <v>六团支行</v>
      </c>
      <c r="AB479" s="81" t="s">
        <v>422</v>
      </c>
      <c r="AC479" s="81">
        <v>0</v>
      </c>
      <c r="AD479" s="81">
        <v>0</v>
      </c>
      <c r="AE479" s="81">
        <v>0</v>
      </c>
      <c r="AF479" s="81">
        <v>365352</v>
      </c>
      <c r="AG479" s="80" t="str">
        <f>IFERROR(VLOOKUP(AB479,$AI:$AJ,2,FALSE),0)</f>
        <v>六团支行</v>
      </c>
      <c r="AI479" s="89" t="s">
        <v>569</v>
      </c>
      <c r="AJ479" s="89" t="s">
        <v>69</v>
      </c>
      <c r="AL479" s="83"/>
      <c r="AM479" s="83"/>
      <c r="AN479" s="83"/>
      <c r="AO479" s="83"/>
      <c r="AP479" s="83"/>
      <c r="AX479" s="80" t="s">
        <v>569</v>
      </c>
      <c r="AY479" s="80" t="s">
        <v>69</v>
      </c>
    </row>
    <row r="480" s="80" customFormat="1" ht="17.25" spans="1:51">
      <c r="A480" s="95"/>
      <c r="B480" s="95"/>
      <c r="C480" s="95"/>
      <c r="D480" s="95">
        <v>0</v>
      </c>
      <c r="E480" s="95"/>
      <c r="F480" s="95"/>
      <c r="G480" s="95"/>
      <c r="H480" s="95"/>
      <c r="I480" s="95"/>
      <c r="J480" s="95"/>
      <c r="K480" s="95"/>
      <c r="L480" s="80">
        <v>0</v>
      </c>
      <c r="Y480" s="98"/>
      <c r="Z480" s="80">
        <f t="shared" si="26"/>
        <v>0</v>
      </c>
      <c r="AA480" s="80" t="str">
        <f t="shared" si="25"/>
        <v>运营管理部</v>
      </c>
      <c r="AB480" s="81" t="s">
        <v>363</v>
      </c>
      <c r="AC480" s="81">
        <v>0</v>
      </c>
      <c r="AD480" s="81">
        <v>0</v>
      </c>
      <c r="AE480" s="81">
        <v>0</v>
      </c>
      <c r="AF480" s="81">
        <v>100000</v>
      </c>
      <c r="AG480" s="80" t="str">
        <f>IFERROR(VLOOKUP(AB480,$AI:$AJ,2,FALSE),0)</f>
        <v>运营管理部</v>
      </c>
      <c r="AI480" s="89" t="s">
        <v>820</v>
      </c>
      <c r="AJ480" s="89" t="s">
        <v>69</v>
      </c>
      <c r="AL480" s="83"/>
      <c r="AM480" s="83"/>
      <c r="AN480" s="83"/>
      <c r="AO480" s="83"/>
      <c r="AP480" s="83"/>
      <c r="AX480" s="80" t="s">
        <v>820</v>
      </c>
      <c r="AY480" s="80" t="s">
        <v>69</v>
      </c>
    </row>
    <row r="481" s="80" customFormat="1" ht="17.25" spans="1:51">
      <c r="A481" s="95"/>
      <c r="B481" s="95"/>
      <c r="C481" s="95"/>
      <c r="D481" s="95">
        <v>0</v>
      </c>
      <c r="E481" s="95"/>
      <c r="F481" s="95"/>
      <c r="G481" s="95"/>
      <c r="H481" s="95"/>
      <c r="I481" s="95"/>
      <c r="J481" s="95"/>
      <c r="K481" s="95"/>
      <c r="L481" s="80">
        <v>0</v>
      </c>
      <c r="Y481" s="98"/>
      <c r="Z481" s="80">
        <f t="shared" si="26"/>
        <v>0</v>
      </c>
      <c r="AA481" s="80" t="str">
        <f t="shared" si="25"/>
        <v>金桥支行</v>
      </c>
      <c r="AB481" s="81" t="s">
        <v>850</v>
      </c>
      <c r="AC481" s="81">
        <v>0</v>
      </c>
      <c r="AD481" s="81">
        <v>0</v>
      </c>
      <c r="AE481" s="81">
        <v>8</v>
      </c>
      <c r="AF481" s="81">
        <v>0</v>
      </c>
      <c r="AG481" s="80" t="str">
        <f>IFERROR(VLOOKUP(AB481,$AI:$AJ,2,FALSE),0)</f>
        <v>金桥支行</v>
      </c>
      <c r="AI481" s="89" t="s">
        <v>873</v>
      </c>
      <c r="AJ481" s="89" t="s">
        <v>69</v>
      </c>
      <c r="AL481" s="83"/>
      <c r="AM481" s="83"/>
      <c r="AN481" s="83"/>
      <c r="AO481" s="83"/>
      <c r="AP481" s="83"/>
      <c r="AX481" s="80" t="s">
        <v>873</v>
      </c>
      <c r="AY481" s="80" t="s">
        <v>69</v>
      </c>
    </row>
    <row r="482" s="80" customFormat="1" ht="17.25" spans="1:51">
      <c r="A482" s="95"/>
      <c r="B482" s="95"/>
      <c r="C482" s="95"/>
      <c r="D482" s="95">
        <v>0</v>
      </c>
      <c r="E482" s="95"/>
      <c r="F482" s="95"/>
      <c r="G482" s="95"/>
      <c r="H482" s="95"/>
      <c r="I482" s="95"/>
      <c r="J482" s="95"/>
      <c r="K482" s="95"/>
      <c r="L482" s="80">
        <v>0</v>
      </c>
      <c r="Y482" s="98"/>
      <c r="Z482" s="80">
        <f t="shared" si="26"/>
        <v>0</v>
      </c>
      <c r="AA482" s="80" t="str">
        <f t="shared" si="25"/>
        <v>投行机构部</v>
      </c>
      <c r="AB482" s="81" t="s">
        <v>572</v>
      </c>
      <c r="AC482" s="81">
        <v>0</v>
      </c>
      <c r="AD482" s="81">
        <v>0</v>
      </c>
      <c r="AE482" s="81">
        <v>0</v>
      </c>
      <c r="AF482" s="81">
        <v>0</v>
      </c>
      <c r="AG482" s="80" t="str">
        <f>IFERROR(VLOOKUP(AB482,$AI:$AJ,2,FALSE),0)</f>
        <v>投行机构部</v>
      </c>
      <c r="AI482" s="93" t="s">
        <v>874</v>
      </c>
      <c r="AJ482" s="89" t="s">
        <v>69</v>
      </c>
      <c r="AL482" s="83"/>
      <c r="AM482" s="83"/>
      <c r="AN482" s="83"/>
      <c r="AO482" s="83"/>
      <c r="AP482" s="83"/>
      <c r="AX482" s="80" t="s">
        <v>874</v>
      </c>
      <c r="AY482" s="80" t="s">
        <v>69</v>
      </c>
    </row>
    <row r="483" s="80" customFormat="1" ht="17.25" spans="1:51">
      <c r="A483" s="95"/>
      <c r="B483" s="95"/>
      <c r="C483" s="95"/>
      <c r="D483" s="95">
        <v>0</v>
      </c>
      <c r="E483" s="95"/>
      <c r="F483" s="95"/>
      <c r="G483" s="95"/>
      <c r="H483" s="95"/>
      <c r="I483" s="95"/>
      <c r="J483" s="95"/>
      <c r="K483" s="95"/>
      <c r="L483" s="80">
        <v>0</v>
      </c>
      <c r="Y483" s="98"/>
      <c r="Z483" s="80">
        <f t="shared" si="26"/>
        <v>0</v>
      </c>
      <c r="AA483" s="80" t="str">
        <f t="shared" si="25"/>
        <v>三林支行</v>
      </c>
      <c r="AB483" s="81" t="s">
        <v>734</v>
      </c>
      <c r="AC483" s="81">
        <v>0</v>
      </c>
      <c r="AD483" s="81">
        <v>0</v>
      </c>
      <c r="AE483" s="81">
        <v>0</v>
      </c>
      <c r="AF483" s="81">
        <v>0</v>
      </c>
      <c r="AG483" s="80" t="str">
        <f>IFERROR(VLOOKUP(AB483,$AI:$AJ,2,FALSE),0)</f>
        <v>三林支行</v>
      </c>
      <c r="AI483" s="94" t="s">
        <v>115</v>
      </c>
      <c r="AJ483" s="89" t="s">
        <v>111</v>
      </c>
      <c r="AL483" s="83"/>
      <c r="AM483" s="83"/>
      <c r="AN483" s="83"/>
      <c r="AO483" s="83"/>
      <c r="AP483" s="83"/>
      <c r="AX483" s="80" t="s">
        <v>115</v>
      </c>
      <c r="AY483" s="80" t="s">
        <v>111</v>
      </c>
    </row>
    <row r="484" s="80" customFormat="1" ht="17.25" spans="1:51">
      <c r="A484" s="95"/>
      <c r="B484" s="95"/>
      <c r="C484" s="95"/>
      <c r="D484" s="95">
        <v>0</v>
      </c>
      <c r="E484" s="95"/>
      <c r="F484" s="95"/>
      <c r="G484" s="95"/>
      <c r="H484" s="95"/>
      <c r="I484" s="95"/>
      <c r="J484" s="95"/>
      <c r="K484" s="95"/>
      <c r="L484" s="80">
        <v>0</v>
      </c>
      <c r="Y484" s="98"/>
      <c r="Z484" s="80">
        <f t="shared" si="26"/>
        <v>0</v>
      </c>
      <c r="AA484" s="80" t="str">
        <f t="shared" si="25"/>
        <v>三林支行</v>
      </c>
      <c r="AB484" s="81" t="s">
        <v>715</v>
      </c>
      <c r="AC484" s="81">
        <v>0</v>
      </c>
      <c r="AD484" s="81">
        <v>0</v>
      </c>
      <c r="AE484" s="81">
        <v>0</v>
      </c>
      <c r="AF484" s="81">
        <v>0</v>
      </c>
      <c r="AG484" s="80" t="str">
        <f>IFERROR(VLOOKUP(AB484,$AI:$AJ,2,FALSE),0)</f>
        <v>三林支行</v>
      </c>
      <c r="AI484" s="89" t="s">
        <v>349</v>
      </c>
      <c r="AJ484" s="89" t="s">
        <v>111</v>
      </c>
      <c r="AL484" s="83"/>
      <c r="AM484" s="83"/>
      <c r="AN484" s="83"/>
      <c r="AO484" s="83"/>
      <c r="AP484" s="83"/>
      <c r="AX484" s="80" t="s">
        <v>349</v>
      </c>
      <c r="AY484" s="80" t="s">
        <v>111</v>
      </c>
    </row>
    <row r="485" s="80" customFormat="1" ht="17.25" spans="1:51">
      <c r="A485" s="95"/>
      <c r="B485" s="95"/>
      <c r="C485" s="95"/>
      <c r="D485" s="95">
        <v>0</v>
      </c>
      <c r="E485" s="95"/>
      <c r="F485" s="95"/>
      <c r="G485" s="95"/>
      <c r="H485" s="95"/>
      <c r="I485" s="95"/>
      <c r="J485" s="95"/>
      <c r="K485" s="95"/>
      <c r="L485" s="80">
        <v>0</v>
      </c>
      <c r="Y485" s="98"/>
      <c r="Z485" s="80">
        <f t="shared" si="26"/>
        <v>0</v>
      </c>
      <c r="AA485" s="80" t="str">
        <f t="shared" si="25"/>
        <v>高桥支行</v>
      </c>
      <c r="AB485" s="81" t="s">
        <v>875</v>
      </c>
      <c r="AC485" s="81">
        <v>0</v>
      </c>
      <c r="AD485" s="81">
        <v>0</v>
      </c>
      <c r="AE485" s="81">
        <v>0</v>
      </c>
      <c r="AF485" s="81">
        <v>5000</v>
      </c>
      <c r="AG485" s="80" t="str">
        <f>IFERROR(VLOOKUP(AB485,$AI:$AJ,2,FALSE),0)</f>
        <v>高桥支行</v>
      </c>
      <c r="AI485" s="89" t="s">
        <v>71</v>
      </c>
      <c r="AJ485" s="89" t="s">
        <v>111</v>
      </c>
      <c r="AL485" s="83"/>
      <c r="AM485" s="83"/>
      <c r="AN485" s="83"/>
      <c r="AO485" s="83"/>
      <c r="AP485" s="83"/>
      <c r="AX485" s="80" t="s">
        <v>71</v>
      </c>
      <c r="AY485" s="80" t="s">
        <v>111</v>
      </c>
    </row>
    <row r="486" s="80" customFormat="1" ht="17.25" spans="1:51">
      <c r="A486" s="95"/>
      <c r="B486" s="95"/>
      <c r="C486" s="95"/>
      <c r="D486" s="95">
        <v>0</v>
      </c>
      <c r="E486" s="95"/>
      <c r="F486" s="95"/>
      <c r="G486" s="95"/>
      <c r="H486" s="95"/>
      <c r="I486" s="95"/>
      <c r="J486" s="95"/>
      <c r="K486" s="95"/>
      <c r="L486" s="80">
        <v>0</v>
      </c>
      <c r="Y486" s="98"/>
      <c r="Z486" s="80">
        <f t="shared" si="26"/>
        <v>0</v>
      </c>
      <c r="AA486" s="80" t="str">
        <f t="shared" si="25"/>
        <v>香山分理处</v>
      </c>
      <c r="AB486" s="81" t="s">
        <v>425</v>
      </c>
      <c r="AC486" s="81">
        <v>0</v>
      </c>
      <c r="AD486" s="81">
        <v>0</v>
      </c>
      <c r="AE486" s="81">
        <v>7</v>
      </c>
      <c r="AF486" s="81">
        <v>186000</v>
      </c>
      <c r="AG486" s="80" t="str">
        <f>IFERROR(VLOOKUP(AB486,$AI:$AJ,2,FALSE),0)</f>
        <v>香山分理处</v>
      </c>
      <c r="AI486" s="89" t="s">
        <v>432</v>
      </c>
      <c r="AJ486" s="89" t="s">
        <v>111</v>
      </c>
      <c r="AL486" s="83"/>
      <c r="AM486" s="83"/>
      <c r="AN486" s="83"/>
      <c r="AO486" s="83"/>
      <c r="AP486" s="83"/>
      <c r="AX486" s="80" t="s">
        <v>432</v>
      </c>
      <c r="AY486" s="80" t="s">
        <v>111</v>
      </c>
    </row>
    <row r="487" s="80" customFormat="1" ht="17.25" spans="1:51">
      <c r="A487" s="95"/>
      <c r="B487" s="95"/>
      <c r="C487" s="95"/>
      <c r="D487" s="95">
        <v>0</v>
      </c>
      <c r="E487" s="95"/>
      <c r="F487" s="95"/>
      <c r="G487" s="95"/>
      <c r="H487" s="95"/>
      <c r="I487" s="95"/>
      <c r="J487" s="95"/>
      <c r="K487" s="95"/>
      <c r="L487" s="80">
        <v>0</v>
      </c>
      <c r="Y487" s="98"/>
      <c r="Z487" s="80">
        <f t="shared" si="26"/>
        <v>0</v>
      </c>
      <c r="AA487" s="80" t="str">
        <f t="shared" si="25"/>
        <v>运营管理部</v>
      </c>
      <c r="AB487" s="81" t="s">
        <v>366</v>
      </c>
      <c r="AC487" s="81">
        <v>0</v>
      </c>
      <c r="AD487" s="81">
        <v>0</v>
      </c>
      <c r="AE487" s="81">
        <v>0</v>
      </c>
      <c r="AF487" s="81">
        <v>0</v>
      </c>
      <c r="AG487" s="80" t="str">
        <f>IFERROR(VLOOKUP(AB487,$AI:$AJ,2,FALSE),0)</f>
        <v>运营管理部</v>
      </c>
      <c r="AI487" s="89" t="s">
        <v>411</v>
      </c>
      <c r="AJ487" s="89" t="s">
        <v>111</v>
      </c>
      <c r="AL487" s="83"/>
      <c r="AM487" s="83"/>
      <c r="AN487" s="83"/>
      <c r="AO487" s="83"/>
      <c r="AP487" s="83"/>
      <c r="AX487" s="80" t="s">
        <v>411</v>
      </c>
      <c r="AY487" s="80" t="s">
        <v>111</v>
      </c>
    </row>
    <row r="488" s="80" customFormat="1" ht="17.25" spans="1:51">
      <c r="A488" s="95"/>
      <c r="B488" s="95"/>
      <c r="C488" s="95"/>
      <c r="D488" s="95">
        <v>0</v>
      </c>
      <c r="E488" s="95"/>
      <c r="F488" s="95"/>
      <c r="G488" s="95"/>
      <c r="H488" s="95"/>
      <c r="I488" s="95"/>
      <c r="J488" s="95"/>
      <c r="K488" s="95"/>
      <c r="L488" s="80">
        <v>0</v>
      </c>
      <c r="Y488" s="98"/>
      <c r="Z488" s="80">
        <f t="shared" si="26"/>
        <v>0</v>
      </c>
      <c r="AA488" s="80" t="str">
        <f t="shared" si="25"/>
        <v>办公室</v>
      </c>
      <c r="AB488" s="81" t="s">
        <v>60</v>
      </c>
      <c r="AC488" s="81">
        <v>0</v>
      </c>
      <c r="AD488" s="81">
        <v>0</v>
      </c>
      <c r="AE488" s="81">
        <v>0</v>
      </c>
      <c r="AF488" s="81">
        <v>0</v>
      </c>
      <c r="AG488" s="80" t="str">
        <f>IFERROR(VLOOKUP(AB488,$AI:$AJ,2,FALSE),0)</f>
        <v>办公室</v>
      </c>
      <c r="AI488" s="89" t="s">
        <v>876</v>
      </c>
      <c r="AJ488" s="89" t="s">
        <v>111</v>
      </c>
      <c r="AL488" s="83"/>
      <c r="AM488" s="83"/>
      <c r="AN488" s="83"/>
      <c r="AO488" s="83"/>
      <c r="AP488" s="83"/>
      <c r="AX488" s="80" t="s">
        <v>876</v>
      </c>
      <c r="AY488" s="80" t="s">
        <v>111</v>
      </c>
    </row>
    <row r="489" s="80" customFormat="1" ht="17.25" spans="1:51">
      <c r="A489" s="95"/>
      <c r="B489" s="95"/>
      <c r="C489" s="95"/>
      <c r="D489" s="95">
        <v>0</v>
      </c>
      <c r="E489" s="95"/>
      <c r="F489" s="95"/>
      <c r="G489" s="95"/>
      <c r="H489" s="95"/>
      <c r="I489" s="95"/>
      <c r="J489" s="95"/>
      <c r="K489" s="95"/>
      <c r="L489" s="80">
        <v>0</v>
      </c>
      <c r="Y489" s="98"/>
      <c r="Z489" s="80">
        <f t="shared" si="26"/>
        <v>0</v>
      </c>
      <c r="AA489" s="80" t="str">
        <f t="shared" si="25"/>
        <v>江镇支行</v>
      </c>
      <c r="AB489" s="81" t="s">
        <v>428</v>
      </c>
      <c r="AC489" s="81">
        <v>0</v>
      </c>
      <c r="AD489" s="81">
        <v>0</v>
      </c>
      <c r="AE489" s="81">
        <v>0</v>
      </c>
      <c r="AF489" s="81">
        <v>130000</v>
      </c>
      <c r="AG489" s="80" t="str">
        <f>IFERROR(VLOOKUP(AB489,$AI:$AJ,2,FALSE),0)</f>
        <v>江镇支行</v>
      </c>
      <c r="AI489" s="93" t="s">
        <v>877</v>
      </c>
      <c r="AJ489" s="89" t="s">
        <v>111</v>
      </c>
      <c r="AL489" s="83"/>
      <c r="AM489" s="83"/>
      <c r="AN489" s="83"/>
      <c r="AO489" s="83"/>
      <c r="AP489" s="83"/>
      <c r="AX489" s="80" t="s">
        <v>877</v>
      </c>
      <c r="AY489" s="80" t="s">
        <v>111</v>
      </c>
    </row>
    <row r="490" s="80" customFormat="1" ht="17.25" spans="1:51">
      <c r="A490" s="95"/>
      <c r="B490" s="95"/>
      <c r="C490" s="95"/>
      <c r="D490" s="95">
        <v>0</v>
      </c>
      <c r="E490" s="95"/>
      <c r="F490" s="95"/>
      <c r="G490" s="95"/>
      <c r="H490" s="95"/>
      <c r="I490" s="95"/>
      <c r="J490" s="95"/>
      <c r="K490" s="95"/>
      <c r="L490" s="80">
        <v>0</v>
      </c>
      <c r="Y490" s="98"/>
      <c r="Z490" s="80">
        <f t="shared" si="26"/>
        <v>0</v>
      </c>
      <c r="AA490" s="80" t="str">
        <f t="shared" si="25"/>
        <v>严桥支行</v>
      </c>
      <c r="AB490" s="81" t="s">
        <v>431</v>
      </c>
      <c r="AC490" s="81">
        <v>0</v>
      </c>
      <c r="AD490" s="81">
        <v>0</v>
      </c>
      <c r="AE490" s="81">
        <v>2</v>
      </c>
      <c r="AF490" s="81">
        <v>0</v>
      </c>
      <c r="AG490" s="80" t="str">
        <f>IFERROR(VLOOKUP(AB490,$AI:$AJ,2,FALSE),0)</f>
        <v>严桥支行</v>
      </c>
      <c r="AI490" s="94" t="s">
        <v>391</v>
      </c>
      <c r="AJ490" s="89" t="s">
        <v>111</v>
      </c>
      <c r="AL490" s="83"/>
      <c r="AM490" s="83"/>
      <c r="AN490" s="83"/>
      <c r="AO490" s="83"/>
      <c r="AP490" s="83"/>
      <c r="AX490" s="80" t="s">
        <v>391</v>
      </c>
      <c r="AY490" s="80" t="s">
        <v>111</v>
      </c>
    </row>
    <row r="491" s="80" customFormat="1" ht="17.25" spans="1:51">
      <c r="A491" s="95"/>
      <c r="B491" s="95"/>
      <c r="C491" s="95"/>
      <c r="D491" s="95">
        <v>0</v>
      </c>
      <c r="E491" s="95"/>
      <c r="F491" s="95"/>
      <c r="G491" s="95"/>
      <c r="H491" s="95"/>
      <c r="I491" s="95"/>
      <c r="J491" s="95"/>
      <c r="K491" s="95"/>
      <c r="L491" s="80">
        <v>0</v>
      </c>
      <c r="Y491" s="98"/>
      <c r="Z491" s="80">
        <f t="shared" si="26"/>
        <v>0</v>
      </c>
      <c r="AA491" s="80" t="str">
        <f t="shared" si="25"/>
        <v>蔡路支行</v>
      </c>
      <c r="AB491" s="81" t="s">
        <v>434</v>
      </c>
      <c r="AC491" s="81">
        <v>0</v>
      </c>
      <c r="AD491" s="81">
        <v>0</v>
      </c>
      <c r="AE491" s="81">
        <v>0</v>
      </c>
      <c r="AF491" s="81">
        <v>0</v>
      </c>
      <c r="AG491" s="80" t="str">
        <f>IFERROR(VLOOKUP(AB491,$AI:$AJ,2,FALSE),0)</f>
        <v>蔡路支行</v>
      </c>
      <c r="AI491" s="89" t="s">
        <v>248</v>
      </c>
      <c r="AJ491" s="89" t="s">
        <v>213</v>
      </c>
      <c r="AL491" s="83"/>
      <c r="AM491" s="83"/>
      <c r="AN491" s="83"/>
      <c r="AO491" s="83"/>
      <c r="AP491" s="83"/>
      <c r="AX491" s="80" t="s">
        <v>248</v>
      </c>
      <c r="AY491" s="80" t="s">
        <v>213</v>
      </c>
    </row>
    <row r="492" s="80" customFormat="1" ht="17.25" spans="1:51">
      <c r="A492" s="95"/>
      <c r="B492" s="95"/>
      <c r="C492" s="95"/>
      <c r="D492" s="95">
        <v>0</v>
      </c>
      <c r="E492" s="95"/>
      <c r="F492" s="95"/>
      <c r="G492" s="95"/>
      <c r="H492" s="95"/>
      <c r="I492" s="95"/>
      <c r="J492" s="95"/>
      <c r="K492" s="95"/>
      <c r="L492" s="80">
        <v>0</v>
      </c>
      <c r="Y492" s="98"/>
      <c r="Z492" s="80">
        <f t="shared" si="26"/>
        <v>0</v>
      </c>
      <c r="AA492" s="80" t="str">
        <f t="shared" si="25"/>
        <v>唐镇支行</v>
      </c>
      <c r="AB492" s="81" t="s">
        <v>878</v>
      </c>
      <c r="AC492" s="81">
        <v>0</v>
      </c>
      <c r="AD492" s="81">
        <v>0</v>
      </c>
      <c r="AE492" s="81">
        <v>0</v>
      </c>
      <c r="AF492" s="81">
        <v>0</v>
      </c>
      <c r="AG492" s="80" t="str">
        <f>IFERROR(VLOOKUP(AB492,$AI:$AJ,2,FALSE),0)</f>
        <v>唐镇支行</v>
      </c>
      <c r="AI492" s="89" t="s">
        <v>139</v>
      </c>
      <c r="AJ492" s="89" t="s">
        <v>213</v>
      </c>
      <c r="AL492" s="83"/>
      <c r="AM492" s="83"/>
      <c r="AN492" s="83"/>
      <c r="AO492" s="83"/>
      <c r="AP492" s="83"/>
      <c r="AX492" s="80" t="s">
        <v>139</v>
      </c>
      <c r="AY492" s="80" t="s">
        <v>213</v>
      </c>
    </row>
    <row r="493" s="80" customFormat="1" ht="17.25" spans="1:51">
      <c r="A493" s="95"/>
      <c r="B493" s="95"/>
      <c r="C493" s="95"/>
      <c r="D493" s="95">
        <v>0</v>
      </c>
      <c r="E493" s="95"/>
      <c r="F493" s="95"/>
      <c r="G493" s="95"/>
      <c r="H493" s="95"/>
      <c r="I493" s="95"/>
      <c r="J493" s="95"/>
      <c r="K493" s="95"/>
      <c r="L493" s="80">
        <v>0</v>
      </c>
      <c r="Y493" s="98"/>
      <c r="Z493" s="80">
        <f t="shared" si="26"/>
        <v>0</v>
      </c>
      <c r="AA493" s="80" t="str">
        <f t="shared" si="25"/>
        <v>北蔡支行</v>
      </c>
      <c r="AB493" s="81" t="s">
        <v>787</v>
      </c>
      <c r="AC493" s="81">
        <v>0</v>
      </c>
      <c r="AD493" s="81">
        <v>0</v>
      </c>
      <c r="AE493" s="81">
        <v>0</v>
      </c>
      <c r="AF493" s="81">
        <v>24200</v>
      </c>
      <c r="AG493" s="80" t="str">
        <f>IFERROR(VLOOKUP(AB493,$AI:$AJ,2,FALSE),0)</f>
        <v>北蔡支行</v>
      </c>
      <c r="AI493" s="89" t="s">
        <v>446</v>
      </c>
      <c r="AJ493" s="89" t="s">
        <v>213</v>
      </c>
      <c r="AL493" s="83"/>
      <c r="AM493" s="83"/>
      <c r="AN493" s="83"/>
      <c r="AO493" s="83"/>
      <c r="AP493" s="83"/>
      <c r="AX493" s="80" t="s">
        <v>446</v>
      </c>
      <c r="AY493" s="80" t="s">
        <v>213</v>
      </c>
    </row>
    <row r="494" s="80" customFormat="1" ht="17.25" spans="1:51">
      <c r="A494" s="95"/>
      <c r="B494" s="95"/>
      <c r="C494" s="95"/>
      <c r="D494" s="95">
        <v>0</v>
      </c>
      <c r="E494" s="95"/>
      <c r="F494" s="95"/>
      <c r="G494" s="95"/>
      <c r="H494" s="95"/>
      <c r="I494" s="95"/>
      <c r="J494" s="95"/>
      <c r="K494" s="95"/>
      <c r="L494" s="80">
        <v>0</v>
      </c>
      <c r="Y494" s="98"/>
      <c r="Z494" s="80">
        <f t="shared" si="26"/>
        <v>0</v>
      </c>
      <c r="AA494" s="80" t="str">
        <f t="shared" si="25"/>
        <v>运营管理部业务保障部</v>
      </c>
      <c r="AB494" s="81" t="s">
        <v>439</v>
      </c>
      <c r="AC494" s="81">
        <v>0</v>
      </c>
      <c r="AD494" s="81">
        <v>0</v>
      </c>
      <c r="AE494" s="81">
        <v>0</v>
      </c>
      <c r="AF494" s="81">
        <v>0</v>
      </c>
      <c r="AG494" s="80" t="str">
        <f>IFERROR(VLOOKUP(AB494,$AI:$AJ,2,FALSE),0)</f>
        <v>运营管理部业务保障部</v>
      </c>
      <c r="AI494" s="89" t="s">
        <v>421</v>
      </c>
      <c r="AJ494" s="89" t="s">
        <v>213</v>
      </c>
      <c r="AL494" s="83"/>
      <c r="AM494" s="83"/>
      <c r="AN494" s="83"/>
      <c r="AO494" s="83"/>
      <c r="AP494" s="83"/>
      <c r="AX494" s="80" t="s">
        <v>421</v>
      </c>
      <c r="AY494" s="80" t="s">
        <v>213</v>
      </c>
    </row>
    <row r="495" s="80" customFormat="1" ht="17.25" spans="1:51">
      <c r="A495" s="95"/>
      <c r="B495" s="95"/>
      <c r="C495" s="95"/>
      <c r="D495" s="95">
        <v>0</v>
      </c>
      <c r="E495" s="95"/>
      <c r="F495" s="95"/>
      <c r="G495" s="95"/>
      <c r="H495" s="95"/>
      <c r="I495" s="95"/>
      <c r="J495" s="95"/>
      <c r="K495" s="95"/>
      <c r="L495" s="80">
        <v>0</v>
      </c>
      <c r="Y495" s="98"/>
      <c r="Z495" s="80">
        <f t="shared" si="26"/>
        <v>0</v>
      </c>
      <c r="AA495" s="80" t="str">
        <f t="shared" si="25"/>
        <v>零售市场部</v>
      </c>
      <c r="AB495" s="81" t="s">
        <v>618</v>
      </c>
      <c r="AC495" s="81">
        <v>0</v>
      </c>
      <c r="AD495" s="81">
        <v>0</v>
      </c>
      <c r="AE495" s="81">
        <v>0</v>
      </c>
      <c r="AF495" s="81">
        <v>44000</v>
      </c>
      <c r="AG495" s="80" t="str">
        <f>IFERROR(VLOOKUP(AB495,$AI:$AJ,2,FALSE),0)</f>
        <v>零售市场部</v>
      </c>
      <c r="AI495" s="89" t="s">
        <v>616</v>
      </c>
      <c r="AJ495" s="89" t="s">
        <v>213</v>
      </c>
      <c r="AL495" s="83"/>
      <c r="AM495" s="83"/>
      <c r="AN495" s="83"/>
      <c r="AO495" s="83"/>
      <c r="AP495" s="83"/>
      <c r="AX495" s="80" t="s">
        <v>616</v>
      </c>
      <c r="AY495" s="80" t="s">
        <v>213</v>
      </c>
    </row>
    <row r="496" s="80" customFormat="1" ht="17.25" spans="1:51">
      <c r="A496" s="95"/>
      <c r="B496" s="95"/>
      <c r="C496" s="95"/>
      <c r="D496" s="95">
        <v>0</v>
      </c>
      <c r="E496" s="95"/>
      <c r="F496" s="95"/>
      <c r="G496" s="95"/>
      <c r="H496" s="95"/>
      <c r="I496" s="95"/>
      <c r="J496" s="95"/>
      <c r="K496" s="95"/>
      <c r="L496" s="80">
        <v>0</v>
      </c>
      <c r="Y496" s="98"/>
      <c r="Z496" s="80">
        <f t="shared" si="26"/>
        <v>0</v>
      </c>
      <c r="AA496" s="80">
        <f t="shared" si="25"/>
        <v>0</v>
      </c>
      <c r="AB496" s="81" t="s">
        <v>879</v>
      </c>
      <c r="AC496" s="81">
        <v>0</v>
      </c>
      <c r="AD496" s="81">
        <v>0</v>
      </c>
      <c r="AE496" s="81">
        <v>0</v>
      </c>
      <c r="AF496" s="81">
        <v>0</v>
      </c>
      <c r="AG496" s="80">
        <f>IFERROR(VLOOKUP(AB496,$AI:$AJ,2,FALSE),0)</f>
        <v>0</v>
      </c>
      <c r="AI496" s="89" t="s">
        <v>880</v>
      </c>
      <c r="AJ496" s="89" t="s">
        <v>213</v>
      </c>
      <c r="AL496" s="83"/>
      <c r="AM496" s="83"/>
      <c r="AN496" s="83"/>
      <c r="AO496" s="83"/>
      <c r="AP496" s="83"/>
      <c r="AX496" s="80" t="s">
        <v>880</v>
      </c>
      <c r="AY496" s="80" t="s">
        <v>213</v>
      </c>
    </row>
    <row r="497" s="80" customFormat="1" ht="17.25" spans="1:51">
      <c r="A497" s="95"/>
      <c r="B497" s="95"/>
      <c r="C497" s="95"/>
      <c r="D497" s="95">
        <v>0</v>
      </c>
      <c r="E497" s="95"/>
      <c r="F497" s="95"/>
      <c r="G497" s="95"/>
      <c r="H497" s="95"/>
      <c r="I497" s="95"/>
      <c r="J497" s="95"/>
      <c r="K497" s="95"/>
      <c r="L497" s="80">
        <v>0</v>
      </c>
      <c r="Y497" s="98"/>
      <c r="Z497" s="80">
        <f t="shared" si="26"/>
        <v>0</v>
      </c>
      <c r="AA497" s="80" t="str">
        <f t="shared" si="25"/>
        <v>王港支行</v>
      </c>
      <c r="AB497" s="81" t="s">
        <v>881</v>
      </c>
      <c r="AC497" s="81">
        <v>0</v>
      </c>
      <c r="AD497" s="81">
        <v>0</v>
      </c>
      <c r="AE497" s="81">
        <v>0</v>
      </c>
      <c r="AF497" s="81">
        <v>0</v>
      </c>
      <c r="AG497" s="80" t="str">
        <f>IFERROR(VLOOKUP(AB497,$AI:$AJ,2,FALSE),0)</f>
        <v>王港支行</v>
      </c>
      <c r="AI497" s="91" t="s">
        <v>882</v>
      </c>
      <c r="AJ497" s="89" t="s">
        <v>213</v>
      </c>
      <c r="AL497" s="83"/>
      <c r="AM497" s="83"/>
      <c r="AN497" s="83"/>
      <c r="AO497" s="83"/>
      <c r="AP497" s="83"/>
      <c r="AX497" s="80" t="s">
        <v>882</v>
      </c>
      <c r="AY497" s="80" t="s">
        <v>213</v>
      </c>
    </row>
    <row r="498" s="80" customFormat="1" ht="17.25" spans="1:51">
      <c r="A498" s="95"/>
      <c r="B498" s="95"/>
      <c r="C498" s="95"/>
      <c r="D498" s="95">
        <v>0</v>
      </c>
      <c r="E498" s="95"/>
      <c r="F498" s="95"/>
      <c r="G498" s="95"/>
      <c r="H498" s="95"/>
      <c r="I498" s="95"/>
      <c r="J498" s="95"/>
      <c r="K498" s="95"/>
      <c r="L498" s="80">
        <v>0</v>
      </c>
      <c r="Y498" s="98"/>
      <c r="Z498" s="80">
        <f t="shared" si="26"/>
        <v>0</v>
      </c>
      <c r="AA498" s="80">
        <f t="shared" si="25"/>
        <v>0</v>
      </c>
      <c r="AB498" s="81" t="s">
        <v>883</v>
      </c>
      <c r="AC498" s="81">
        <v>0</v>
      </c>
      <c r="AD498" s="81">
        <v>0</v>
      </c>
      <c r="AE498" s="81">
        <v>0</v>
      </c>
      <c r="AF498" s="81">
        <v>0</v>
      </c>
      <c r="AG498" s="80">
        <f>IFERROR(VLOOKUP(AB498,$AI:$AJ,2,FALSE),0)</f>
        <v>0</v>
      </c>
      <c r="AI498" s="92" t="s">
        <v>606</v>
      </c>
      <c r="AJ498" s="89" t="s">
        <v>133</v>
      </c>
      <c r="AL498" s="83"/>
      <c r="AM498" s="83"/>
      <c r="AN498" s="83"/>
      <c r="AO498" s="83"/>
      <c r="AP498" s="83"/>
      <c r="AX498" s="80" t="s">
        <v>606</v>
      </c>
      <c r="AY498" s="80" t="s">
        <v>133</v>
      </c>
    </row>
    <row r="499" s="80" customFormat="1" ht="17.25" spans="1:51">
      <c r="A499" s="95"/>
      <c r="B499" s="95"/>
      <c r="C499" s="95"/>
      <c r="D499" s="95">
        <v>0</v>
      </c>
      <c r="E499" s="95"/>
      <c r="F499" s="95"/>
      <c r="G499" s="95"/>
      <c r="H499" s="95"/>
      <c r="I499" s="95"/>
      <c r="J499" s="95"/>
      <c r="K499" s="95"/>
      <c r="L499" s="80">
        <v>0</v>
      </c>
      <c r="Y499" s="98"/>
      <c r="Z499" s="80">
        <f t="shared" si="26"/>
        <v>0</v>
      </c>
      <c r="AA499" s="80">
        <f t="shared" si="25"/>
        <v>0</v>
      </c>
      <c r="AB499" s="81" t="s">
        <v>884</v>
      </c>
      <c r="AC499" s="81">
        <v>0</v>
      </c>
      <c r="AD499" s="81">
        <v>0</v>
      </c>
      <c r="AE499" s="81">
        <v>0</v>
      </c>
      <c r="AF499" s="81">
        <v>0</v>
      </c>
      <c r="AG499" s="80">
        <f>IFERROR(VLOOKUP(AB499,$AI:$AJ,2,FALSE),0)</f>
        <v>0</v>
      </c>
      <c r="AI499" s="93" t="s">
        <v>145</v>
      </c>
      <c r="AJ499" s="89" t="s">
        <v>133</v>
      </c>
      <c r="AL499" s="83"/>
      <c r="AM499" s="83"/>
      <c r="AN499" s="83"/>
      <c r="AO499" s="83"/>
      <c r="AP499" s="83"/>
      <c r="AX499" s="80" t="s">
        <v>145</v>
      </c>
      <c r="AY499" s="80" t="s">
        <v>133</v>
      </c>
    </row>
    <row r="500" s="80" customFormat="1" ht="17.25" spans="1:51">
      <c r="A500" s="95"/>
      <c r="B500" s="95"/>
      <c r="C500" s="95"/>
      <c r="D500" s="95">
        <v>0</v>
      </c>
      <c r="E500" s="95"/>
      <c r="F500" s="95"/>
      <c r="G500" s="95"/>
      <c r="H500" s="95"/>
      <c r="I500" s="95"/>
      <c r="J500" s="95"/>
      <c r="K500" s="95"/>
      <c r="L500" s="80">
        <v>0</v>
      </c>
      <c r="Y500" s="98"/>
      <c r="Z500" s="80">
        <f t="shared" si="26"/>
        <v>0</v>
      </c>
      <c r="AA500" s="80" t="str">
        <f t="shared" si="25"/>
        <v>高东支行</v>
      </c>
      <c r="AB500" s="81" t="s">
        <v>885</v>
      </c>
      <c r="AC500" s="81">
        <v>0</v>
      </c>
      <c r="AD500" s="81">
        <v>0</v>
      </c>
      <c r="AE500" s="81">
        <v>0</v>
      </c>
      <c r="AF500" s="81">
        <v>5000</v>
      </c>
      <c r="AG500" s="80" t="str">
        <f>IFERROR(VLOOKUP(AB500,$AI:$AJ,2,FALSE),0)</f>
        <v>高东支行</v>
      </c>
      <c r="AI500" s="89" t="s">
        <v>869</v>
      </c>
      <c r="AJ500" s="89" t="s">
        <v>133</v>
      </c>
      <c r="AL500" s="83"/>
      <c r="AM500" s="83"/>
      <c r="AN500" s="83"/>
      <c r="AO500" s="83"/>
      <c r="AP500" s="83"/>
      <c r="AX500" s="80" t="s">
        <v>869</v>
      </c>
      <c r="AY500" s="80" t="s">
        <v>133</v>
      </c>
    </row>
    <row r="501" s="80" customFormat="1" ht="17.25" spans="1:51">
      <c r="A501" s="95"/>
      <c r="B501" s="95"/>
      <c r="C501" s="95"/>
      <c r="D501" s="95">
        <v>0</v>
      </c>
      <c r="E501" s="95"/>
      <c r="F501" s="95"/>
      <c r="G501" s="95"/>
      <c r="H501" s="95"/>
      <c r="I501" s="95"/>
      <c r="J501" s="95"/>
      <c r="K501" s="95"/>
      <c r="L501" s="80">
        <v>0</v>
      </c>
      <c r="Y501" s="98"/>
      <c r="Z501" s="80">
        <f t="shared" si="26"/>
        <v>0</v>
      </c>
      <c r="AA501" s="80" t="str">
        <f t="shared" si="25"/>
        <v>花木支行</v>
      </c>
      <c r="AB501" s="81" t="s">
        <v>683</v>
      </c>
      <c r="AC501" s="81">
        <v>0</v>
      </c>
      <c r="AD501" s="81">
        <v>0</v>
      </c>
      <c r="AE501" s="81">
        <v>0</v>
      </c>
      <c r="AF501" s="81">
        <v>201478</v>
      </c>
      <c r="AG501" s="80" t="str">
        <f>IFERROR(VLOOKUP(AB501,$AI:$AJ,2,FALSE),0)</f>
        <v>花木支行</v>
      </c>
      <c r="AI501" s="94" t="s">
        <v>233</v>
      </c>
      <c r="AJ501" s="89" t="s">
        <v>133</v>
      </c>
      <c r="AL501" s="83"/>
      <c r="AM501" s="83"/>
      <c r="AN501" s="83"/>
      <c r="AO501" s="83"/>
      <c r="AP501" s="83"/>
      <c r="AX501" s="80" t="s">
        <v>233</v>
      </c>
      <c r="AY501" s="80" t="s">
        <v>133</v>
      </c>
    </row>
    <row r="502" s="80" customFormat="1" ht="17.25" spans="1:51">
      <c r="A502" s="95"/>
      <c r="B502" s="95"/>
      <c r="C502" s="95"/>
      <c r="D502" s="95">
        <v>0</v>
      </c>
      <c r="E502" s="95"/>
      <c r="F502" s="95"/>
      <c r="G502" s="95"/>
      <c r="H502" s="95"/>
      <c r="I502" s="95"/>
      <c r="J502" s="95"/>
      <c r="K502" s="95"/>
      <c r="L502" s="80">
        <v>0</v>
      </c>
      <c r="Y502" s="98"/>
      <c r="Z502" s="80">
        <f t="shared" si="26"/>
        <v>0</v>
      </c>
      <c r="AA502" s="80" t="str">
        <f t="shared" si="25"/>
        <v>北蔡支行</v>
      </c>
      <c r="AB502" s="81" t="s">
        <v>792</v>
      </c>
      <c r="AC502" s="81">
        <v>0</v>
      </c>
      <c r="AD502" s="81">
        <v>0</v>
      </c>
      <c r="AE502" s="81">
        <v>0</v>
      </c>
      <c r="AF502" s="81">
        <v>9000</v>
      </c>
      <c r="AG502" s="80" t="str">
        <f>IFERROR(VLOOKUP(AB502,$AI:$AJ,2,FALSE),0)</f>
        <v>北蔡支行</v>
      </c>
      <c r="AI502" s="89" t="s">
        <v>426</v>
      </c>
      <c r="AJ502" s="89" t="s">
        <v>133</v>
      </c>
      <c r="AL502" s="83"/>
      <c r="AM502" s="83"/>
      <c r="AN502" s="83"/>
      <c r="AO502" s="83"/>
      <c r="AP502" s="83"/>
      <c r="AX502" s="80" t="s">
        <v>426</v>
      </c>
      <c r="AY502" s="80" t="s">
        <v>133</v>
      </c>
    </row>
    <row r="503" s="80" customFormat="1" ht="17.25" spans="1:51">
      <c r="A503" s="95"/>
      <c r="B503" s="95"/>
      <c r="C503" s="95"/>
      <c r="D503" s="95">
        <v>0</v>
      </c>
      <c r="E503" s="95"/>
      <c r="F503" s="95"/>
      <c r="G503" s="95"/>
      <c r="H503" s="95"/>
      <c r="I503" s="95"/>
      <c r="J503" s="95"/>
      <c r="K503" s="95"/>
      <c r="L503" s="80">
        <v>0</v>
      </c>
      <c r="Y503" s="98"/>
      <c r="Z503" s="80">
        <f t="shared" si="26"/>
        <v>0</v>
      </c>
      <c r="AA503" s="80" t="str">
        <f t="shared" si="25"/>
        <v>唐镇支行</v>
      </c>
      <c r="AB503" s="81" t="s">
        <v>437</v>
      </c>
      <c r="AC503" s="81">
        <v>0</v>
      </c>
      <c r="AD503" s="81">
        <v>0</v>
      </c>
      <c r="AE503" s="81">
        <v>1</v>
      </c>
      <c r="AF503" s="81">
        <v>0</v>
      </c>
      <c r="AG503" s="80" t="str">
        <f>IFERROR(VLOOKUP(AB503,$AI:$AJ,2,FALSE),0)</f>
        <v>唐镇支行</v>
      </c>
      <c r="AI503" s="89" t="s">
        <v>886</v>
      </c>
      <c r="AJ503" s="89" t="s">
        <v>133</v>
      </c>
      <c r="AL503" s="83"/>
      <c r="AM503" s="83"/>
      <c r="AN503" s="83"/>
      <c r="AO503" s="83"/>
      <c r="AP503" s="83"/>
      <c r="AX503" s="80" t="s">
        <v>886</v>
      </c>
      <c r="AY503" s="80" t="s">
        <v>133</v>
      </c>
    </row>
    <row r="504" s="80" customFormat="1" ht="17.25" spans="1:51">
      <c r="A504" s="95"/>
      <c r="B504" s="95"/>
      <c r="C504" s="95"/>
      <c r="D504" s="95">
        <v>0</v>
      </c>
      <c r="E504" s="95"/>
      <c r="F504" s="95"/>
      <c r="G504" s="95"/>
      <c r="H504" s="95"/>
      <c r="I504" s="95"/>
      <c r="J504" s="95"/>
      <c r="K504" s="95"/>
      <c r="L504" s="80">
        <v>0</v>
      </c>
      <c r="Y504" s="98"/>
      <c r="Z504" s="80">
        <f t="shared" si="26"/>
        <v>0</v>
      </c>
      <c r="AA504" s="80" t="str">
        <f t="shared" si="25"/>
        <v>东波分理处</v>
      </c>
      <c r="AB504" s="81" t="s">
        <v>440</v>
      </c>
      <c r="AC504" s="81">
        <v>0</v>
      </c>
      <c r="AD504" s="81">
        <v>0</v>
      </c>
      <c r="AE504" s="81">
        <v>0</v>
      </c>
      <c r="AF504" s="81">
        <v>0</v>
      </c>
      <c r="AG504" s="80" t="str">
        <f>IFERROR(VLOOKUP(AB504,$AI:$AJ,2,FALSE),0)</f>
        <v>东波分理处</v>
      </c>
      <c r="AI504" s="89" t="s">
        <v>887</v>
      </c>
      <c r="AJ504" s="89" t="s">
        <v>133</v>
      </c>
      <c r="AL504" s="83"/>
      <c r="AM504" s="83"/>
      <c r="AN504" s="83"/>
      <c r="AO504" s="83"/>
      <c r="AP504" s="83"/>
      <c r="AX504" s="80" t="s">
        <v>887</v>
      </c>
      <c r="AY504" s="80" t="s">
        <v>133</v>
      </c>
    </row>
    <row r="505" s="80" customFormat="1" ht="17.25" spans="1:51">
      <c r="A505" s="95"/>
      <c r="B505" s="95"/>
      <c r="C505" s="95"/>
      <c r="D505" s="95">
        <v>0</v>
      </c>
      <c r="E505" s="95"/>
      <c r="F505" s="95"/>
      <c r="G505" s="95"/>
      <c r="H505" s="95"/>
      <c r="I505" s="95"/>
      <c r="J505" s="95"/>
      <c r="K505" s="95"/>
      <c r="L505" s="80">
        <v>0</v>
      </c>
      <c r="Y505" s="98"/>
      <c r="Z505" s="80">
        <f t="shared" si="26"/>
        <v>0</v>
      </c>
      <c r="AA505" s="80">
        <f t="shared" si="25"/>
        <v>0</v>
      </c>
      <c r="AB505" s="81" t="s">
        <v>888</v>
      </c>
      <c r="AC505" s="81">
        <v>0</v>
      </c>
      <c r="AD505" s="81">
        <v>0</v>
      </c>
      <c r="AE505" s="81">
        <v>0</v>
      </c>
      <c r="AF505" s="81">
        <v>10000</v>
      </c>
      <c r="AG505" s="80">
        <f>IFERROR(VLOOKUP(AB505,$AI:$AJ,2,FALSE),0)</f>
        <v>0</v>
      </c>
      <c r="AI505" s="89" t="s">
        <v>889</v>
      </c>
      <c r="AJ505" s="89" t="s">
        <v>133</v>
      </c>
      <c r="AL505" s="83"/>
      <c r="AM505" s="83"/>
      <c r="AN505" s="83"/>
      <c r="AO505" s="83"/>
      <c r="AP505" s="83"/>
      <c r="AX505" s="80" t="s">
        <v>889</v>
      </c>
      <c r="AY505" s="80" t="s">
        <v>133</v>
      </c>
    </row>
    <row r="506" s="80" customFormat="1" ht="17.25" spans="1:51">
      <c r="A506" s="95"/>
      <c r="B506" s="95"/>
      <c r="C506" s="95"/>
      <c r="D506" s="95">
        <v>0</v>
      </c>
      <c r="E506" s="95"/>
      <c r="F506" s="95"/>
      <c r="G506" s="95"/>
      <c r="H506" s="95"/>
      <c r="I506" s="95"/>
      <c r="J506" s="95"/>
      <c r="K506" s="95"/>
      <c r="L506" s="80">
        <v>0</v>
      </c>
      <c r="Y506" s="98"/>
      <c r="Z506" s="80">
        <f t="shared" si="26"/>
        <v>0</v>
      </c>
      <c r="AA506" s="80">
        <f t="shared" si="25"/>
        <v>0</v>
      </c>
      <c r="AB506" s="81" t="s">
        <v>890</v>
      </c>
      <c r="AC506" s="81">
        <v>0</v>
      </c>
      <c r="AD506" s="81">
        <v>0</v>
      </c>
      <c r="AE506" s="81">
        <v>0</v>
      </c>
      <c r="AF506" s="81">
        <v>0</v>
      </c>
      <c r="AG506" s="80">
        <f>IFERROR(VLOOKUP(AB506,$AI:$AJ,2,FALSE),0)</f>
        <v>0</v>
      </c>
      <c r="AI506" s="89" t="s">
        <v>834</v>
      </c>
      <c r="AJ506" s="89" t="s">
        <v>114</v>
      </c>
      <c r="AL506" s="83"/>
      <c r="AM506" s="83"/>
      <c r="AN506" s="83"/>
      <c r="AO506" s="83"/>
      <c r="AP506" s="83"/>
      <c r="AX506" s="80" t="s">
        <v>834</v>
      </c>
      <c r="AY506" s="80" t="s">
        <v>114</v>
      </c>
    </row>
    <row r="507" s="80" customFormat="1" ht="17.25" spans="1:51">
      <c r="A507" s="95"/>
      <c r="B507" s="95"/>
      <c r="C507" s="95"/>
      <c r="D507" s="95">
        <v>0</v>
      </c>
      <c r="E507" s="95"/>
      <c r="F507" s="95"/>
      <c r="G507" s="95"/>
      <c r="H507" s="95"/>
      <c r="I507" s="95"/>
      <c r="J507" s="95"/>
      <c r="K507" s="95"/>
      <c r="L507" s="80">
        <v>0</v>
      </c>
      <c r="Y507" s="98"/>
      <c r="Z507" s="80">
        <f t="shared" si="26"/>
        <v>0</v>
      </c>
      <c r="AA507" s="80">
        <f t="shared" si="25"/>
        <v>0</v>
      </c>
      <c r="AB507" s="81" t="s">
        <v>891</v>
      </c>
      <c r="AC507" s="81">
        <v>0</v>
      </c>
      <c r="AD507" s="81">
        <v>0</v>
      </c>
      <c r="AE507" s="81">
        <v>0</v>
      </c>
      <c r="AF507" s="81">
        <v>0</v>
      </c>
      <c r="AG507" s="80">
        <f>IFERROR(VLOOKUP(AB507,$AI:$AJ,2,FALSE),0)</f>
        <v>0</v>
      </c>
      <c r="AI507" s="89" t="s">
        <v>875</v>
      </c>
      <c r="AJ507" s="89" t="s">
        <v>114</v>
      </c>
      <c r="AL507" s="83"/>
      <c r="AM507" s="83"/>
      <c r="AN507" s="83"/>
      <c r="AO507" s="83"/>
      <c r="AP507" s="83"/>
      <c r="AX507" s="80" t="s">
        <v>875</v>
      </c>
      <c r="AY507" s="80" t="s">
        <v>114</v>
      </c>
    </row>
    <row r="508" s="80" customFormat="1" ht="17.25" spans="1:51">
      <c r="A508" s="95"/>
      <c r="B508" s="95"/>
      <c r="C508" s="95"/>
      <c r="D508" s="95">
        <v>0</v>
      </c>
      <c r="E508" s="95"/>
      <c r="F508" s="95"/>
      <c r="G508" s="95"/>
      <c r="H508" s="95"/>
      <c r="I508" s="95"/>
      <c r="J508" s="95"/>
      <c r="K508" s="95"/>
      <c r="L508" s="80">
        <v>0</v>
      </c>
      <c r="Y508" s="98"/>
      <c r="Z508" s="80">
        <f t="shared" si="26"/>
        <v>0</v>
      </c>
      <c r="AA508" s="80" t="str">
        <f t="shared" si="25"/>
        <v>金桥支行</v>
      </c>
      <c r="AB508" s="81" t="s">
        <v>845</v>
      </c>
      <c r="AC508" s="81">
        <v>0</v>
      </c>
      <c r="AD508" s="81">
        <v>0</v>
      </c>
      <c r="AE508" s="81">
        <v>0</v>
      </c>
      <c r="AF508" s="81">
        <v>0</v>
      </c>
      <c r="AG508" s="80" t="str">
        <f>IFERROR(VLOOKUP(AB508,$AI:$AJ,2,FALSE),0)</f>
        <v>金桥支行</v>
      </c>
      <c r="AI508" s="89" t="s">
        <v>892</v>
      </c>
      <c r="AJ508" s="89" t="s">
        <v>114</v>
      </c>
      <c r="AL508" s="83"/>
      <c r="AM508" s="83"/>
      <c r="AN508" s="83"/>
      <c r="AO508" s="83"/>
      <c r="AP508" s="83"/>
      <c r="AX508" s="80" t="s">
        <v>892</v>
      </c>
      <c r="AY508" s="80" t="s">
        <v>114</v>
      </c>
    </row>
    <row r="509" s="80" customFormat="1" ht="17.25" spans="1:51">
      <c r="A509" s="95"/>
      <c r="B509" s="95"/>
      <c r="C509" s="95"/>
      <c r="D509" s="95">
        <v>0</v>
      </c>
      <c r="E509" s="95"/>
      <c r="F509" s="95"/>
      <c r="G509" s="95"/>
      <c r="H509" s="95"/>
      <c r="I509" s="95"/>
      <c r="J509" s="95"/>
      <c r="K509" s="95"/>
      <c r="L509" s="80">
        <v>0</v>
      </c>
      <c r="Y509" s="98"/>
      <c r="Z509" s="80">
        <f t="shared" si="26"/>
        <v>0</v>
      </c>
      <c r="AA509" s="80" t="str">
        <f t="shared" si="25"/>
        <v>风险管理部</v>
      </c>
      <c r="AB509" s="81" t="s">
        <v>485</v>
      </c>
      <c r="AC509" s="81">
        <v>0</v>
      </c>
      <c r="AD509" s="81">
        <v>0</v>
      </c>
      <c r="AE509" s="81">
        <v>1</v>
      </c>
      <c r="AF509" s="81">
        <v>0</v>
      </c>
      <c r="AG509" s="80" t="str">
        <f>IFERROR(VLOOKUP(AB509,$AI:$AJ,2,FALSE),0)</f>
        <v>风险管理部</v>
      </c>
      <c r="AI509" s="89" t="s">
        <v>634</v>
      </c>
      <c r="AJ509" s="89" t="s">
        <v>114</v>
      </c>
      <c r="AL509" s="83"/>
      <c r="AM509" s="83"/>
      <c r="AN509" s="83"/>
      <c r="AO509" s="83"/>
      <c r="AP509" s="83"/>
      <c r="AX509" s="80" t="s">
        <v>634</v>
      </c>
      <c r="AY509" s="80" t="s">
        <v>114</v>
      </c>
    </row>
    <row r="510" s="80" customFormat="1" ht="17.25" spans="1:51">
      <c r="A510" s="95"/>
      <c r="B510" s="95"/>
      <c r="C510" s="95"/>
      <c r="D510" s="95">
        <v>0</v>
      </c>
      <c r="E510" s="95"/>
      <c r="F510" s="95"/>
      <c r="G510" s="95"/>
      <c r="H510" s="95"/>
      <c r="I510" s="95"/>
      <c r="J510" s="95"/>
      <c r="K510" s="95"/>
      <c r="L510" s="80">
        <v>0</v>
      </c>
      <c r="Y510" s="98"/>
      <c r="Z510" s="80">
        <f t="shared" si="26"/>
        <v>0</v>
      </c>
      <c r="AA510" s="80">
        <f t="shared" si="25"/>
        <v>0</v>
      </c>
      <c r="AB510" s="81" t="s">
        <v>893</v>
      </c>
      <c r="AC510" s="81">
        <v>0</v>
      </c>
      <c r="AD510" s="81">
        <v>0</v>
      </c>
      <c r="AE510" s="81">
        <v>0</v>
      </c>
      <c r="AF510" s="81">
        <v>0</v>
      </c>
      <c r="AG510" s="80">
        <f>IFERROR(VLOOKUP(AB510,$AI:$AJ,2,FALSE),0)</f>
        <v>0</v>
      </c>
      <c r="AI510" s="89" t="s">
        <v>481</v>
      </c>
      <c r="AJ510" s="89" t="s">
        <v>114</v>
      </c>
      <c r="AL510" s="83"/>
      <c r="AM510" s="83"/>
      <c r="AN510" s="83"/>
      <c r="AO510" s="83"/>
      <c r="AP510" s="83"/>
      <c r="AX510" s="80" t="s">
        <v>481</v>
      </c>
      <c r="AY510" s="80" t="s">
        <v>114</v>
      </c>
    </row>
    <row r="511" s="80" customFormat="1" ht="17.25" spans="1:51">
      <c r="A511" s="95"/>
      <c r="B511" s="95"/>
      <c r="C511" s="95"/>
      <c r="D511" s="95">
        <v>0</v>
      </c>
      <c r="E511" s="95"/>
      <c r="F511" s="95"/>
      <c r="G511" s="95"/>
      <c r="H511" s="95"/>
      <c r="I511" s="95"/>
      <c r="J511" s="95"/>
      <c r="K511" s="95"/>
      <c r="L511" s="80">
        <v>0</v>
      </c>
      <c r="Y511" s="98"/>
      <c r="Z511" s="80">
        <f t="shared" si="26"/>
        <v>0</v>
      </c>
      <c r="AA511" s="80" t="str">
        <f t="shared" si="25"/>
        <v>运营管理部</v>
      </c>
      <c r="AB511" s="81" t="s">
        <v>367</v>
      </c>
      <c r="AC511" s="81">
        <v>0</v>
      </c>
      <c r="AD511" s="81">
        <v>0</v>
      </c>
      <c r="AE511" s="81">
        <v>0</v>
      </c>
      <c r="AF511" s="81">
        <v>0</v>
      </c>
      <c r="AG511" s="80" t="str">
        <f>IFERROR(VLOOKUP(AB511,$AI:$AJ,2,FALSE),0)</f>
        <v>运营管理部</v>
      </c>
      <c r="AI511" s="89" t="s">
        <v>508</v>
      </c>
      <c r="AJ511" s="89" t="s">
        <v>114</v>
      </c>
      <c r="AL511" s="83"/>
      <c r="AM511" s="83"/>
      <c r="AN511" s="83"/>
      <c r="AO511" s="83"/>
      <c r="AP511" s="83"/>
      <c r="AX511" s="80" t="s">
        <v>508</v>
      </c>
      <c r="AY511" s="80" t="s">
        <v>114</v>
      </c>
    </row>
    <row r="512" s="80" customFormat="1" ht="17.25" spans="1:51">
      <c r="A512" s="95"/>
      <c r="B512" s="95"/>
      <c r="C512" s="95"/>
      <c r="D512" s="95">
        <v>0</v>
      </c>
      <c r="E512" s="95"/>
      <c r="F512" s="95"/>
      <c r="G512" s="95"/>
      <c r="H512" s="95"/>
      <c r="I512" s="95"/>
      <c r="J512" s="95"/>
      <c r="K512" s="95"/>
      <c r="L512" s="80">
        <v>0</v>
      </c>
      <c r="Y512" s="98"/>
      <c r="Z512" s="80">
        <f t="shared" si="26"/>
        <v>0</v>
      </c>
      <c r="AA512" s="80">
        <f t="shared" si="25"/>
        <v>0</v>
      </c>
      <c r="AB512" s="81" t="s">
        <v>894</v>
      </c>
      <c r="AC512" s="81">
        <v>0</v>
      </c>
      <c r="AD512" s="81">
        <v>0</v>
      </c>
      <c r="AE512" s="81">
        <v>0</v>
      </c>
      <c r="AF512" s="81">
        <v>0</v>
      </c>
      <c r="AG512" s="80">
        <f>IFERROR(VLOOKUP(AB512,$AI:$AJ,2,FALSE),0)</f>
        <v>0</v>
      </c>
      <c r="AI512" s="89" t="s">
        <v>691</v>
      </c>
      <c r="AJ512" s="89" t="s">
        <v>114</v>
      </c>
      <c r="AL512" s="83"/>
      <c r="AM512" s="83"/>
      <c r="AN512" s="83"/>
      <c r="AO512" s="83"/>
      <c r="AP512" s="83"/>
      <c r="AX512" s="80" t="s">
        <v>691</v>
      </c>
      <c r="AY512" s="80" t="s">
        <v>114</v>
      </c>
    </row>
    <row r="513" s="80" customFormat="1" ht="17.25" spans="1:51">
      <c r="A513" s="95"/>
      <c r="B513" s="95"/>
      <c r="C513" s="95"/>
      <c r="D513" s="95">
        <v>0</v>
      </c>
      <c r="E513" s="95"/>
      <c r="F513" s="95"/>
      <c r="G513" s="95"/>
      <c r="H513" s="95"/>
      <c r="I513" s="95"/>
      <c r="J513" s="95"/>
      <c r="K513" s="95"/>
      <c r="L513" s="80">
        <v>0</v>
      </c>
      <c r="Y513" s="98"/>
      <c r="Z513" s="80">
        <f t="shared" si="26"/>
        <v>0</v>
      </c>
      <c r="AA513" s="80">
        <f t="shared" si="25"/>
        <v>0</v>
      </c>
      <c r="AB513" s="81" t="s">
        <v>895</v>
      </c>
      <c r="AC513" s="81">
        <v>0</v>
      </c>
      <c r="AD513" s="81">
        <v>0</v>
      </c>
      <c r="AE513" s="81">
        <v>0</v>
      </c>
      <c r="AF513" s="81">
        <v>0</v>
      </c>
      <c r="AG513" s="80">
        <f>IFERROR(VLOOKUP(AB513,$AI:$AJ,2,FALSE),0)</f>
        <v>0</v>
      </c>
      <c r="AI513" s="89" t="s">
        <v>896</v>
      </c>
      <c r="AJ513" s="89" t="s">
        <v>114</v>
      </c>
      <c r="AL513" s="83"/>
      <c r="AM513" s="83"/>
      <c r="AN513" s="83"/>
      <c r="AO513" s="83"/>
      <c r="AP513" s="83"/>
      <c r="AX513" s="80" t="s">
        <v>896</v>
      </c>
      <c r="AY513" s="80" t="s">
        <v>114</v>
      </c>
    </row>
    <row r="514" s="80" customFormat="1" ht="17.25" spans="1:51">
      <c r="A514" s="95"/>
      <c r="B514" s="95"/>
      <c r="C514" s="95"/>
      <c r="D514" s="95">
        <v>0</v>
      </c>
      <c r="E514" s="95"/>
      <c r="F514" s="95"/>
      <c r="G514" s="95"/>
      <c r="H514" s="95"/>
      <c r="I514" s="95"/>
      <c r="J514" s="95"/>
      <c r="K514" s="95"/>
      <c r="L514" s="80">
        <v>0</v>
      </c>
      <c r="Y514" s="98"/>
      <c r="Z514" s="80">
        <f t="shared" si="26"/>
        <v>0</v>
      </c>
      <c r="AA514" s="80" t="str">
        <f t="shared" ref="AA514:AA577" si="27">AG514</f>
        <v>北蔡支行</v>
      </c>
      <c r="AB514" s="81" t="s">
        <v>783</v>
      </c>
      <c r="AC514" s="81">
        <v>0</v>
      </c>
      <c r="AD514" s="81">
        <v>0</v>
      </c>
      <c r="AE514" s="81">
        <v>0</v>
      </c>
      <c r="AF514" s="81">
        <v>0</v>
      </c>
      <c r="AG514" s="80" t="str">
        <f>IFERROR(VLOOKUP(AB514,$AI:$AJ,2,FALSE),0)</f>
        <v>北蔡支行</v>
      </c>
      <c r="AI514" s="89" t="s">
        <v>897</v>
      </c>
      <c r="AJ514" s="89" t="s">
        <v>114</v>
      </c>
      <c r="AL514" s="83"/>
      <c r="AM514" s="83"/>
      <c r="AN514" s="83"/>
      <c r="AO514" s="83"/>
      <c r="AP514" s="83"/>
      <c r="AX514" s="80" t="s">
        <v>897</v>
      </c>
      <c r="AY514" s="80" t="s">
        <v>114</v>
      </c>
    </row>
    <row r="515" s="80" customFormat="1" ht="17.25" spans="1:51">
      <c r="A515" s="95"/>
      <c r="B515" s="95"/>
      <c r="C515" s="95"/>
      <c r="D515" s="95">
        <v>0</v>
      </c>
      <c r="E515" s="95"/>
      <c r="F515" s="95"/>
      <c r="G515" s="95"/>
      <c r="H515" s="95"/>
      <c r="I515" s="95"/>
      <c r="J515" s="95"/>
      <c r="K515" s="95"/>
      <c r="L515" s="80">
        <v>0</v>
      </c>
      <c r="Y515" s="98"/>
      <c r="Z515" s="80">
        <f t="shared" si="26"/>
        <v>0</v>
      </c>
      <c r="AA515" s="80" t="str">
        <f t="shared" si="27"/>
        <v>零售市场部</v>
      </c>
      <c r="AB515" s="81" t="s">
        <v>179</v>
      </c>
      <c r="AC515" s="81">
        <v>1</v>
      </c>
      <c r="AD515" s="81">
        <v>281000</v>
      </c>
      <c r="AE515" s="81">
        <v>35</v>
      </c>
      <c r="AF515" s="81">
        <v>4419332</v>
      </c>
      <c r="AG515" s="80" t="str">
        <f>IFERROR(VLOOKUP(AB515,$AI:$AJ,2,FALSE),0)</f>
        <v>零售市场部</v>
      </c>
      <c r="AI515" s="89" t="s">
        <v>123</v>
      </c>
      <c r="AJ515" s="89" t="s">
        <v>114</v>
      </c>
      <c r="AL515" s="83"/>
      <c r="AM515" s="83"/>
      <c r="AN515" s="83"/>
      <c r="AO515" s="83"/>
      <c r="AP515" s="83"/>
      <c r="AX515" s="80" t="s">
        <v>123</v>
      </c>
      <c r="AY515" s="80" t="s">
        <v>114</v>
      </c>
    </row>
    <row r="516" s="80" customFormat="1" ht="17.25" spans="1:51">
      <c r="A516" s="95"/>
      <c r="B516" s="95"/>
      <c r="C516" s="95"/>
      <c r="D516" s="95">
        <v>0</v>
      </c>
      <c r="E516" s="95"/>
      <c r="F516" s="95"/>
      <c r="G516" s="95"/>
      <c r="H516" s="95"/>
      <c r="I516" s="95"/>
      <c r="J516" s="95"/>
      <c r="K516" s="95"/>
      <c r="L516" s="80">
        <v>0</v>
      </c>
      <c r="Y516" s="98"/>
      <c r="Z516" s="80">
        <f t="shared" ref="Z516:Z579" si="28">P516-Y516</f>
        <v>0</v>
      </c>
      <c r="AA516" s="80" t="str">
        <f t="shared" si="27"/>
        <v>芳华分理处</v>
      </c>
      <c r="AB516" s="81" t="s">
        <v>232</v>
      </c>
      <c r="AC516" s="81">
        <v>0</v>
      </c>
      <c r="AD516" s="81">
        <v>10000</v>
      </c>
      <c r="AE516" s="81">
        <v>0</v>
      </c>
      <c r="AF516" s="81">
        <v>115000</v>
      </c>
      <c r="AG516" s="80" t="str">
        <f>IFERROR(VLOOKUP(AB516,$AI:$AJ,2,FALSE),0)</f>
        <v>芳华分理处</v>
      </c>
      <c r="AI516" s="89" t="s">
        <v>716</v>
      </c>
      <c r="AJ516" s="89" t="s">
        <v>114</v>
      </c>
      <c r="AL516" s="83"/>
      <c r="AM516" s="83"/>
      <c r="AN516" s="83"/>
      <c r="AO516" s="83"/>
      <c r="AP516" s="83"/>
      <c r="AX516" s="80" t="s">
        <v>716</v>
      </c>
      <c r="AY516" s="80" t="s">
        <v>114</v>
      </c>
    </row>
    <row r="517" s="80" customFormat="1" ht="17.25" spans="1:51">
      <c r="A517" s="95"/>
      <c r="B517" s="95"/>
      <c r="C517" s="95"/>
      <c r="D517" s="95">
        <v>0</v>
      </c>
      <c r="E517" s="95"/>
      <c r="F517" s="95"/>
      <c r="G517" s="95"/>
      <c r="H517" s="95"/>
      <c r="I517" s="95"/>
      <c r="J517" s="95"/>
      <c r="K517" s="95"/>
      <c r="L517" s="80">
        <v>0</v>
      </c>
      <c r="Y517" s="98"/>
      <c r="Z517" s="80">
        <f t="shared" si="28"/>
        <v>0</v>
      </c>
      <c r="AA517" s="80" t="str">
        <f t="shared" si="27"/>
        <v>南新分理处</v>
      </c>
      <c r="AB517" s="81" t="s">
        <v>833</v>
      </c>
      <c r="AC517" s="81">
        <v>0</v>
      </c>
      <c r="AD517" s="81">
        <v>0</v>
      </c>
      <c r="AE517" s="81">
        <v>0</v>
      </c>
      <c r="AF517" s="81">
        <v>0</v>
      </c>
      <c r="AG517" s="80" t="str">
        <f>IFERROR(VLOOKUP(AB517,$AI:$AJ,2,FALSE),0)</f>
        <v>南新分理处</v>
      </c>
      <c r="AI517" s="89" t="s">
        <v>628</v>
      </c>
      <c r="AJ517" s="89" t="s">
        <v>114</v>
      </c>
      <c r="AL517" s="83"/>
      <c r="AM517" s="83"/>
      <c r="AN517" s="83"/>
      <c r="AO517" s="83"/>
      <c r="AP517" s="83"/>
      <c r="AX517" s="80" t="s">
        <v>628</v>
      </c>
      <c r="AY517" s="80" t="s">
        <v>114</v>
      </c>
    </row>
    <row r="518" s="80" customFormat="1" ht="17.25" spans="1:51">
      <c r="A518" s="95"/>
      <c r="B518" s="95"/>
      <c r="C518" s="95"/>
      <c r="D518" s="95">
        <v>0</v>
      </c>
      <c r="E518" s="95"/>
      <c r="F518" s="95"/>
      <c r="G518" s="95"/>
      <c r="H518" s="95"/>
      <c r="I518" s="95"/>
      <c r="J518" s="95"/>
      <c r="K518" s="95"/>
      <c r="L518" s="80">
        <v>0</v>
      </c>
      <c r="Y518" s="98"/>
      <c r="Z518" s="80">
        <f t="shared" si="28"/>
        <v>0</v>
      </c>
      <c r="AA518" s="80" t="str">
        <f t="shared" si="27"/>
        <v>运营管理部业务保障部</v>
      </c>
      <c r="AB518" s="81" t="s">
        <v>444</v>
      </c>
      <c r="AC518" s="81">
        <v>0</v>
      </c>
      <c r="AD518" s="81">
        <v>0</v>
      </c>
      <c r="AE518" s="81">
        <v>0</v>
      </c>
      <c r="AF518" s="81">
        <v>0</v>
      </c>
      <c r="AG518" s="80" t="str">
        <f>IFERROR(VLOOKUP(AB518,$AI:$AJ,2,FALSE),0)</f>
        <v>运营管理部业务保障部</v>
      </c>
      <c r="AI518" s="93" t="s">
        <v>438</v>
      </c>
      <c r="AJ518" s="89" t="s">
        <v>114</v>
      </c>
      <c r="AL518" s="83"/>
      <c r="AM518" s="83"/>
      <c r="AN518" s="83"/>
      <c r="AO518" s="83"/>
      <c r="AP518" s="83"/>
      <c r="AX518" s="80" t="s">
        <v>438</v>
      </c>
      <c r="AY518" s="80" t="s">
        <v>114</v>
      </c>
    </row>
    <row r="519" s="80" customFormat="1" ht="17.25" spans="1:51">
      <c r="A519" s="95"/>
      <c r="B519" s="95"/>
      <c r="C519" s="95"/>
      <c r="D519" s="95">
        <v>0</v>
      </c>
      <c r="E519" s="95"/>
      <c r="F519" s="95"/>
      <c r="G519" s="95"/>
      <c r="H519" s="95"/>
      <c r="I519" s="95"/>
      <c r="J519" s="95"/>
      <c r="K519" s="95"/>
      <c r="L519" s="80">
        <v>0</v>
      </c>
      <c r="Y519" s="98"/>
      <c r="Z519" s="80">
        <f t="shared" si="28"/>
        <v>0</v>
      </c>
      <c r="AA519" s="80" t="str">
        <f t="shared" si="27"/>
        <v>合庆支行</v>
      </c>
      <c r="AB519" s="81" t="s">
        <v>898</v>
      </c>
      <c r="AC519" s="81">
        <v>0</v>
      </c>
      <c r="AD519" s="81">
        <v>0</v>
      </c>
      <c r="AE519" s="81">
        <v>0</v>
      </c>
      <c r="AF519" s="81">
        <v>0</v>
      </c>
      <c r="AG519" s="80" t="str">
        <f>IFERROR(VLOOKUP(AB519,$AI:$AJ,2,FALSE),0)</f>
        <v>合庆支行</v>
      </c>
      <c r="AI519" s="94" t="s">
        <v>575</v>
      </c>
      <c r="AJ519" s="89" t="s">
        <v>114</v>
      </c>
      <c r="AL519" s="83"/>
      <c r="AM519" s="83"/>
      <c r="AN519" s="83"/>
      <c r="AO519" s="83"/>
      <c r="AP519" s="83"/>
      <c r="AX519" s="80" t="s">
        <v>575</v>
      </c>
      <c r="AY519" s="80" t="s">
        <v>114</v>
      </c>
    </row>
    <row r="520" s="80" customFormat="1" ht="17.25" spans="1:51">
      <c r="A520" s="95"/>
      <c r="B520" s="95"/>
      <c r="C520" s="95"/>
      <c r="D520" s="95">
        <v>0</v>
      </c>
      <c r="E520" s="95"/>
      <c r="F520" s="95"/>
      <c r="G520" s="95"/>
      <c r="H520" s="95"/>
      <c r="I520" s="95"/>
      <c r="J520" s="95"/>
      <c r="K520" s="95"/>
      <c r="L520" s="80">
        <v>0</v>
      </c>
      <c r="Y520" s="98"/>
      <c r="Z520" s="80">
        <f t="shared" si="28"/>
        <v>0</v>
      </c>
      <c r="AA520" s="80" t="str">
        <f t="shared" si="27"/>
        <v>营业部</v>
      </c>
      <c r="AB520" s="81" t="s">
        <v>595</v>
      </c>
      <c r="AC520" s="81">
        <v>0</v>
      </c>
      <c r="AD520" s="81">
        <v>0</v>
      </c>
      <c r="AE520" s="81">
        <v>0</v>
      </c>
      <c r="AF520" s="81">
        <v>0</v>
      </c>
      <c r="AG520" s="80" t="str">
        <f>IFERROR(VLOOKUP(AB520,$AI:$AJ,2,FALSE),0)</f>
        <v>营业部</v>
      </c>
      <c r="AI520" s="89" t="s">
        <v>829</v>
      </c>
      <c r="AJ520" s="89" t="s">
        <v>114</v>
      </c>
      <c r="AL520" s="83"/>
      <c r="AM520" s="83"/>
      <c r="AN520" s="83"/>
      <c r="AO520" s="83"/>
      <c r="AP520" s="83"/>
      <c r="AX520" s="80" t="s">
        <v>829</v>
      </c>
      <c r="AY520" s="80" t="s">
        <v>114</v>
      </c>
    </row>
    <row r="521" s="80" customFormat="1" ht="17.25" spans="1:51">
      <c r="A521" s="95"/>
      <c r="B521" s="95"/>
      <c r="C521" s="95"/>
      <c r="D521" s="95">
        <v>0</v>
      </c>
      <c r="E521" s="95"/>
      <c r="F521" s="95"/>
      <c r="G521" s="95"/>
      <c r="H521" s="95"/>
      <c r="I521" s="95"/>
      <c r="J521" s="95"/>
      <c r="K521" s="95"/>
      <c r="L521" s="80">
        <v>0</v>
      </c>
      <c r="Y521" s="98"/>
      <c r="Z521" s="80">
        <f t="shared" si="28"/>
        <v>0</v>
      </c>
      <c r="AA521" s="80">
        <f t="shared" si="27"/>
        <v>0</v>
      </c>
      <c r="AB521" s="81" t="s">
        <v>899</v>
      </c>
      <c r="AC521" s="81">
        <v>0</v>
      </c>
      <c r="AD521" s="81">
        <v>0</v>
      </c>
      <c r="AE521" s="81">
        <v>0</v>
      </c>
      <c r="AF521" s="81">
        <v>0</v>
      </c>
      <c r="AG521" s="80">
        <f>IFERROR(VLOOKUP(AB521,$AI:$AJ,2,FALSE),0)</f>
        <v>0</v>
      </c>
      <c r="AI521" s="89" t="s">
        <v>900</v>
      </c>
      <c r="AJ521" s="89" t="s">
        <v>114</v>
      </c>
      <c r="AL521" s="83"/>
      <c r="AM521" s="83"/>
      <c r="AN521" s="83"/>
      <c r="AO521" s="83"/>
      <c r="AP521" s="83"/>
      <c r="AX521" s="80" t="s">
        <v>900</v>
      </c>
      <c r="AY521" s="80" t="s">
        <v>114</v>
      </c>
    </row>
    <row r="522" s="80" customFormat="1" ht="17.25" spans="1:51">
      <c r="A522" s="95"/>
      <c r="B522" s="95"/>
      <c r="C522" s="95"/>
      <c r="D522" s="95">
        <v>0</v>
      </c>
      <c r="E522" s="95"/>
      <c r="F522" s="95"/>
      <c r="G522" s="95"/>
      <c r="H522" s="95"/>
      <c r="I522" s="95"/>
      <c r="J522" s="95"/>
      <c r="K522" s="95"/>
      <c r="L522" s="80">
        <v>0</v>
      </c>
      <c r="Y522" s="98"/>
      <c r="Z522" s="80">
        <f t="shared" si="28"/>
        <v>0</v>
      </c>
      <c r="AA522" s="80" t="str">
        <f t="shared" si="27"/>
        <v>民耀分理处</v>
      </c>
      <c r="AB522" s="81" t="s">
        <v>446</v>
      </c>
      <c r="AC522" s="81">
        <v>1</v>
      </c>
      <c r="AD522" s="81">
        <v>0</v>
      </c>
      <c r="AE522" s="81">
        <v>1</v>
      </c>
      <c r="AF522" s="81">
        <v>0</v>
      </c>
      <c r="AG522" s="80" t="str">
        <f>IFERROR(VLOOKUP(AB522,$AI:$AJ,2,FALSE),0)</f>
        <v>民耀分理处</v>
      </c>
      <c r="AI522" s="89" t="s">
        <v>901</v>
      </c>
      <c r="AJ522" s="89" t="s">
        <v>114</v>
      </c>
      <c r="AL522" s="83"/>
      <c r="AM522" s="83"/>
      <c r="AN522" s="83"/>
      <c r="AO522" s="83"/>
      <c r="AP522" s="83"/>
      <c r="AX522" s="80" t="s">
        <v>901</v>
      </c>
      <c r="AY522" s="80" t="s">
        <v>114</v>
      </c>
    </row>
    <row r="523" s="80" customFormat="1" ht="17.25" spans="1:51">
      <c r="A523" s="95"/>
      <c r="B523" s="95"/>
      <c r="C523" s="95"/>
      <c r="D523" s="95">
        <v>0</v>
      </c>
      <c r="E523" s="95"/>
      <c r="F523" s="95"/>
      <c r="G523" s="95"/>
      <c r="H523" s="95"/>
      <c r="I523" s="95"/>
      <c r="J523" s="95"/>
      <c r="K523" s="95"/>
      <c r="L523" s="80">
        <v>0</v>
      </c>
      <c r="Y523" s="98"/>
      <c r="Z523" s="80">
        <f t="shared" si="28"/>
        <v>0</v>
      </c>
      <c r="AA523" s="80" t="str">
        <f t="shared" si="27"/>
        <v>高桥支行</v>
      </c>
      <c r="AB523" s="81" t="s">
        <v>900</v>
      </c>
      <c r="AC523" s="81">
        <v>0</v>
      </c>
      <c r="AD523" s="81">
        <v>0</v>
      </c>
      <c r="AE523" s="81">
        <v>0</v>
      </c>
      <c r="AF523" s="81">
        <v>0</v>
      </c>
      <c r="AG523" s="80" t="str">
        <f>IFERROR(VLOOKUP(AB523,$AI:$AJ,2,FALSE),0)</f>
        <v>高桥支行</v>
      </c>
      <c r="AI523" s="89" t="s">
        <v>902</v>
      </c>
      <c r="AJ523" s="89" t="s">
        <v>114</v>
      </c>
      <c r="AL523" s="83"/>
      <c r="AM523" s="83"/>
      <c r="AN523" s="83"/>
      <c r="AO523" s="83"/>
      <c r="AP523" s="83"/>
      <c r="AX523" s="80" t="s">
        <v>902</v>
      </c>
      <c r="AY523" s="80" t="s">
        <v>114</v>
      </c>
    </row>
    <row r="524" s="80" customFormat="1" ht="17.25" spans="1:51">
      <c r="A524" s="95"/>
      <c r="B524" s="95"/>
      <c r="C524" s="95"/>
      <c r="D524" s="95">
        <v>0</v>
      </c>
      <c r="E524" s="95"/>
      <c r="F524" s="95"/>
      <c r="G524" s="95"/>
      <c r="H524" s="95"/>
      <c r="I524" s="95"/>
      <c r="J524" s="95"/>
      <c r="K524" s="95"/>
      <c r="L524" s="80">
        <v>0</v>
      </c>
      <c r="Y524" s="98"/>
      <c r="Z524" s="80">
        <f t="shared" si="28"/>
        <v>0</v>
      </c>
      <c r="AA524" s="80" t="str">
        <f t="shared" si="27"/>
        <v>唐镇支行</v>
      </c>
      <c r="AB524" s="81" t="s">
        <v>903</v>
      </c>
      <c r="AC524" s="81">
        <v>0</v>
      </c>
      <c r="AD524" s="81">
        <v>0</v>
      </c>
      <c r="AE524" s="81">
        <v>0</v>
      </c>
      <c r="AF524" s="81">
        <v>0</v>
      </c>
      <c r="AG524" s="80" t="str">
        <f>IFERROR(VLOOKUP(AB524,$AI:$AJ,2,FALSE),0)</f>
        <v>唐镇支行</v>
      </c>
      <c r="AI524" s="89" t="s">
        <v>762</v>
      </c>
      <c r="AJ524" s="89" t="s">
        <v>114</v>
      </c>
      <c r="AL524" s="83"/>
      <c r="AM524" s="83"/>
      <c r="AN524" s="83"/>
      <c r="AO524" s="83"/>
      <c r="AP524" s="83"/>
      <c r="AX524" s="80" t="s">
        <v>762</v>
      </c>
      <c r="AY524" s="80" t="s">
        <v>114</v>
      </c>
    </row>
    <row r="525" s="80" customFormat="1" ht="17.25" spans="1:51">
      <c r="A525" s="95"/>
      <c r="B525" s="95"/>
      <c r="C525" s="95"/>
      <c r="D525" s="95">
        <v>0</v>
      </c>
      <c r="E525" s="95"/>
      <c r="F525" s="95"/>
      <c r="G525" s="95"/>
      <c r="H525" s="95"/>
      <c r="I525" s="95"/>
      <c r="J525" s="95"/>
      <c r="K525" s="95"/>
      <c r="L525" s="80">
        <v>0</v>
      </c>
      <c r="Y525" s="98"/>
      <c r="Z525" s="80">
        <f t="shared" si="28"/>
        <v>0</v>
      </c>
      <c r="AA525" s="80" t="str">
        <f t="shared" si="27"/>
        <v>金杨支行</v>
      </c>
      <c r="AB525" s="81" t="s">
        <v>449</v>
      </c>
      <c r="AC525" s="81">
        <v>0</v>
      </c>
      <c r="AD525" s="81">
        <v>0</v>
      </c>
      <c r="AE525" s="81">
        <v>0</v>
      </c>
      <c r="AF525" s="81">
        <v>200000</v>
      </c>
      <c r="AG525" s="80" t="str">
        <f>IFERROR(VLOOKUP(AB525,$AI:$AJ,2,FALSE),0)</f>
        <v>金杨支行</v>
      </c>
      <c r="AI525" s="89" t="s">
        <v>904</v>
      </c>
      <c r="AJ525" s="89" t="s">
        <v>114</v>
      </c>
      <c r="AL525" s="83"/>
      <c r="AM525" s="83"/>
      <c r="AN525" s="83"/>
      <c r="AO525" s="83"/>
      <c r="AP525" s="83"/>
      <c r="AX525" s="80" t="s">
        <v>904</v>
      </c>
      <c r="AY525" s="80" t="s">
        <v>114</v>
      </c>
    </row>
    <row r="526" s="80" customFormat="1" ht="17.25" spans="1:51">
      <c r="A526" s="95"/>
      <c r="B526" s="95"/>
      <c r="C526" s="95"/>
      <c r="D526" s="95">
        <v>0</v>
      </c>
      <c r="E526" s="95"/>
      <c r="F526" s="95"/>
      <c r="G526" s="95"/>
      <c r="H526" s="95"/>
      <c r="I526" s="95"/>
      <c r="J526" s="95"/>
      <c r="K526" s="95"/>
      <c r="L526" s="80">
        <v>0</v>
      </c>
      <c r="Y526" s="98"/>
      <c r="Z526" s="80">
        <f t="shared" si="28"/>
        <v>0</v>
      </c>
      <c r="AA526" s="80" t="str">
        <f t="shared" si="27"/>
        <v>运营管理部业务保障部</v>
      </c>
      <c r="AB526" s="81" t="s">
        <v>424</v>
      </c>
      <c r="AC526" s="81">
        <v>0</v>
      </c>
      <c r="AD526" s="81">
        <v>0</v>
      </c>
      <c r="AE526" s="81">
        <v>0</v>
      </c>
      <c r="AF526" s="81">
        <v>0</v>
      </c>
      <c r="AG526" s="80" t="str">
        <f>IFERROR(VLOOKUP(AB526,$AI:$AJ,2,FALSE),0)</f>
        <v>运营管理部业务保障部</v>
      </c>
      <c r="AI526" s="93" t="s">
        <v>905</v>
      </c>
      <c r="AJ526" s="89" t="s">
        <v>96</v>
      </c>
      <c r="AL526" s="83"/>
      <c r="AM526" s="83"/>
      <c r="AN526" s="83"/>
      <c r="AO526" s="83"/>
      <c r="AP526" s="83"/>
      <c r="AX526" s="80" t="s">
        <v>905</v>
      </c>
      <c r="AY526" s="80" t="s">
        <v>96</v>
      </c>
    </row>
    <row r="527" s="80" customFormat="1" ht="17.25" spans="1:51">
      <c r="A527" s="95"/>
      <c r="B527" s="95"/>
      <c r="C527" s="95"/>
      <c r="D527" s="95">
        <v>0</v>
      </c>
      <c r="E527" s="95"/>
      <c r="F527" s="95"/>
      <c r="G527" s="95"/>
      <c r="H527" s="95"/>
      <c r="I527" s="95"/>
      <c r="J527" s="95"/>
      <c r="K527" s="95"/>
      <c r="L527" s="80">
        <v>0</v>
      </c>
      <c r="Y527" s="98"/>
      <c r="Z527" s="80">
        <f t="shared" si="28"/>
        <v>0</v>
      </c>
      <c r="AA527" s="80" t="str">
        <f t="shared" si="27"/>
        <v>杨思支行</v>
      </c>
      <c r="AB527" s="81" t="s">
        <v>451</v>
      </c>
      <c r="AC527" s="81">
        <v>0</v>
      </c>
      <c r="AD527" s="81">
        <v>0</v>
      </c>
      <c r="AE527" s="81">
        <v>0</v>
      </c>
      <c r="AF527" s="81">
        <v>0</v>
      </c>
      <c r="AG527" s="80" t="str">
        <f>IFERROR(VLOOKUP(AB527,$AI:$AJ,2,FALSE),0)</f>
        <v>杨思支行</v>
      </c>
      <c r="AI527" s="94" t="s">
        <v>393</v>
      </c>
      <c r="AJ527" s="89" t="s">
        <v>96</v>
      </c>
      <c r="AL527" s="83"/>
      <c r="AM527" s="83"/>
      <c r="AN527" s="83"/>
      <c r="AO527" s="83"/>
      <c r="AP527" s="83"/>
      <c r="AX527" s="80" t="s">
        <v>393</v>
      </c>
      <c r="AY527" s="80" t="s">
        <v>96</v>
      </c>
    </row>
    <row r="528" s="80" customFormat="1" ht="17.25" spans="1:51">
      <c r="A528" s="95"/>
      <c r="B528" s="95"/>
      <c r="C528" s="95"/>
      <c r="D528" s="95">
        <v>0</v>
      </c>
      <c r="E528" s="95"/>
      <c r="F528" s="95"/>
      <c r="G528" s="95"/>
      <c r="H528" s="95"/>
      <c r="I528" s="95"/>
      <c r="J528" s="95"/>
      <c r="K528" s="95"/>
      <c r="L528" s="80">
        <v>0</v>
      </c>
      <c r="Y528" s="98"/>
      <c r="Z528" s="80">
        <f t="shared" si="28"/>
        <v>0</v>
      </c>
      <c r="AA528" s="80" t="str">
        <f t="shared" si="27"/>
        <v>高东支行</v>
      </c>
      <c r="AB528" s="81" t="s">
        <v>906</v>
      </c>
      <c r="AC528" s="81">
        <v>0</v>
      </c>
      <c r="AD528" s="81">
        <v>0</v>
      </c>
      <c r="AE528" s="81">
        <v>0</v>
      </c>
      <c r="AF528" s="81">
        <v>0</v>
      </c>
      <c r="AG528" s="80" t="str">
        <f>IFERROR(VLOOKUP(AB528,$AI:$AJ,2,FALSE),0)</f>
        <v>高东支行</v>
      </c>
      <c r="AI528" s="89" t="s">
        <v>172</v>
      </c>
      <c r="AJ528" s="89" t="s">
        <v>157</v>
      </c>
      <c r="AL528" s="83"/>
      <c r="AM528" s="83"/>
      <c r="AN528" s="83"/>
      <c r="AO528" s="83"/>
      <c r="AP528" s="83"/>
      <c r="AX528" s="80" t="s">
        <v>172</v>
      </c>
      <c r="AY528" s="80" t="s">
        <v>157</v>
      </c>
    </row>
    <row r="529" s="80" customFormat="1" ht="17.25" spans="1:51">
      <c r="A529" s="95"/>
      <c r="B529" s="95"/>
      <c r="C529" s="95"/>
      <c r="D529" s="95">
        <v>0</v>
      </c>
      <c r="E529" s="95"/>
      <c r="F529" s="95"/>
      <c r="G529" s="95"/>
      <c r="H529" s="95"/>
      <c r="I529" s="95"/>
      <c r="J529" s="95"/>
      <c r="K529" s="95"/>
      <c r="L529" s="80">
        <v>0</v>
      </c>
      <c r="Y529" s="98"/>
      <c r="Z529" s="80">
        <f t="shared" si="28"/>
        <v>0</v>
      </c>
      <c r="AA529" s="80" t="str">
        <f t="shared" si="27"/>
        <v>北蔡支行</v>
      </c>
      <c r="AB529" s="81" t="s">
        <v>808</v>
      </c>
      <c r="AC529" s="81">
        <v>0</v>
      </c>
      <c r="AD529" s="81">
        <v>0</v>
      </c>
      <c r="AE529" s="81">
        <v>0</v>
      </c>
      <c r="AF529" s="81">
        <v>0</v>
      </c>
      <c r="AG529" s="80" t="str">
        <f>IFERROR(VLOOKUP(AB529,$AI:$AJ,2,FALSE),0)</f>
        <v>北蔡支行</v>
      </c>
      <c r="AI529" s="89" t="s">
        <v>907</v>
      </c>
      <c r="AJ529" s="89" t="s">
        <v>96</v>
      </c>
      <c r="AL529" s="83"/>
      <c r="AM529" s="83"/>
      <c r="AN529" s="83"/>
      <c r="AO529" s="83"/>
      <c r="AP529" s="83"/>
      <c r="AX529" s="80" t="s">
        <v>907</v>
      </c>
      <c r="AY529" s="80" t="s">
        <v>96</v>
      </c>
    </row>
    <row r="530" s="80" customFormat="1" ht="17.25" spans="1:51">
      <c r="A530" s="95"/>
      <c r="B530" s="95"/>
      <c r="C530" s="95"/>
      <c r="D530" s="95">
        <v>0</v>
      </c>
      <c r="E530" s="95"/>
      <c r="F530" s="95"/>
      <c r="G530" s="95"/>
      <c r="H530" s="95"/>
      <c r="I530" s="95"/>
      <c r="J530" s="95"/>
      <c r="K530" s="95"/>
      <c r="L530" s="80">
        <v>0</v>
      </c>
      <c r="Y530" s="98"/>
      <c r="Z530" s="80">
        <f t="shared" si="28"/>
        <v>0</v>
      </c>
      <c r="AA530" s="80" t="str">
        <f t="shared" si="27"/>
        <v>三林支行</v>
      </c>
      <c r="AB530" s="81" t="s">
        <v>724</v>
      </c>
      <c r="AC530" s="81">
        <v>0</v>
      </c>
      <c r="AD530" s="81">
        <v>0</v>
      </c>
      <c r="AE530" s="81">
        <v>0</v>
      </c>
      <c r="AF530" s="81">
        <v>0</v>
      </c>
      <c r="AG530" s="80" t="str">
        <f>IFERROR(VLOOKUP(AB530,$AI:$AJ,2,FALSE),0)</f>
        <v>三林支行</v>
      </c>
      <c r="AI530" s="89" t="s">
        <v>837</v>
      </c>
      <c r="AJ530" s="89" t="s">
        <v>96</v>
      </c>
      <c r="AL530" s="83"/>
      <c r="AM530" s="83"/>
      <c r="AN530" s="83"/>
      <c r="AO530" s="83"/>
      <c r="AP530" s="83"/>
      <c r="AX530" s="80" t="s">
        <v>837</v>
      </c>
      <c r="AY530" s="80" t="s">
        <v>96</v>
      </c>
    </row>
    <row r="531" s="80" customFormat="1" ht="17.25" spans="1:51">
      <c r="A531" s="95"/>
      <c r="B531" s="95"/>
      <c r="C531" s="95"/>
      <c r="D531" s="95">
        <v>0</v>
      </c>
      <c r="E531" s="95"/>
      <c r="F531" s="95"/>
      <c r="G531" s="95"/>
      <c r="H531" s="95"/>
      <c r="I531" s="95"/>
      <c r="J531" s="95"/>
      <c r="K531" s="95"/>
      <c r="L531" s="80">
        <v>0</v>
      </c>
      <c r="Y531" s="98"/>
      <c r="Z531" s="80">
        <f t="shared" si="28"/>
        <v>0</v>
      </c>
      <c r="AA531" s="80" t="str">
        <f t="shared" si="27"/>
        <v>花木支行</v>
      </c>
      <c r="AB531" s="81" t="s">
        <v>237</v>
      </c>
      <c r="AC531" s="81">
        <v>0</v>
      </c>
      <c r="AD531" s="81">
        <v>0</v>
      </c>
      <c r="AE531" s="81">
        <v>9</v>
      </c>
      <c r="AF531" s="81">
        <v>100000</v>
      </c>
      <c r="AG531" s="80" t="str">
        <f>IFERROR(VLOOKUP(AB531,$AI:$AJ,2,FALSE),0)</f>
        <v>花木支行</v>
      </c>
      <c r="AI531" s="89" t="s">
        <v>365</v>
      </c>
      <c r="AJ531" s="89" t="s">
        <v>96</v>
      </c>
      <c r="AL531" s="83"/>
      <c r="AM531" s="83"/>
      <c r="AN531" s="83"/>
      <c r="AO531" s="83"/>
      <c r="AP531" s="83"/>
      <c r="AX531" s="80" t="s">
        <v>365</v>
      </c>
      <c r="AY531" s="80" t="s">
        <v>96</v>
      </c>
    </row>
    <row r="532" s="80" customFormat="1" ht="17.25" spans="1:51">
      <c r="A532" s="95"/>
      <c r="B532" s="95"/>
      <c r="C532" s="95"/>
      <c r="D532" s="95">
        <v>0</v>
      </c>
      <c r="E532" s="95"/>
      <c r="F532" s="95"/>
      <c r="G532" s="95"/>
      <c r="H532" s="95"/>
      <c r="I532" s="95"/>
      <c r="J532" s="95"/>
      <c r="K532" s="95"/>
      <c r="L532" s="80">
        <v>0</v>
      </c>
      <c r="Y532" s="98"/>
      <c r="Z532" s="80">
        <f t="shared" si="28"/>
        <v>0</v>
      </c>
      <c r="AA532" s="80" t="str">
        <f t="shared" si="27"/>
        <v>北蔡支行</v>
      </c>
      <c r="AB532" s="81" t="s">
        <v>794</v>
      </c>
      <c r="AC532" s="81">
        <v>0</v>
      </c>
      <c r="AD532" s="81">
        <v>0</v>
      </c>
      <c r="AE532" s="81">
        <v>0</v>
      </c>
      <c r="AF532" s="81">
        <v>0</v>
      </c>
      <c r="AG532" s="80" t="str">
        <f>IFERROR(VLOOKUP(AB532,$AI:$AJ,2,FALSE),0)</f>
        <v>北蔡支行</v>
      </c>
      <c r="AI532" s="89" t="s">
        <v>908</v>
      </c>
      <c r="AJ532" s="89" t="s">
        <v>96</v>
      </c>
      <c r="AL532" s="83"/>
      <c r="AM532" s="83"/>
      <c r="AN532" s="83"/>
      <c r="AO532" s="83"/>
      <c r="AP532" s="83"/>
      <c r="AX532" s="80" t="s">
        <v>908</v>
      </c>
      <c r="AY532" s="80" t="s">
        <v>96</v>
      </c>
    </row>
    <row r="533" s="80" customFormat="1" ht="17.25" spans="1:51">
      <c r="A533" s="95"/>
      <c r="B533" s="95"/>
      <c r="C533" s="95"/>
      <c r="D533" s="95">
        <v>0</v>
      </c>
      <c r="E533" s="95"/>
      <c r="F533" s="95"/>
      <c r="G533" s="95"/>
      <c r="H533" s="95"/>
      <c r="I533" s="95"/>
      <c r="J533" s="95"/>
      <c r="K533" s="95"/>
      <c r="L533" s="80">
        <v>0</v>
      </c>
      <c r="Y533" s="98"/>
      <c r="Z533" s="80">
        <f t="shared" si="28"/>
        <v>0</v>
      </c>
      <c r="AA533" s="80" t="str">
        <f t="shared" si="27"/>
        <v>零售市场部</v>
      </c>
      <c r="AB533" s="81" t="s">
        <v>240</v>
      </c>
      <c r="AC533" s="81">
        <v>0</v>
      </c>
      <c r="AD533" s="81">
        <v>0</v>
      </c>
      <c r="AE533" s="81">
        <v>4</v>
      </c>
      <c r="AF533" s="81">
        <v>697500</v>
      </c>
      <c r="AG533" s="80" t="str">
        <f>IFERROR(VLOOKUP(AB533,$AI:$AJ,2,FALSE),0)</f>
        <v>零售市场部</v>
      </c>
      <c r="AI533" s="89" t="s">
        <v>909</v>
      </c>
      <c r="AJ533" s="89" t="s">
        <v>96</v>
      </c>
      <c r="AL533" s="83"/>
      <c r="AM533" s="83"/>
      <c r="AN533" s="83"/>
      <c r="AO533" s="83"/>
      <c r="AP533" s="83"/>
      <c r="AX533" s="80" t="s">
        <v>909</v>
      </c>
      <c r="AY533" s="80" t="s">
        <v>96</v>
      </c>
    </row>
    <row r="534" s="80" customFormat="1" ht="17.25" spans="1:51">
      <c r="A534" s="95"/>
      <c r="B534" s="95"/>
      <c r="C534" s="95"/>
      <c r="D534" s="95">
        <v>0</v>
      </c>
      <c r="E534" s="95"/>
      <c r="F534" s="95"/>
      <c r="G534" s="95"/>
      <c r="H534" s="95"/>
      <c r="I534" s="95"/>
      <c r="J534" s="95"/>
      <c r="K534" s="95"/>
      <c r="L534" s="80">
        <v>0</v>
      </c>
      <c r="Y534" s="98"/>
      <c r="Z534" s="80">
        <f t="shared" si="28"/>
        <v>0</v>
      </c>
      <c r="AA534" s="80" t="str">
        <f t="shared" si="27"/>
        <v>唐镇支行</v>
      </c>
      <c r="AB534" s="81" t="s">
        <v>457</v>
      </c>
      <c r="AC534" s="81">
        <v>0</v>
      </c>
      <c r="AD534" s="81">
        <v>0</v>
      </c>
      <c r="AE534" s="81">
        <v>0</v>
      </c>
      <c r="AF534" s="81">
        <v>0</v>
      </c>
      <c r="AG534" s="80" t="str">
        <f>IFERROR(VLOOKUP(AB534,$AI:$AJ,2,FALSE),0)</f>
        <v>唐镇支行</v>
      </c>
      <c r="AI534" s="89" t="s">
        <v>910</v>
      </c>
      <c r="AJ534" s="89" t="s">
        <v>96</v>
      </c>
      <c r="AL534" s="83"/>
      <c r="AM534" s="83"/>
      <c r="AN534" s="83"/>
      <c r="AO534" s="83"/>
      <c r="AP534" s="83"/>
      <c r="AX534" s="80" t="s">
        <v>910</v>
      </c>
      <c r="AY534" s="80" t="s">
        <v>96</v>
      </c>
    </row>
    <row r="535" s="80" customFormat="1" ht="17.25" spans="1:51">
      <c r="A535" s="95"/>
      <c r="B535" s="95"/>
      <c r="C535" s="95"/>
      <c r="D535" s="95">
        <v>0</v>
      </c>
      <c r="E535" s="95"/>
      <c r="F535" s="95"/>
      <c r="G535" s="95"/>
      <c r="H535" s="95"/>
      <c r="I535" s="95"/>
      <c r="J535" s="95"/>
      <c r="K535" s="95"/>
      <c r="L535" s="80">
        <v>0</v>
      </c>
      <c r="Y535" s="98"/>
      <c r="Z535" s="80">
        <f t="shared" si="28"/>
        <v>0</v>
      </c>
      <c r="AA535" s="80" t="str">
        <f t="shared" si="27"/>
        <v>三林支行</v>
      </c>
      <c r="AB535" s="81" t="s">
        <v>717</v>
      </c>
      <c r="AC535" s="81">
        <v>0</v>
      </c>
      <c r="AD535" s="81">
        <v>0</v>
      </c>
      <c r="AE535" s="81">
        <v>0</v>
      </c>
      <c r="AF535" s="81">
        <v>0</v>
      </c>
      <c r="AG535" s="80" t="str">
        <f>IFERROR(VLOOKUP(AB535,$AI:$AJ,2,FALSE),0)</f>
        <v>三林支行</v>
      </c>
      <c r="AI535" s="91" t="s">
        <v>911</v>
      </c>
      <c r="AJ535" s="89" t="s">
        <v>225</v>
      </c>
      <c r="AL535" s="83"/>
      <c r="AM535" s="83"/>
      <c r="AN535" s="83"/>
      <c r="AO535" s="83"/>
      <c r="AP535" s="83"/>
      <c r="AX535" s="80" t="s">
        <v>911</v>
      </c>
      <c r="AY535" s="80" t="s">
        <v>225</v>
      </c>
    </row>
    <row r="536" s="80" customFormat="1" ht="17.25" spans="1:51">
      <c r="A536" s="95"/>
      <c r="B536" s="95"/>
      <c r="C536" s="95"/>
      <c r="D536" s="95">
        <v>0</v>
      </c>
      <c r="E536" s="95"/>
      <c r="F536" s="95"/>
      <c r="G536" s="95"/>
      <c r="H536" s="95"/>
      <c r="I536" s="95"/>
      <c r="J536" s="95"/>
      <c r="K536" s="95"/>
      <c r="L536" s="80">
        <v>0</v>
      </c>
      <c r="Y536" s="98"/>
      <c r="Z536" s="80">
        <f t="shared" si="28"/>
        <v>0</v>
      </c>
      <c r="AA536" s="80" t="str">
        <f t="shared" si="27"/>
        <v>风险管理部</v>
      </c>
      <c r="AB536" s="81" t="s">
        <v>511</v>
      </c>
      <c r="AC536" s="81">
        <v>0</v>
      </c>
      <c r="AD536" s="81">
        <v>0</v>
      </c>
      <c r="AE536" s="81">
        <v>0</v>
      </c>
      <c r="AF536" s="81">
        <v>0</v>
      </c>
      <c r="AG536" s="80" t="str">
        <f>IFERROR(VLOOKUP(AB536,$AI:$AJ,2,FALSE),0)</f>
        <v>风险管理部</v>
      </c>
      <c r="AI536" s="93" t="s">
        <v>552</v>
      </c>
      <c r="AJ536" s="89" t="s">
        <v>225</v>
      </c>
      <c r="AL536" s="83"/>
      <c r="AM536" s="83"/>
      <c r="AN536" s="83"/>
      <c r="AO536" s="83"/>
      <c r="AP536" s="83"/>
      <c r="AX536" s="80" t="s">
        <v>552</v>
      </c>
      <c r="AY536" s="80" t="s">
        <v>225</v>
      </c>
    </row>
    <row r="537" s="80" customFormat="1" ht="17.25" spans="1:51">
      <c r="A537" s="95"/>
      <c r="B537" s="95"/>
      <c r="C537" s="95"/>
      <c r="D537" s="95">
        <v>0</v>
      </c>
      <c r="E537" s="95"/>
      <c r="F537" s="95"/>
      <c r="G537" s="95"/>
      <c r="H537" s="95"/>
      <c r="I537" s="95"/>
      <c r="J537" s="95"/>
      <c r="K537" s="95"/>
      <c r="L537" s="80">
        <v>0</v>
      </c>
      <c r="Y537" s="98"/>
      <c r="Z537" s="80">
        <f t="shared" si="28"/>
        <v>0</v>
      </c>
      <c r="AA537" s="80">
        <f t="shared" si="27"/>
        <v>0</v>
      </c>
      <c r="AB537" s="81" t="s">
        <v>912</v>
      </c>
      <c r="AC537" s="81">
        <v>0</v>
      </c>
      <c r="AD537" s="81">
        <v>0</v>
      </c>
      <c r="AE537" s="81">
        <v>0</v>
      </c>
      <c r="AF537" s="81">
        <v>0</v>
      </c>
      <c r="AG537" s="80">
        <f>IFERROR(VLOOKUP(AB537,$AI:$AJ,2,FALSE),0)</f>
        <v>0</v>
      </c>
      <c r="AI537" s="89" t="s">
        <v>416</v>
      </c>
      <c r="AJ537" s="89" t="s">
        <v>225</v>
      </c>
      <c r="AL537" s="83"/>
      <c r="AM537" s="83"/>
      <c r="AN537" s="83"/>
      <c r="AO537" s="83"/>
      <c r="AP537" s="83"/>
      <c r="AX537" s="80" t="s">
        <v>416</v>
      </c>
      <c r="AY537" s="80" t="s">
        <v>225</v>
      </c>
    </row>
    <row r="538" s="80" customFormat="1" ht="17.25" spans="1:51">
      <c r="A538" s="95"/>
      <c r="B538" s="95"/>
      <c r="C538" s="95"/>
      <c r="D538" s="95">
        <v>0</v>
      </c>
      <c r="E538" s="95"/>
      <c r="F538" s="95"/>
      <c r="G538" s="95"/>
      <c r="H538" s="95"/>
      <c r="I538" s="95"/>
      <c r="J538" s="95"/>
      <c r="K538" s="95"/>
      <c r="L538" s="80">
        <v>0</v>
      </c>
      <c r="Y538" s="98"/>
      <c r="Z538" s="80">
        <f t="shared" si="28"/>
        <v>0</v>
      </c>
      <c r="AA538" s="80">
        <f t="shared" si="27"/>
        <v>0</v>
      </c>
      <c r="AB538" s="81" t="s">
        <v>913</v>
      </c>
      <c r="AC538" s="81">
        <v>0</v>
      </c>
      <c r="AD538" s="81">
        <v>0</v>
      </c>
      <c r="AE538" s="81">
        <v>0</v>
      </c>
      <c r="AF538" s="81">
        <v>110000</v>
      </c>
      <c r="AG538" s="80">
        <f>IFERROR(VLOOKUP(AB538,$AI:$AJ,2,FALSE),0)</f>
        <v>0</v>
      </c>
      <c r="AI538" s="94" t="s">
        <v>443</v>
      </c>
      <c r="AJ538" s="89" t="s">
        <v>225</v>
      </c>
      <c r="AL538" s="83"/>
      <c r="AM538" s="83"/>
      <c r="AN538" s="83"/>
      <c r="AO538" s="83"/>
      <c r="AP538" s="83"/>
      <c r="AX538" s="80" t="s">
        <v>443</v>
      </c>
      <c r="AY538" s="80" t="s">
        <v>225</v>
      </c>
    </row>
    <row r="539" s="80" customFormat="1" ht="17.25" spans="1:51">
      <c r="A539" s="95"/>
      <c r="B539" s="95"/>
      <c r="C539" s="95"/>
      <c r="D539" s="95">
        <v>0</v>
      </c>
      <c r="E539" s="95"/>
      <c r="F539" s="95"/>
      <c r="G539" s="95"/>
      <c r="H539" s="95"/>
      <c r="I539" s="95"/>
      <c r="J539" s="95"/>
      <c r="K539" s="95"/>
      <c r="L539" s="80">
        <v>0</v>
      </c>
      <c r="Y539" s="98"/>
      <c r="Z539" s="80">
        <f t="shared" si="28"/>
        <v>0</v>
      </c>
      <c r="AA539" s="80" t="str">
        <f t="shared" si="27"/>
        <v>陆家嘴支行</v>
      </c>
      <c r="AB539" s="81" t="s">
        <v>655</v>
      </c>
      <c r="AC539" s="81">
        <v>0</v>
      </c>
      <c r="AD539" s="81">
        <v>0</v>
      </c>
      <c r="AE539" s="81">
        <v>0</v>
      </c>
      <c r="AF539" s="81">
        <v>0</v>
      </c>
      <c r="AG539" s="80" t="str">
        <f>IFERROR(VLOOKUP(AB539,$AI:$AJ,2,FALSE),0)</f>
        <v>陆家嘴支行</v>
      </c>
      <c r="AI539" s="89" t="s">
        <v>112</v>
      </c>
      <c r="AJ539" s="89" t="s">
        <v>225</v>
      </c>
      <c r="AL539" s="83"/>
      <c r="AM539" s="83"/>
      <c r="AN539" s="83"/>
      <c r="AO539" s="83"/>
      <c r="AP539" s="83"/>
      <c r="AX539" s="80" t="s">
        <v>112</v>
      </c>
      <c r="AY539" s="80" t="s">
        <v>225</v>
      </c>
    </row>
    <row r="540" s="80" customFormat="1" ht="17.25" spans="1:51">
      <c r="A540" s="95"/>
      <c r="B540" s="95"/>
      <c r="C540" s="95"/>
      <c r="D540" s="95">
        <v>0</v>
      </c>
      <c r="E540" s="95"/>
      <c r="F540" s="95"/>
      <c r="G540" s="95"/>
      <c r="H540" s="95"/>
      <c r="I540" s="95"/>
      <c r="J540" s="95"/>
      <c r="K540" s="95"/>
      <c r="L540" s="80">
        <v>0</v>
      </c>
      <c r="Y540" s="98"/>
      <c r="Z540" s="80">
        <f t="shared" si="28"/>
        <v>0</v>
      </c>
      <c r="AA540" s="80">
        <f t="shared" si="27"/>
        <v>0</v>
      </c>
      <c r="AB540" s="81" t="s">
        <v>914</v>
      </c>
      <c r="AC540" s="81">
        <v>0</v>
      </c>
      <c r="AD540" s="81">
        <v>0</v>
      </c>
      <c r="AE540" s="81">
        <v>0</v>
      </c>
      <c r="AF540" s="81">
        <v>0</v>
      </c>
      <c r="AG540" s="80">
        <f>IFERROR(VLOOKUP(AB540,$AI:$AJ,2,FALSE),0)</f>
        <v>0</v>
      </c>
      <c r="AI540" s="92" t="s">
        <v>736</v>
      </c>
      <c r="AJ540" s="89" t="s">
        <v>104</v>
      </c>
      <c r="AL540" s="83"/>
      <c r="AM540" s="83"/>
      <c r="AN540" s="83"/>
      <c r="AO540" s="83"/>
      <c r="AP540" s="83"/>
      <c r="AX540" s="80" t="s">
        <v>736</v>
      </c>
      <c r="AY540" s="80" t="s">
        <v>104</v>
      </c>
    </row>
    <row r="541" s="80" customFormat="1" ht="17.25" spans="1:51">
      <c r="A541" s="95"/>
      <c r="B541" s="95"/>
      <c r="C541" s="95"/>
      <c r="D541" s="95">
        <v>0</v>
      </c>
      <c r="E541" s="95"/>
      <c r="F541" s="95"/>
      <c r="G541" s="95"/>
      <c r="H541" s="95"/>
      <c r="I541" s="95"/>
      <c r="J541" s="95"/>
      <c r="K541" s="95"/>
      <c r="L541" s="80">
        <v>0</v>
      </c>
      <c r="Y541" s="98"/>
      <c r="Z541" s="80">
        <f t="shared" si="28"/>
        <v>0</v>
      </c>
      <c r="AA541" s="80" t="str">
        <f t="shared" si="27"/>
        <v>运营管理部</v>
      </c>
      <c r="AB541" s="81" t="s">
        <v>402</v>
      </c>
      <c r="AC541" s="81">
        <v>0</v>
      </c>
      <c r="AD541" s="81">
        <v>0</v>
      </c>
      <c r="AE541" s="81">
        <v>0</v>
      </c>
      <c r="AF541" s="81">
        <v>0</v>
      </c>
      <c r="AG541" s="80" t="str">
        <f>IFERROR(VLOOKUP(AB541,$AI:$AJ,2,FALSE),0)</f>
        <v>运营管理部</v>
      </c>
      <c r="AI541" s="89" t="s">
        <v>360</v>
      </c>
      <c r="AJ541" s="89" t="s">
        <v>104</v>
      </c>
      <c r="AL541" s="83"/>
      <c r="AM541" s="83"/>
      <c r="AN541" s="83"/>
      <c r="AO541" s="83"/>
      <c r="AP541" s="83"/>
      <c r="AX541" s="80" t="s">
        <v>360</v>
      </c>
      <c r="AY541" s="80" t="s">
        <v>104</v>
      </c>
    </row>
    <row r="542" s="80" customFormat="1" ht="17.25" spans="1:51">
      <c r="A542" s="95"/>
      <c r="B542" s="95"/>
      <c r="C542" s="95"/>
      <c r="D542" s="95">
        <v>0</v>
      </c>
      <c r="E542" s="95"/>
      <c r="F542" s="95"/>
      <c r="G542" s="95"/>
      <c r="H542" s="95"/>
      <c r="I542" s="95"/>
      <c r="J542" s="95"/>
      <c r="K542" s="95"/>
      <c r="L542" s="80">
        <v>0</v>
      </c>
      <c r="Y542" s="98"/>
      <c r="Z542" s="80">
        <f t="shared" si="28"/>
        <v>0</v>
      </c>
      <c r="AA542" s="80" t="str">
        <f t="shared" si="27"/>
        <v>新园路支行</v>
      </c>
      <c r="AB542" s="81" t="s">
        <v>459</v>
      </c>
      <c r="AC542" s="81">
        <v>0</v>
      </c>
      <c r="AD542" s="81">
        <v>0</v>
      </c>
      <c r="AE542" s="81">
        <v>0</v>
      </c>
      <c r="AF542" s="81">
        <v>181100</v>
      </c>
      <c r="AG542" s="80" t="str">
        <f>IFERROR(VLOOKUP(AB542,$AI:$AJ,2,FALSE),0)</f>
        <v>新园路支行</v>
      </c>
      <c r="AI542" s="89" t="s">
        <v>825</v>
      </c>
      <c r="AJ542" s="89" t="s">
        <v>104</v>
      </c>
      <c r="AL542" s="83"/>
      <c r="AM542" s="83"/>
      <c r="AN542" s="83"/>
      <c r="AO542" s="83"/>
      <c r="AP542" s="83"/>
      <c r="AX542" s="80" t="s">
        <v>825</v>
      </c>
      <c r="AY542" s="80" t="s">
        <v>104</v>
      </c>
    </row>
    <row r="543" s="80" customFormat="1" ht="17.25" spans="1:51">
      <c r="A543" s="95"/>
      <c r="B543" s="95"/>
      <c r="C543" s="95"/>
      <c r="D543" s="95">
        <v>0</v>
      </c>
      <c r="E543" s="95"/>
      <c r="F543" s="95"/>
      <c r="G543" s="95"/>
      <c r="H543" s="95"/>
      <c r="I543" s="95"/>
      <c r="J543" s="95"/>
      <c r="K543" s="95"/>
      <c r="L543" s="80">
        <v>0</v>
      </c>
      <c r="Y543" s="98"/>
      <c r="Z543" s="80">
        <f t="shared" si="28"/>
        <v>0</v>
      </c>
      <c r="AA543" s="80" t="str">
        <f t="shared" si="27"/>
        <v>香山分理处</v>
      </c>
      <c r="AB543" s="81" t="s">
        <v>461</v>
      </c>
      <c r="AC543" s="81">
        <v>0</v>
      </c>
      <c r="AD543" s="81">
        <v>0</v>
      </c>
      <c r="AE543" s="81">
        <v>0</v>
      </c>
      <c r="AF543" s="81">
        <v>0</v>
      </c>
      <c r="AG543" s="80" t="str">
        <f>IFERROR(VLOOKUP(AB543,$AI:$AJ,2,FALSE),0)</f>
        <v>香山分理处</v>
      </c>
      <c r="AI543" s="89" t="s">
        <v>626</v>
      </c>
      <c r="AJ543" s="89" t="s">
        <v>104</v>
      </c>
      <c r="AL543" s="83"/>
      <c r="AM543" s="83"/>
      <c r="AN543" s="83"/>
      <c r="AO543" s="83"/>
      <c r="AP543" s="83"/>
      <c r="AX543" s="80" t="s">
        <v>626</v>
      </c>
      <c r="AY543" s="80" t="s">
        <v>104</v>
      </c>
    </row>
    <row r="544" s="80" customFormat="1" ht="17.25" spans="1:51">
      <c r="A544" s="95"/>
      <c r="B544" s="95"/>
      <c r="C544" s="95"/>
      <c r="D544" s="95">
        <v>0</v>
      </c>
      <c r="E544" s="95"/>
      <c r="F544" s="95"/>
      <c r="G544" s="95"/>
      <c r="H544" s="95"/>
      <c r="I544" s="95"/>
      <c r="J544" s="95"/>
      <c r="K544" s="95"/>
      <c r="L544" s="80">
        <v>0</v>
      </c>
      <c r="Y544" s="98"/>
      <c r="Z544" s="80">
        <f t="shared" si="28"/>
        <v>0</v>
      </c>
      <c r="AA544" s="80">
        <f t="shared" si="27"/>
        <v>0</v>
      </c>
      <c r="AB544" s="81" t="s">
        <v>915</v>
      </c>
      <c r="AC544" s="81">
        <v>0</v>
      </c>
      <c r="AD544" s="81">
        <v>0</v>
      </c>
      <c r="AE544" s="81">
        <v>0</v>
      </c>
      <c r="AF544" s="81">
        <v>0</v>
      </c>
      <c r="AG544" s="80">
        <f>IFERROR(VLOOKUP(AB544,$AI:$AJ,2,FALSE),0)</f>
        <v>0</v>
      </c>
      <c r="AI544" s="89" t="s">
        <v>218</v>
      </c>
      <c r="AJ544" s="89" t="s">
        <v>104</v>
      </c>
      <c r="AL544" s="83"/>
      <c r="AM544" s="83"/>
      <c r="AN544" s="83"/>
      <c r="AO544" s="83"/>
      <c r="AP544" s="83"/>
      <c r="AX544" s="80" t="s">
        <v>218</v>
      </c>
      <c r="AY544" s="80" t="s">
        <v>104</v>
      </c>
    </row>
    <row r="545" s="80" customFormat="1" ht="17.25" spans="1:51">
      <c r="A545" s="95"/>
      <c r="B545" s="95"/>
      <c r="C545" s="95"/>
      <c r="D545" s="95">
        <v>0</v>
      </c>
      <c r="E545" s="95"/>
      <c r="F545" s="95"/>
      <c r="G545" s="95"/>
      <c r="H545" s="95"/>
      <c r="I545" s="95"/>
      <c r="J545" s="95"/>
      <c r="K545" s="95"/>
      <c r="L545" s="80">
        <v>0</v>
      </c>
      <c r="Y545" s="98"/>
      <c r="Z545" s="80">
        <f t="shared" si="28"/>
        <v>0</v>
      </c>
      <c r="AA545" s="80">
        <f t="shared" si="27"/>
        <v>0</v>
      </c>
      <c r="AB545" s="81" t="s">
        <v>916</v>
      </c>
      <c r="AC545" s="81">
        <v>0</v>
      </c>
      <c r="AD545" s="81">
        <v>0</v>
      </c>
      <c r="AE545" s="81">
        <v>0</v>
      </c>
      <c r="AF545" s="81">
        <v>0</v>
      </c>
      <c r="AG545" s="80">
        <f>IFERROR(VLOOKUP(AB545,$AI:$AJ,2,FALSE),0)</f>
        <v>0</v>
      </c>
      <c r="AI545" s="89" t="s">
        <v>765</v>
      </c>
      <c r="AJ545" s="89" t="s">
        <v>104</v>
      </c>
      <c r="AL545" s="83"/>
      <c r="AM545" s="83"/>
      <c r="AN545" s="83"/>
      <c r="AO545" s="83"/>
      <c r="AP545" s="83"/>
      <c r="AX545" s="80" t="s">
        <v>765</v>
      </c>
      <c r="AY545" s="80" t="s">
        <v>104</v>
      </c>
    </row>
    <row r="546" s="80" customFormat="1" ht="17.25" spans="1:51">
      <c r="A546" s="95"/>
      <c r="B546" s="95"/>
      <c r="C546" s="95"/>
      <c r="D546" s="95">
        <v>0</v>
      </c>
      <c r="E546" s="95"/>
      <c r="F546" s="95"/>
      <c r="G546" s="95"/>
      <c r="H546" s="95"/>
      <c r="I546" s="95"/>
      <c r="J546" s="95"/>
      <c r="K546" s="95"/>
      <c r="L546" s="80">
        <v>0</v>
      </c>
      <c r="Y546" s="98"/>
      <c r="Z546" s="80">
        <f t="shared" si="28"/>
        <v>0</v>
      </c>
      <c r="AA546" s="80" t="str">
        <f t="shared" si="27"/>
        <v>川沙支行</v>
      </c>
      <c r="AB546" s="81" t="s">
        <v>917</v>
      </c>
      <c r="AC546" s="81">
        <v>0</v>
      </c>
      <c r="AD546" s="81">
        <v>0</v>
      </c>
      <c r="AE546" s="81">
        <v>0</v>
      </c>
      <c r="AF546" s="81">
        <v>0</v>
      </c>
      <c r="AG546" s="80" t="str">
        <f>IFERROR(VLOOKUP(AB546,$AI:$AJ,2,FALSE),0)</f>
        <v>川沙支行</v>
      </c>
      <c r="AI546" s="89" t="s">
        <v>918</v>
      </c>
      <c r="AJ546" s="89" t="s">
        <v>104</v>
      </c>
      <c r="AL546" s="83"/>
      <c r="AM546" s="83"/>
      <c r="AN546" s="83"/>
      <c r="AO546" s="83"/>
      <c r="AP546" s="83"/>
      <c r="AX546" s="80" t="s">
        <v>918</v>
      </c>
      <c r="AY546" s="80" t="s">
        <v>104</v>
      </c>
    </row>
    <row r="547" s="80" customFormat="1" ht="17.25" spans="1:51">
      <c r="A547" s="95"/>
      <c r="B547" s="95"/>
      <c r="C547" s="95"/>
      <c r="D547" s="95">
        <v>0</v>
      </c>
      <c r="E547" s="95"/>
      <c r="F547" s="95"/>
      <c r="G547" s="95"/>
      <c r="H547" s="95"/>
      <c r="I547" s="95"/>
      <c r="J547" s="95"/>
      <c r="K547" s="95"/>
      <c r="L547" s="80">
        <v>0</v>
      </c>
      <c r="Y547" s="98"/>
      <c r="Z547" s="80">
        <f t="shared" si="28"/>
        <v>0</v>
      </c>
      <c r="AA547" s="80" t="str">
        <f t="shared" si="27"/>
        <v>严桥支行</v>
      </c>
      <c r="AB547" s="81" t="s">
        <v>464</v>
      </c>
      <c r="AC547" s="81">
        <v>0</v>
      </c>
      <c r="AD547" s="81">
        <v>0</v>
      </c>
      <c r="AE547" s="81">
        <v>1</v>
      </c>
      <c r="AF547" s="81">
        <v>0</v>
      </c>
      <c r="AG547" s="80" t="str">
        <f>IFERROR(VLOOKUP(AB547,$AI:$AJ,2,FALSE),0)</f>
        <v>严桥支行</v>
      </c>
      <c r="AI547" s="89" t="s">
        <v>122</v>
      </c>
      <c r="AJ547" s="89" t="s">
        <v>104</v>
      </c>
      <c r="AL547" s="83"/>
      <c r="AM547" s="83"/>
      <c r="AN547" s="83"/>
      <c r="AO547" s="83"/>
      <c r="AP547" s="83"/>
      <c r="AX547" s="80" t="s">
        <v>122</v>
      </c>
      <c r="AY547" s="80" t="s">
        <v>104</v>
      </c>
    </row>
    <row r="548" s="80" customFormat="1" ht="17.25" spans="1:51">
      <c r="A548" s="95"/>
      <c r="B548" s="95"/>
      <c r="C548" s="95"/>
      <c r="D548" s="95">
        <v>0</v>
      </c>
      <c r="E548" s="95"/>
      <c r="F548" s="95"/>
      <c r="G548" s="95"/>
      <c r="H548" s="95"/>
      <c r="I548" s="95"/>
      <c r="J548" s="95"/>
      <c r="K548" s="95"/>
      <c r="L548" s="80">
        <v>0</v>
      </c>
      <c r="Y548" s="98"/>
      <c r="Z548" s="80">
        <f t="shared" si="28"/>
        <v>0</v>
      </c>
      <c r="AA548" s="80" t="str">
        <f t="shared" si="27"/>
        <v>唐镇支行</v>
      </c>
      <c r="AB548" s="81" t="s">
        <v>919</v>
      </c>
      <c r="AC548" s="81">
        <v>0</v>
      </c>
      <c r="AD548" s="81">
        <v>0</v>
      </c>
      <c r="AE548" s="81">
        <v>0</v>
      </c>
      <c r="AF548" s="81">
        <v>0</v>
      </c>
      <c r="AG548" s="80" t="str">
        <f>IFERROR(VLOOKUP(AB548,$AI:$AJ,2,FALSE),0)</f>
        <v>唐镇支行</v>
      </c>
      <c r="AI548" s="89" t="s">
        <v>245</v>
      </c>
      <c r="AJ548" s="89" t="s">
        <v>225</v>
      </c>
      <c r="AL548" s="83"/>
      <c r="AM548" s="83"/>
      <c r="AN548" s="83"/>
      <c r="AO548" s="83"/>
      <c r="AP548" s="83"/>
      <c r="AX548" s="80" t="s">
        <v>245</v>
      </c>
      <c r="AY548" s="80" t="s">
        <v>225</v>
      </c>
    </row>
    <row r="549" s="80" customFormat="1" ht="17.25" spans="1:51">
      <c r="A549" s="95"/>
      <c r="B549" s="95"/>
      <c r="C549" s="95"/>
      <c r="D549" s="95">
        <v>0</v>
      </c>
      <c r="E549" s="95"/>
      <c r="F549" s="95"/>
      <c r="G549" s="95"/>
      <c r="H549" s="95"/>
      <c r="I549" s="95"/>
      <c r="J549" s="95"/>
      <c r="K549" s="95"/>
      <c r="L549" s="80">
        <v>0</v>
      </c>
      <c r="Y549" s="98"/>
      <c r="Z549" s="80">
        <f t="shared" si="28"/>
        <v>0</v>
      </c>
      <c r="AA549" s="80" t="str">
        <f t="shared" si="27"/>
        <v>金杨支行</v>
      </c>
      <c r="AB549" s="81" t="s">
        <v>184</v>
      </c>
      <c r="AC549" s="81">
        <v>0</v>
      </c>
      <c r="AD549" s="81">
        <v>100000</v>
      </c>
      <c r="AE549" s="81">
        <v>0</v>
      </c>
      <c r="AF549" s="81">
        <v>381529</v>
      </c>
      <c r="AG549" s="80" t="str">
        <f>IFERROR(VLOOKUP(AB549,$AI:$AJ,2,FALSE),0)</f>
        <v>金杨支行</v>
      </c>
      <c r="AI549" s="89" t="s">
        <v>180</v>
      </c>
      <c r="AJ549" s="89" t="s">
        <v>104</v>
      </c>
      <c r="AL549" s="83"/>
      <c r="AM549" s="83"/>
      <c r="AN549" s="83"/>
      <c r="AO549" s="83"/>
      <c r="AP549" s="83"/>
      <c r="AX549" s="80" t="s">
        <v>180</v>
      </c>
      <c r="AY549" s="80" t="s">
        <v>104</v>
      </c>
    </row>
    <row r="550" s="80" customFormat="1" ht="17.25" spans="1:51">
      <c r="A550" s="95"/>
      <c r="B550" s="95"/>
      <c r="C550" s="95"/>
      <c r="D550" s="95">
        <v>0</v>
      </c>
      <c r="E550" s="95"/>
      <c r="F550" s="95"/>
      <c r="G550" s="95"/>
      <c r="H550" s="95"/>
      <c r="I550" s="95"/>
      <c r="J550" s="95"/>
      <c r="K550" s="95"/>
      <c r="L550" s="80">
        <v>0</v>
      </c>
      <c r="Y550" s="98"/>
      <c r="Z550" s="80">
        <f t="shared" si="28"/>
        <v>0</v>
      </c>
      <c r="AA550" s="80" t="str">
        <f t="shared" si="27"/>
        <v>办公室</v>
      </c>
      <c r="AB550" s="81" t="s">
        <v>98</v>
      </c>
      <c r="AC550" s="81">
        <v>0</v>
      </c>
      <c r="AD550" s="81">
        <v>0</v>
      </c>
      <c r="AE550" s="81">
        <v>0</v>
      </c>
      <c r="AF550" s="81">
        <v>0</v>
      </c>
      <c r="AG550" s="80" t="str">
        <f>IFERROR(VLOOKUP(AB550,$AI:$AJ,2,FALSE),0)</f>
        <v>办公室</v>
      </c>
      <c r="AI550" s="89" t="s">
        <v>609</v>
      </c>
      <c r="AJ550" s="89" t="s">
        <v>104</v>
      </c>
      <c r="AL550" s="83"/>
      <c r="AM550" s="83"/>
      <c r="AN550" s="83"/>
      <c r="AO550" s="83"/>
      <c r="AP550" s="83"/>
      <c r="AX550" s="80" t="s">
        <v>609</v>
      </c>
      <c r="AY550" s="80" t="s">
        <v>104</v>
      </c>
    </row>
    <row r="551" s="80" customFormat="1" ht="17.25" spans="1:51">
      <c r="A551" s="95"/>
      <c r="B551" s="95"/>
      <c r="C551" s="95"/>
      <c r="D551" s="95">
        <v>0</v>
      </c>
      <c r="E551" s="95"/>
      <c r="F551" s="95"/>
      <c r="G551" s="95"/>
      <c r="H551" s="95"/>
      <c r="I551" s="95"/>
      <c r="J551" s="95"/>
      <c r="K551" s="95"/>
      <c r="L551" s="80">
        <v>0</v>
      </c>
      <c r="Y551" s="98"/>
      <c r="Z551" s="80">
        <f t="shared" si="28"/>
        <v>0</v>
      </c>
      <c r="AA551" s="80">
        <f t="shared" si="27"/>
        <v>0</v>
      </c>
      <c r="AB551" s="81" t="s">
        <v>920</v>
      </c>
      <c r="AC551" s="81">
        <v>0</v>
      </c>
      <c r="AD551" s="81">
        <v>0</v>
      </c>
      <c r="AE551" s="81">
        <v>0</v>
      </c>
      <c r="AF551" s="81">
        <v>10000</v>
      </c>
      <c r="AG551" s="80">
        <f>IFERROR(VLOOKUP(AB551,$AI:$AJ,2,FALSE),0)</f>
        <v>0</v>
      </c>
      <c r="AI551" s="89" t="s">
        <v>921</v>
      </c>
      <c r="AJ551" s="89" t="s">
        <v>104</v>
      </c>
      <c r="AL551" s="83"/>
      <c r="AM551" s="83"/>
      <c r="AN551" s="83"/>
      <c r="AO551" s="83"/>
      <c r="AP551" s="83"/>
      <c r="AX551" s="80" t="s">
        <v>921</v>
      </c>
      <c r="AY551" s="80" t="s">
        <v>104</v>
      </c>
    </row>
    <row r="552" s="80" customFormat="1" ht="17.25" spans="1:51">
      <c r="A552" s="95"/>
      <c r="B552" s="95"/>
      <c r="C552" s="95"/>
      <c r="D552" s="95">
        <v>0</v>
      </c>
      <c r="E552" s="95"/>
      <c r="F552" s="95"/>
      <c r="G552" s="95"/>
      <c r="H552" s="95"/>
      <c r="I552" s="95"/>
      <c r="J552" s="95"/>
      <c r="K552" s="95"/>
      <c r="L552" s="80">
        <v>0</v>
      </c>
      <c r="Y552" s="98"/>
      <c r="Z552" s="80">
        <f t="shared" si="28"/>
        <v>0</v>
      </c>
      <c r="AA552" s="80" t="str">
        <f t="shared" si="27"/>
        <v>东波分理处</v>
      </c>
      <c r="AB552" s="81" t="s">
        <v>922</v>
      </c>
      <c r="AC552" s="81">
        <v>0</v>
      </c>
      <c r="AD552" s="81">
        <v>0</v>
      </c>
      <c r="AE552" s="81">
        <v>0</v>
      </c>
      <c r="AF552" s="81">
        <v>0</v>
      </c>
      <c r="AG552" s="80" t="str">
        <f>IFERROR(VLOOKUP(AB552,$AI:$AJ,2,FALSE),0)</f>
        <v>东波分理处</v>
      </c>
      <c r="AI552" s="89" t="s">
        <v>923</v>
      </c>
      <c r="AJ552" s="89" t="s">
        <v>104</v>
      </c>
      <c r="AL552" s="83"/>
      <c r="AM552" s="83"/>
      <c r="AN552" s="83"/>
      <c r="AO552" s="83"/>
      <c r="AP552" s="83"/>
      <c r="AX552" s="80" t="s">
        <v>923</v>
      </c>
      <c r="AY552" s="80" t="s">
        <v>104</v>
      </c>
    </row>
    <row r="553" s="80" customFormat="1" ht="17.25" spans="1:51">
      <c r="A553" s="95"/>
      <c r="B553" s="95"/>
      <c r="C553" s="95"/>
      <c r="D553" s="95">
        <v>0</v>
      </c>
      <c r="E553" s="95"/>
      <c r="F553" s="95"/>
      <c r="G553" s="95"/>
      <c r="H553" s="95"/>
      <c r="I553" s="95"/>
      <c r="J553" s="95"/>
      <c r="K553" s="95"/>
      <c r="L553" s="80">
        <v>0</v>
      </c>
      <c r="Y553" s="98"/>
      <c r="Z553" s="80">
        <f t="shared" si="28"/>
        <v>0</v>
      </c>
      <c r="AA553" s="80" t="str">
        <f t="shared" si="27"/>
        <v>运营管理部业务保障部</v>
      </c>
      <c r="AB553" s="81" t="s">
        <v>427</v>
      </c>
      <c r="AC553" s="81">
        <v>0</v>
      </c>
      <c r="AD553" s="81">
        <v>0</v>
      </c>
      <c r="AE553" s="81">
        <v>0</v>
      </c>
      <c r="AF553" s="81">
        <v>0</v>
      </c>
      <c r="AG553" s="80" t="str">
        <f>IFERROR(VLOOKUP(AB553,$AI:$AJ,2,FALSE),0)</f>
        <v>运营管理部业务保障部</v>
      </c>
      <c r="AI553" s="93" t="s">
        <v>778</v>
      </c>
      <c r="AJ553" s="89" t="s">
        <v>104</v>
      </c>
      <c r="AL553" s="83"/>
      <c r="AM553" s="83"/>
      <c r="AN553" s="83"/>
      <c r="AO553" s="83"/>
      <c r="AP553" s="83"/>
      <c r="AX553" s="80" t="s">
        <v>778</v>
      </c>
      <c r="AY553" s="80" t="s">
        <v>104</v>
      </c>
    </row>
    <row r="554" s="80" customFormat="1" ht="17.25" spans="1:51">
      <c r="A554" s="95"/>
      <c r="B554" s="95"/>
      <c r="C554" s="95"/>
      <c r="D554" s="95">
        <v>0</v>
      </c>
      <c r="E554" s="95"/>
      <c r="F554" s="95"/>
      <c r="G554" s="95"/>
      <c r="H554" s="95"/>
      <c r="I554" s="95"/>
      <c r="J554" s="95"/>
      <c r="K554" s="95"/>
      <c r="L554" s="80">
        <v>0</v>
      </c>
      <c r="Y554" s="98"/>
      <c r="Z554" s="80">
        <f t="shared" si="28"/>
        <v>0</v>
      </c>
      <c r="AA554" s="80" t="str">
        <f t="shared" si="27"/>
        <v>凌兆分理处</v>
      </c>
      <c r="AB554" s="81" t="s">
        <v>772</v>
      </c>
      <c r="AC554" s="81">
        <v>0</v>
      </c>
      <c r="AD554" s="81">
        <v>0</v>
      </c>
      <c r="AE554" s="81">
        <v>0</v>
      </c>
      <c r="AF554" s="81">
        <v>0</v>
      </c>
      <c r="AG554" s="80" t="str">
        <f>IFERROR(VLOOKUP(AB554,$AI:$AJ,2,FALSE),0)</f>
        <v>凌兆分理处</v>
      </c>
      <c r="AI554" s="94" t="s">
        <v>924</v>
      </c>
      <c r="AJ554" s="89" t="s">
        <v>104</v>
      </c>
      <c r="AL554" s="83"/>
      <c r="AM554" s="83"/>
      <c r="AN554" s="83"/>
      <c r="AO554" s="83"/>
      <c r="AP554" s="83"/>
      <c r="AX554" s="80" t="s">
        <v>924</v>
      </c>
      <c r="AY554" s="80" t="s">
        <v>104</v>
      </c>
    </row>
    <row r="555" s="80" customFormat="1" ht="17.25" spans="1:51">
      <c r="A555" s="95"/>
      <c r="B555" s="95"/>
      <c r="C555" s="95"/>
      <c r="D555" s="95">
        <v>0</v>
      </c>
      <c r="E555" s="95"/>
      <c r="F555" s="95"/>
      <c r="G555" s="95"/>
      <c r="H555" s="95"/>
      <c r="I555" s="95"/>
      <c r="J555" s="95"/>
      <c r="K555" s="95"/>
      <c r="L555" s="80">
        <v>0</v>
      </c>
      <c r="Y555" s="98"/>
      <c r="Z555" s="80">
        <f t="shared" si="28"/>
        <v>0</v>
      </c>
      <c r="AA555" s="80" t="str">
        <f t="shared" si="27"/>
        <v>人力资源部</v>
      </c>
      <c r="AB555" s="81" t="s">
        <v>178</v>
      </c>
      <c r="AC555" s="81">
        <v>0</v>
      </c>
      <c r="AD555" s="81">
        <v>0</v>
      </c>
      <c r="AE555" s="81">
        <v>0</v>
      </c>
      <c r="AF555" s="81">
        <v>0</v>
      </c>
      <c r="AG555" s="80" t="str">
        <f>IFERROR(VLOOKUP(AB555,$AI:$AJ,2,FALSE),0)</f>
        <v>人力资源部</v>
      </c>
      <c r="AI555" s="89" t="s">
        <v>477</v>
      </c>
      <c r="AJ555" s="89" t="s">
        <v>88</v>
      </c>
      <c r="AL555" s="83"/>
      <c r="AM555" s="83"/>
      <c r="AN555" s="83"/>
      <c r="AO555" s="83"/>
      <c r="AP555" s="83"/>
      <c r="AX555" s="80" t="s">
        <v>477</v>
      </c>
      <c r="AY555" s="80" t="s">
        <v>88</v>
      </c>
    </row>
    <row r="556" s="80" customFormat="1" ht="17.25" spans="1:51">
      <c r="A556" s="95"/>
      <c r="B556" s="95"/>
      <c r="C556" s="95"/>
      <c r="D556" s="95">
        <v>0</v>
      </c>
      <c r="E556" s="95"/>
      <c r="F556" s="95"/>
      <c r="G556" s="95"/>
      <c r="H556" s="95"/>
      <c r="I556" s="95"/>
      <c r="J556" s="95"/>
      <c r="K556" s="95"/>
      <c r="L556" s="80">
        <v>0</v>
      </c>
      <c r="Y556" s="98"/>
      <c r="Z556" s="80">
        <f t="shared" si="28"/>
        <v>0</v>
      </c>
      <c r="AA556" s="80" t="str">
        <f t="shared" si="27"/>
        <v>金杨支行</v>
      </c>
      <c r="AB556" s="81" t="s">
        <v>859</v>
      </c>
      <c r="AC556" s="81">
        <v>0</v>
      </c>
      <c r="AD556" s="81">
        <v>0</v>
      </c>
      <c r="AE556" s="81">
        <v>0</v>
      </c>
      <c r="AF556" s="81">
        <v>231000</v>
      </c>
      <c r="AG556" s="80" t="str">
        <f>IFERROR(VLOOKUP(AB556,$AI:$AJ,2,FALSE),0)</f>
        <v>金杨支行</v>
      </c>
      <c r="AI556" s="89" t="s">
        <v>373</v>
      </c>
      <c r="AJ556" s="89" t="s">
        <v>88</v>
      </c>
      <c r="AL556" s="83"/>
      <c r="AM556" s="83"/>
      <c r="AN556" s="83"/>
      <c r="AO556" s="83"/>
      <c r="AP556" s="83"/>
      <c r="AX556" s="80" t="s">
        <v>373</v>
      </c>
      <c r="AY556" s="80" t="s">
        <v>88</v>
      </c>
    </row>
    <row r="557" s="80" customFormat="1" ht="17.25" spans="1:51">
      <c r="A557" s="95"/>
      <c r="B557" s="95"/>
      <c r="C557" s="95"/>
      <c r="D557" s="95">
        <v>0</v>
      </c>
      <c r="E557" s="95"/>
      <c r="F557" s="95"/>
      <c r="G557" s="95"/>
      <c r="H557" s="95"/>
      <c r="I557" s="95"/>
      <c r="J557" s="95"/>
      <c r="K557" s="95"/>
      <c r="L557" s="80">
        <v>0</v>
      </c>
      <c r="Y557" s="98"/>
      <c r="Z557" s="80">
        <f t="shared" si="28"/>
        <v>0</v>
      </c>
      <c r="AA557" s="80">
        <f t="shared" si="27"/>
        <v>0</v>
      </c>
      <c r="AB557" s="81" t="s">
        <v>925</v>
      </c>
      <c r="AC557" s="81">
        <v>0</v>
      </c>
      <c r="AD557" s="81">
        <v>0</v>
      </c>
      <c r="AE557" s="81">
        <v>0</v>
      </c>
      <c r="AF557" s="81">
        <v>0</v>
      </c>
      <c r="AG557" s="80">
        <f>IFERROR(VLOOKUP(AB557,$AI:$AJ,2,FALSE),0)</f>
        <v>0</v>
      </c>
      <c r="AI557" s="89" t="s">
        <v>134</v>
      </c>
      <c r="AJ557" s="89" t="s">
        <v>88</v>
      </c>
      <c r="AL557" s="83"/>
      <c r="AM557" s="83"/>
      <c r="AN557" s="83"/>
      <c r="AO557" s="83"/>
      <c r="AP557" s="83"/>
      <c r="AX557" s="80" t="s">
        <v>134</v>
      </c>
      <c r="AY557" s="80" t="s">
        <v>88</v>
      </c>
    </row>
    <row r="558" s="80" customFormat="1" ht="17.25" spans="1:51">
      <c r="A558" s="95"/>
      <c r="B558" s="95"/>
      <c r="C558" s="95"/>
      <c r="D558" s="95">
        <v>0</v>
      </c>
      <c r="E558" s="95"/>
      <c r="F558" s="95"/>
      <c r="G558" s="95"/>
      <c r="H558" s="95"/>
      <c r="I558" s="95"/>
      <c r="J558" s="95"/>
      <c r="K558" s="95"/>
      <c r="L558" s="80">
        <v>0</v>
      </c>
      <c r="Y558" s="98"/>
      <c r="Z558" s="80">
        <f t="shared" si="28"/>
        <v>0</v>
      </c>
      <c r="AA558" s="80">
        <f t="shared" si="27"/>
        <v>0</v>
      </c>
      <c r="AB558" s="81" t="s">
        <v>926</v>
      </c>
      <c r="AC558" s="81">
        <v>0</v>
      </c>
      <c r="AD558" s="81">
        <v>0</v>
      </c>
      <c r="AE558" s="81">
        <v>0</v>
      </c>
      <c r="AF558" s="81">
        <v>20000</v>
      </c>
      <c r="AG558" s="80">
        <f>IFERROR(VLOOKUP(AB558,$AI:$AJ,2,FALSE),0)</f>
        <v>0</v>
      </c>
      <c r="AI558" s="89" t="s">
        <v>709</v>
      </c>
      <c r="AJ558" s="89" t="s">
        <v>88</v>
      </c>
      <c r="AL558" s="83"/>
      <c r="AM558" s="83"/>
      <c r="AN558" s="83"/>
      <c r="AO558" s="83"/>
      <c r="AP558" s="83"/>
      <c r="AX558" s="80" t="s">
        <v>709</v>
      </c>
      <c r="AY558" s="80" t="s">
        <v>88</v>
      </c>
    </row>
    <row r="559" s="80" customFormat="1" ht="17.25" spans="1:51">
      <c r="A559" s="95"/>
      <c r="B559" s="95"/>
      <c r="C559" s="95"/>
      <c r="D559" s="95">
        <v>0</v>
      </c>
      <c r="E559" s="95"/>
      <c r="F559" s="95"/>
      <c r="G559" s="95"/>
      <c r="H559" s="95"/>
      <c r="I559" s="95"/>
      <c r="J559" s="95"/>
      <c r="K559" s="95"/>
      <c r="L559" s="80">
        <v>0</v>
      </c>
      <c r="Y559" s="98"/>
      <c r="Z559" s="80">
        <f t="shared" si="28"/>
        <v>0</v>
      </c>
      <c r="AA559" s="80" t="str">
        <f t="shared" si="27"/>
        <v>黄楼支行</v>
      </c>
      <c r="AB559" s="81" t="s">
        <v>467</v>
      </c>
      <c r="AC559" s="81">
        <v>0</v>
      </c>
      <c r="AD559" s="81">
        <v>3000</v>
      </c>
      <c r="AE559" s="81">
        <v>0</v>
      </c>
      <c r="AF559" s="81">
        <v>61100</v>
      </c>
      <c r="AG559" s="80" t="str">
        <f>IFERROR(VLOOKUP(AB559,$AI:$AJ,2,FALSE),0)</f>
        <v>黄楼支行</v>
      </c>
      <c r="AI559" s="89" t="s">
        <v>773</v>
      </c>
      <c r="AJ559" s="89" t="s">
        <v>88</v>
      </c>
      <c r="AL559" s="83"/>
      <c r="AM559" s="83"/>
      <c r="AN559" s="83"/>
      <c r="AO559" s="83"/>
      <c r="AP559" s="83"/>
      <c r="AX559" s="80" t="s">
        <v>773</v>
      </c>
      <c r="AY559" s="80" t="s">
        <v>88</v>
      </c>
    </row>
    <row r="560" s="80" customFormat="1" ht="17.25" spans="1:51">
      <c r="A560" s="95"/>
      <c r="B560" s="95"/>
      <c r="C560" s="95"/>
      <c r="D560" s="95">
        <v>0</v>
      </c>
      <c r="E560" s="95"/>
      <c r="F560" s="95"/>
      <c r="G560" s="95"/>
      <c r="H560" s="95"/>
      <c r="I560" s="95"/>
      <c r="J560" s="95"/>
      <c r="K560" s="95"/>
      <c r="L560" s="80">
        <v>0</v>
      </c>
      <c r="Y560" s="98"/>
      <c r="Z560" s="80">
        <f t="shared" si="28"/>
        <v>0</v>
      </c>
      <c r="AA560" s="80" t="str">
        <f t="shared" si="27"/>
        <v>六里支行</v>
      </c>
      <c r="AB560" s="81" t="s">
        <v>814</v>
      </c>
      <c r="AC560" s="81">
        <v>0</v>
      </c>
      <c r="AD560" s="81">
        <v>0</v>
      </c>
      <c r="AE560" s="81">
        <v>0</v>
      </c>
      <c r="AF560" s="81">
        <v>77000</v>
      </c>
      <c r="AG560" s="80" t="str">
        <f>IFERROR(VLOOKUP(AB560,$AI:$AJ,2,FALSE),0)</f>
        <v>六里支行</v>
      </c>
      <c r="AI560" s="89" t="s">
        <v>654</v>
      </c>
      <c r="AJ560" s="89" t="s">
        <v>88</v>
      </c>
      <c r="AL560" s="83"/>
      <c r="AM560" s="83"/>
      <c r="AN560" s="83"/>
      <c r="AO560" s="83"/>
      <c r="AP560" s="83"/>
      <c r="AX560" s="80" t="s">
        <v>654</v>
      </c>
      <c r="AY560" s="80" t="s">
        <v>88</v>
      </c>
    </row>
    <row r="561" s="80" customFormat="1" ht="17.25" spans="1:51">
      <c r="A561" s="95"/>
      <c r="B561" s="95"/>
      <c r="C561" s="95"/>
      <c r="D561" s="95">
        <v>0</v>
      </c>
      <c r="E561" s="95"/>
      <c r="F561" s="95"/>
      <c r="G561" s="95"/>
      <c r="H561" s="95"/>
      <c r="I561" s="95"/>
      <c r="J561" s="95"/>
      <c r="K561" s="95"/>
      <c r="L561" s="80">
        <v>0</v>
      </c>
      <c r="Y561" s="98"/>
      <c r="Z561" s="80">
        <f t="shared" si="28"/>
        <v>0</v>
      </c>
      <c r="AA561" s="80" t="str">
        <f t="shared" si="27"/>
        <v>孙桥支行</v>
      </c>
      <c r="AB561" s="81" t="s">
        <v>468</v>
      </c>
      <c r="AC561" s="81">
        <v>0</v>
      </c>
      <c r="AD561" s="81">
        <v>0</v>
      </c>
      <c r="AE561" s="81">
        <v>0</v>
      </c>
      <c r="AF561" s="81">
        <v>0</v>
      </c>
      <c r="AG561" s="80" t="str">
        <f>IFERROR(VLOOKUP(AB561,$AI:$AJ,2,FALSE),0)</f>
        <v>孙桥支行</v>
      </c>
      <c r="AI561" s="93" t="s">
        <v>927</v>
      </c>
      <c r="AJ561" s="89" t="s">
        <v>88</v>
      </c>
      <c r="AL561" s="83"/>
      <c r="AM561" s="83"/>
      <c r="AN561" s="83"/>
      <c r="AO561" s="83"/>
      <c r="AP561" s="83"/>
      <c r="AX561" s="80" t="s">
        <v>927</v>
      </c>
      <c r="AY561" s="80" t="s">
        <v>88</v>
      </c>
    </row>
    <row r="562" s="80" customFormat="1" ht="17.25" spans="1:51">
      <c r="A562" s="95"/>
      <c r="B562" s="95"/>
      <c r="C562" s="95"/>
      <c r="D562" s="95">
        <v>0</v>
      </c>
      <c r="E562" s="95"/>
      <c r="F562" s="95"/>
      <c r="G562" s="95"/>
      <c r="H562" s="95"/>
      <c r="I562" s="95"/>
      <c r="J562" s="95"/>
      <c r="K562" s="95"/>
      <c r="L562" s="80">
        <v>0</v>
      </c>
      <c r="Y562" s="98"/>
      <c r="Z562" s="80">
        <f t="shared" si="28"/>
        <v>0</v>
      </c>
      <c r="AA562" s="80">
        <f t="shared" si="27"/>
        <v>0</v>
      </c>
      <c r="AB562" s="81" t="s">
        <v>928</v>
      </c>
      <c r="AC562" s="81">
        <v>0</v>
      </c>
      <c r="AD562" s="81">
        <v>0</v>
      </c>
      <c r="AE562" s="81">
        <v>0</v>
      </c>
      <c r="AF562" s="81">
        <v>0</v>
      </c>
      <c r="AG562" s="80">
        <f>IFERROR(VLOOKUP(AB562,$AI:$AJ,2,FALSE),0)</f>
        <v>0</v>
      </c>
      <c r="AI562" s="89" t="s">
        <v>929</v>
      </c>
      <c r="AJ562" s="89" t="s">
        <v>88</v>
      </c>
      <c r="AL562" s="83"/>
      <c r="AM562" s="83"/>
      <c r="AN562" s="83"/>
      <c r="AO562" s="83"/>
      <c r="AP562" s="83"/>
      <c r="AX562" s="80" t="s">
        <v>929</v>
      </c>
      <c r="AY562" s="80" t="s">
        <v>88</v>
      </c>
    </row>
    <row r="563" s="80" customFormat="1" ht="17.25" spans="1:51">
      <c r="A563" s="95"/>
      <c r="B563" s="95"/>
      <c r="C563" s="95"/>
      <c r="D563" s="95">
        <v>0</v>
      </c>
      <c r="E563" s="95"/>
      <c r="F563" s="95"/>
      <c r="G563" s="95"/>
      <c r="H563" s="95"/>
      <c r="I563" s="95"/>
      <c r="J563" s="95"/>
      <c r="K563" s="95"/>
      <c r="L563" s="80">
        <v>0</v>
      </c>
      <c r="Y563" s="98"/>
      <c r="Z563" s="80">
        <f t="shared" si="28"/>
        <v>0</v>
      </c>
      <c r="AA563" s="80" t="str">
        <f t="shared" si="27"/>
        <v>江镇支行</v>
      </c>
      <c r="AB563" s="81" t="s">
        <v>930</v>
      </c>
      <c r="AC563" s="81">
        <v>0</v>
      </c>
      <c r="AD563" s="81">
        <v>0</v>
      </c>
      <c r="AE563" s="81">
        <v>0</v>
      </c>
      <c r="AF563" s="81">
        <v>0</v>
      </c>
      <c r="AG563" s="80" t="str">
        <f>IFERROR(VLOOKUP(AB563,$AI:$AJ,2,FALSE),0)</f>
        <v>江镇支行</v>
      </c>
      <c r="AI563" s="89" t="s">
        <v>931</v>
      </c>
      <c r="AJ563" s="89" t="s">
        <v>82</v>
      </c>
      <c r="AL563" s="83"/>
      <c r="AM563" s="83"/>
      <c r="AN563" s="83"/>
      <c r="AO563" s="83"/>
      <c r="AP563" s="83"/>
      <c r="AX563" s="80" t="s">
        <v>931</v>
      </c>
      <c r="AY563" s="80" t="s">
        <v>82</v>
      </c>
    </row>
    <row r="564" s="80" customFormat="1" ht="17.25" spans="1:51">
      <c r="A564" s="95"/>
      <c r="B564" s="95"/>
      <c r="C564" s="95"/>
      <c r="D564" s="95">
        <v>0</v>
      </c>
      <c r="E564" s="95"/>
      <c r="F564" s="95"/>
      <c r="G564" s="95"/>
      <c r="H564" s="95"/>
      <c r="I564" s="95"/>
      <c r="J564" s="95"/>
      <c r="K564" s="95"/>
      <c r="L564" s="80">
        <v>0</v>
      </c>
      <c r="Y564" s="98"/>
      <c r="Z564" s="80">
        <f t="shared" si="28"/>
        <v>0</v>
      </c>
      <c r="AA564" s="80">
        <f t="shared" si="27"/>
        <v>0</v>
      </c>
      <c r="AB564" s="81" t="s">
        <v>932</v>
      </c>
      <c r="AC564" s="81">
        <v>0</v>
      </c>
      <c r="AD564" s="81">
        <v>0</v>
      </c>
      <c r="AE564" s="81">
        <v>0</v>
      </c>
      <c r="AF564" s="81">
        <v>0</v>
      </c>
      <c r="AG564" s="80">
        <f>IFERROR(VLOOKUP(AB564,$AI:$AJ,2,FALSE),0)</f>
        <v>0</v>
      </c>
      <c r="AI564" s="89" t="s">
        <v>440</v>
      </c>
      <c r="AJ564" s="89" t="s">
        <v>82</v>
      </c>
      <c r="AL564" s="83"/>
      <c r="AM564" s="83"/>
      <c r="AN564" s="83"/>
      <c r="AO564" s="83"/>
      <c r="AP564" s="83"/>
      <c r="AX564" s="80" t="s">
        <v>440</v>
      </c>
      <c r="AY564" s="80" t="s">
        <v>82</v>
      </c>
    </row>
    <row r="565" s="80" customFormat="1" ht="17.25" spans="1:51">
      <c r="A565" s="95"/>
      <c r="B565" s="95"/>
      <c r="C565" s="95"/>
      <c r="D565" s="95">
        <v>0</v>
      </c>
      <c r="E565" s="95"/>
      <c r="F565" s="95"/>
      <c r="G565" s="95"/>
      <c r="H565" s="95"/>
      <c r="I565" s="95"/>
      <c r="J565" s="95"/>
      <c r="K565" s="95"/>
      <c r="L565" s="80">
        <v>0</v>
      </c>
      <c r="Y565" s="98"/>
      <c r="Z565" s="80">
        <f t="shared" si="28"/>
        <v>0</v>
      </c>
      <c r="AA565" s="80" t="str">
        <f t="shared" si="27"/>
        <v>花木支行</v>
      </c>
      <c r="AB565" s="81" t="s">
        <v>696</v>
      </c>
      <c r="AC565" s="81">
        <v>0</v>
      </c>
      <c r="AD565" s="81">
        <v>0</v>
      </c>
      <c r="AE565" s="81">
        <v>0</v>
      </c>
      <c r="AF565" s="81">
        <v>0</v>
      </c>
      <c r="AG565" s="80" t="str">
        <f>IFERROR(VLOOKUP(AB565,$AI:$AJ,2,FALSE),0)</f>
        <v>花木支行</v>
      </c>
      <c r="AI565" s="89" t="s">
        <v>514</v>
      </c>
      <c r="AJ565" s="89" t="s">
        <v>82</v>
      </c>
      <c r="AL565" s="83"/>
      <c r="AM565" s="83"/>
      <c r="AN565" s="83"/>
      <c r="AO565" s="83"/>
      <c r="AP565" s="83"/>
      <c r="AX565" s="80" t="s">
        <v>514</v>
      </c>
      <c r="AY565" s="80" t="s">
        <v>82</v>
      </c>
    </row>
    <row r="566" s="80" customFormat="1" ht="17.25" spans="1:51">
      <c r="A566" s="95"/>
      <c r="B566" s="95"/>
      <c r="C566" s="95"/>
      <c r="D566" s="95">
        <v>0</v>
      </c>
      <c r="E566" s="95"/>
      <c r="F566" s="95"/>
      <c r="G566" s="95"/>
      <c r="H566" s="95"/>
      <c r="I566" s="95"/>
      <c r="J566" s="95"/>
      <c r="K566" s="95"/>
      <c r="L566" s="80">
        <v>0</v>
      </c>
      <c r="Y566" s="98"/>
      <c r="Z566" s="80">
        <f t="shared" si="28"/>
        <v>0</v>
      </c>
      <c r="AA566" s="80" t="str">
        <f t="shared" si="27"/>
        <v>零售市场部</v>
      </c>
      <c r="AB566" s="81" t="s">
        <v>189</v>
      </c>
      <c r="AC566" s="81">
        <v>0</v>
      </c>
      <c r="AD566" s="81">
        <v>311300</v>
      </c>
      <c r="AE566" s="81">
        <v>53</v>
      </c>
      <c r="AF566" s="81">
        <v>17975951</v>
      </c>
      <c r="AG566" s="80" t="str">
        <f>IFERROR(VLOOKUP(AB566,$AI:$AJ,2,FALSE),0)</f>
        <v>零售市场部</v>
      </c>
      <c r="AI566" s="89" t="s">
        <v>354</v>
      </c>
      <c r="AJ566" s="89" t="s">
        <v>82</v>
      </c>
      <c r="AL566" s="83"/>
      <c r="AM566" s="83"/>
      <c r="AN566" s="83"/>
      <c r="AO566" s="83"/>
      <c r="AP566" s="83"/>
      <c r="AX566" s="80" t="s">
        <v>354</v>
      </c>
      <c r="AY566" s="80" t="s">
        <v>82</v>
      </c>
    </row>
    <row r="567" s="80" customFormat="1" ht="17.25" spans="1:51">
      <c r="A567" s="95"/>
      <c r="B567" s="95"/>
      <c r="C567" s="95"/>
      <c r="D567" s="95">
        <v>0</v>
      </c>
      <c r="E567" s="95"/>
      <c r="F567" s="95"/>
      <c r="G567" s="95"/>
      <c r="H567" s="95"/>
      <c r="I567" s="95"/>
      <c r="J567" s="95"/>
      <c r="K567" s="95"/>
      <c r="L567" s="80">
        <v>0</v>
      </c>
      <c r="Y567" s="98"/>
      <c r="Z567" s="80">
        <f t="shared" si="28"/>
        <v>0</v>
      </c>
      <c r="AA567" s="80" t="str">
        <f t="shared" si="27"/>
        <v>北蔡支行</v>
      </c>
      <c r="AB567" s="81" t="s">
        <v>793</v>
      </c>
      <c r="AC567" s="81">
        <v>0</v>
      </c>
      <c r="AD567" s="81">
        <v>0</v>
      </c>
      <c r="AE567" s="81">
        <v>0</v>
      </c>
      <c r="AF567" s="81">
        <v>0</v>
      </c>
      <c r="AG567" s="80" t="str">
        <f>IFERROR(VLOOKUP(AB567,$AI:$AJ,2,FALSE),0)</f>
        <v>北蔡支行</v>
      </c>
      <c r="AI567" s="89" t="s">
        <v>922</v>
      </c>
      <c r="AJ567" s="89" t="s">
        <v>82</v>
      </c>
      <c r="AL567" s="83"/>
      <c r="AM567" s="83"/>
      <c r="AN567" s="83"/>
      <c r="AO567" s="83"/>
      <c r="AP567" s="83"/>
      <c r="AX567" s="80" t="s">
        <v>922</v>
      </c>
      <c r="AY567" s="80" t="s">
        <v>82</v>
      </c>
    </row>
    <row r="568" s="80" customFormat="1" ht="17.25" spans="1:51">
      <c r="A568" s="95"/>
      <c r="B568" s="95"/>
      <c r="C568" s="95"/>
      <c r="D568" s="95">
        <v>0</v>
      </c>
      <c r="E568" s="95"/>
      <c r="F568" s="95"/>
      <c r="G568" s="95"/>
      <c r="H568" s="95"/>
      <c r="I568" s="95"/>
      <c r="J568" s="95"/>
      <c r="K568" s="95"/>
      <c r="L568" s="80">
        <v>0</v>
      </c>
      <c r="Y568" s="98"/>
      <c r="Z568" s="80">
        <f t="shared" si="28"/>
        <v>0</v>
      </c>
      <c r="AA568" s="80">
        <f t="shared" si="27"/>
        <v>0</v>
      </c>
      <c r="AB568" s="81" t="s">
        <v>933</v>
      </c>
      <c r="AC568" s="81">
        <v>0</v>
      </c>
      <c r="AD568" s="81">
        <v>0</v>
      </c>
      <c r="AE568" s="81">
        <v>0</v>
      </c>
      <c r="AF568" s="81">
        <v>0</v>
      </c>
      <c r="AG568" s="80">
        <f>IFERROR(VLOOKUP(AB568,$AI:$AJ,2,FALSE),0)</f>
        <v>0</v>
      </c>
      <c r="AI568" s="91" t="s">
        <v>934</v>
      </c>
      <c r="AJ568" s="89" t="s">
        <v>82</v>
      </c>
      <c r="AL568" s="83"/>
      <c r="AM568" s="83"/>
      <c r="AN568" s="83"/>
      <c r="AO568" s="83"/>
      <c r="AP568" s="83"/>
      <c r="AX568" s="80" t="s">
        <v>934</v>
      </c>
      <c r="AY568" s="80" t="s">
        <v>82</v>
      </c>
    </row>
    <row r="569" s="80" customFormat="1" ht="17.25" spans="1:51">
      <c r="A569" s="95"/>
      <c r="B569" s="95"/>
      <c r="C569" s="95"/>
      <c r="D569" s="95">
        <v>0</v>
      </c>
      <c r="E569" s="95"/>
      <c r="F569" s="95"/>
      <c r="G569" s="95"/>
      <c r="H569" s="95"/>
      <c r="I569" s="95"/>
      <c r="J569" s="95"/>
      <c r="K569" s="95"/>
      <c r="L569" s="80">
        <v>0</v>
      </c>
      <c r="Y569" s="98"/>
      <c r="Z569" s="80">
        <f t="shared" si="28"/>
        <v>0</v>
      </c>
      <c r="AA569" s="80" t="str">
        <f t="shared" si="27"/>
        <v>合庆支行</v>
      </c>
      <c r="AB569" s="81" t="s">
        <v>471</v>
      </c>
      <c r="AC569" s="81">
        <v>0</v>
      </c>
      <c r="AD569" s="81">
        <v>0</v>
      </c>
      <c r="AE569" s="81">
        <v>4</v>
      </c>
      <c r="AF569" s="81">
        <v>0</v>
      </c>
      <c r="AG569" s="80" t="str">
        <f>IFERROR(VLOOKUP(AB569,$AI:$AJ,2,FALSE),0)</f>
        <v>合庆支行</v>
      </c>
      <c r="AI569" s="93" t="s">
        <v>935</v>
      </c>
      <c r="AJ569" s="89" t="s">
        <v>82</v>
      </c>
      <c r="AL569" s="83"/>
      <c r="AM569" s="83"/>
      <c r="AN569" s="83"/>
      <c r="AO569" s="83"/>
      <c r="AP569" s="83"/>
      <c r="AX569" s="80" t="s">
        <v>935</v>
      </c>
      <c r="AY569" s="80" t="s">
        <v>82</v>
      </c>
    </row>
    <row r="570" s="80" customFormat="1" ht="17.25" spans="1:51">
      <c r="A570" s="95"/>
      <c r="B570" s="95"/>
      <c r="C570" s="95"/>
      <c r="D570" s="95">
        <v>0</v>
      </c>
      <c r="E570" s="95"/>
      <c r="F570" s="95"/>
      <c r="G570" s="95"/>
      <c r="H570" s="95"/>
      <c r="I570" s="95"/>
      <c r="J570" s="95"/>
      <c r="K570" s="95"/>
      <c r="L570" s="80">
        <v>0</v>
      </c>
      <c r="Y570" s="98"/>
      <c r="Z570" s="80">
        <f t="shared" si="28"/>
        <v>0</v>
      </c>
      <c r="AA570" s="80" t="str">
        <f t="shared" si="27"/>
        <v>川沙支行</v>
      </c>
      <c r="AB570" s="81" t="s">
        <v>936</v>
      </c>
      <c r="AC570" s="81">
        <v>0</v>
      </c>
      <c r="AD570" s="81">
        <v>0</v>
      </c>
      <c r="AE570" s="81">
        <v>0</v>
      </c>
      <c r="AF570" s="81">
        <v>0</v>
      </c>
      <c r="AG570" s="80" t="str">
        <f>IFERROR(VLOOKUP(AB570,$AI:$AJ,2,FALSE),0)</f>
        <v>川沙支行</v>
      </c>
      <c r="AI570" s="94" t="s">
        <v>937</v>
      </c>
      <c r="AJ570" s="89" t="s">
        <v>51</v>
      </c>
      <c r="AL570" s="83"/>
      <c r="AM570" s="83"/>
      <c r="AN570" s="83"/>
      <c r="AO570" s="83"/>
      <c r="AP570" s="83"/>
      <c r="AX570" s="80" t="s">
        <v>937</v>
      </c>
      <c r="AY570" s="80" t="s">
        <v>51</v>
      </c>
    </row>
    <row r="571" s="80" customFormat="1" ht="17.25" spans="1:51">
      <c r="A571" s="95"/>
      <c r="B571" s="95"/>
      <c r="C571" s="95"/>
      <c r="D571" s="95">
        <v>0</v>
      </c>
      <c r="E571" s="95"/>
      <c r="F571" s="95"/>
      <c r="G571" s="95"/>
      <c r="H571" s="95"/>
      <c r="I571" s="95"/>
      <c r="J571" s="95"/>
      <c r="K571" s="95"/>
      <c r="L571" s="80">
        <v>0</v>
      </c>
      <c r="Y571" s="98"/>
      <c r="Z571" s="80">
        <f t="shared" si="28"/>
        <v>0</v>
      </c>
      <c r="AA571" s="80" t="str">
        <f t="shared" si="27"/>
        <v>严桥支行</v>
      </c>
      <c r="AB571" s="81" t="s">
        <v>473</v>
      </c>
      <c r="AC571" s="81">
        <v>0</v>
      </c>
      <c r="AD571" s="81">
        <v>0</v>
      </c>
      <c r="AE571" s="81">
        <v>3</v>
      </c>
      <c r="AF571" s="81">
        <v>50000</v>
      </c>
      <c r="AG571" s="80" t="str">
        <f>IFERROR(VLOOKUP(AB571,$AI:$AJ,2,FALSE),0)</f>
        <v>严桥支行</v>
      </c>
      <c r="AI571" s="89" t="s">
        <v>938</v>
      </c>
      <c r="AJ571" s="89" t="s">
        <v>51</v>
      </c>
      <c r="AL571" s="83"/>
      <c r="AM571" s="83"/>
      <c r="AN571" s="83"/>
      <c r="AO571" s="83"/>
      <c r="AP571" s="83"/>
      <c r="AX571" s="80" t="s">
        <v>938</v>
      </c>
      <c r="AY571" s="80" t="s">
        <v>51</v>
      </c>
    </row>
    <row r="572" s="80" customFormat="1" ht="17.25" spans="1:51">
      <c r="A572" s="95"/>
      <c r="B572" s="95"/>
      <c r="C572" s="95"/>
      <c r="D572" s="95">
        <v>0</v>
      </c>
      <c r="E572" s="95"/>
      <c r="F572" s="95"/>
      <c r="G572" s="95"/>
      <c r="H572" s="95"/>
      <c r="I572" s="95"/>
      <c r="J572" s="95"/>
      <c r="K572" s="95"/>
      <c r="L572" s="80">
        <v>0</v>
      </c>
      <c r="Y572" s="98"/>
      <c r="Z572" s="80">
        <f t="shared" si="28"/>
        <v>0</v>
      </c>
      <c r="AA572" s="80">
        <f t="shared" si="27"/>
        <v>0</v>
      </c>
      <c r="AB572" s="81" t="s">
        <v>939</v>
      </c>
      <c r="AC572" s="81">
        <v>0</v>
      </c>
      <c r="AD572" s="81">
        <v>0</v>
      </c>
      <c r="AE572" s="81">
        <v>0</v>
      </c>
      <c r="AF572" s="81">
        <v>0</v>
      </c>
      <c r="AG572" s="80">
        <f>IFERROR(VLOOKUP(AB572,$AI:$AJ,2,FALSE),0)</f>
        <v>0</v>
      </c>
      <c r="AI572" s="89" t="s">
        <v>129</v>
      </c>
      <c r="AJ572" s="89" t="s">
        <v>51</v>
      </c>
      <c r="AL572" s="83"/>
      <c r="AM572" s="83"/>
      <c r="AN572" s="83"/>
      <c r="AO572" s="83"/>
      <c r="AP572" s="83"/>
      <c r="AX572" s="80" t="s">
        <v>129</v>
      </c>
      <c r="AY572" s="80" t="s">
        <v>51</v>
      </c>
    </row>
    <row r="573" s="80" customFormat="1" ht="17.25" spans="1:51">
      <c r="A573" s="95"/>
      <c r="B573" s="95"/>
      <c r="C573" s="95"/>
      <c r="D573" s="95">
        <v>0</v>
      </c>
      <c r="E573" s="95"/>
      <c r="F573" s="95"/>
      <c r="G573" s="95"/>
      <c r="H573" s="95"/>
      <c r="I573" s="95"/>
      <c r="J573" s="95"/>
      <c r="K573" s="95"/>
      <c r="L573" s="80">
        <v>0</v>
      </c>
      <c r="Y573" s="98"/>
      <c r="Z573" s="80">
        <f t="shared" si="28"/>
        <v>0</v>
      </c>
      <c r="AA573" s="80" t="str">
        <f t="shared" si="27"/>
        <v>东波分理处</v>
      </c>
      <c r="AB573" s="81" t="s">
        <v>931</v>
      </c>
      <c r="AC573" s="81">
        <v>0</v>
      </c>
      <c r="AD573" s="81">
        <v>0</v>
      </c>
      <c r="AE573" s="81">
        <v>0</v>
      </c>
      <c r="AF573" s="81">
        <v>0</v>
      </c>
      <c r="AG573" s="80" t="str">
        <f>IFERROR(VLOOKUP(AB573,$AI:$AJ,2,FALSE),0)</f>
        <v>东波分理处</v>
      </c>
      <c r="AI573" s="89" t="s">
        <v>885</v>
      </c>
      <c r="AJ573" s="89" t="s">
        <v>51</v>
      </c>
      <c r="AL573" s="83"/>
      <c r="AM573" s="83"/>
      <c r="AN573" s="83"/>
      <c r="AO573" s="83"/>
      <c r="AP573" s="83"/>
      <c r="AX573" s="80" t="s">
        <v>885</v>
      </c>
      <c r="AY573" s="80" t="s">
        <v>51</v>
      </c>
    </row>
    <row r="574" s="80" customFormat="1" ht="17.25" spans="1:51">
      <c r="A574" s="95"/>
      <c r="B574" s="95"/>
      <c r="C574" s="95"/>
      <c r="D574" s="95">
        <v>0</v>
      </c>
      <c r="E574" s="95"/>
      <c r="F574" s="95"/>
      <c r="G574" s="95"/>
      <c r="H574" s="95"/>
      <c r="I574" s="95"/>
      <c r="J574" s="95"/>
      <c r="K574" s="95"/>
      <c r="L574" s="80">
        <v>0</v>
      </c>
      <c r="Y574" s="98"/>
      <c r="Z574" s="80">
        <f t="shared" si="28"/>
        <v>0</v>
      </c>
      <c r="AA574" s="80">
        <f t="shared" si="27"/>
        <v>0</v>
      </c>
      <c r="AB574" s="81" t="s">
        <v>940</v>
      </c>
      <c r="AC574" s="81">
        <v>0</v>
      </c>
      <c r="AD574" s="81">
        <v>0</v>
      </c>
      <c r="AE574" s="81">
        <v>0</v>
      </c>
      <c r="AF574" s="81">
        <v>0</v>
      </c>
      <c r="AG574" s="80">
        <f>IFERROR(VLOOKUP(AB574,$AI:$AJ,2,FALSE),0)</f>
        <v>0</v>
      </c>
      <c r="AI574" s="89" t="s">
        <v>941</v>
      </c>
      <c r="AJ574" s="89" t="s">
        <v>51</v>
      </c>
      <c r="AL574" s="83"/>
      <c r="AM574" s="83"/>
      <c r="AN574" s="83"/>
      <c r="AO574" s="83"/>
      <c r="AP574" s="83"/>
      <c r="AX574" s="80" t="s">
        <v>941</v>
      </c>
      <c r="AY574" s="80" t="s">
        <v>51</v>
      </c>
    </row>
    <row r="575" s="80" customFormat="1" ht="17.25" spans="1:51">
      <c r="A575" s="95"/>
      <c r="B575" s="95"/>
      <c r="C575" s="95"/>
      <c r="D575" s="95">
        <v>0</v>
      </c>
      <c r="E575" s="95"/>
      <c r="F575" s="95"/>
      <c r="G575" s="95"/>
      <c r="H575" s="95"/>
      <c r="I575" s="95"/>
      <c r="J575" s="95"/>
      <c r="K575" s="95"/>
      <c r="L575" s="80">
        <v>0</v>
      </c>
      <c r="Y575" s="98"/>
      <c r="Z575" s="80">
        <f t="shared" si="28"/>
        <v>0</v>
      </c>
      <c r="AA575" s="80" t="str">
        <f t="shared" si="27"/>
        <v>益江分理处</v>
      </c>
      <c r="AB575" s="81" t="s">
        <v>942</v>
      </c>
      <c r="AC575" s="81">
        <v>0</v>
      </c>
      <c r="AD575" s="81">
        <v>0</v>
      </c>
      <c r="AE575" s="81">
        <v>0</v>
      </c>
      <c r="AF575" s="81">
        <v>0</v>
      </c>
      <c r="AG575" s="80" t="str">
        <f>IFERROR(VLOOKUP(AB575,$AI:$AJ,2,FALSE),0)</f>
        <v>益江分理处</v>
      </c>
      <c r="AI575" s="89" t="s">
        <v>943</v>
      </c>
      <c r="AJ575" s="89" t="s">
        <v>51</v>
      </c>
      <c r="AL575" s="83"/>
      <c r="AM575" s="83"/>
      <c r="AN575" s="83"/>
      <c r="AO575" s="83"/>
      <c r="AP575" s="83"/>
      <c r="AX575" s="80" t="s">
        <v>943</v>
      </c>
      <c r="AY575" s="80" t="s">
        <v>51</v>
      </c>
    </row>
    <row r="576" s="80" customFormat="1" ht="17.25" spans="1:51">
      <c r="A576" s="95"/>
      <c r="B576" s="95"/>
      <c r="C576" s="95"/>
      <c r="D576" s="95">
        <v>0</v>
      </c>
      <c r="E576" s="95"/>
      <c r="F576" s="95"/>
      <c r="G576" s="95"/>
      <c r="H576" s="95"/>
      <c r="I576" s="95"/>
      <c r="J576" s="95"/>
      <c r="K576" s="95"/>
      <c r="L576" s="80">
        <v>0</v>
      </c>
      <c r="Y576" s="98"/>
      <c r="Z576" s="80">
        <f t="shared" si="28"/>
        <v>0</v>
      </c>
      <c r="AA576" s="80" t="str">
        <f t="shared" si="27"/>
        <v>运营管理部</v>
      </c>
      <c r="AB576" s="81" t="s">
        <v>372</v>
      </c>
      <c r="AC576" s="81">
        <v>0</v>
      </c>
      <c r="AD576" s="81">
        <v>0</v>
      </c>
      <c r="AE576" s="81">
        <v>0</v>
      </c>
      <c r="AF576" s="81">
        <v>0</v>
      </c>
      <c r="AG576" s="80" t="str">
        <f>IFERROR(VLOOKUP(AB576,$AI:$AJ,2,FALSE),0)</f>
        <v>运营管理部</v>
      </c>
      <c r="AI576" s="89" t="s">
        <v>222</v>
      </c>
      <c r="AJ576" s="89" t="s">
        <v>51</v>
      </c>
      <c r="AL576" s="83"/>
      <c r="AM576" s="83"/>
      <c r="AN576" s="83"/>
      <c r="AO576" s="83"/>
      <c r="AP576" s="83"/>
      <c r="AX576" s="80" t="s">
        <v>222</v>
      </c>
      <c r="AY576" s="80" t="s">
        <v>51</v>
      </c>
    </row>
    <row r="577" s="80" customFormat="1" ht="17.25" spans="1:51">
      <c r="A577" s="95"/>
      <c r="B577" s="95"/>
      <c r="C577" s="95"/>
      <c r="D577" s="95">
        <v>0</v>
      </c>
      <c r="E577" s="95"/>
      <c r="F577" s="95"/>
      <c r="G577" s="95"/>
      <c r="H577" s="95"/>
      <c r="I577" s="95"/>
      <c r="J577" s="95"/>
      <c r="K577" s="95"/>
      <c r="L577" s="80">
        <v>0</v>
      </c>
      <c r="Y577" s="98"/>
      <c r="Z577" s="80">
        <f t="shared" si="28"/>
        <v>0</v>
      </c>
      <c r="AA577" s="80" t="str">
        <f t="shared" si="27"/>
        <v>妙境支行</v>
      </c>
      <c r="AB577" s="81" t="s">
        <v>944</v>
      </c>
      <c r="AC577" s="81">
        <v>0</v>
      </c>
      <c r="AD577" s="81">
        <v>0</v>
      </c>
      <c r="AE577" s="81">
        <v>0</v>
      </c>
      <c r="AF577" s="81">
        <v>0</v>
      </c>
      <c r="AG577" s="80" t="str">
        <f>IFERROR(VLOOKUP(AB577,$AI:$AJ,2,FALSE),0)</f>
        <v>妙境支行</v>
      </c>
      <c r="AI577" s="89" t="s">
        <v>287</v>
      </c>
      <c r="AJ577" s="89" t="s">
        <v>51</v>
      </c>
      <c r="AL577" s="83"/>
      <c r="AM577" s="83"/>
      <c r="AN577" s="83"/>
      <c r="AO577" s="83"/>
      <c r="AP577" s="83"/>
      <c r="AX577" s="80" t="s">
        <v>287</v>
      </c>
      <c r="AY577" s="80" t="s">
        <v>51</v>
      </c>
    </row>
    <row r="578" s="80" customFormat="1" ht="17.25" spans="1:51">
      <c r="A578" s="95"/>
      <c r="B578" s="95"/>
      <c r="C578" s="95"/>
      <c r="D578" s="95">
        <v>0</v>
      </c>
      <c r="E578" s="95"/>
      <c r="F578" s="95"/>
      <c r="G578" s="95"/>
      <c r="H578" s="95"/>
      <c r="I578" s="95"/>
      <c r="J578" s="95"/>
      <c r="K578" s="95"/>
      <c r="L578" s="80">
        <v>0</v>
      </c>
      <c r="Y578" s="98"/>
      <c r="Z578" s="80">
        <f t="shared" si="28"/>
        <v>0</v>
      </c>
      <c r="AA578" s="80" t="str">
        <f t="shared" ref="AA578:AA641" si="29">AG578</f>
        <v>东沟支行</v>
      </c>
      <c r="AB578" s="81" t="s">
        <v>927</v>
      </c>
      <c r="AC578" s="81">
        <v>0</v>
      </c>
      <c r="AD578" s="81">
        <v>0</v>
      </c>
      <c r="AE578" s="81">
        <v>0</v>
      </c>
      <c r="AF578" s="81">
        <v>0</v>
      </c>
      <c r="AG578" s="80" t="str">
        <f>IFERROR(VLOOKUP(AB578,$AI:$AJ,2,FALSE),0)</f>
        <v>东沟支行</v>
      </c>
      <c r="AI578" s="89" t="s">
        <v>577</v>
      </c>
      <c r="AJ578" s="89" t="s">
        <v>51</v>
      </c>
      <c r="AL578" s="83"/>
      <c r="AM578" s="83"/>
      <c r="AN578" s="83"/>
      <c r="AO578" s="83"/>
      <c r="AP578" s="83"/>
      <c r="AX578" s="80" t="s">
        <v>577</v>
      </c>
      <c r="AY578" s="80" t="s">
        <v>51</v>
      </c>
    </row>
    <row r="579" s="80" customFormat="1" ht="17.25" spans="1:51">
      <c r="A579" s="95"/>
      <c r="B579" s="95"/>
      <c r="C579" s="95"/>
      <c r="D579" s="95">
        <v>0</v>
      </c>
      <c r="E579" s="95"/>
      <c r="F579" s="95"/>
      <c r="G579" s="95"/>
      <c r="H579" s="95"/>
      <c r="I579" s="95"/>
      <c r="J579" s="95"/>
      <c r="K579" s="95"/>
      <c r="L579" s="80">
        <v>0</v>
      </c>
      <c r="Y579" s="98"/>
      <c r="Z579" s="80">
        <f t="shared" si="28"/>
        <v>0</v>
      </c>
      <c r="AA579" s="80">
        <f t="shared" si="29"/>
        <v>0</v>
      </c>
      <c r="AB579" s="81" t="s">
        <v>945</v>
      </c>
      <c r="AC579" s="81">
        <v>0</v>
      </c>
      <c r="AD579" s="81">
        <v>0</v>
      </c>
      <c r="AE579" s="81">
        <v>0</v>
      </c>
      <c r="AF579" s="81">
        <v>0</v>
      </c>
      <c r="AG579" s="80">
        <f>IFERROR(VLOOKUP(AB579,$AI:$AJ,2,FALSE),0)</f>
        <v>0</v>
      </c>
      <c r="AI579" s="89" t="s">
        <v>480</v>
      </c>
      <c r="AJ579" s="89" t="s">
        <v>51</v>
      </c>
      <c r="AL579" s="83"/>
      <c r="AM579" s="83"/>
      <c r="AN579" s="83"/>
      <c r="AO579" s="83"/>
      <c r="AP579" s="83"/>
      <c r="AX579" s="80" t="s">
        <v>480</v>
      </c>
      <c r="AY579" s="80" t="s">
        <v>51</v>
      </c>
    </row>
    <row r="580" s="80" customFormat="1" ht="17.25" spans="1:51">
      <c r="A580" s="95"/>
      <c r="B580" s="95"/>
      <c r="C580" s="95"/>
      <c r="D580" s="95">
        <v>0</v>
      </c>
      <c r="E580" s="95"/>
      <c r="F580" s="95"/>
      <c r="G580" s="95"/>
      <c r="H580" s="95"/>
      <c r="I580" s="95"/>
      <c r="J580" s="95"/>
      <c r="K580" s="95"/>
      <c r="L580" s="80">
        <v>0</v>
      </c>
      <c r="Y580" s="98"/>
      <c r="Z580" s="80">
        <f t="shared" ref="Z580:Z643" si="30">P580-Y580</f>
        <v>0</v>
      </c>
      <c r="AA580" s="80" t="str">
        <f t="shared" si="29"/>
        <v>张江支行</v>
      </c>
      <c r="AB580" s="81" t="s">
        <v>475</v>
      </c>
      <c r="AC580" s="81">
        <v>0</v>
      </c>
      <c r="AD580" s="81">
        <v>0</v>
      </c>
      <c r="AE580" s="81">
        <v>0</v>
      </c>
      <c r="AF580" s="81">
        <v>269500</v>
      </c>
      <c r="AG580" s="80" t="str">
        <f>IFERROR(VLOOKUP(AB580,$AI:$AJ,2,FALSE),0)</f>
        <v>张江支行</v>
      </c>
      <c r="AI580" s="89" t="s">
        <v>906</v>
      </c>
      <c r="AJ580" s="89" t="s">
        <v>51</v>
      </c>
      <c r="AL580" s="83"/>
      <c r="AM580" s="83"/>
      <c r="AN580" s="83"/>
      <c r="AO580" s="83"/>
      <c r="AP580" s="83"/>
      <c r="AX580" s="80" t="s">
        <v>906</v>
      </c>
      <c r="AY580" s="80" t="s">
        <v>51</v>
      </c>
    </row>
    <row r="581" s="80" customFormat="1" ht="17.25" spans="1:51">
      <c r="A581" s="95"/>
      <c r="B581" s="95"/>
      <c r="C581" s="95"/>
      <c r="D581" s="95">
        <v>0</v>
      </c>
      <c r="E581" s="95"/>
      <c r="F581" s="95"/>
      <c r="G581" s="95"/>
      <c r="H581" s="95"/>
      <c r="I581" s="95"/>
      <c r="J581" s="95"/>
      <c r="K581" s="95"/>
      <c r="L581" s="80">
        <v>0</v>
      </c>
      <c r="Y581" s="98"/>
      <c r="Z581" s="80">
        <f t="shared" si="30"/>
        <v>0</v>
      </c>
      <c r="AA581" s="80" t="str">
        <f t="shared" si="29"/>
        <v>合庆支行</v>
      </c>
      <c r="AB581" s="81" t="s">
        <v>946</v>
      </c>
      <c r="AC581" s="81">
        <v>0</v>
      </c>
      <c r="AD581" s="81">
        <v>0</v>
      </c>
      <c r="AE581" s="81">
        <v>0</v>
      </c>
      <c r="AF581" s="81">
        <v>100000</v>
      </c>
      <c r="AG581" s="80" t="str">
        <f>IFERROR(VLOOKUP(AB581,$AI:$AJ,2,FALSE),0)</f>
        <v>合庆支行</v>
      </c>
      <c r="AI581" s="89" t="s">
        <v>489</v>
      </c>
      <c r="AJ581" s="89" t="s">
        <v>51</v>
      </c>
      <c r="AL581" s="83"/>
      <c r="AM581" s="83"/>
      <c r="AN581" s="83"/>
      <c r="AO581" s="83"/>
      <c r="AP581" s="83"/>
      <c r="AX581" s="80" t="s">
        <v>489</v>
      </c>
      <c r="AY581" s="80" t="s">
        <v>51</v>
      </c>
    </row>
    <row r="582" s="80" customFormat="1" ht="17.25" spans="1:51">
      <c r="A582" s="95"/>
      <c r="B582" s="95"/>
      <c r="C582" s="95"/>
      <c r="D582" s="95">
        <v>0</v>
      </c>
      <c r="E582" s="95"/>
      <c r="F582" s="95"/>
      <c r="G582" s="95"/>
      <c r="H582" s="95"/>
      <c r="I582" s="95"/>
      <c r="J582" s="95"/>
      <c r="K582" s="95"/>
      <c r="L582" s="80">
        <v>0</v>
      </c>
      <c r="Y582" s="98"/>
      <c r="Z582" s="80">
        <f t="shared" si="30"/>
        <v>0</v>
      </c>
      <c r="AA582" s="80">
        <f t="shared" si="29"/>
        <v>0</v>
      </c>
      <c r="AB582" s="81" t="s">
        <v>947</v>
      </c>
      <c r="AC582" s="81">
        <v>0</v>
      </c>
      <c r="AD582" s="81">
        <v>0</v>
      </c>
      <c r="AE582" s="81">
        <v>0</v>
      </c>
      <c r="AF582" s="81">
        <v>0</v>
      </c>
      <c r="AG582" s="80">
        <f>IFERROR(VLOOKUP(AB582,$AI:$AJ,2,FALSE),0)</f>
        <v>0</v>
      </c>
      <c r="AI582" s="89" t="s">
        <v>948</v>
      </c>
      <c r="AJ582" s="89" t="s">
        <v>51</v>
      </c>
      <c r="AL582" s="83"/>
      <c r="AM582" s="83"/>
      <c r="AN582" s="83"/>
      <c r="AO582" s="83"/>
      <c r="AP582" s="83"/>
      <c r="AX582" s="80" t="s">
        <v>948</v>
      </c>
      <c r="AY582" s="80" t="s">
        <v>51</v>
      </c>
    </row>
    <row r="583" s="80" customFormat="1" ht="17.25" spans="1:51">
      <c r="A583" s="95"/>
      <c r="B583" s="95"/>
      <c r="C583" s="95"/>
      <c r="D583" s="95">
        <v>0</v>
      </c>
      <c r="E583" s="95"/>
      <c r="F583" s="95"/>
      <c r="G583" s="95"/>
      <c r="H583" s="95"/>
      <c r="I583" s="95"/>
      <c r="J583" s="95"/>
      <c r="K583" s="95"/>
      <c r="L583" s="80">
        <v>0</v>
      </c>
      <c r="Y583" s="98"/>
      <c r="Z583" s="80">
        <f t="shared" si="30"/>
        <v>0</v>
      </c>
      <c r="AA583" s="80" t="str">
        <f t="shared" si="29"/>
        <v>和炯路支行</v>
      </c>
      <c r="AB583" s="81" t="s">
        <v>751</v>
      </c>
      <c r="AC583" s="81">
        <v>0</v>
      </c>
      <c r="AD583" s="81">
        <v>0</v>
      </c>
      <c r="AE583" s="81">
        <v>0</v>
      </c>
      <c r="AF583" s="81">
        <v>0</v>
      </c>
      <c r="AG583" s="80" t="str">
        <f>IFERROR(VLOOKUP(AB583,$AI:$AJ,2,FALSE),0)</f>
        <v>和炯路支行</v>
      </c>
      <c r="AI583" s="89" t="s">
        <v>949</v>
      </c>
      <c r="AJ583" s="89" t="s">
        <v>51</v>
      </c>
      <c r="AL583" s="83"/>
      <c r="AM583" s="83"/>
      <c r="AN583" s="83"/>
      <c r="AO583" s="83"/>
      <c r="AP583" s="83"/>
      <c r="AX583" s="80" t="s">
        <v>949</v>
      </c>
      <c r="AY583" s="80" t="s">
        <v>51</v>
      </c>
    </row>
    <row r="584" s="80" customFormat="1" ht="17.25" spans="1:51">
      <c r="A584" s="95"/>
      <c r="B584" s="95"/>
      <c r="C584" s="95"/>
      <c r="D584" s="95">
        <v>0</v>
      </c>
      <c r="E584" s="95"/>
      <c r="F584" s="95"/>
      <c r="G584" s="95"/>
      <c r="H584" s="95"/>
      <c r="I584" s="95"/>
      <c r="J584" s="95"/>
      <c r="K584" s="95"/>
      <c r="L584" s="80">
        <v>0</v>
      </c>
      <c r="Y584" s="98"/>
      <c r="Z584" s="80">
        <f t="shared" si="30"/>
        <v>0</v>
      </c>
      <c r="AA584" s="80" t="str">
        <f t="shared" si="29"/>
        <v>三林支行</v>
      </c>
      <c r="AB584" s="81" t="s">
        <v>720</v>
      </c>
      <c r="AC584" s="81">
        <v>0</v>
      </c>
      <c r="AD584" s="81">
        <v>0</v>
      </c>
      <c r="AE584" s="81">
        <v>0</v>
      </c>
      <c r="AF584" s="81">
        <v>0</v>
      </c>
      <c r="AG584" s="80" t="str">
        <f>IFERROR(VLOOKUP(AB584,$AI:$AJ,2,FALSE),0)</f>
        <v>三林支行</v>
      </c>
      <c r="AI584" s="93" t="s">
        <v>510</v>
      </c>
      <c r="AJ584" s="89" t="s">
        <v>199</v>
      </c>
      <c r="AL584" s="83"/>
      <c r="AM584" s="83"/>
      <c r="AN584" s="83"/>
      <c r="AO584" s="83"/>
      <c r="AP584" s="83"/>
      <c r="AX584" s="80" t="s">
        <v>510</v>
      </c>
      <c r="AY584" s="80" t="s">
        <v>199</v>
      </c>
    </row>
    <row r="585" s="80" customFormat="1" ht="17.25" spans="1:51">
      <c r="A585" s="95"/>
      <c r="B585" s="95"/>
      <c r="C585" s="95"/>
      <c r="D585" s="95">
        <v>0</v>
      </c>
      <c r="E585" s="95"/>
      <c r="F585" s="95"/>
      <c r="G585" s="95"/>
      <c r="H585" s="95"/>
      <c r="I585" s="95"/>
      <c r="J585" s="95"/>
      <c r="K585" s="95"/>
      <c r="L585" s="80">
        <v>0</v>
      </c>
      <c r="Y585" s="98"/>
      <c r="Z585" s="80">
        <f t="shared" si="30"/>
        <v>0</v>
      </c>
      <c r="AA585" s="80">
        <f t="shared" si="29"/>
        <v>0</v>
      </c>
      <c r="AB585" s="81" t="s">
        <v>950</v>
      </c>
      <c r="AC585" s="81">
        <v>0</v>
      </c>
      <c r="AD585" s="81">
        <v>0</v>
      </c>
      <c r="AE585" s="81">
        <v>0</v>
      </c>
      <c r="AF585" s="81">
        <v>0</v>
      </c>
      <c r="AG585" s="80">
        <f>IFERROR(VLOOKUP(AB585,$AI:$AJ,2,FALSE),0)</f>
        <v>0</v>
      </c>
      <c r="AI585" s="94" t="s">
        <v>531</v>
      </c>
      <c r="AJ585" s="89" t="s">
        <v>199</v>
      </c>
      <c r="AL585" s="83"/>
      <c r="AM585" s="83"/>
      <c r="AN585" s="83"/>
      <c r="AO585" s="83"/>
      <c r="AP585" s="83"/>
      <c r="AX585" s="80" t="s">
        <v>531</v>
      </c>
      <c r="AY585" s="80" t="s">
        <v>199</v>
      </c>
    </row>
    <row r="586" s="80" customFormat="1" ht="17.25" spans="1:51">
      <c r="A586" s="95"/>
      <c r="B586" s="95"/>
      <c r="C586" s="95"/>
      <c r="D586" s="95">
        <v>0</v>
      </c>
      <c r="E586" s="95"/>
      <c r="F586" s="95"/>
      <c r="G586" s="95"/>
      <c r="H586" s="95"/>
      <c r="I586" s="95"/>
      <c r="J586" s="95"/>
      <c r="K586" s="95"/>
      <c r="L586" s="80">
        <v>0</v>
      </c>
      <c r="Y586" s="98"/>
      <c r="Z586" s="80">
        <f t="shared" si="30"/>
        <v>0</v>
      </c>
      <c r="AA586" s="80" t="str">
        <f t="shared" si="29"/>
        <v>高东支行</v>
      </c>
      <c r="AB586" s="81" t="s">
        <v>943</v>
      </c>
      <c r="AC586" s="81">
        <v>0</v>
      </c>
      <c r="AD586" s="81">
        <v>0</v>
      </c>
      <c r="AE586" s="81">
        <v>0</v>
      </c>
      <c r="AF586" s="81">
        <v>0</v>
      </c>
      <c r="AG586" s="80" t="str">
        <f>IFERROR(VLOOKUP(AB586,$AI:$AJ,2,FALSE),0)</f>
        <v>高东支行</v>
      </c>
      <c r="AI586" s="94" t="s">
        <v>94</v>
      </c>
      <c r="AJ586" s="89" t="s">
        <v>199</v>
      </c>
      <c r="AL586" s="83"/>
      <c r="AM586" s="83"/>
      <c r="AN586" s="83"/>
      <c r="AO586" s="83"/>
      <c r="AP586" s="83"/>
      <c r="AX586" s="80" t="s">
        <v>94</v>
      </c>
      <c r="AY586" s="80" t="s">
        <v>199</v>
      </c>
    </row>
    <row r="587" s="80" customFormat="1" ht="17.25" spans="1:51">
      <c r="A587" s="95"/>
      <c r="B587" s="95"/>
      <c r="C587" s="95"/>
      <c r="D587" s="95">
        <v>0</v>
      </c>
      <c r="E587" s="95"/>
      <c r="F587" s="95"/>
      <c r="G587" s="95"/>
      <c r="H587" s="95"/>
      <c r="I587" s="95"/>
      <c r="J587" s="95"/>
      <c r="K587" s="95"/>
      <c r="L587" s="80">
        <v>0</v>
      </c>
      <c r="Y587" s="98"/>
      <c r="Z587" s="80">
        <f t="shared" si="30"/>
        <v>0</v>
      </c>
      <c r="AA587" s="80" t="str">
        <f t="shared" si="29"/>
        <v>东沟支行</v>
      </c>
      <c r="AB587" s="81" t="s">
        <v>477</v>
      </c>
      <c r="AC587" s="81">
        <v>0</v>
      </c>
      <c r="AD587" s="81">
        <v>24000</v>
      </c>
      <c r="AE587" s="81">
        <v>5</v>
      </c>
      <c r="AF587" s="81">
        <v>99000</v>
      </c>
      <c r="AG587" s="80" t="str">
        <f>IFERROR(VLOOKUP(AB587,$AI:$AJ,2,FALSE),0)</f>
        <v>东沟支行</v>
      </c>
      <c r="AI587" s="89" t="s">
        <v>951</v>
      </c>
      <c r="AJ587" s="89" t="s">
        <v>199</v>
      </c>
      <c r="AL587" s="83"/>
      <c r="AM587" s="83"/>
      <c r="AN587" s="83"/>
      <c r="AO587" s="83"/>
      <c r="AP587" s="83"/>
      <c r="AX587" s="80" t="s">
        <v>951</v>
      </c>
      <c r="AY587" s="80" t="s">
        <v>199</v>
      </c>
    </row>
    <row r="588" s="80" customFormat="1" ht="17.25" spans="1:51">
      <c r="A588" s="95"/>
      <c r="B588" s="95"/>
      <c r="C588" s="95"/>
      <c r="D588" s="95">
        <v>0</v>
      </c>
      <c r="E588" s="95"/>
      <c r="F588" s="95"/>
      <c r="G588" s="95"/>
      <c r="H588" s="95"/>
      <c r="I588" s="95"/>
      <c r="J588" s="95"/>
      <c r="K588" s="95"/>
      <c r="L588" s="80">
        <v>0</v>
      </c>
      <c r="Y588" s="98"/>
      <c r="Z588" s="80">
        <f t="shared" si="30"/>
        <v>0</v>
      </c>
      <c r="AA588" s="80" t="str">
        <f t="shared" si="29"/>
        <v>运营管理部</v>
      </c>
      <c r="AB588" s="81" t="s">
        <v>375</v>
      </c>
      <c r="AC588" s="81">
        <v>0</v>
      </c>
      <c r="AD588" s="81">
        <v>0</v>
      </c>
      <c r="AE588" s="81">
        <v>0</v>
      </c>
      <c r="AF588" s="81">
        <v>0</v>
      </c>
      <c r="AG588" s="80" t="str">
        <f>IFERROR(VLOOKUP(AB588,$AI:$AJ,2,FALSE),0)</f>
        <v>运营管理部</v>
      </c>
      <c r="AI588" s="89" t="s">
        <v>952</v>
      </c>
      <c r="AJ588" s="89" t="s">
        <v>199</v>
      </c>
      <c r="AL588" s="83"/>
      <c r="AM588" s="83"/>
      <c r="AN588" s="83"/>
      <c r="AO588" s="83"/>
      <c r="AP588" s="83"/>
      <c r="AX588" s="80" t="s">
        <v>952</v>
      </c>
      <c r="AY588" s="80" t="s">
        <v>199</v>
      </c>
    </row>
    <row r="589" s="80" customFormat="1" ht="17.25" spans="1:51">
      <c r="A589" s="95"/>
      <c r="B589" s="95"/>
      <c r="C589" s="95"/>
      <c r="D589" s="95">
        <v>0</v>
      </c>
      <c r="E589" s="95"/>
      <c r="F589" s="95"/>
      <c r="G589" s="95"/>
      <c r="H589" s="95"/>
      <c r="I589" s="95"/>
      <c r="J589" s="95"/>
      <c r="K589" s="95"/>
      <c r="L589" s="80">
        <v>0</v>
      </c>
      <c r="Y589" s="98"/>
      <c r="Z589" s="80">
        <f t="shared" si="30"/>
        <v>0</v>
      </c>
      <c r="AA589" s="80" t="str">
        <f t="shared" si="29"/>
        <v>北蔡支行</v>
      </c>
      <c r="AB589" s="81" t="s">
        <v>781</v>
      </c>
      <c r="AC589" s="81">
        <v>0</v>
      </c>
      <c r="AD589" s="81">
        <v>0</v>
      </c>
      <c r="AE589" s="81">
        <v>0</v>
      </c>
      <c r="AF589" s="81">
        <v>0</v>
      </c>
      <c r="AG589" s="80" t="str">
        <f>IFERROR(VLOOKUP(AB589,$AI:$AJ,2,FALSE),0)</f>
        <v>北蔡支行</v>
      </c>
      <c r="AI589" s="89" t="s">
        <v>953</v>
      </c>
      <c r="AJ589" s="89" t="s">
        <v>199</v>
      </c>
      <c r="AL589" s="83"/>
      <c r="AM589" s="83"/>
      <c r="AN589" s="83"/>
      <c r="AO589" s="83"/>
      <c r="AP589" s="83"/>
      <c r="AX589" s="80" t="s">
        <v>953</v>
      </c>
      <c r="AY589" s="80" t="s">
        <v>199</v>
      </c>
    </row>
    <row r="590" s="80" customFormat="1" ht="17.25" spans="1:51">
      <c r="A590" s="95"/>
      <c r="B590" s="95"/>
      <c r="C590" s="95"/>
      <c r="D590" s="95">
        <v>0</v>
      </c>
      <c r="E590" s="95"/>
      <c r="F590" s="95"/>
      <c r="G590" s="95"/>
      <c r="H590" s="95"/>
      <c r="I590" s="95"/>
      <c r="J590" s="95"/>
      <c r="K590" s="95"/>
      <c r="L590" s="80">
        <v>0</v>
      </c>
      <c r="Y590" s="98"/>
      <c r="Z590" s="80">
        <f t="shared" si="30"/>
        <v>0</v>
      </c>
      <c r="AA590" s="80" t="str">
        <f t="shared" si="29"/>
        <v>北蔡支行</v>
      </c>
      <c r="AB590" s="81" t="s">
        <v>777</v>
      </c>
      <c r="AC590" s="81">
        <v>0</v>
      </c>
      <c r="AD590" s="81">
        <v>0</v>
      </c>
      <c r="AE590" s="81">
        <v>0</v>
      </c>
      <c r="AF590" s="81">
        <v>0</v>
      </c>
      <c r="AG590" s="80" t="str">
        <f>IFERROR(VLOOKUP(AB590,$AI:$AJ,2,FALSE),0)</f>
        <v>北蔡支行</v>
      </c>
      <c r="AI590" s="89" t="s">
        <v>954</v>
      </c>
      <c r="AJ590" s="89" t="s">
        <v>199</v>
      </c>
      <c r="AL590" s="83"/>
      <c r="AM590" s="83"/>
      <c r="AN590" s="83"/>
      <c r="AO590" s="83"/>
      <c r="AP590" s="83"/>
      <c r="AX590" s="80" t="s">
        <v>954</v>
      </c>
      <c r="AY590" s="80" t="s">
        <v>199</v>
      </c>
    </row>
    <row r="591" s="80" customFormat="1" ht="17.25" spans="1:51">
      <c r="A591" s="95"/>
      <c r="B591" s="95"/>
      <c r="C591" s="95"/>
      <c r="D591" s="95">
        <v>0</v>
      </c>
      <c r="E591" s="95"/>
      <c r="F591" s="95"/>
      <c r="G591" s="95"/>
      <c r="H591" s="95"/>
      <c r="I591" s="95"/>
      <c r="J591" s="95"/>
      <c r="K591" s="95"/>
      <c r="L591" s="80">
        <v>0</v>
      </c>
      <c r="Y591" s="98"/>
      <c r="Z591" s="80">
        <f t="shared" si="30"/>
        <v>0</v>
      </c>
      <c r="AA591" s="80" t="str">
        <f t="shared" si="29"/>
        <v>王港支行</v>
      </c>
      <c r="AB591" s="81" t="s">
        <v>955</v>
      </c>
      <c r="AC591" s="81">
        <v>0</v>
      </c>
      <c r="AD591" s="81">
        <v>1300</v>
      </c>
      <c r="AE591" s="81">
        <v>1</v>
      </c>
      <c r="AF591" s="81">
        <v>623384</v>
      </c>
      <c r="AG591" s="80" t="str">
        <f>IFERROR(VLOOKUP(AB591,$AI:$AJ,2,FALSE),0)</f>
        <v>王港支行</v>
      </c>
      <c r="AI591" s="89" t="s">
        <v>956</v>
      </c>
      <c r="AJ591" s="89" t="s">
        <v>199</v>
      </c>
      <c r="AL591" s="83"/>
      <c r="AM591" s="83"/>
      <c r="AN591" s="83"/>
      <c r="AO591" s="83"/>
      <c r="AP591" s="83"/>
      <c r="AX591" s="80" t="s">
        <v>956</v>
      </c>
      <c r="AY591" s="80" t="s">
        <v>199</v>
      </c>
    </row>
    <row r="592" s="80" customFormat="1" ht="17.25" spans="1:51">
      <c r="A592" s="95"/>
      <c r="B592" s="95"/>
      <c r="C592" s="95"/>
      <c r="D592" s="95">
        <v>0</v>
      </c>
      <c r="E592" s="95"/>
      <c r="F592" s="95"/>
      <c r="G592" s="95"/>
      <c r="H592" s="95"/>
      <c r="I592" s="95"/>
      <c r="J592" s="95"/>
      <c r="K592" s="95"/>
      <c r="L592" s="80">
        <v>0</v>
      </c>
      <c r="Y592" s="98"/>
      <c r="Z592" s="80">
        <f t="shared" si="30"/>
        <v>0</v>
      </c>
      <c r="AA592" s="80" t="str">
        <f t="shared" si="29"/>
        <v>黄楼支行</v>
      </c>
      <c r="AB592" s="81" t="s">
        <v>957</v>
      </c>
      <c r="AC592" s="81">
        <v>0</v>
      </c>
      <c r="AD592" s="81">
        <v>0</v>
      </c>
      <c r="AE592" s="81">
        <v>0</v>
      </c>
      <c r="AF592" s="81">
        <v>0</v>
      </c>
      <c r="AG592" s="80" t="str">
        <f>IFERROR(VLOOKUP(AB592,$AI:$AJ,2,FALSE),0)</f>
        <v>黄楼支行</v>
      </c>
      <c r="AI592" s="89" t="s">
        <v>459</v>
      </c>
      <c r="AJ592" s="89" t="s">
        <v>157</v>
      </c>
      <c r="AL592" s="83"/>
      <c r="AM592" s="83"/>
      <c r="AN592" s="83"/>
      <c r="AO592" s="83"/>
      <c r="AP592" s="83"/>
      <c r="AX592" s="80" t="s">
        <v>459</v>
      </c>
      <c r="AY592" s="80" t="s">
        <v>157</v>
      </c>
    </row>
    <row r="593" s="80" customFormat="1" ht="17.25" spans="1:51">
      <c r="A593" s="95"/>
      <c r="B593" s="95"/>
      <c r="C593" s="95"/>
      <c r="D593" s="95">
        <v>0</v>
      </c>
      <c r="E593" s="95"/>
      <c r="F593" s="95"/>
      <c r="G593" s="95"/>
      <c r="H593" s="95"/>
      <c r="I593" s="95"/>
      <c r="J593" s="95"/>
      <c r="K593" s="95"/>
      <c r="L593" s="80">
        <v>0</v>
      </c>
      <c r="Y593" s="98"/>
      <c r="Z593" s="80">
        <f t="shared" si="30"/>
        <v>0</v>
      </c>
      <c r="AA593" s="80" t="str">
        <f t="shared" si="29"/>
        <v>江镇支行</v>
      </c>
      <c r="AB593" s="81" t="s">
        <v>958</v>
      </c>
      <c r="AC593" s="81">
        <v>0</v>
      </c>
      <c r="AD593" s="81">
        <v>0</v>
      </c>
      <c r="AE593" s="81">
        <v>0</v>
      </c>
      <c r="AF593" s="81">
        <v>0</v>
      </c>
      <c r="AG593" s="80" t="str">
        <f>IFERROR(VLOOKUP(AB593,$AI:$AJ,2,FALSE),0)</f>
        <v>江镇支行</v>
      </c>
      <c r="AI593" s="89" t="s">
        <v>625</v>
      </c>
      <c r="AJ593" s="89" t="s">
        <v>107</v>
      </c>
      <c r="AL593" s="83"/>
      <c r="AM593" s="83"/>
      <c r="AN593" s="83"/>
      <c r="AO593" s="83"/>
      <c r="AP593" s="83"/>
      <c r="AX593" s="80" t="s">
        <v>625</v>
      </c>
      <c r="AY593" s="80" t="s">
        <v>107</v>
      </c>
    </row>
    <row r="594" s="80" customFormat="1" ht="17.25" spans="1:51">
      <c r="A594" s="95"/>
      <c r="B594" s="95"/>
      <c r="C594" s="95"/>
      <c r="D594" s="95">
        <v>0</v>
      </c>
      <c r="E594" s="95"/>
      <c r="F594" s="95"/>
      <c r="G594" s="95"/>
      <c r="H594" s="95"/>
      <c r="I594" s="95"/>
      <c r="J594" s="95"/>
      <c r="K594" s="95"/>
      <c r="L594" s="80">
        <v>0</v>
      </c>
      <c r="Y594" s="98"/>
      <c r="Z594" s="80">
        <f t="shared" si="30"/>
        <v>0</v>
      </c>
      <c r="AA594" s="80" t="str">
        <f t="shared" si="29"/>
        <v>授信审批部</v>
      </c>
      <c r="AB594" s="81" t="s">
        <v>538</v>
      </c>
      <c r="AC594" s="81">
        <v>0</v>
      </c>
      <c r="AD594" s="81">
        <v>0</v>
      </c>
      <c r="AE594" s="81">
        <v>0</v>
      </c>
      <c r="AF594" s="81">
        <v>0</v>
      </c>
      <c r="AG594" s="80" t="str">
        <f>IFERROR(VLOOKUP(AB594,$AI:$AJ,2,FALSE),0)</f>
        <v>授信审批部</v>
      </c>
      <c r="AI594" s="89" t="s">
        <v>549</v>
      </c>
      <c r="AJ594" s="89" t="s">
        <v>157</v>
      </c>
      <c r="AL594" s="83"/>
      <c r="AM594" s="83"/>
      <c r="AN594" s="83"/>
      <c r="AO594" s="83"/>
      <c r="AP594" s="83"/>
      <c r="AX594" s="80" t="s">
        <v>549</v>
      </c>
      <c r="AY594" s="80" t="s">
        <v>157</v>
      </c>
    </row>
    <row r="595" s="80" customFormat="1" ht="17.25" spans="1:51">
      <c r="A595" s="95"/>
      <c r="B595" s="95"/>
      <c r="C595" s="95"/>
      <c r="D595" s="95">
        <v>0</v>
      </c>
      <c r="E595" s="95"/>
      <c r="F595" s="95"/>
      <c r="G595" s="95"/>
      <c r="H595" s="95"/>
      <c r="I595" s="95"/>
      <c r="J595" s="95"/>
      <c r="K595" s="95"/>
      <c r="L595" s="80">
        <v>0</v>
      </c>
      <c r="Y595" s="98"/>
      <c r="Z595" s="80">
        <f t="shared" si="30"/>
        <v>0</v>
      </c>
      <c r="AA595" s="80" t="str">
        <f t="shared" si="29"/>
        <v>南新分理处</v>
      </c>
      <c r="AB595" s="81" t="s">
        <v>832</v>
      </c>
      <c r="AC595" s="81">
        <v>0</v>
      </c>
      <c r="AD595" s="81">
        <v>0</v>
      </c>
      <c r="AE595" s="81">
        <v>0</v>
      </c>
      <c r="AF595" s="81">
        <v>0</v>
      </c>
      <c r="AG595" s="80" t="str">
        <f>IFERROR(VLOOKUP(AB595,$AI:$AJ,2,FALSE),0)</f>
        <v>南新分理处</v>
      </c>
      <c r="AI595" s="91" t="s">
        <v>553</v>
      </c>
      <c r="AJ595" s="89" t="s">
        <v>157</v>
      </c>
      <c r="AL595" s="83"/>
      <c r="AM595" s="83"/>
      <c r="AN595" s="83"/>
      <c r="AO595" s="83"/>
      <c r="AP595" s="83"/>
      <c r="AX595" s="80" t="s">
        <v>553</v>
      </c>
      <c r="AY595" s="80" t="s">
        <v>157</v>
      </c>
    </row>
    <row r="596" s="80" customFormat="1" ht="17.25" spans="1:51">
      <c r="A596" s="95"/>
      <c r="B596" s="95"/>
      <c r="C596" s="95"/>
      <c r="D596" s="95">
        <v>0</v>
      </c>
      <c r="E596" s="95"/>
      <c r="F596" s="95"/>
      <c r="G596" s="95"/>
      <c r="H596" s="95"/>
      <c r="I596" s="95"/>
      <c r="J596" s="95"/>
      <c r="K596" s="95"/>
      <c r="L596" s="80">
        <v>0</v>
      </c>
      <c r="Y596" s="98"/>
      <c r="Z596" s="80">
        <f t="shared" si="30"/>
        <v>0</v>
      </c>
      <c r="AA596" s="80">
        <f t="shared" si="29"/>
        <v>0</v>
      </c>
      <c r="AB596" s="81" t="s">
        <v>959</v>
      </c>
      <c r="AC596" s="81">
        <v>0</v>
      </c>
      <c r="AD596" s="81">
        <v>0</v>
      </c>
      <c r="AE596" s="81">
        <v>0</v>
      </c>
      <c r="AF596" s="81">
        <v>100000</v>
      </c>
      <c r="AG596" s="80">
        <f>IFERROR(VLOOKUP(AB596,$AI:$AJ,2,FALSE),0)</f>
        <v>0</v>
      </c>
      <c r="AI596" s="89" t="s">
        <v>646</v>
      </c>
      <c r="AJ596" s="89" t="s">
        <v>157</v>
      </c>
      <c r="AL596" s="83"/>
      <c r="AM596" s="83"/>
      <c r="AN596" s="83"/>
      <c r="AO596" s="83"/>
      <c r="AP596" s="83"/>
      <c r="AX596" s="80" t="s">
        <v>646</v>
      </c>
      <c r="AY596" s="80" t="s">
        <v>157</v>
      </c>
    </row>
    <row r="597" s="80" customFormat="1" ht="17.25" spans="1:51">
      <c r="A597" s="95"/>
      <c r="B597" s="95"/>
      <c r="C597" s="95"/>
      <c r="D597" s="95">
        <v>0</v>
      </c>
      <c r="E597" s="95"/>
      <c r="F597" s="95"/>
      <c r="G597" s="95"/>
      <c r="H597" s="95"/>
      <c r="I597" s="95"/>
      <c r="J597" s="95"/>
      <c r="K597" s="95"/>
      <c r="L597" s="80">
        <v>0</v>
      </c>
      <c r="Y597" s="98"/>
      <c r="Z597" s="80">
        <f t="shared" si="30"/>
        <v>0</v>
      </c>
      <c r="AA597" s="80" t="str">
        <f t="shared" si="29"/>
        <v>运营管理部</v>
      </c>
      <c r="AB597" s="81" t="s">
        <v>307</v>
      </c>
      <c r="AC597" s="81">
        <v>0</v>
      </c>
      <c r="AD597" s="81">
        <v>0</v>
      </c>
      <c r="AE597" s="81">
        <v>0</v>
      </c>
      <c r="AF597" s="81">
        <v>0</v>
      </c>
      <c r="AG597" s="80" t="str">
        <f>IFERROR(VLOOKUP(AB597,$AI:$AJ,2,FALSE),0)</f>
        <v>运营管理部</v>
      </c>
      <c r="AI597" s="92" t="s">
        <v>960</v>
      </c>
      <c r="AJ597" s="89" t="s">
        <v>157</v>
      </c>
      <c r="AL597" s="83"/>
      <c r="AM597" s="83"/>
      <c r="AN597" s="83"/>
      <c r="AO597" s="83"/>
      <c r="AP597" s="83"/>
      <c r="AX597" s="80" t="s">
        <v>960</v>
      </c>
      <c r="AY597" s="80" t="s">
        <v>157</v>
      </c>
    </row>
    <row r="598" s="80" customFormat="1" ht="17.25" spans="1:51">
      <c r="A598" s="95"/>
      <c r="B598" s="95"/>
      <c r="C598" s="95"/>
      <c r="D598" s="95">
        <v>0</v>
      </c>
      <c r="E598" s="95"/>
      <c r="F598" s="95"/>
      <c r="G598" s="95"/>
      <c r="H598" s="95"/>
      <c r="I598" s="95"/>
      <c r="J598" s="95"/>
      <c r="K598" s="95"/>
      <c r="L598" s="80">
        <v>0</v>
      </c>
      <c r="Y598" s="98"/>
      <c r="Z598" s="80">
        <f t="shared" si="30"/>
        <v>0</v>
      </c>
      <c r="AA598" s="80" t="str">
        <f t="shared" si="29"/>
        <v>金桥支行</v>
      </c>
      <c r="AB598" s="81" t="s">
        <v>249</v>
      </c>
      <c r="AC598" s="81">
        <v>0</v>
      </c>
      <c r="AD598" s="81">
        <v>0</v>
      </c>
      <c r="AE598" s="81">
        <v>5</v>
      </c>
      <c r="AF598" s="81">
        <v>0</v>
      </c>
      <c r="AG598" s="80" t="str">
        <f>IFERROR(VLOOKUP(AB598,$AI:$AJ,2,FALSE),0)</f>
        <v>金桥支行</v>
      </c>
      <c r="AI598" s="93" t="s">
        <v>961</v>
      </c>
      <c r="AJ598" s="89" t="s">
        <v>157</v>
      </c>
      <c r="AL598" s="83"/>
      <c r="AM598" s="83"/>
      <c r="AN598" s="83"/>
      <c r="AO598" s="83"/>
      <c r="AP598" s="83"/>
      <c r="AX598" s="80" t="s">
        <v>961</v>
      </c>
      <c r="AY598" s="80" t="s">
        <v>157</v>
      </c>
    </row>
    <row r="599" s="80" customFormat="1" ht="17.25" spans="1:51">
      <c r="A599" s="95"/>
      <c r="B599" s="95"/>
      <c r="C599" s="95"/>
      <c r="D599" s="95">
        <v>0</v>
      </c>
      <c r="E599" s="95"/>
      <c r="F599" s="95"/>
      <c r="G599" s="95"/>
      <c r="H599" s="95"/>
      <c r="I599" s="95"/>
      <c r="J599" s="95"/>
      <c r="K599" s="95"/>
      <c r="L599" s="80">
        <v>0</v>
      </c>
      <c r="Y599" s="98"/>
      <c r="Z599" s="80">
        <f t="shared" si="30"/>
        <v>0</v>
      </c>
      <c r="AA599" s="80" t="str">
        <f t="shared" si="29"/>
        <v>高桥支行</v>
      </c>
      <c r="AB599" s="81" t="s">
        <v>481</v>
      </c>
      <c r="AC599" s="81">
        <v>0</v>
      </c>
      <c r="AD599" s="81">
        <v>0</v>
      </c>
      <c r="AE599" s="81">
        <v>0</v>
      </c>
      <c r="AF599" s="81">
        <v>544900</v>
      </c>
      <c r="AG599" s="80" t="str">
        <f>IFERROR(VLOOKUP(AB599,$AI:$AJ,2,FALSE),0)</f>
        <v>高桥支行</v>
      </c>
      <c r="AI599" s="94" t="s">
        <v>962</v>
      </c>
      <c r="AJ599" s="89" t="s">
        <v>66</v>
      </c>
      <c r="AL599" s="83"/>
      <c r="AM599" s="83"/>
      <c r="AN599" s="83"/>
      <c r="AO599" s="83"/>
      <c r="AP599" s="83"/>
      <c r="AX599" s="80" t="s">
        <v>962</v>
      </c>
      <c r="AY599" s="80" t="s">
        <v>66</v>
      </c>
    </row>
    <row r="600" s="80" customFormat="1" ht="17.25" spans="1:51">
      <c r="A600" s="95"/>
      <c r="B600" s="95"/>
      <c r="C600" s="95"/>
      <c r="D600" s="95">
        <v>0</v>
      </c>
      <c r="E600" s="95"/>
      <c r="F600" s="95"/>
      <c r="G600" s="95"/>
      <c r="H600" s="95"/>
      <c r="I600" s="95"/>
      <c r="J600" s="95"/>
      <c r="K600" s="95"/>
      <c r="L600" s="80">
        <v>0</v>
      </c>
      <c r="Y600" s="98"/>
      <c r="Z600" s="80">
        <f t="shared" si="30"/>
        <v>0</v>
      </c>
      <c r="AA600" s="80" t="str">
        <f t="shared" si="29"/>
        <v>北蔡支行</v>
      </c>
      <c r="AB600" s="81" t="s">
        <v>788</v>
      </c>
      <c r="AC600" s="81">
        <v>0</v>
      </c>
      <c r="AD600" s="81">
        <v>0</v>
      </c>
      <c r="AE600" s="81">
        <v>0</v>
      </c>
      <c r="AF600" s="81">
        <v>0</v>
      </c>
      <c r="AG600" s="80" t="str">
        <f>IFERROR(VLOOKUP(AB600,$AI:$AJ,2,FALSE),0)</f>
        <v>北蔡支行</v>
      </c>
      <c r="AI600" s="89" t="s">
        <v>567</v>
      </c>
      <c r="AJ600" s="89" t="s">
        <v>66</v>
      </c>
      <c r="AL600" s="83"/>
      <c r="AM600" s="83"/>
      <c r="AN600" s="83"/>
      <c r="AO600" s="83"/>
      <c r="AP600" s="83"/>
      <c r="AX600" s="80" t="s">
        <v>567</v>
      </c>
      <c r="AY600" s="80" t="s">
        <v>66</v>
      </c>
    </row>
    <row r="601" s="80" customFormat="1" ht="17.25" spans="1:51">
      <c r="A601" s="95"/>
      <c r="B601" s="95"/>
      <c r="C601" s="95"/>
      <c r="D601" s="95">
        <v>0</v>
      </c>
      <c r="E601" s="95"/>
      <c r="F601" s="95"/>
      <c r="G601" s="95"/>
      <c r="H601" s="95"/>
      <c r="I601" s="95"/>
      <c r="J601" s="95"/>
      <c r="K601" s="95"/>
      <c r="L601" s="80">
        <v>0</v>
      </c>
      <c r="Y601" s="98"/>
      <c r="Z601" s="80">
        <f t="shared" si="30"/>
        <v>0</v>
      </c>
      <c r="AA601" s="80" t="str">
        <f t="shared" si="29"/>
        <v>洋泾支行</v>
      </c>
      <c r="AB601" s="81" t="s">
        <v>703</v>
      </c>
      <c r="AC601" s="81">
        <v>0</v>
      </c>
      <c r="AD601" s="81">
        <v>0</v>
      </c>
      <c r="AE601" s="81">
        <v>4</v>
      </c>
      <c r="AF601" s="81">
        <v>0</v>
      </c>
      <c r="AG601" s="80" t="str">
        <f>IFERROR(VLOOKUP(AB601,$AI:$AJ,2,FALSE),0)</f>
        <v>洋泾支行</v>
      </c>
      <c r="AI601" s="89" t="s">
        <v>963</v>
      </c>
      <c r="AJ601" s="89" t="s">
        <v>66</v>
      </c>
      <c r="AL601" s="83"/>
      <c r="AM601" s="83"/>
      <c r="AN601" s="83"/>
      <c r="AO601" s="83"/>
      <c r="AP601" s="83"/>
      <c r="AX601" s="80" t="s">
        <v>963</v>
      </c>
      <c r="AY601" s="80" t="s">
        <v>66</v>
      </c>
    </row>
    <row r="602" s="80" customFormat="1" ht="17.25" spans="1:51">
      <c r="A602" s="95"/>
      <c r="B602" s="95"/>
      <c r="C602" s="95"/>
      <c r="D602" s="95">
        <v>0</v>
      </c>
      <c r="E602" s="95"/>
      <c r="F602" s="95"/>
      <c r="G602" s="95"/>
      <c r="H602" s="95"/>
      <c r="I602" s="95"/>
      <c r="J602" s="95"/>
      <c r="K602" s="95"/>
      <c r="L602" s="80">
        <v>0</v>
      </c>
      <c r="Y602" s="98"/>
      <c r="Z602" s="80">
        <f t="shared" si="30"/>
        <v>0</v>
      </c>
      <c r="AA602" s="80" t="str">
        <f t="shared" si="29"/>
        <v>江镇支行</v>
      </c>
      <c r="AB602" s="81" t="s">
        <v>964</v>
      </c>
      <c r="AC602" s="81">
        <v>0</v>
      </c>
      <c r="AD602" s="81">
        <v>0</v>
      </c>
      <c r="AE602" s="81">
        <v>0</v>
      </c>
      <c r="AF602" s="81">
        <v>234000</v>
      </c>
      <c r="AG602" s="80" t="str">
        <f>IFERROR(VLOOKUP(AB602,$AI:$AJ,2,FALSE),0)</f>
        <v>江镇支行</v>
      </c>
      <c r="AI602" s="89" t="s">
        <v>136</v>
      </c>
      <c r="AJ602" s="89" t="s">
        <v>66</v>
      </c>
      <c r="AL602" s="83"/>
      <c r="AM602" s="83"/>
      <c r="AN602" s="83"/>
      <c r="AO602" s="83"/>
      <c r="AP602" s="83"/>
      <c r="AX602" s="80" t="s">
        <v>136</v>
      </c>
      <c r="AY602" s="80" t="s">
        <v>66</v>
      </c>
    </row>
    <row r="603" s="80" customFormat="1" ht="17.25" spans="1:51">
      <c r="A603" s="95"/>
      <c r="B603" s="95"/>
      <c r="C603" s="95"/>
      <c r="D603" s="95">
        <v>0</v>
      </c>
      <c r="E603" s="95"/>
      <c r="F603" s="95"/>
      <c r="G603" s="95"/>
      <c r="H603" s="95"/>
      <c r="I603" s="95"/>
      <c r="J603" s="95"/>
      <c r="K603" s="95"/>
      <c r="L603" s="80">
        <v>0</v>
      </c>
      <c r="Y603" s="98"/>
      <c r="Z603" s="80">
        <f t="shared" si="30"/>
        <v>0</v>
      </c>
      <c r="AA603" s="80">
        <f t="shared" si="29"/>
        <v>0</v>
      </c>
      <c r="AB603" s="81" t="s">
        <v>965</v>
      </c>
      <c r="AC603" s="81">
        <v>0</v>
      </c>
      <c r="AD603" s="81">
        <v>0</v>
      </c>
      <c r="AE603" s="81">
        <v>0</v>
      </c>
      <c r="AF603" s="81">
        <v>0</v>
      </c>
      <c r="AG603" s="80">
        <f>IFERROR(VLOOKUP(AB603,$AI:$AJ,2,FALSE),0)</f>
        <v>0</v>
      </c>
      <c r="AI603" s="89" t="s">
        <v>711</v>
      </c>
      <c r="AJ603" s="89" t="s">
        <v>66</v>
      </c>
      <c r="AL603" s="83"/>
      <c r="AM603" s="83"/>
      <c r="AN603" s="83"/>
      <c r="AO603" s="83"/>
      <c r="AP603" s="83"/>
      <c r="AX603" s="80" t="s">
        <v>711</v>
      </c>
      <c r="AY603" s="80" t="s">
        <v>66</v>
      </c>
    </row>
    <row r="604" s="80" customFormat="1" ht="17.25" spans="1:51">
      <c r="A604" s="95"/>
      <c r="B604" s="95"/>
      <c r="C604" s="95"/>
      <c r="D604" s="95">
        <v>0</v>
      </c>
      <c r="E604" s="95"/>
      <c r="F604" s="95"/>
      <c r="G604" s="95"/>
      <c r="H604" s="95"/>
      <c r="I604" s="95"/>
      <c r="J604" s="95"/>
      <c r="K604" s="95"/>
      <c r="L604" s="80">
        <v>0</v>
      </c>
      <c r="Y604" s="98"/>
      <c r="Z604" s="80">
        <f t="shared" si="30"/>
        <v>0</v>
      </c>
      <c r="AA604" s="80" t="str">
        <f t="shared" si="29"/>
        <v>香山分理处</v>
      </c>
      <c r="AB604" s="81" t="s">
        <v>484</v>
      </c>
      <c r="AC604" s="81">
        <v>0</v>
      </c>
      <c r="AD604" s="81">
        <v>0</v>
      </c>
      <c r="AE604" s="81">
        <v>0</v>
      </c>
      <c r="AF604" s="81">
        <v>0</v>
      </c>
      <c r="AG604" s="80" t="str">
        <f>IFERROR(VLOOKUP(AB604,$AI:$AJ,2,FALSE),0)</f>
        <v>香山分理处</v>
      </c>
      <c r="AI604" s="89" t="s">
        <v>966</v>
      </c>
      <c r="AJ604" s="89" t="s">
        <v>66</v>
      </c>
      <c r="AL604" s="83"/>
      <c r="AM604" s="83"/>
      <c r="AN604" s="83"/>
      <c r="AO604" s="83"/>
      <c r="AP604" s="83"/>
      <c r="AX604" s="80" t="s">
        <v>966</v>
      </c>
      <c r="AY604" s="80" t="s">
        <v>66</v>
      </c>
    </row>
    <row r="605" s="80" customFormat="1" ht="17.25" spans="1:51">
      <c r="A605" s="95"/>
      <c r="B605" s="95"/>
      <c r="C605" s="95"/>
      <c r="D605" s="95">
        <v>0</v>
      </c>
      <c r="E605" s="95"/>
      <c r="F605" s="95"/>
      <c r="G605" s="95"/>
      <c r="H605" s="95"/>
      <c r="I605" s="95"/>
      <c r="J605" s="95"/>
      <c r="K605" s="95"/>
      <c r="L605" s="80">
        <v>0</v>
      </c>
      <c r="Y605" s="98"/>
      <c r="Z605" s="80">
        <f t="shared" si="30"/>
        <v>0</v>
      </c>
      <c r="AA605" s="80">
        <f t="shared" si="29"/>
        <v>0</v>
      </c>
      <c r="AB605" s="81" t="s">
        <v>967</v>
      </c>
      <c r="AC605" s="81">
        <v>0</v>
      </c>
      <c r="AD605" s="81">
        <v>0</v>
      </c>
      <c r="AE605" s="81">
        <v>0</v>
      </c>
      <c r="AF605" s="81">
        <v>30500</v>
      </c>
      <c r="AG605" s="80">
        <f>IFERROR(VLOOKUP(AB605,$AI:$AJ,2,FALSE),0)</f>
        <v>0</v>
      </c>
      <c r="AI605" s="89" t="s">
        <v>782</v>
      </c>
      <c r="AJ605" s="89" t="s">
        <v>66</v>
      </c>
      <c r="AL605" s="83"/>
      <c r="AM605" s="83"/>
      <c r="AN605" s="83"/>
      <c r="AO605" s="83"/>
      <c r="AP605" s="83"/>
      <c r="AX605" s="80" t="s">
        <v>782</v>
      </c>
      <c r="AY605" s="80" t="s">
        <v>66</v>
      </c>
    </row>
    <row r="606" s="80" customFormat="1" ht="17.25" spans="1:51">
      <c r="A606" s="95"/>
      <c r="B606" s="95"/>
      <c r="C606" s="95"/>
      <c r="D606" s="95">
        <v>0</v>
      </c>
      <c r="E606" s="95"/>
      <c r="F606" s="95"/>
      <c r="G606" s="95"/>
      <c r="H606" s="95"/>
      <c r="I606" s="95"/>
      <c r="J606" s="95"/>
      <c r="K606" s="95"/>
      <c r="L606" s="80">
        <v>0</v>
      </c>
      <c r="Y606" s="98"/>
      <c r="Z606" s="80">
        <f t="shared" si="30"/>
        <v>0</v>
      </c>
      <c r="AA606" s="80" t="str">
        <f t="shared" si="29"/>
        <v>黄楼支行</v>
      </c>
      <c r="AB606" s="81" t="s">
        <v>968</v>
      </c>
      <c r="AC606" s="81">
        <v>0</v>
      </c>
      <c r="AD606" s="81">
        <v>0</v>
      </c>
      <c r="AE606" s="81">
        <v>0</v>
      </c>
      <c r="AF606" s="81">
        <v>0</v>
      </c>
      <c r="AG606" s="80" t="str">
        <f>IFERROR(VLOOKUP(AB606,$AI:$AJ,2,FALSE),0)</f>
        <v>黄楼支行</v>
      </c>
      <c r="AI606" s="89" t="s">
        <v>969</v>
      </c>
      <c r="AJ606" s="89" t="s">
        <v>66</v>
      </c>
      <c r="AL606" s="83"/>
      <c r="AM606" s="83"/>
      <c r="AN606" s="83"/>
      <c r="AO606" s="83"/>
      <c r="AP606" s="83"/>
      <c r="AX606" s="80" t="s">
        <v>969</v>
      </c>
      <c r="AY606" s="80" t="s">
        <v>66</v>
      </c>
    </row>
    <row r="607" s="80" customFormat="1" ht="17.25" spans="1:51">
      <c r="A607" s="95"/>
      <c r="B607" s="95"/>
      <c r="C607" s="95"/>
      <c r="D607" s="95">
        <v>0</v>
      </c>
      <c r="E607" s="95"/>
      <c r="F607" s="95"/>
      <c r="G607" s="95"/>
      <c r="H607" s="95"/>
      <c r="I607" s="95"/>
      <c r="J607" s="95"/>
      <c r="K607" s="95"/>
      <c r="L607" s="80">
        <v>0</v>
      </c>
      <c r="Y607" s="98"/>
      <c r="Z607" s="80">
        <f t="shared" si="30"/>
        <v>0</v>
      </c>
      <c r="AA607" s="80" t="str">
        <f t="shared" si="29"/>
        <v>唐镇支行</v>
      </c>
      <c r="AB607" s="81" t="s">
        <v>970</v>
      </c>
      <c r="AC607" s="81">
        <v>0</v>
      </c>
      <c r="AD607" s="81">
        <v>0</v>
      </c>
      <c r="AE607" s="81">
        <v>0</v>
      </c>
      <c r="AF607" s="81">
        <v>0</v>
      </c>
      <c r="AG607" s="80" t="str">
        <f>IFERROR(VLOOKUP(AB607,$AI:$AJ,2,FALSE),0)</f>
        <v>唐镇支行</v>
      </c>
      <c r="AI607" s="89" t="s">
        <v>971</v>
      </c>
      <c r="AJ607" s="89" t="s">
        <v>66</v>
      </c>
      <c r="AL607" s="83"/>
      <c r="AM607" s="83"/>
      <c r="AN607" s="83"/>
      <c r="AO607" s="83"/>
      <c r="AP607" s="83"/>
      <c r="AX607" s="80" t="s">
        <v>971</v>
      </c>
      <c r="AY607" s="80" t="s">
        <v>66</v>
      </c>
    </row>
    <row r="608" s="80" customFormat="1" ht="17.25" spans="1:51">
      <c r="A608" s="95"/>
      <c r="B608" s="95"/>
      <c r="C608" s="95"/>
      <c r="D608" s="95">
        <v>0</v>
      </c>
      <c r="E608" s="95"/>
      <c r="F608" s="95"/>
      <c r="G608" s="95"/>
      <c r="H608" s="95"/>
      <c r="I608" s="95"/>
      <c r="J608" s="95"/>
      <c r="K608" s="95"/>
      <c r="L608" s="80">
        <v>0</v>
      </c>
      <c r="Y608" s="98"/>
      <c r="Z608" s="80">
        <f t="shared" si="30"/>
        <v>0</v>
      </c>
      <c r="AA608" s="80" t="str">
        <f t="shared" si="29"/>
        <v>御桥分理处</v>
      </c>
      <c r="AB608" s="81" t="s">
        <v>486</v>
      </c>
      <c r="AC608" s="81">
        <v>0</v>
      </c>
      <c r="AD608" s="81">
        <v>0</v>
      </c>
      <c r="AE608" s="81">
        <v>2</v>
      </c>
      <c r="AF608" s="81">
        <v>300600</v>
      </c>
      <c r="AG608" s="80" t="str">
        <f>IFERROR(VLOOKUP(AB608,$AI:$AJ,2,FALSE),0)</f>
        <v>御桥分理处</v>
      </c>
      <c r="AI608" s="89" t="s">
        <v>972</v>
      </c>
      <c r="AJ608" s="89" t="s">
        <v>66</v>
      </c>
      <c r="AL608" s="83"/>
      <c r="AM608" s="83"/>
      <c r="AN608" s="83"/>
      <c r="AO608" s="83"/>
      <c r="AP608" s="83"/>
      <c r="AX608" s="80" t="s">
        <v>972</v>
      </c>
      <c r="AY608" s="80" t="s">
        <v>66</v>
      </c>
    </row>
    <row r="609" s="80" customFormat="1" ht="17.25" spans="1:51">
      <c r="A609" s="95"/>
      <c r="B609" s="95"/>
      <c r="C609" s="95"/>
      <c r="D609" s="95">
        <v>0</v>
      </c>
      <c r="E609" s="95"/>
      <c r="F609" s="95"/>
      <c r="G609" s="95"/>
      <c r="H609" s="95"/>
      <c r="I609" s="95"/>
      <c r="J609" s="95"/>
      <c r="K609" s="95"/>
      <c r="L609" s="80">
        <v>0</v>
      </c>
      <c r="Y609" s="98"/>
      <c r="Z609" s="80">
        <f t="shared" si="30"/>
        <v>0</v>
      </c>
      <c r="AA609" s="80">
        <f t="shared" si="29"/>
        <v>0</v>
      </c>
      <c r="AB609" s="81" t="s">
        <v>973</v>
      </c>
      <c r="AC609" s="81">
        <v>0</v>
      </c>
      <c r="AD609" s="81">
        <v>0</v>
      </c>
      <c r="AE609" s="81">
        <v>0</v>
      </c>
      <c r="AF609" s="81">
        <v>0</v>
      </c>
      <c r="AG609" s="80">
        <f>IFERROR(VLOOKUP(AB609,$AI:$AJ,2,FALSE),0)</f>
        <v>0</v>
      </c>
      <c r="AI609" s="89" t="s">
        <v>974</v>
      </c>
      <c r="AJ609" s="89" t="s">
        <v>66</v>
      </c>
      <c r="AL609" s="83"/>
      <c r="AM609" s="83"/>
      <c r="AN609" s="83"/>
      <c r="AO609" s="83"/>
      <c r="AP609" s="83"/>
      <c r="AX609" s="80" t="s">
        <v>974</v>
      </c>
      <c r="AY609" s="80" t="s">
        <v>66</v>
      </c>
    </row>
    <row r="610" s="80" customFormat="1" ht="17.25" spans="1:51">
      <c r="A610" s="95"/>
      <c r="B610" s="95"/>
      <c r="C610" s="95"/>
      <c r="D610" s="95">
        <v>0</v>
      </c>
      <c r="E610" s="95"/>
      <c r="F610" s="95"/>
      <c r="G610" s="95"/>
      <c r="H610" s="95"/>
      <c r="I610" s="95"/>
      <c r="J610" s="95"/>
      <c r="K610" s="95"/>
      <c r="L610" s="80">
        <v>0</v>
      </c>
      <c r="Y610" s="98"/>
      <c r="Z610" s="80">
        <f t="shared" si="30"/>
        <v>0</v>
      </c>
      <c r="AA610" s="80" t="str">
        <f t="shared" si="29"/>
        <v>三林支行</v>
      </c>
      <c r="AB610" s="81" t="s">
        <v>732</v>
      </c>
      <c r="AC610" s="81">
        <v>0</v>
      </c>
      <c r="AD610" s="81">
        <v>0</v>
      </c>
      <c r="AE610" s="81">
        <v>0</v>
      </c>
      <c r="AF610" s="81">
        <v>0</v>
      </c>
      <c r="AG610" s="80" t="str">
        <f>IFERROR(VLOOKUP(AB610,$AI:$AJ,2,FALSE),0)</f>
        <v>三林支行</v>
      </c>
      <c r="AI610" s="89" t="s">
        <v>475</v>
      </c>
      <c r="AJ610" s="89" t="s">
        <v>66</v>
      </c>
      <c r="AL610" s="83"/>
      <c r="AM610" s="83"/>
      <c r="AN610" s="83"/>
      <c r="AO610" s="83"/>
      <c r="AP610" s="83"/>
      <c r="AX610" s="80" t="s">
        <v>475</v>
      </c>
      <c r="AY610" s="80" t="s">
        <v>66</v>
      </c>
    </row>
    <row r="611" s="80" customFormat="1" ht="17.25" spans="1:51">
      <c r="A611" s="95"/>
      <c r="B611" s="95"/>
      <c r="C611" s="95"/>
      <c r="D611" s="95">
        <v>0</v>
      </c>
      <c r="E611" s="95"/>
      <c r="F611" s="95"/>
      <c r="G611" s="95"/>
      <c r="H611" s="95"/>
      <c r="I611" s="95"/>
      <c r="J611" s="95"/>
      <c r="K611" s="95"/>
      <c r="L611" s="80">
        <v>0</v>
      </c>
      <c r="Y611" s="98"/>
      <c r="Z611" s="80">
        <f t="shared" si="30"/>
        <v>0</v>
      </c>
      <c r="AA611" s="80" t="str">
        <f t="shared" si="29"/>
        <v>洋泾支行</v>
      </c>
      <c r="AB611" s="81" t="s">
        <v>194</v>
      </c>
      <c r="AC611" s="81">
        <v>0</v>
      </c>
      <c r="AD611" s="81">
        <v>0</v>
      </c>
      <c r="AE611" s="81">
        <v>0</v>
      </c>
      <c r="AF611" s="81">
        <v>85000</v>
      </c>
      <c r="AG611" s="80" t="str">
        <f>IFERROR(VLOOKUP(AB611,$AI:$AJ,2,FALSE),0)</f>
        <v>洋泾支行</v>
      </c>
      <c r="AI611" s="89" t="s">
        <v>203</v>
      </c>
      <c r="AJ611" s="89" t="s">
        <v>163</v>
      </c>
      <c r="AL611" s="83"/>
      <c r="AM611" s="83"/>
      <c r="AN611" s="83"/>
      <c r="AO611" s="83"/>
      <c r="AP611" s="83"/>
      <c r="AX611" s="80" t="s">
        <v>203</v>
      </c>
      <c r="AY611" s="80" t="s">
        <v>163</v>
      </c>
    </row>
    <row r="612" s="80" customFormat="1" ht="17.25" spans="1:51">
      <c r="A612" s="95"/>
      <c r="B612" s="95"/>
      <c r="C612" s="95"/>
      <c r="D612" s="95">
        <v>0</v>
      </c>
      <c r="E612" s="95"/>
      <c r="F612" s="95"/>
      <c r="G612" s="95"/>
      <c r="H612" s="95"/>
      <c r="I612" s="95"/>
      <c r="J612" s="95"/>
      <c r="K612" s="95"/>
      <c r="L612" s="80">
        <v>0</v>
      </c>
      <c r="Y612" s="98"/>
      <c r="Z612" s="80">
        <f t="shared" si="30"/>
        <v>0</v>
      </c>
      <c r="AA612" s="80" t="str">
        <f t="shared" si="29"/>
        <v>高东支行</v>
      </c>
      <c r="AB612" s="81" t="s">
        <v>938</v>
      </c>
      <c r="AC612" s="81">
        <v>0</v>
      </c>
      <c r="AD612" s="81">
        <v>0</v>
      </c>
      <c r="AE612" s="81">
        <v>0</v>
      </c>
      <c r="AF612" s="81">
        <v>550000</v>
      </c>
      <c r="AG612" s="80" t="str">
        <f>IFERROR(VLOOKUP(AB612,$AI:$AJ,2,FALSE),0)</f>
        <v>高东支行</v>
      </c>
      <c r="AI612" s="89" t="s">
        <v>493</v>
      </c>
      <c r="AJ612" s="89" t="s">
        <v>66</v>
      </c>
      <c r="AL612" s="83"/>
      <c r="AM612" s="83"/>
      <c r="AN612" s="83"/>
      <c r="AO612" s="83"/>
      <c r="AP612" s="83"/>
      <c r="AX612" s="80" t="s">
        <v>493</v>
      </c>
      <c r="AY612" s="80" t="s">
        <v>66</v>
      </c>
    </row>
    <row r="613" s="80" customFormat="1" ht="17.25" spans="1:51">
      <c r="A613" s="95"/>
      <c r="B613" s="95"/>
      <c r="C613" s="95"/>
      <c r="D613" s="95">
        <v>0</v>
      </c>
      <c r="E613" s="95"/>
      <c r="F613" s="95"/>
      <c r="G613" s="95"/>
      <c r="H613" s="95"/>
      <c r="I613" s="95"/>
      <c r="J613" s="95"/>
      <c r="K613" s="95"/>
      <c r="L613" s="80">
        <v>0</v>
      </c>
      <c r="Y613" s="98"/>
      <c r="Z613" s="80">
        <f t="shared" si="30"/>
        <v>0</v>
      </c>
      <c r="AA613" s="80">
        <f t="shared" si="29"/>
        <v>0</v>
      </c>
      <c r="AB613" s="81" t="s">
        <v>975</v>
      </c>
      <c r="AC613" s="81">
        <v>0</v>
      </c>
      <c r="AD613" s="81">
        <v>0</v>
      </c>
      <c r="AE613" s="81">
        <v>0</v>
      </c>
      <c r="AF613" s="81">
        <v>0</v>
      </c>
      <c r="AG613" s="80">
        <f>IFERROR(VLOOKUP(AB613,$AI:$AJ,2,FALSE),0)</f>
        <v>0</v>
      </c>
      <c r="AI613" s="89" t="s">
        <v>596</v>
      </c>
      <c r="AJ613" s="89" t="s">
        <v>66</v>
      </c>
      <c r="AL613" s="83"/>
      <c r="AM613" s="83"/>
      <c r="AN613" s="83"/>
      <c r="AO613" s="83"/>
      <c r="AP613" s="83"/>
      <c r="AX613" s="80" t="s">
        <v>596</v>
      </c>
      <c r="AY613" s="80" t="s">
        <v>66</v>
      </c>
    </row>
    <row r="614" s="80" customFormat="1" ht="17.25" spans="1:51">
      <c r="A614" s="95"/>
      <c r="B614" s="95"/>
      <c r="C614" s="95"/>
      <c r="D614" s="95">
        <v>0</v>
      </c>
      <c r="E614" s="95"/>
      <c r="F614" s="95"/>
      <c r="G614" s="95"/>
      <c r="H614" s="95"/>
      <c r="I614" s="95"/>
      <c r="J614" s="95"/>
      <c r="K614" s="95"/>
      <c r="L614" s="80">
        <v>0</v>
      </c>
      <c r="Y614" s="98"/>
      <c r="Z614" s="80">
        <f t="shared" si="30"/>
        <v>0</v>
      </c>
      <c r="AA614" s="80" t="str">
        <f t="shared" si="29"/>
        <v>张江支行</v>
      </c>
      <c r="AB614" s="81" t="s">
        <v>614</v>
      </c>
      <c r="AC614" s="81">
        <v>0</v>
      </c>
      <c r="AD614" s="81">
        <v>0</v>
      </c>
      <c r="AE614" s="81">
        <v>1</v>
      </c>
      <c r="AF614" s="81">
        <v>69000</v>
      </c>
      <c r="AG614" s="80" t="str">
        <f>IFERROR(VLOOKUP(AB614,$AI:$AJ,2,FALSE),0)</f>
        <v>张江支行</v>
      </c>
      <c r="AI614" s="89" t="s">
        <v>976</v>
      </c>
      <c r="AJ614" s="89" t="s">
        <v>66</v>
      </c>
      <c r="AL614" s="83"/>
      <c r="AM614" s="83"/>
      <c r="AN614" s="83"/>
      <c r="AO614" s="83"/>
      <c r="AP614" s="83"/>
      <c r="AX614" s="80" t="s">
        <v>976</v>
      </c>
      <c r="AY614" s="80" t="s">
        <v>66</v>
      </c>
    </row>
    <row r="615" s="80" customFormat="1" ht="17.25" spans="1:51">
      <c r="A615" s="95"/>
      <c r="B615" s="95"/>
      <c r="C615" s="95"/>
      <c r="D615" s="95">
        <v>0</v>
      </c>
      <c r="E615" s="95"/>
      <c r="F615" s="95"/>
      <c r="G615" s="95"/>
      <c r="H615" s="95"/>
      <c r="I615" s="95"/>
      <c r="J615" s="95"/>
      <c r="K615" s="95"/>
      <c r="L615" s="80">
        <v>0</v>
      </c>
      <c r="Y615" s="98"/>
      <c r="Z615" s="80">
        <f t="shared" si="30"/>
        <v>0</v>
      </c>
      <c r="AA615" s="80" t="str">
        <f t="shared" si="29"/>
        <v>杨思支行</v>
      </c>
      <c r="AB615" s="81" t="s">
        <v>737</v>
      </c>
      <c r="AC615" s="81">
        <v>0</v>
      </c>
      <c r="AD615" s="81">
        <v>0</v>
      </c>
      <c r="AE615" s="81">
        <v>0</v>
      </c>
      <c r="AF615" s="81">
        <v>171000</v>
      </c>
      <c r="AG615" s="80" t="str">
        <f>IFERROR(VLOOKUP(AB615,$AI:$AJ,2,FALSE),0)</f>
        <v>杨思支行</v>
      </c>
      <c r="AI615" s="89" t="s">
        <v>977</v>
      </c>
      <c r="AJ615" s="89" t="s">
        <v>66</v>
      </c>
      <c r="AL615" s="83"/>
      <c r="AM615" s="83"/>
      <c r="AN615" s="83"/>
      <c r="AO615" s="83"/>
      <c r="AP615" s="83"/>
      <c r="AX615" s="80" t="s">
        <v>977</v>
      </c>
      <c r="AY615" s="80" t="s">
        <v>66</v>
      </c>
    </row>
    <row r="616" s="80" customFormat="1" ht="17.25" spans="1:51">
      <c r="A616" s="95"/>
      <c r="B616" s="95"/>
      <c r="C616" s="95"/>
      <c r="D616" s="95">
        <v>0</v>
      </c>
      <c r="E616" s="95"/>
      <c r="F616" s="95"/>
      <c r="G616" s="95"/>
      <c r="H616" s="95"/>
      <c r="I616" s="95"/>
      <c r="J616" s="95"/>
      <c r="K616" s="95"/>
      <c r="L616" s="80">
        <v>0</v>
      </c>
      <c r="Y616" s="98"/>
      <c r="Z616" s="80">
        <f t="shared" si="30"/>
        <v>0</v>
      </c>
      <c r="AA616" s="80" t="str">
        <f t="shared" si="29"/>
        <v>合庆支行</v>
      </c>
      <c r="AB616" s="81" t="s">
        <v>978</v>
      </c>
      <c r="AC616" s="81">
        <v>0</v>
      </c>
      <c r="AD616" s="81">
        <v>0</v>
      </c>
      <c r="AE616" s="81">
        <v>0</v>
      </c>
      <c r="AF616" s="81">
        <v>0</v>
      </c>
      <c r="AG616" s="80" t="str">
        <f>IFERROR(VLOOKUP(AB616,$AI:$AJ,2,FALSE),0)</f>
        <v>合庆支行</v>
      </c>
      <c r="AI616" s="89" t="s">
        <v>979</v>
      </c>
      <c r="AJ616" s="89" t="s">
        <v>66</v>
      </c>
      <c r="AL616" s="83"/>
      <c r="AM616" s="83"/>
      <c r="AN616" s="83"/>
      <c r="AO616" s="83"/>
      <c r="AP616" s="83"/>
      <c r="AX616" s="80" t="s">
        <v>979</v>
      </c>
      <c r="AY616" s="80" t="s">
        <v>66</v>
      </c>
    </row>
    <row r="617" s="80" customFormat="1" ht="17.25" spans="1:51">
      <c r="A617" s="95"/>
      <c r="B617" s="95"/>
      <c r="C617" s="95"/>
      <c r="D617" s="95">
        <v>0</v>
      </c>
      <c r="E617" s="95"/>
      <c r="F617" s="95"/>
      <c r="G617" s="95"/>
      <c r="H617" s="95"/>
      <c r="I617" s="95"/>
      <c r="J617" s="95"/>
      <c r="K617" s="95"/>
      <c r="L617" s="80">
        <v>0</v>
      </c>
      <c r="Y617" s="98"/>
      <c r="Z617" s="80">
        <f t="shared" si="30"/>
        <v>0</v>
      </c>
      <c r="AA617" s="80" t="str">
        <f t="shared" si="29"/>
        <v>香山分理处</v>
      </c>
      <c r="AB617" s="81" t="s">
        <v>675</v>
      </c>
      <c r="AC617" s="81">
        <v>0</v>
      </c>
      <c r="AD617" s="81">
        <v>0</v>
      </c>
      <c r="AE617" s="81">
        <v>0</v>
      </c>
      <c r="AF617" s="81">
        <v>0</v>
      </c>
      <c r="AG617" s="80" t="str">
        <f>IFERROR(VLOOKUP(AB617,$AI:$AJ,2,FALSE),0)</f>
        <v>香山分理处</v>
      </c>
      <c r="AI617" s="89" t="s">
        <v>358</v>
      </c>
      <c r="AJ617" s="89" t="s">
        <v>66</v>
      </c>
      <c r="AL617" s="83"/>
      <c r="AM617" s="83"/>
      <c r="AN617" s="83"/>
      <c r="AO617" s="83"/>
      <c r="AP617" s="83"/>
      <c r="AX617" s="80" t="s">
        <v>358</v>
      </c>
      <c r="AY617" s="80" t="s">
        <v>66</v>
      </c>
    </row>
    <row r="618" s="80" customFormat="1" ht="17.25" spans="1:51">
      <c r="A618" s="95"/>
      <c r="B618" s="95"/>
      <c r="C618" s="95"/>
      <c r="D618" s="95">
        <v>0</v>
      </c>
      <c r="E618" s="95"/>
      <c r="F618" s="95"/>
      <c r="G618" s="95"/>
      <c r="H618" s="95"/>
      <c r="I618" s="95"/>
      <c r="J618" s="95"/>
      <c r="K618" s="95"/>
      <c r="L618" s="80">
        <v>0</v>
      </c>
      <c r="Y618" s="98"/>
      <c r="Z618" s="80">
        <f t="shared" si="30"/>
        <v>0</v>
      </c>
      <c r="AA618" s="80" t="str">
        <f t="shared" si="29"/>
        <v>合庆支行</v>
      </c>
      <c r="AB618" s="81" t="s">
        <v>491</v>
      </c>
      <c r="AC618" s="81">
        <v>0</v>
      </c>
      <c r="AD618" s="81">
        <v>0</v>
      </c>
      <c r="AE618" s="81">
        <v>0</v>
      </c>
      <c r="AF618" s="81">
        <v>0</v>
      </c>
      <c r="AG618" s="80" t="str">
        <f>IFERROR(VLOOKUP(AB618,$AI:$AJ,2,FALSE),0)</f>
        <v>合庆支行</v>
      </c>
      <c r="AI618" s="89" t="s">
        <v>980</v>
      </c>
      <c r="AJ618" s="89" t="s">
        <v>66</v>
      </c>
      <c r="AL618" s="83"/>
      <c r="AM618" s="83"/>
      <c r="AN618" s="83"/>
      <c r="AO618" s="83"/>
      <c r="AP618" s="83"/>
      <c r="AX618" s="80" t="s">
        <v>980</v>
      </c>
      <c r="AY618" s="80" t="s">
        <v>66</v>
      </c>
    </row>
    <row r="619" s="80" customFormat="1" ht="17.25" spans="1:51">
      <c r="A619" s="95"/>
      <c r="B619" s="95"/>
      <c r="C619" s="95"/>
      <c r="D619" s="95">
        <v>0</v>
      </c>
      <c r="E619" s="95"/>
      <c r="F619" s="95"/>
      <c r="G619" s="95"/>
      <c r="H619" s="95"/>
      <c r="I619" s="95"/>
      <c r="J619" s="95"/>
      <c r="K619" s="95"/>
      <c r="L619" s="80">
        <v>0</v>
      </c>
      <c r="Y619" s="98"/>
      <c r="Z619" s="80">
        <f t="shared" si="30"/>
        <v>0</v>
      </c>
      <c r="AA619" s="80" t="str">
        <f t="shared" si="29"/>
        <v>三林支行</v>
      </c>
      <c r="AB619" s="81" t="s">
        <v>722</v>
      </c>
      <c r="AC619" s="81">
        <v>0</v>
      </c>
      <c r="AD619" s="81">
        <v>0</v>
      </c>
      <c r="AE619" s="81">
        <v>0</v>
      </c>
      <c r="AF619" s="81">
        <v>270000</v>
      </c>
      <c r="AG619" s="80" t="str">
        <f>IFERROR(VLOOKUP(AB619,$AI:$AJ,2,FALSE),0)</f>
        <v>三林支行</v>
      </c>
      <c r="AI619" s="93" t="s">
        <v>97</v>
      </c>
      <c r="AJ619" s="89" t="s">
        <v>66</v>
      </c>
      <c r="AL619" s="83"/>
      <c r="AM619" s="83"/>
      <c r="AN619" s="83"/>
      <c r="AO619" s="83"/>
      <c r="AP619" s="83"/>
      <c r="AX619" s="80" t="s">
        <v>97</v>
      </c>
      <c r="AY619" s="80" t="s">
        <v>66</v>
      </c>
    </row>
    <row r="620" s="80" customFormat="1" ht="17.25" spans="1:51">
      <c r="A620" s="95"/>
      <c r="B620" s="95"/>
      <c r="C620" s="95"/>
      <c r="D620" s="95">
        <v>0</v>
      </c>
      <c r="E620" s="95"/>
      <c r="F620" s="95"/>
      <c r="G620" s="95"/>
      <c r="H620" s="95"/>
      <c r="I620" s="95"/>
      <c r="J620" s="95"/>
      <c r="K620" s="95"/>
      <c r="L620" s="80">
        <v>0</v>
      </c>
      <c r="Y620" s="98"/>
      <c r="Z620" s="80">
        <f t="shared" si="30"/>
        <v>0</v>
      </c>
      <c r="AA620" s="80">
        <f t="shared" si="29"/>
        <v>0</v>
      </c>
      <c r="AB620" s="81" t="s">
        <v>981</v>
      </c>
      <c r="AC620" s="81">
        <v>0</v>
      </c>
      <c r="AD620" s="81">
        <v>0</v>
      </c>
      <c r="AE620" s="81">
        <v>0</v>
      </c>
      <c r="AF620" s="81">
        <v>0</v>
      </c>
      <c r="AG620" s="80">
        <f>IFERROR(VLOOKUP(AB620,$AI:$AJ,2,FALSE),0)</f>
        <v>0</v>
      </c>
      <c r="AI620" s="94" t="s">
        <v>468</v>
      </c>
      <c r="AJ620" s="89" t="s">
        <v>163</v>
      </c>
      <c r="AL620" s="83"/>
      <c r="AM620" s="83"/>
      <c r="AN620" s="83"/>
      <c r="AO620" s="83"/>
      <c r="AP620" s="83"/>
      <c r="AX620" s="80" t="s">
        <v>468</v>
      </c>
      <c r="AY620" s="80" t="s">
        <v>163</v>
      </c>
    </row>
    <row r="621" s="80" customFormat="1" ht="17.25" spans="1:51">
      <c r="A621" s="95"/>
      <c r="B621" s="95"/>
      <c r="C621" s="95"/>
      <c r="D621" s="95">
        <v>0</v>
      </c>
      <c r="E621" s="95"/>
      <c r="F621" s="95"/>
      <c r="G621" s="95"/>
      <c r="H621" s="95"/>
      <c r="I621" s="95"/>
      <c r="J621" s="95"/>
      <c r="K621" s="95"/>
      <c r="L621" s="80">
        <v>0</v>
      </c>
      <c r="Y621" s="98"/>
      <c r="Z621" s="80">
        <f t="shared" si="30"/>
        <v>0</v>
      </c>
      <c r="AA621" s="80" t="str">
        <f t="shared" si="29"/>
        <v>市场一部</v>
      </c>
      <c r="AB621" s="81" t="s">
        <v>588</v>
      </c>
      <c r="AC621" s="81">
        <v>0</v>
      </c>
      <c r="AD621" s="81">
        <v>0</v>
      </c>
      <c r="AE621" s="81">
        <v>0</v>
      </c>
      <c r="AF621" s="81">
        <v>0</v>
      </c>
      <c r="AG621" s="80" t="str">
        <f>IFERROR(VLOOKUP(AB621,$AI:$AJ,2,FALSE),0)</f>
        <v>市场一部</v>
      </c>
      <c r="AI621" s="89" t="s">
        <v>342</v>
      </c>
      <c r="AJ621" s="89" t="s">
        <v>163</v>
      </c>
      <c r="AL621" s="83"/>
      <c r="AM621" s="83"/>
      <c r="AN621" s="83"/>
      <c r="AO621" s="83"/>
      <c r="AP621" s="83"/>
      <c r="AX621" s="80" t="s">
        <v>342</v>
      </c>
      <c r="AY621" s="80" t="s">
        <v>163</v>
      </c>
    </row>
    <row r="622" s="80" customFormat="1" ht="17.25" spans="1:51">
      <c r="A622" s="95"/>
      <c r="B622" s="95"/>
      <c r="C622" s="95"/>
      <c r="D622" s="95">
        <v>0</v>
      </c>
      <c r="E622" s="95"/>
      <c r="F622" s="95"/>
      <c r="G622" s="95"/>
      <c r="H622" s="95"/>
      <c r="I622" s="95"/>
      <c r="J622" s="95"/>
      <c r="K622" s="95"/>
      <c r="L622" s="80">
        <v>0</v>
      </c>
      <c r="Y622" s="98"/>
      <c r="Z622" s="80">
        <f t="shared" si="30"/>
        <v>0</v>
      </c>
      <c r="AA622" s="80" t="str">
        <f t="shared" si="29"/>
        <v>张江支行</v>
      </c>
      <c r="AB622" s="81" t="s">
        <v>493</v>
      </c>
      <c r="AC622" s="81">
        <v>0</v>
      </c>
      <c r="AD622" s="81">
        <v>0</v>
      </c>
      <c r="AE622" s="81">
        <v>4</v>
      </c>
      <c r="AF622" s="81">
        <v>100000</v>
      </c>
      <c r="AG622" s="80" t="str">
        <f>IFERROR(VLOOKUP(AB622,$AI:$AJ,2,FALSE),0)</f>
        <v>张江支行</v>
      </c>
      <c r="AI622" s="89" t="s">
        <v>536</v>
      </c>
      <c r="AJ622" s="89" t="s">
        <v>163</v>
      </c>
      <c r="AL622" s="83"/>
      <c r="AM622" s="83"/>
      <c r="AN622" s="83"/>
      <c r="AO622" s="83"/>
      <c r="AP622" s="83"/>
      <c r="AX622" s="80" t="s">
        <v>536</v>
      </c>
      <c r="AY622" s="80" t="s">
        <v>163</v>
      </c>
    </row>
    <row r="623" s="80" customFormat="1" ht="17.25" spans="1:51">
      <c r="A623" s="95"/>
      <c r="B623" s="95"/>
      <c r="C623" s="95"/>
      <c r="D623" s="95">
        <v>0</v>
      </c>
      <c r="E623" s="95"/>
      <c r="F623" s="95"/>
      <c r="G623" s="95"/>
      <c r="H623" s="95"/>
      <c r="I623" s="95"/>
      <c r="J623" s="95"/>
      <c r="K623" s="95"/>
      <c r="L623" s="80">
        <v>0</v>
      </c>
      <c r="Y623" s="98"/>
      <c r="Z623" s="80">
        <f t="shared" si="30"/>
        <v>0</v>
      </c>
      <c r="AA623" s="80" t="str">
        <f t="shared" si="29"/>
        <v>曹路支行</v>
      </c>
      <c r="AB623" s="81" t="s">
        <v>496</v>
      </c>
      <c r="AC623" s="81">
        <v>0</v>
      </c>
      <c r="AD623" s="81">
        <v>0</v>
      </c>
      <c r="AE623" s="81">
        <v>0</v>
      </c>
      <c r="AF623" s="81">
        <v>0</v>
      </c>
      <c r="AG623" s="80" t="str">
        <f>IFERROR(VLOOKUP(AB623,$AI:$AJ,2,FALSE),0)</f>
        <v>曹路支行</v>
      </c>
      <c r="AI623" s="89" t="s">
        <v>399</v>
      </c>
      <c r="AJ623" s="89" t="s">
        <v>290</v>
      </c>
      <c r="AL623" s="83"/>
      <c r="AM623" s="83"/>
      <c r="AN623" s="83"/>
      <c r="AO623" s="83"/>
      <c r="AP623" s="83"/>
      <c r="AX623" s="80" t="s">
        <v>399</v>
      </c>
      <c r="AY623" s="80" t="s">
        <v>290</v>
      </c>
    </row>
    <row r="624" s="80" customFormat="1" ht="17.25" spans="1:51">
      <c r="A624" s="95"/>
      <c r="B624" s="95"/>
      <c r="C624" s="95"/>
      <c r="D624" s="95">
        <v>0</v>
      </c>
      <c r="E624" s="95"/>
      <c r="F624" s="95"/>
      <c r="G624" s="95"/>
      <c r="H624" s="95"/>
      <c r="I624" s="95"/>
      <c r="J624" s="95"/>
      <c r="K624" s="95"/>
      <c r="L624" s="80">
        <v>0</v>
      </c>
      <c r="Y624" s="98"/>
      <c r="Z624" s="80">
        <f t="shared" si="30"/>
        <v>0</v>
      </c>
      <c r="AA624" s="80" t="str">
        <f t="shared" si="29"/>
        <v>营业部</v>
      </c>
      <c r="AB624" s="81" t="s">
        <v>637</v>
      </c>
      <c r="AC624" s="81">
        <v>0</v>
      </c>
      <c r="AD624" s="81">
        <v>0</v>
      </c>
      <c r="AE624" s="81">
        <v>2</v>
      </c>
      <c r="AF624" s="81">
        <v>0</v>
      </c>
      <c r="AG624" s="80" t="str">
        <f>IFERROR(VLOOKUP(AB624,$AI:$AJ,2,FALSE),0)</f>
        <v>营业部</v>
      </c>
      <c r="AI624" s="89" t="s">
        <v>743</v>
      </c>
      <c r="AJ624" s="89" t="s">
        <v>163</v>
      </c>
      <c r="AL624" s="83"/>
      <c r="AM624" s="83"/>
      <c r="AN624" s="83"/>
      <c r="AO624" s="83"/>
      <c r="AP624" s="83"/>
      <c r="AX624" s="80" t="s">
        <v>743</v>
      </c>
      <c r="AY624" s="80" t="s">
        <v>163</v>
      </c>
    </row>
    <row r="625" s="80" customFormat="1" ht="17.25" spans="1:51">
      <c r="A625" s="95"/>
      <c r="B625" s="95"/>
      <c r="C625" s="95"/>
      <c r="D625" s="95">
        <v>0</v>
      </c>
      <c r="E625" s="95"/>
      <c r="F625" s="95"/>
      <c r="G625" s="95"/>
      <c r="H625" s="95"/>
      <c r="I625" s="95"/>
      <c r="J625" s="95"/>
      <c r="K625" s="95"/>
      <c r="L625" s="80">
        <v>0</v>
      </c>
      <c r="Y625" s="98"/>
      <c r="Z625" s="80">
        <f t="shared" si="30"/>
        <v>0</v>
      </c>
      <c r="AA625" s="80" t="str">
        <f t="shared" si="29"/>
        <v>川沙支行</v>
      </c>
      <c r="AB625" s="81" t="s">
        <v>982</v>
      </c>
      <c r="AC625" s="81">
        <v>0</v>
      </c>
      <c r="AD625" s="81">
        <v>0</v>
      </c>
      <c r="AE625" s="81">
        <v>0</v>
      </c>
      <c r="AF625" s="81">
        <v>0</v>
      </c>
      <c r="AG625" s="80" t="str">
        <f>IFERROR(VLOOKUP(AB625,$AI:$AJ,2,FALSE),0)</f>
        <v>川沙支行</v>
      </c>
      <c r="AI625" s="89" t="s">
        <v>983</v>
      </c>
      <c r="AJ625" s="89" t="s">
        <v>163</v>
      </c>
      <c r="AL625" s="83"/>
      <c r="AM625" s="83"/>
      <c r="AN625" s="83"/>
      <c r="AO625" s="83"/>
      <c r="AP625" s="83"/>
      <c r="AX625" s="80" t="s">
        <v>983</v>
      </c>
      <c r="AY625" s="80" t="s">
        <v>163</v>
      </c>
    </row>
    <row r="626" s="80" customFormat="1" ht="17.25" spans="1:51">
      <c r="A626" s="95"/>
      <c r="B626" s="95"/>
      <c r="C626" s="95"/>
      <c r="D626" s="95">
        <v>0</v>
      </c>
      <c r="E626" s="95"/>
      <c r="F626" s="95"/>
      <c r="G626" s="95"/>
      <c r="H626" s="95"/>
      <c r="I626" s="95"/>
      <c r="J626" s="95"/>
      <c r="K626" s="95"/>
      <c r="L626" s="80">
        <v>0</v>
      </c>
      <c r="Y626" s="98"/>
      <c r="Z626" s="80">
        <f t="shared" si="30"/>
        <v>0</v>
      </c>
      <c r="AA626" s="80" t="str">
        <f t="shared" si="29"/>
        <v>黄楼支行</v>
      </c>
      <c r="AB626" s="81" t="s">
        <v>984</v>
      </c>
      <c r="AC626" s="81">
        <v>0</v>
      </c>
      <c r="AD626" s="81">
        <v>0</v>
      </c>
      <c r="AE626" s="81">
        <v>0</v>
      </c>
      <c r="AF626" s="81">
        <v>0</v>
      </c>
      <c r="AG626" s="80" t="str">
        <f>IFERROR(VLOOKUP(AB626,$AI:$AJ,2,FALSE),0)</f>
        <v>黄楼支行</v>
      </c>
      <c r="AI626" s="89" t="s">
        <v>985</v>
      </c>
      <c r="AJ626" s="89" t="s">
        <v>163</v>
      </c>
      <c r="AL626" s="83"/>
      <c r="AM626" s="83"/>
      <c r="AN626" s="83"/>
      <c r="AO626" s="83"/>
      <c r="AP626" s="83"/>
      <c r="AX626" s="80" t="s">
        <v>985</v>
      </c>
      <c r="AY626" s="80" t="s">
        <v>163</v>
      </c>
    </row>
    <row r="627" s="80" customFormat="1" ht="17.25" spans="1:51">
      <c r="A627" s="95"/>
      <c r="B627" s="95"/>
      <c r="C627" s="95"/>
      <c r="D627" s="95">
        <v>0</v>
      </c>
      <c r="E627" s="95"/>
      <c r="F627" s="95"/>
      <c r="G627" s="95"/>
      <c r="H627" s="95"/>
      <c r="I627" s="95"/>
      <c r="J627" s="95"/>
      <c r="K627" s="95"/>
      <c r="L627" s="80">
        <v>0</v>
      </c>
      <c r="Y627" s="98"/>
      <c r="Z627" s="80">
        <f t="shared" si="30"/>
        <v>0</v>
      </c>
      <c r="AA627" s="80" t="str">
        <f t="shared" si="29"/>
        <v>和炯路支行</v>
      </c>
      <c r="AB627" s="81" t="s">
        <v>754</v>
      </c>
      <c r="AC627" s="81">
        <v>0</v>
      </c>
      <c r="AD627" s="81">
        <v>0</v>
      </c>
      <c r="AE627" s="81">
        <v>0</v>
      </c>
      <c r="AF627" s="81">
        <v>0</v>
      </c>
      <c r="AG627" s="80" t="str">
        <f>IFERROR(VLOOKUP(AB627,$AI:$AJ,2,FALSE),0)</f>
        <v>和炯路支行</v>
      </c>
      <c r="AI627" s="89" t="s">
        <v>986</v>
      </c>
      <c r="AJ627" s="89" t="s">
        <v>163</v>
      </c>
      <c r="AL627" s="83"/>
      <c r="AM627" s="83"/>
      <c r="AN627" s="83"/>
      <c r="AO627" s="83"/>
      <c r="AP627" s="83"/>
      <c r="AX627" s="80" t="s">
        <v>986</v>
      </c>
      <c r="AY627" s="80" t="s">
        <v>163</v>
      </c>
    </row>
    <row r="628" s="80" customFormat="1" ht="17.25" spans="1:51">
      <c r="A628" s="95"/>
      <c r="B628" s="95"/>
      <c r="C628" s="95"/>
      <c r="D628" s="95">
        <v>0</v>
      </c>
      <c r="E628" s="95"/>
      <c r="F628" s="95"/>
      <c r="G628" s="95"/>
      <c r="H628" s="95"/>
      <c r="I628" s="95"/>
      <c r="J628" s="95"/>
      <c r="K628" s="95"/>
      <c r="L628" s="80">
        <v>0</v>
      </c>
      <c r="Y628" s="98"/>
      <c r="Z628" s="80">
        <f t="shared" si="30"/>
        <v>0</v>
      </c>
      <c r="AA628" s="80" t="str">
        <f t="shared" si="29"/>
        <v>川沙支行</v>
      </c>
      <c r="AB628" s="81" t="s">
        <v>987</v>
      </c>
      <c r="AC628" s="81">
        <v>0</v>
      </c>
      <c r="AD628" s="81">
        <v>0</v>
      </c>
      <c r="AE628" s="81">
        <v>0</v>
      </c>
      <c r="AF628" s="81">
        <v>0</v>
      </c>
      <c r="AG628" s="80" t="str">
        <f>IFERROR(VLOOKUP(AB628,$AI:$AJ,2,FALSE),0)</f>
        <v>川沙支行</v>
      </c>
      <c r="AI628" s="89" t="s">
        <v>988</v>
      </c>
      <c r="AJ628" s="89" t="s">
        <v>163</v>
      </c>
      <c r="AL628" s="83"/>
      <c r="AM628" s="83"/>
      <c r="AN628" s="83"/>
      <c r="AO628" s="83"/>
      <c r="AP628" s="83"/>
      <c r="AX628" s="80" t="s">
        <v>988</v>
      </c>
      <c r="AY628" s="80" t="s">
        <v>163</v>
      </c>
    </row>
    <row r="629" s="80" customFormat="1" ht="17.25" spans="1:51">
      <c r="A629" s="95"/>
      <c r="B629" s="95"/>
      <c r="C629" s="95"/>
      <c r="D629" s="95">
        <v>0</v>
      </c>
      <c r="E629" s="95"/>
      <c r="F629" s="95"/>
      <c r="G629" s="95"/>
      <c r="H629" s="95"/>
      <c r="I629" s="95"/>
      <c r="J629" s="95"/>
      <c r="K629" s="95"/>
      <c r="L629" s="80">
        <v>0</v>
      </c>
      <c r="Y629" s="98"/>
      <c r="Z629" s="80">
        <f t="shared" si="30"/>
        <v>0</v>
      </c>
      <c r="AA629" s="80" t="str">
        <f t="shared" si="29"/>
        <v>金杨支行</v>
      </c>
      <c r="AB629" s="81" t="s">
        <v>863</v>
      </c>
      <c r="AC629" s="81">
        <v>0</v>
      </c>
      <c r="AD629" s="81">
        <v>0</v>
      </c>
      <c r="AE629" s="81">
        <v>0</v>
      </c>
      <c r="AF629" s="81">
        <v>0</v>
      </c>
      <c r="AG629" s="80" t="str">
        <f>IFERROR(VLOOKUP(AB629,$AI:$AJ,2,FALSE),0)</f>
        <v>金杨支行</v>
      </c>
      <c r="AI629" s="93" t="s">
        <v>522</v>
      </c>
      <c r="AJ629" s="89" t="s">
        <v>128</v>
      </c>
      <c r="AL629" s="83"/>
      <c r="AM629" s="83"/>
      <c r="AN629" s="83"/>
      <c r="AO629" s="83"/>
      <c r="AP629" s="83"/>
      <c r="AX629" s="80" t="s">
        <v>522</v>
      </c>
      <c r="AY629" s="80" t="s">
        <v>128</v>
      </c>
    </row>
    <row r="630" s="80" customFormat="1" ht="17.25" spans="1:51">
      <c r="A630" s="95"/>
      <c r="B630" s="95"/>
      <c r="C630" s="95"/>
      <c r="D630" s="95">
        <v>0</v>
      </c>
      <c r="E630" s="95"/>
      <c r="F630" s="95"/>
      <c r="G630" s="95"/>
      <c r="H630" s="95"/>
      <c r="I630" s="95"/>
      <c r="J630" s="95"/>
      <c r="K630" s="95"/>
      <c r="L630" s="80">
        <v>0</v>
      </c>
      <c r="Y630" s="98"/>
      <c r="Z630" s="80">
        <f t="shared" si="30"/>
        <v>0</v>
      </c>
      <c r="AA630" s="80" t="str">
        <f t="shared" si="29"/>
        <v>凌兆分理处</v>
      </c>
      <c r="AB630" s="81" t="s">
        <v>763</v>
      </c>
      <c r="AC630" s="81">
        <v>0</v>
      </c>
      <c r="AD630" s="81">
        <v>1000</v>
      </c>
      <c r="AE630" s="81">
        <v>0</v>
      </c>
      <c r="AF630" s="81">
        <v>1000</v>
      </c>
      <c r="AG630" s="80" t="str">
        <f>IFERROR(VLOOKUP(AB630,$AI:$AJ,2,FALSE),0)</f>
        <v>凌兆分理处</v>
      </c>
      <c r="AI630" s="94" t="s">
        <v>140</v>
      </c>
      <c r="AJ630" s="89" t="s">
        <v>32</v>
      </c>
      <c r="AL630" s="83"/>
      <c r="AM630" s="83"/>
      <c r="AN630" s="83"/>
      <c r="AO630" s="83"/>
      <c r="AP630" s="83"/>
      <c r="AX630" s="80" t="s">
        <v>140</v>
      </c>
      <c r="AY630" s="80" t="s">
        <v>32</v>
      </c>
    </row>
    <row r="631" s="80" customFormat="1" ht="17.25" spans="1:51">
      <c r="A631" s="95"/>
      <c r="B631" s="95"/>
      <c r="C631" s="95"/>
      <c r="D631" s="95">
        <v>0</v>
      </c>
      <c r="E631" s="95"/>
      <c r="F631" s="95"/>
      <c r="G631" s="95"/>
      <c r="H631" s="95"/>
      <c r="I631" s="95"/>
      <c r="J631" s="95"/>
      <c r="K631" s="95"/>
      <c r="L631" s="80">
        <v>0</v>
      </c>
      <c r="Y631" s="98"/>
      <c r="Z631" s="80">
        <f t="shared" si="30"/>
        <v>0</v>
      </c>
      <c r="AA631" s="80">
        <f t="shared" si="29"/>
        <v>0</v>
      </c>
      <c r="AB631" s="81" t="s">
        <v>989</v>
      </c>
      <c r="AC631" s="81">
        <v>0</v>
      </c>
      <c r="AD631" s="81">
        <v>0</v>
      </c>
      <c r="AE631" s="81">
        <v>0</v>
      </c>
      <c r="AF631" s="81">
        <v>0</v>
      </c>
      <c r="AG631" s="80">
        <f>IFERROR(VLOOKUP(AB631,$AI:$AJ,2,FALSE),0)</f>
        <v>0</v>
      </c>
      <c r="AI631" s="89" t="s">
        <v>215</v>
      </c>
      <c r="AJ631" s="89" t="s">
        <v>128</v>
      </c>
      <c r="AL631" s="83"/>
      <c r="AM631" s="83"/>
      <c r="AN631" s="83"/>
      <c r="AO631" s="83"/>
      <c r="AP631" s="83"/>
      <c r="AX631" s="80" t="s">
        <v>215</v>
      </c>
      <c r="AY631" s="80" t="s">
        <v>128</v>
      </c>
    </row>
    <row r="632" s="80" customFormat="1" ht="17.25" spans="1:51">
      <c r="A632" s="95"/>
      <c r="B632" s="95"/>
      <c r="C632" s="95"/>
      <c r="D632" s="95">
        <v>0</v>
      </c>
      <c r="E632" s="95"/>
      <c r="F632" s="95"/>
      <c r="G632" s="95"/>
      <c r="H632" s="95"/>
      <c r="I632" s="95"/>
      <c r="J632" s="95"/>
      <c r="K632" s="95"/>
      <c r="L632" s="80">
        <v>0</v>
      </c>
      <c r="Y632" s="98"/>
      <c r="Z632" s="80">
        <f t="shared" si="30"/>
        <v>0</v>
      </c>
      <c r="AA632" s="80" t="str">
        <f t="shared" si="29"/>
        <v>御桥分理处</v>
      </c>
      <c r="AB632" s="81" t="s">
        <v>836</v>
      </c>
      <c r="AC632" s="81">
        <v>0</v>
      </c>
      <c r="AD632" s="81">
        <v>0</v>
      </c>
      <c r="AE632" s="81">
        <v>0</v>
      </c>
      <c r="AF632" s="81">
        <v>0</v>
      </c>
      <c r="AG632" s="80" t="str">
        <f>IFERROR(VLOOKUP(AB632,$AI:$AJ,2,FALSE),0)</f>
        <v>御桥分理处</v>
      </c>
      <c r="AI632" s="89" t="s">
        <v>942</v>
      </c>
      <c r="AJ632" s="89" t="s">
        <v>128</v>
      </c>
      <c r="AL632" s="83"/>
      <c r="AM632" s="83"/>
      <c r="AN632" s="83"/>
      <c r="AO632" s="83"/>
      <c r="AP632" s="83"/>
      <c r="AX632" s="80" t="s">
        <v>942</v>
      </c>
      <c r="AY632" s="80" t="s">
        <v>128</v>
      </c>
    </row>
    <row r="633" s="80" customFormat="1" ht="17.25" spans="1:51">
      <c r="A633" s="95"/>
      <c r="B633" s="95"/>
      <c r="C633" s="95"/>
      <c r="D633" s="95">
        <v>0</v>
      </c>
      <c r="E633" s="95"/>
      <c r="F633" s="95"/>
      <c r="G633" s="95"/>
      <c r="H633" s="95"/>
      <c r="I633" s="95"/>
      <c r="J633" s="95"/>
      <c r="K633" s="95"/>
      <c r="L633" s="80">
        <v>0</v>
      </c>
      <c r="Y633" s="98"/>
      <c r="Z633" s="80">
        <f t="shared" si="30"/>
        <v>0</v>
      </c>
      <c r="AA633" s="80" t="str">
        <f t="shared" si="29"/>
        <v>张江支行</v>
      </c>
      <c r="AB633" s="81" t="s">
        <v>971</v>
      </c>
      <c r="AC633" s="81">
        <v>0</v>
      </c>
      <c r="AD633" s="81">
        <v>0</v>
      </c>
      <c r="AE633" s="81">
        <v>0</v>
      </c>
      <c r="AF633" s="81">
        <v>0</v>
      </c>
      <c r="AG633" s="80" t="str">
        <f>IFERROR(VLOOKUP(AB633,$AI:$AJ,2,FALSE),0)</f>
        <v>张江支行</v>
      </c>
      <c r="AI633" s="89" t="s">
        <v>990</v>
      </c>
      <c r="AJ633" s="89" t="s">
        <v>128</v>
      </c>
      <c r="AL633" s="83"/>
      <c r="AM633" s="83"/>
      <c r="AN633" s="83"/>
      <c r="AO633" s="83"/>
      <c r="AP633" s="83"/>
      <c r="AX633" s="80" t="s">
        <v>990</v>
      </c>
      <c r="AY633" s="80" t="s">
        <v>128</v>
      </c>
    </row>
    <row r="634" s="80" customFormat="1" ht="17.25" spans="1:51">
      <c r="A634" s="95"/>
      <c r="B634" s="95"/>
      <c r="C634" s="95"/>
      <c r="D634" s="95">
        <v>0</v>
      </c>
      <c r="E634" s="95"/>
      <c r="F634" s="95"/>
      <c r="G634" s="95"/>
      <c r="H634" s="95"/>
      <c r="I634" s="95"/>
      <c r="J634" s="95"/>
      <c r="K634" s="95"/>
      <c r="L634" s="80">
        <v>0</v>
      </c>
      <c r="Y634" s="98"/>
      <c r="Z634" s="80">
        <f t="shared" si="30"/>
        <v>0</v>
      </c>
      <c r="AA634" s="80" t="str">
        <f t="shared" si="29"/>
        <v>运营管理部</v>
      </c>
      <c r="AB634" s="81" t="s">
        <v>377</v>
      </c>
      <c r="AC634" s="81">
        <v>0</v>
      </c>
      <c r="AD634" s="81">
        <v>0</v>
      </c>
      <c r="AE634" s="81">
        <v>0</v>
      </c>
      <c r="AF634" s="81">
        <v>0</v>
      </c>
      <c r="AG634" s="80" t="str">
        <f>IFERROR(VLOOKUP(AB634,$AI:$AJ,2,FALSE),0)</f>
        <v>运营管理部</v>
      </c>
      <c r="AI634" s="89" t="s">
        <v>991</v>
      </c>
      <c r="AJ634" s="89" t="s">
        <v>128</v>
      </c>
      <c r="AL634" s="83"/>
      <c r="AM634" s="83"/>
      <c r="AN634" s="83"/>
      <c r="AO634" s="83"/>
      <c r="AP634" s="83"/>
      <c r="AX634" s="80" t="s">
        <v>991</v>
      </c>
      <c r="AY634" s="80" t="s">
        <v>128</v>
      </c>
    </row>
    <row r="635" s="80" customFormat="1" ht="17.25" spans="1:51">
      <c r="A635" s="95"/>
      <c r="B635" s="95"/>
      <c r="C635" s="95"/>
      <c r="D635" s="95">
        <v>0</v>
      </c>
      <c r="E635" s="95"/>
      <c r="F635" s="95"/>
      <c r="G635" s="95"/>
      <c r="H635" s="95"/>
      <c r="I635" s="95"/>
      <c r="J635" s="95"/>
      <c r="K635" s="95"/>
      <c r="L635" s="80">
        <v>0</v>
      </c>
      <c r="Y635" s="98"/>
      <c r="Z635" s="80">
        <f t="shared" si="30"/>
        <v>0</v>
      </c>
      <c r="AA635" s="80" t="str">
        <f t="shared" si="29"/>
        <v>运营管理部</v>
      </c>
      <c r="AB635" s="81" t="s">
        <v>380</v>
      </c>
      <c r="AC635" s="81">
        <v>0</v>
      </c>
      <c r="AD635" s="81">
        <v>0</v>
      </c>
      <c r="AE635" s="81">
        <v>0</v>
      </c>
      <c r="AF635" s="81">
        <v>54000</v>
      </c>
      <c r="AG635" s="80" t="str">
        <f>IFERROR(VLOOKUP(AB635,$AI:$AJ,2,FALSE),0)</f>
        <v>运营管理部</v>
      </c>
      <c r="AI635" s="89" t="s">
        <v>992</v>
      </c>
      <c r="AJ635" s="89" t="s">
        <v>128</v>
      </c>
      <c r="AL635" s="83"/>
      <c r="AM635" s="83"/>
      <c r="AN635" s="83"/>
      <c r="AO635" s="83"/>
      <c r="AP635" s="83"/>
      <c r="AX635" s="80" t="s">
        <v>992</v>
      </c>
      <c r="AY635" s="80" t="s">
        <v>128</v>
      </c>
    </row>
    <row r="636" s="80" customFormat="1" ht="17.25" spans="1:51">
      <c r="A636" s="95"/>
      <c r="B636" s="95"/>
      <c r="C636" s="95"/>
      <c r="D636" s="95">
        <v>0</v>
      </c>
      <c r="E636" s="95"/>
      <c r="F636" s="95"/>
      <c r="G636" s="95"/>
      <c r="H636" s="95"/>
      <c r="I636" s="95"/>
      <c r="J636" s="95"/>
      <c r="K636" s="95"/>
      <c r="L636" s="80">
        <v>0</v>
      </c>
      <c r="Y636" s="98"/>
      <c r="Z636" s="80">
        <f t="shared" si="30"/>
        <v>0</v>
      </c>
      <c r="AA636" s="80" t="str">
        <f t="shared" si="29"/>
        <v>蔡路支行</v>
      </c>
      <c r="AB636" s="81" t="s">
        <v>499</v>
      </c>
      <c r="AC636" s="81">
        <v>0</v>
      </c>
      <c r="AD636" s="81">
        <v>0</v>
      </c>
      <c r="AE636" s="81">
        <v>0</v>
      </c>
      <c r="AF636" s="81">
        <v>302000</v>
      </c>
      <c r="AG636" s="80" t="str">
        <f>IFERROR(VLOOKUP(AB636,$AI:$AJ,2,FALSE),0)</f>
        <v>蔡路支行</v>
      </c>
      <c r="AI636" s="91" t="s">
        <v>993</v>
      </c>
      <c r="AJ636" s="89" t="s">
        <v>107</v>
      </c>
      <c r="AL636" s="83"/>
      <c r="AM636" s="83"/>
      <c r="AN636" s="83"/>
      <c r="AO636" s="83"/>
      <c r="AP636" s="83"/>
      <c r="AX636" s="80" t="s">
        <v>993</v>
      </c>
      <c r="AY636" s="80" t="s">
        <v>107</v>
      </c>
    </row>
    <row r="637" s="80" customFormat="1" ht="17.25" spans="1:51">
      <c r="A637" s="95"/>
      <c r="B637" s="95"/>
      <c r="C637" s="95"/>
      <c r="D637" s="95">
        <v>0</v>
      </c>
      <c r="E637" s="95"/>
      <c r="F637" s="95"/>
      <c r="G637" s="95"/>
      <c r="H637" s="95"/>
      <c r="I637" s="95"/>
      <c r="J637" s="95"/>
      <c r="K637" s="95"/>
      <c r="L637" s="80">
        <v>0</v>
      </c>
      <c r="Y637" s="98"/>
      <c r="Z637" s="80">
        <f t="shared" si="30"/>
        <v>0</v>
      </c>
      <c r="AA637" s="80" t="str">
        <f t="shared" si="29"/>
        <v>运营管理部</v>
      </c>
      <c r="AB637" s="81" t="s">
        <v>404</v>
      </c>
      <c r="AC637" s="81">
        <v>0</v>
      </c>
      <c r="AD637" s="81">
        <v>0</v>
      </c>
      <c r="AE637" s="81">
        <v>0</v>
      </c>
      <c r="AF637" s="81">
        <v>0</v>
      </c>
      <c r="AG637" s="80" t="str">
        <f>IFERROR(VLOOKUP(AB637,$AI:$AJ,2,FALSE),0)</f>
        <v>运营管理部</v>
      </c>
      <c r="AI637" s="93" t="s">
        <v>343</v>
      </c>
      <c r="AJ637" s="89" t="s">
        <v>107</v>
      </c>
      <c r="AL637" s="83"/>
      <c r="AM637" s="83"/>
      <c r="AN637" s="83"/>
      <c r="AO637" s="83"/>
      <c r="AP637" s="83"/>
      <c r="AX637" s="80" t="s">
        <v>343</v>
      </c>
      <c r="AY637" s="80" t="s">
        <v>107</v>
      </c>
    </row>
    <row r="638" s="80" customFormat="1" ht="17.25" spans="1:51">
      <c r="A638" s="95"/>
      <c r="B638" s="95"/>
      <c r="C638" s="95"/>
      <c r="D638" s="95">
        <v>0</v>
      </c>
      <c r="E638" s="95"/>
      <c r="F638" s="95"/>
      <c r="G638" s="95"/>
      <c r="H638" s="95"/>
      <c r="I638" s="95"/>
      <c r="J638" s="95"/>
      <c r="K638" s="95"/>
      <c r="L638" s="80">
        <v>0</v>
      </c>
      <c r="Y638" s="98"/>
      <c r="Z638" s="80">
        <f t="shared" si="30"/>
        <v>0</v>
      </c>
      <c r="AA638" s="80" t="str">
        <f t="shared" si="29"/>
        <v>曹路支行</v>
      </c>
      <c r="AB638" s="81" t="s">
        <v>871</v>
      </c>
      <c r="AC638" s="81">
        <v>0</v>
      </c>
      <c r="AD638" s="81">
        <v>0</v>
      </c>
      <c r="AE638" s="81">
        <v>0</v>
      </c>
      <c r="AF638" s="81">
        <v>0</v>
      </c>
      <c r="AG638" s="80" t="str">
        <f>IFERROR(VLOOKUP(AB638,$AI:$AJ,2,FALSE),0)</f>
        <v>曹路支行</v>
      </c>
      <c r="AI638" s="92" t="s">
        <v>919</v>
      </c>
      <c r="AJ638" s="89" t="s">
        <v>107</v>
      </c>
      <c r="AL638" s="83"/>
      <c r="AM638" s="83"/>
      <c r="AN638" s="83"/>
      <c r="AO638" s="83"/>
      <c r="AP638" s="83"/>
      <c r="AX638" s="80" t="s">
        <v>919</v>
      </c>
      <c r="AY638" s="80" t="s">
        <v>107</v>
      </c>
    </row>
    <row r="639" s="80" customFormat="1" ht="17.25" spans="1:51">
      <c r="A639" s="95"/>
      <c r="B639" s="95"/>
      <c r="C639" s="95"/>
      <c r="D639" s="95">
        <v>0</v>
      </c>
      <c r="E639" s="95"/>
      <c r="F639" s="95"/>
      <c r="G639" s="95"/>
      <c r="H639" s="95"/>
      <c r="I639" s="95"/>
      <c r="J639" s="95"/>
      <c r="K639" s="95"/>
      <c r="L639" s="80">
        <v>0</v>
      </c>
      <c r="Y639" s="98"/>
      <c r="Z639" s="80">
        <f t="shared" si="30"/>
        <v>0</v>
      </c>
      <c r="AA639" s="80" t="str">
        <f t="shared" si="29"/>
        <v>施湾支行</v>
      </c>
      <c r="AB639" s="81" t="s">
        <v>502</v>
      </c>
      <c r="AC639" s="81">
        <v>0</v>
      </c>
      <c r="AD639" s="81">
        <v>0</v>
      </c>
      <c r="AE639" s="81">
        <v>0</v>
      </c>
      <c r="AF639" s="81">
        <v>67000</v>
      </c>
      <c r="AG639" s="80" t="str">
        <f>IFERROR(VLOOKUP(AB639,$AI:$AJ,2,FALSE),0)</f>
        <v>施湾支行</v>
      </c>
      <c r="AI639" s="94" t="s">
        <v>970</v>
      </c>
      <c r="AJ639" s="89" t="s">
        <v>107</v>
      </c>
      <c r="AL639" s="83"/>
      <c r="AM639" s="83"/>
      <c r="AN639" s="83"/>
      <c r="AO639" s="83"/>
      <c r="AP639" s="83"/>
      <c r="AX639" s="80" t="s">
        <v>970</v>
      </c>
      <c r="AY639" s="80" t="s">
        <v>107</v>
      </c>
    </row>
    <row r="640" s="80" customFormat="1" ht="17.25" spans="1:51">
      <c r="A640" s="95"/>
      <c r="B640" s="95"/>
      <c r="C640" s="95"/>
      <c r="D640" s="95">
        <v>0</v>
      </c>
      <c r="E640" s="95"/>
      <c r="F640" s="95"/>
      <c r="G640" s="95"/>
      <c r="H640" s="95"/>
      <c r="I640" s="95"/>
      <c r="J640" s="95"/>
      <c r="K640" s="95"/>
      <c r="L640" s="80">
        <v>0</v>
      </c>
      <c r="Y640" s="98"/>
      <c r="Z640" s="80">
        <f t="shared" si="30"/>
        <v>0</v>
      </c>
      <c r="AA640" s="80" t="str">
        <f t="shared" si="29"/>
        <v>张江支行</v>
      </c>
      <c r="AB640" s="81" t="s">
        <v>963</v>
      </c>
      <c r="AC640" s="81">
        <v>0</v>
      </c>
      <c r="AD640" s="81">
        <v>0</v>
      </c>
      <c r="AE640" s="81">
        <v>0</v>
      </c>
      <c r="AF640" s="81">
        <v>39000</v>
      </c>
      <c r="AG640" s="80" t="str">
        <f>IFERROR(VLOOKUP(AB640,$AI:$AJ,2,FALSE),0)</f>
        <v>张江支行</v>
      </c>
      <c r="AI640" s="89" t="s">
        <v>798</v>
      </c>
      <c r="AJ640" s="89" t="s">
        <v>107</v>
      </c>
      <c r="AL640" s="83"/>
      <c r="AM640" s="83"/>
      <c r="AN640" s="83"/>
      <c r="AO640" s="83"/>
      <c r="AP640" s="83"/>
      <c r="AX640" s="80" t="s">
        <v>798</v>
      </c>
      <c r="AY640" s="80" t="s">
        <v>107</v>
      </c>
    </row>
    <row r="641" s="80" customFormat="1" ht="17.25" spans="1:51">
      <c r="A641" s="95"/>
      <c r="B641" s="95"/>
      <c r="C641" s="95"/>
      <c r="D641" s="95">
        <v>0</v>
      </c>
      <c r="E641" s="95"/>
      <c r="F641" s="95"/>
      <c r="G641" s="95"/>
      <c r="H641" s="95"/>
      <c r="I641" s="95"/>
      <c r="J641" s="95"/>
      <c r="K641" s="95"/>
      <c r="L641" s="80">
        <v>0</v>
      </c>
      <c r="Y641" s="98"/>
      <c r="Z641" s="80">
        <f t="shared" si="30"/>
        <v>0</v>
      </c>
      <c r="AA641" s="80" t="str">
        <f t="shared" si="29"/>
        <v>施湾支行</v>
      </c>
      <c r="AB641" s="81" t="s">
        <v>994</v>
      </c>
      <c r="AC641" s="81">
        <v>0</v>
      </c>
      <c r="AD641" s="81">
        <v>0</v>
      </c>
      <c r="AE641" s="81">
        <v>0</v>
      </c>
      <c r="AF641" s="81">
        <v>0</v>
      </c>
      <c r="AG641" s="80" t="str">
        <f>IFERROR(VLOOKUP(AB641,$AI:$AJ,2,FALSE),0)</f>
        <v>施湾支行</v>
      </c>
      <c r="AI641" s="89" t="s">
        <v>294</v>
      </c>
      <c r="AJ641" s="89" t="s">
        <v>107</v>
      </c>
      <c r="AL641" s="83"/>
      <c r="AM641" s="83"/>
      <c r="AN641" s="83"/>
      <c r="AO641" s="83"/>
      <c r="AP641" s="83"/>
      <c r="AX641" s="80" t="s">
        <v>294</v>
      </c>
      <c r="AY641" s="80" t="s">
        <v>107</v>
      </c>
    </row>
    <row r="642" s="80" customFormat="1" ht="17.25" spans="1:51">
      <c r="A642" s="95"/>
      <c r="B642" s="95"/>
      <c r="C642" s="95"/>
      <c r="D642" s="95">
        <v>0</v>
      </c>
      <c r="E642" s="95"/>
      <c r="F642" s="95"/>
      <c r="G642" s="95"/>
      <c r="H642" s="95"/>
      <c r="I642" s="95"/>
      <c r="J642" s="95"/>
      <c r="K642" s="95"/>
      <c r="L642" s="80">
        <v>0</v>
      </c>
      <c r="Y642" s="98"/>
      <c r="Z642" s="80">
        <f t="shared" si="30"/>
        <v>0</v>
      </c>
      <c r="AA642" s="80" t="str">
        <f t="shared" ref="AA642:AA705" si="31">AG642</f>
        <v>零售金融部</v>
      </c>
      <c r="AB642" s="81" t="s">
        <v>261</v>
      </c>
      <c r="AC642" s="81">
        <v>0</v>
      </c>
      <c r="AD642" s="81">
        <v>0</v>
      </c>
      <c r="AE642" s="81">
        <v>0</v>
      </c>
      <c r="AF642" s="81">
        <v>200000</v>
      </c>
      <c r="AG642" s="80" t="str">
        <f>IFERROR(VLOOKUP(AB642,$AI:$AJ,2,FALSE),0)</f>
        <v>零售金融部</v>
      </c>
      <c r="AI642" s="89" t="s">
        <v>838</v>
      </c>
      <c r="AJ642" s="89" t="s">
        <v>107</v>
      </c>
      <c r="AL642" s="83"/>
      <c r="AM642" s="83"/>
      <c r="AN642" s="83"/>
      <c r="AO642" s="83"/>
      <c r="AP642" s="83"/>
      <c r="AX642" s="80" t="s">
        <v>838</v>
      </c>
      <c r="AY642" s="80" t="s">
        <v>107</v>
      </c>
    </row>
    <row r="643" s="80" customFormat="1" ht="17.25" spans="1:51">
      <c r="A643" s="95"/>
      <c r="B643" s="95"/>
      <c r="C643" s="95"/>
      <c r="D643" s="95">
        <v>0</v>
      </c>
      <c r="E643" s="95"/>
      <c r="F643" s="95"/>
      <c r="G643" s="95"/>
      <c r="H643" s="95"/>
      <c r="I643" s="95"/>
      <c r="J643" s="95"/>
      <c r="K643" s="95"/>
      <c r="L643" s="80">
        <v>0</v>
      </c>
      <c r="Y643" s="98"/>
      <c r="Z643" s="80">
        <f t="shared" si="30"/>
        <v>0</v>
      </c>
      <c r="AA643" s="80" t="str">
        <f t="shared" si="31"/>
        <v>川沙支行</v>
      </c>
      <c r="AB643" s="81" t="s">
        <v>995</v>
      </c>
      <c r="AC643" s="81">
        <v>0</v>
      </c>
      <c r="AD643" s="81">
        <v>0</v>
      </c>
      <c r="AE643" s="81">
        <v>0</v>
      </c>
      <c r="AF643" s="81">
        <v>0</v>
      </c>
      <c r="AG643" s="80" t="str">
        <f>IFERROR(VLOOKUP(AB643,$AI:$AJ,2,FALSE),0)</f>
        <v>川沙支行</v>
      </c>
      <c r="AI643" s="89" t="s">
        <v>457</v>
      </c>
      <c r="AJ643" s="89" t="s">
        <v>107</v>
      </c>
      <c r="AL643" s="83"/>
      <c r="AM643" s="83"/>
      <c r="AN643" s="83"/>
      <c r="AO643" s="83"/>
      <c r="AP643" s="83"/>
      <c r="AX643" s="80" t="s">
        <v>457</v>
      </c>
      <c r="AY643" s="80" t="s">
        <v>107</v>
      </c>
    </row>
    <row r="644" s="80" customFormat="1" ht="17.25" spans="1:51">
      <c r="A644" s="95"/>
      <c r="B644" s="95"/>
      <c r="C644" s="95"/>
      <c r="D644" s="95">
        <v>0</v>
      </c>
      <c r="E644" s="95"/>
      <c r="F644" s="95"/>
      <c r="G644" s="95"/>
      <c r="H644" s="95"/>
      <c r="I644" s="95"/>
      <c r="J644" s="95"/>
      <c r="K644" s="95"/>
      <c r="L644" s="80">
        <v>0</v>
      </c>
      <c r="Y644" s="98"/>
      <c r="Z644" s="80">
        <f t="shared" ref="Z644:Z707" si="32">P644-Y644</f>
        <v>0</v>
      </c>
      <c r="AA644" s="80" t="str">
        <f t="shared" si="31"/>
        <v>南新支行</v>
      </c>
      <c r="AB644" s="81" t="s">
        <v>747</v>
      </c>
      <c r="AC644" s="81">
        <v>0</v>
      </c>
      <c r="AD644" s="81">
        <v>0</v>
      </c>
      <c r="AE644" s="81">
        <v>5</v>
      </c>
      <c r="AF644" s="81">
        <v>0</v>
      </c>
      <c r="AG644" s="80" t="str">
        <f>IFERROR(VLOOKUP(AB644,$AI:$AJ,2,FALSE),0)</f>
        <v>南新支行</v>
      </c>
      <c r="AI644" s="89" t="s">
        <v>652</v>
      </c>
      <c r="AJ644" s="89" t="s">
        <v>107</v>
      </c>
      <c r="AL644" s="83"/>
      <c r="AM644" s="83"/>
      <c r="AN644" s="83"/>
      <c r="AO644" s="83"/>
      <c r="AP644" s="83"/>
      <c r="AX644" s="80" t="s">
        <v>652</v>
      </c>
      <c r="AY644" s="80" t="s">
        <v>107</v>
      </c>
    </row>
    <row r="645" s="80" customFormat="1" ht="17.25" spans="1:51">
      <c r="A645" s="95"/>
      <c r="B645" s="95"/>
      <c r="C645" s="95"/>
      <c r="D645" s="95">
        <v>0</v>
      </c>
      <c r="E645" s="95"/>
      <c r="F645" s="95"/>
      <c r="G645" s="95"/>
      <c r="H645" s="95"/>
      <c r="I645" s="95"/>
      <c r="J645" s="95"/>
      <c r="K645" s="95"/>
      <c r="L645" s="80">
        <v>0</v>
      </c>
      <c r="Y645" s="98"/>
      <c r="Z645" s="80">
        <f t="shared" si="32"/>
        <v>0</v>
      </c>
      <c r="AA645" s="80" t="str">
        <f t="shared" si="31"/>
        <v>杨思支行</v>
      </c>
      <c r="AB645" s="81" t="s">
        <v>198</v>
      </c>
      <c r="AC645" s="81">
        <v>0</v>
      </c>
      <c r="AD645" s="81">
        <v>0</v>
      </c>
      <c r="AE645" s="81">
        <v>10</v>
      </c>
      <c r="AF645" s="81">
        <v>100000</v>
      </c>
      <c r="AG645" s="80" t="str">
        <f>IFERROR(VLOOKUP(AB645,$AI:$AJ,2,FALSE),0)</f>
        <v>杨思支行</v>
      </c>
      <c r="AI645" s="89" t="s">
        <v>996</v>
      </c>
      <c r="AJ645" s="89" t="s">
        <v>107</v>
      </c>
      <c r="AL645" s="83"/>
      <c r="AM645" s="83"/>
      <c r="AN645" s="83"/>
      <c r="AO645" s="83"/>
      <c r="AP645" s="83"/>
      <c r="AX645" s="80" t="s">
        <v>996</v>
      </c>
      <c r="AY645" s="80" t="s">
        <v>107</v>
      </c>
    </row>
    <row r="646" s="80" customFormat="1" ht="17.25" spans="1:51">
      <c r="A646" s="95"/>
      <c r="B646" s="95"/>
      <c r="C646" s="95"/>
      <c r="D646" s="95">
        <v>0</v>
      </c>
      <c r="E646" s="95"/>
      <c r="F646" s="95"/>
      <c r="G646" s="95"/>
      <c r="H646" s="95"/>
      <c r="I646" s="95"/>
      <c r="J646" s="95"/>
      <c r="K646" s="95"/>
      <c r="L646" s="80">
        <v>0</v>
      </c>
      <c r="Y646" s="98"/>
      <c r="Z646" s="80">
        <f t="shared" si="32"/>
        <v>0</v>
      </c>
      <c r="AA646" s="80" t="str">
        <f t="shared" si="31"/>
        <v>江镇支行</v>
      </c>
      <c r="AB646" s="81" t="s">
        <v>997</v>
      </c>
      <c r="AC646" s="81">
        <v>0</v>
      </c>
      <c r="AD646" s="81">
        <v>0</v>
      </c>
      <c r="AE646" s="81">
        <v>0</v>
      </c>
      <c r="AF646" s="81">
        <v>113000</v>
      </c>
      <c r="AG646" s="80" t="str">
        <f>IFERROR(VLOOKUP(AB646,$AI:$AJ,2,FALSE),0)</f>
        <v>江镇支行</v>
      </c>
      <c r="AI646" s="89" t="s">
        <v>437</v>
      </c>
      <c r="AJ646" s="89" t="s">
        <v>107</v>
      </c>
      <c r="AL646" s="83"/>
      <c r="AM646" s="83"/>
      <c r="AN646" s="83"/>
      <c r="AO646" s="83"/>
      <c r="AP646" s="83"/>
      <c r="AX646" s="80" t="s">
        <v>437</v>
      </c>
      <c r="AY646" s="80" t="s">
        <v>107</v>
      </c>
    </row>
    <row r="647" s="80" customFormat="1" ht="17.25" spans="1:51">
      <c r="A647" s="95"/>
      <c r="B647" s="95"/>
      <c r="C647" s="95"/>
      <c r="D647" s="95">
        <v>0</v>
      </c>
      <c r="E647" s="95"/>
      <c r="F647" s="95"/>
      <c r="G647" s="95"/>
      <c r="H647" s="95"/>
      <c r="I647" s="95"/>
      <c r="J647" s="95"/>
      <c r="K647" s="95"/>
      <c r="L647" s="80">
        <v>0</v>
      </c>
      <c r="Y647" s="98"/>
      <c r="Z647" s="80">
        <f t="shared" si="32"/>
        <v>0</v>
      </c>
      <c r="AA647" s="80" t="str">
        <f t="shared" si="31"/>
        <v>北蔡支行</v>
      </c>
      <c r="AB647" s="81" t="s">
        <v>784</v>
      </c>
      <c r="AC647" s="81">
        <v>0</v>
      </c>
      <c r="AD647" s="81">
        <v>0</v>
      </c>
      <c r="AE647" s="81">
        <v>0</v>
      </c>
      <c r="AF647" s="81">
        <v>0</v>
      </c>
      <c r="AG647" s="80" t="str">
        <f>IFERROR(VLOOKUP(AB647,$AI:$AJ,2,FALSE),0)</f>
        <v>北蔡支行</v>
      </c>
      <c r="AI647" s="89" t="s">
        <v>110</v>
      </c>
      <c r="AJ647" s="89" t="s">
        <v>159</v>
      </c>
      <c r="AL647" s="83"/>
      <c r="AM647" s="83"/>
      <c r="AN647" s="83"/>
      <c r="AO647" s="83"/>
      <c r="AP647" s="83"/>
      <c r="AX647" s="80" t="s">
        <v>110</v>
      </c>
      <c r="AY647" s="80" t="s">
        <v>159</v>
      </c>
    </row>
    <row r="648" s="80" customFormat="1" ht="17.25" spans="1:51">
      <c r="A648" s="95"/>
      <c r="B648" s="95"/>
      <c r="C648" s="95"/>
      <c r="D648" s="95">
        <v>0</v>
      </c>
      <c r="E648" s="95"/>
      <c r="F648" s="95"/>
      <c r="G648" s="95"/>
      <c r="H648" s="95"/>
      <c r="I648" s="95"/>
      <c r="J648" s="95"/>
      <c r="K648" s="95"/>
      <c r="L648" s="80">
        <v>0</v>
      </c>
      <c r="Y648" s="98"/>
      <c r="Z648" s="80">
        <f t="shared" si="32"/>
        <v>0</v>
      </c>
      <c r="AA648" s="80" t="str">
        <f t="shared" si="31"/>
        <v>潼港分理处</v>
      </c>
      <c r="AB648" s="81" t="s">
        <v>911</v>
      </c>
      <c r="AC648" s="81">
        <v>0</v>
      </c>
      <c r="AD648" s="81">
        <v>0</v>
      </c>
      <c r="AE648" s="81">
        <v>1</v>
      </c>
      <c r="AF648" s="81">
        <v>0</v>
      </c>
      <c r="AG648" s="80" t="str">
        <f>IFERROR(VLOOKUP(AB648,$AI:$AJ,2,FALSE),0)</f>
        <v>潼港分理处</v>
      </c>
      <c r="AI648" s="89" t="s">
        <v>544</v>
      </c>
      <c r="AJ648" s="89" t="s">
        <v>107</v>
      </c>
      <c r="AL648" s="83"/>
      <c r="AM648" s="83"/>
      <c r="AN648" s="83"/>
      <c r="AO648" s="83"/>
      <c r="AP648" s="83"/>
      <c r="AX648" s="80" t="s">
        <v>544</v>
      </c>
      <c r="AY648" s="80" t="s">
        <v>107</v>
      </c>
    </row>
    <row r="649" s="80" customFormat="1" ht="17.25" spans="1:51">
      <c r="A649" s="95"/>
      <c r="B649" s="95"/>
      <c r="C649" s="95"/>
      <c r="D649" s="95">
        <v>0</v>
      </c>
      <c r="E649" s="95"/>
      <c r="F649" s="95"/>
      <c r="G649" s="95"/>
      <c r="H649" s="95"/>
      <c r="I649" s="95"/>
      <c r="J649" s="95"/>
      <c r="K649" s="95"/>
      <c r="L649" s="80">
        <v>0</v>
      </c>
      <c r="Y649" s="98"/>
      <c r="Z649" s="80">
        <f t="shared" si="32"/>
        <v>0</v>
      </c>
      <c r="AA649" s="80" t="str">
        <f t="shared" si="31"/>
        <v>运营管理部</v>
      </c>
      <c r="AB649" s="81" t="s">
        <v>383</v>
      </c>
      <c r="AC649" s="81">
        <v>0</v>
      </c>
      <c r="AD649" s="81">
        <v>0</v>
      </c>
      <c r="AE649" s="81">
        <v>0</v>
      </c>
      <c r="AF649" s="81">
        <v>130000</v>
      </c>
      <c r="AG649" s="80" t="str">
        <f>IFERROR(VLOOKUP(AB649,$AI:$AJ,2,FALSE),0)</f>
        <v>运营管理部</v>
      </c>
      <c r="AI649" s="89" t="s">
        <v>362</v>
      </c>
      <c r="AJ649" s="89" t="s">
        <v>107</v>
      </c>
      <c r="AL649" s="83"/>
      <c r="AM649" s="83"/>
      <c r="AN649" s="83"/>
      <c r="AO649" s="83"/>
      <c r="AP649" s="83"/>
      <c r="AX649" s="80" t="s">
        <v>362</v>
      </c>
      <c r="AY649" s="80" t="s">
        <v>107</v>
      </c>
    </row>
    <row r="650" s="80" customFormat="1" ht="17.25" spans="1:51">
      <c r="A650" s="95"/>
      <c r="B650" s="95"/>
      <c r="C650" s="95"/>
      <c r="D650" s="95">
        <v>0</v>
      </c>
      <c r="E650" s="95"/>
      <c r="F650" s="95"/>
      <c r="G650" s="95"/>
      <c r="H650" s="95"/>
      <c r="I650" s="95"/>
      <c r="J650" s="95"/>
      <c r="K650" s="95"/>
      <c r="L650" s="80">
        <v>0</v>
      </c>
      <c r="Y650" s="98"/>
      <c r="Z650" s="80">
        <f t="shared" si="32"/>
        <v>0</v>
      </c>
      <c r="AA650" s="80" t="str">
        <f t="shared" si="31"/>
        <v>营业部</v>
      </c>
      <c r="AB650" s="81" t="s">
        <v>598</v>
      </c>
      <c r="AC650" s="81">
        <v>0</v>
      </c>
      <c r="AD650" s="81">
        <v>0</v>
      </c>
      <c r="AE650" s="81">
        <v>0</v>
      </c>
      <c r="AF650" s="81">
        <v>15300</v>
      </c>
      <c r="AG650" s="80" t="str">
        <f>IFERROR(VLOOKUP(AB650,$AI:$AJ,2,FALSE),0)</f>
        <v>营业部</v>
      </c>
      <c r="AI650" s="89" t="s">
        <v>998</v>
      </c>
      <c r="AJ650" s="89" t="s">
        <v>107</v>
      </c>
      <c r="AL650" s="83"/>
      <c r="AM650" s="83"/>
      <c r="AN650" s="83"/>
      <c r="AO650" s="83"/>
      <c r="AP650" s="83"/>
      <c r="AX650" s="80" t="s">
        <v>998</v>
      </c>
      <c r="AY650" s="80" t="s">
        <v>107</v>
      </c>
    </row>
    <row r="651" s="80" customFormat="1" ht="17.25" spans="1:51">
      <c r="A651" s="95"/>
      <c r="B651" s="95"/>
      <c r="C651" s="95"/>
      <c r="D651" s="95">
        <v>0</v>
      </c>
      <c r="E651" s="95"/>
      <c r="F651" s="95"/>
      <c r="G651" s="95"/>
      <c r="H651" s="95"/>
      <c r="I651" s="95"/>
      <c r="J651" s="95"/>
      <c r="K651" s="95"/>
      <c r="L651" s="80">
        <v>0</v>
      </c>
      <c r="Y651" s="98"/>
      <c r="Z651" s="80">
        <f t="shared" si="32"/>
        <v>0</v>
      </c>
      <c r="AA651" s="80" t="str">
        <f t="shared" si="31"/>
        <v>凌兆分理处</v>
      </c>
      <c r="AB651" s="81" t="s">
        <v>768</v>
      </c>
      <c r="AC651" s="81">
        <v>0</v>
      </c>
      <c r="AD651" s="81">
        <v>0</v>
      </c>
      <c r="AE651" s="81">
        <v>0</v>
      </c>
      <c r="AF651" s="81">
        <v>0</v>
      </c>
      <c r="AG651" s="80" t="str">
        <f>IFERROR(VLOOKUP(AB651,$AI:$AJ,2,FALSE),0)</f>
        <v>凌兆分理处</v>
      </c>
      <c r="AI651" s="89" t="s">
        <v>999</v>
      </c>
      <c r="AJ651" s="89" t="s">
        <v>107</v>
      </c>
      <c r="AL651" s="83"/>
      <c r="AM651" s="83"/>
      <c r="AN651" s="83"/>
      <c r="AO651" s="83"/>
      <c r="AP651" s="83"/>
      <c r="AX651" s="80" t="s">
        <v>999</v>
      </c>
      <c r="AY651" s="80" t="s">
        <v>107</v>
      </c>
    </row>
    <row r="652" s="80" customFormat="1" ht="17.25" spans="1:51">
      <c r="A652" s="95"/>
      <c r="B652" s="95"/>
      <c r="C652" s="95"/>
      <c r="D652" s="95">
        <v>0</v>
      </c>
      <c r="E652" s="95"/>
      <c r="F652" s="95"/>
      <c r="G652" s="95"/>
      <c r="H652" s="95"/>
      <c r="I652" s="95"/>
      <c r="J652" s="95"/>
      <c r="K652" s="95"/>
      <c r="L652" s="80">
        <v>0</v>
      </c>
      <c r="Y652" s="98"/>
      <c r="Z652" s="80">
        <f t="shared" si="32"/>
        <v>0</v>
      </c>
      <c r="AA652" s="80">
        <f t="shared" si="31"/>
        <v>0</v>
      </c>
      <c r="AB652" s="81" t="s">
        <v>1000</v>
      </c>
      <c r="AC652" s="81">
        <v>0</v>
      </c>
      <c r="AD652" s="81">
        <v>0</v>
      </c>
      <c r="AE652" s="81">
        <v>0</v>
      </c>
      <c r="AF652" s="81">
        <v>0</v>
      </c>
      <c r="AG652" s="80">
        <f>IFERROR(VLOOKUP(AB652,$AI:$AJ,2,FALSE),0)</f>
        <v>0</v>
      </c>
      <c r="AI652" s="89" t="s">
        <v>903</v>
      </c>
      <c r="AJ652" s="89" t="s">
        <v>107</v>
      </c>
      <c r="AL652" s="83"/>
      <c r="AM652" s="83"/>
      <c r="AN652" s="83"/>
      <c r="AO652" s="83"/>
      <c r="AP652" s="83"/>
      <c r="AX652" s="80" t="s">
        <v>903</v>
      </c>
      <c r="AY652" s="80" t="s">
        <v>107</v>
      </c>
    </row>
    <row r="653" s="80" customFormat="1" ht="17.25" spans="1:51">
      <c r="A653" s="95"/>
      <c r="B653" s="95"/>
      <c r="C653" s="95"/>
      <c r="D653" s="95">
        <v>0</v>
      </c>
      <c r="E653" s="95"/>
      <c r="F653" s="95"/>
      <c r="G653" s="95"/>
      <c r="H653" s="95"/>
      <c r="I653" s="95"/>
      <c r="J653" s="95"/>
      <c r="K653" s="95"/>
      <c r="L653" s="80">
        <v>0</v>
      </c>
      <c r="Y653" s="98"/>
      <c r="Z653" s="80">
        <f t="shared" si="32"/>
        <v>0</v>
      </c>
      <c r="AA653" s="80" t="str">
        <f t="shared" si="31"/>
        <v>施湾支行</v>
      </c>
      <c r="AB653" s="81" t="s">
        <v>1001</v>
      </c>
      <c r="AC653" s="81">
        <v>0</v>
      </c>
      <c r="AD653" s="81">
        <v>0</v>
      </c>
      <c r="AE653" s="81">
        <v>0</v>
      </c>
      <c r="AF653" s="81">
        <v>0</v>
      </c>
      <c r="AG653" s="80" t="str">
        <f>IFERROR(VLOOKUP(AB653,$AI:$AJ,2,FALSE),0)</f>
        <v>施湾支行</v>
      </c>
      <c r="AI653" s="89" t="s">
        <v>1002</v>
      </c>
      <c r="AJ653" s="89" t="s">
        <v>107</v>
      </c>
      <c r="AL653" s="83"/>
      <c r="AM653" s="83"/>
      <c r="AN653" s="83"/>
      <c r="AO653" s="83"/>
      <c r="AP653" s="83"/>
      <c r="AX653" s="80" t="s">
        <v>1002</v>
      </c>
      <c r="AY653" s="80" t="s">
        <v>107</v>
      </c>
    </row>
    <row r="654" s="80" customFormat="1" ht="17.25" spans="1:51">
      <c r="A654" s="95"/>
      <c r="B654" s="95"/>
      <c r="C654" s="95"/>
      <c r="D654" s="95">
        <v>0</v>
      </c>
      <c r="E654" s="95"/>
      <c r="F654" s="95"/>
      <c r="G654" s="95"/>
      <c r="H654" s="95"/>
      <c r="I654" s="95"/>
      <c r="J654" s="95"/>
      <c r="K654" s="95"/>
      <c r="L654" s="80">
        <v>0</v>
      </c>
      <c r="Y654" s="98"/>
      <c r="Z654" s="80">
        <f t="shared" si="32"/>
        <v>0</v>
      </c>
      <c r="AA654" s="80" t="str">
        <f t="shared" si="31"/>
        <v>花木支行</v>
      </c>
      <c r="AB654" s="81" t="s">
        <v>505</v>
      </c>
      <c r="AC654" s="81">
        <v>0</v>
      </c>
      <c r="AD654" s="81">
        <v>0</v>
      </c>
      <c r="AE654" s="81">
        <v>0</v>
      </c>
      <c r="AF654" s="81">
        <v>70000</v>
      </c>
      <c r="AG654" s="80" t="str">
        <f>IFERROR(VLOOKUP(AB654,$AI:$AJ,2,FALSE),0)</f>
        <v>花木支行</v>
      </c>
      <c r="AI654" s="89" t="s">
        <v>878</v>
      </c>
      <c r="AJ654" s="89" t="s">
        <v>107</v>
      </c>
      <c r="AL654" s="83"/>
      <c r="AM654" s="83"/>
      <c r="AN654" s="83"/>
      <c r="AO654" s="83"/>
      <c r="AP654" s="83"/>
      <c r="AX654" s="80" t="s">
        <v>878</v>
      </c>
      <c r="AY654" s="80" t="s">
        <v>107</v>
      </c>
    </row>
    <row r="655" s="80" customFormat="1" ht="17.25" spans="1:51">
      <c r="A655" s="95"/>
      <c r="B655" s="95"/>
      <c r="C655" s="95"/>
      <c r="D655" s="95">
        <v>0</v>
      </c>
      <c r="E655" s="95"/>
      <c r="F655" s="95"/>
      <c r="G655" s="95"/>
      <c r="H655" s="95"/>
      <c r="I655" s="95"/>
      <c r="J655" s="95"/>
      <c r="K655" s="95"/>
      <c r="L655" s="80">
        <v>0</v>
      </c>
      <c r="Y655" s="98"/>
      <c r="Z655" s="80">
        <f t="shared" si="32"/>
        <v>0</v>
      </c>
      <c r="AA655" s="80" t="str">
        <f t="shared" si="31"/>
        <v>合庆支行</v>
      </c>
      <c r="AB655" s="81" t="s">
        <v>1003</v>
      </c>
      <c r="AC655" s="81">
        <v>0</v>
      </c>
      <c r="AD655" s="81">
        <v>0</v>
      </c>
      <c r="AE655" s="81">
        <v>0</v>
      </c>
      <c r="AF655" s="81">
        <v>35000</v>
      </c>
      <c r="AG655" s="80" t="str">
        <f>IFERROR(VLOOKUP(AB655,$AI:$AJ,2,FALSE),0)</f>
        <v>合庆支行</v>
      </c>
      <c r="AI655" s="89" t="s">
        <v>1004</v>
      </c>
      <c r="AJ655" s="89" t="s">
        <v>107</v>
      </c>
      <c r="AL655" s="83"/>
      <c r="AM655" s="83"/>
      <c r="AN655" s="83"/>
      <c r="AO655" s="83"/>
      <c r="AP655" s="83"/>
      <c r="AX655" s="80" t="s">
        <v>1004</v>
      </c>
      <c r="AY655" s="80" t="s">
        <v>107</v>
      </c>
    </row>
    <row r="656" s="80" customFormat="1" ht="17.25" spans="1:51">
      <c r="A656" s="95"/>
      <c r="B656" s="95"/>
      <c r="C656" s="95"/>
      <c r="D656" s="95">
        <v>0</v>
      </c>
      <c r="E656" s="95"/>
      <c r="F656" s="95"/>
      <c r="G656" s="95"/>
      <c r="H656" s="95"/>
      <c r="I656" s="95"/>
      <c r="J656" s="95"/>
      <c r="K656" s="95"/>
      <c r="L656" s="80">
        <v>0</v>
      </c>
      <c r="Y656" s="98"/>
      <c r="Z656" s="80">
        <f t="shared" si="32"/>
        <v>0</v>
      </c>
      <c r="AA656" s="80" t="str">
        <f t="shared" si="31"/>
        <v>运营管理部</v>
      </c>
      <c r="AB656" s="81" t="s">
        <v>406</v>
      </c>
      <c r="AC656" s="81">
        <v>0</v>
      </c>
      <c r="AD656" s="81">
        <v>0</v>
      </c>
      <c r="AE656" s="81">
        <v>0</v>
      </c>
      <c r="AF656" s="81">
        <v>0</v>
      </c>
      <c r="AG656" s="80" t="str">
        <f>IFERROR(VLOOKUP(AB656,$AI:$AJ,2,FALSE),0)</f>
        <v>运营管理部</v>
      </c>
      <c r="AI656" s="93" t="s">
        <v>1005</v>
      </c>
      <c r="AJ656" s="89" t="s">
        <v>107</v>
      </c>
      <c r="AL656" s="83"/>
      <c r="AM656" s="83"/>
      <c r="AN656" s="83"/>
      <c r="AO656" s="83"/>
      <c r="AP656" s="83"/>
      <c r="AX656" s="80" t="s">
        <v>1005</v>
      </c>
      <c r="AY656" s="80" t="s">
        <v>107</v>
      </c>
    </row>
    <row r="657" s="80" customFormat="1" ht="17.25" spans="1:51">
      <c r="A657" s="95"/>
      <c r="B657" s="95"/>
      <c r="C657" s="95"/>
      <c r="D657" s="95">
        <v>0</v>
      </c>
      <c r="E657" s="95"/>
      <c r="F657" s="95"/>
      <c r="G657" s="95"/>
      <c r="H657" s="95"/>
      <c r="I657" s="95"/>
      <c r="J657" s="95"/>
      <c r="K657" s="95"/>
      <c r="L657" s="80">
        <v>0</v>
      </c>
      <c r="Y657" s="98"/>
      <c r="Z657" s="80">
        <f t="shared" si="32"/>
        <v>0</v>
      </c>
      <c r="AA657" s="80" t="str">
        <f t="shared" si="31"/>
        <v>高桥支行</v>
      </c>
      <c r="AB657" s="81" t="s">
        <v>508</v>
      </c>
      <c r="AC657" s="81">
        <v>0</v>
      </c>
      <c r="AD657" s="81">
        <v>0</v>
      </c>
      <c r="AE657" s="81">
        <v>0</v>
      </c>
      <c r="AF657" s="81">
        <v>100000</v>
      </c>
      <c r="AG657" s="80" t="str">
        <f>IFERROR(VLOOKUP(AB657,$AI:$AJ,2,FALSE),0)</f>
        <v>高桥支行</v>
      </c>
      <c r="AI657" s="93" t="s">
        <v>955</v>
      </c>
      <c r="AJ657" s="89" t="s">
        <v>102</v>
      </c>
      <c r="AL657" s="83"/>
      <c r="AM657" s="83"/>
      <c r="AN657" s="83"/>
      <c r="AO657" s="83"/>
      <c r="AP657" s="83"/>
      <c r="AX657" s="80" t="s">
        <v>955</v>
      </c>
      <c r="AY657" s="80" t="s">
        <v>102</v>
      </c>
    </row>
    <row r="658" s="80" customFormat="1" ht="17.25" spans="1:51">
      <c r="A658" s="95"/>
      <c r="B658" s="95"/>
      <c r="C658" s="95"/>
      <c r="D658" s="95">
        <v>0</v>
      </c>
      <c r="E658" s="95"/>
      <c r="F658" s="95"/>
      <c r="G658" s="95"/>
      <c r="H658" s="95"/>
      <c r="I658" s="95"/>
      <c r="J658" s="95"/>
      <c r="K658" s="95"/>
      <c r="L658" s="80">
        <v>0</v>
      </c>
      <c r="Y658" s="98"/>
      <c r="Z658" s="80">
        <f t="shared" si="32"/>
        <v>0</v>
      </c>
      <c r="AA658" s="80" t="str">
        <f t="shared" si="31"/>
        <v>杨园支行</v>
      </c>
      <c r="AB658" s="81" t="s">
        <v>510</v>
      </c>
      <c r="AC658" s="81">
        <v>0</v>
      </c>
      <c r="AD658" s="81">
        <v>0</v>
      </c>
      <c r="AE658" s="81">
        <v>0</v>
      </c>
      <c r="AF658" s="81">
        <v>200000</v>
      </c>
      <c r="AG658" s="80" t="str">
        <f>IFERROR(VLOOKUP(AB658,$AI:$AJ,2,FALSE),0)</f>
        <v>杨园支行</v>
      </c>
      <c r="AI658" s="94" t="s">
        <v>452</v>
      </c>
      <c r="AJ658" s="89" t="s">
        <v>102</v>
      </c>
      <c r="AL658" s="83"/>
      <c r="AM658" s="83"/>
      <c r="AN658" s="83"/>
      <c r="AO658" s="83"/>
      <c r="AP658" s="83"/>
      <c r="AX658" s="80" t="s">
        <v>452</v>
      </c>
      <c r="AY658" s="80" t="s">
        <v>102</v>
      </c>
    </row>
    <row r="659" s="80" customFormat="1" ht="17.25" spans="1:51">
      <c r="A659" s="95"/>
      <c r="B659" s="95"/>
      <c r="C659" s="95"/>
      <c r="D659" s="95">
        <v>0</v>
      </c>
      <c r="E659" s="95"/>
      <c r="F659" s="95"/>
      <c r="G659" s="95"/>
      <c r="H659" s="95"/>
      <c r="I659" s="95"/>
      <c r="J659" s="95"/>
      <c r="K659" s="95"/>
      <c r="L659" s="80">
        <v>0</v>
      </c>
      <c r="Y659" s="98"/>
      <c r="Z659" s="80">
        <f t="shared" si="32"/>
        <v>0</v>
      </c>
      <c r="AA659" s="80">
        <f t="shared" si="31"/>
        <v>0</v>
      </c>
      <c r="AB659" s="81" t="s">
        <v>1006</v>
      </c>
      <c r="AC659" s="81">
        <v>0</v>
      </c>
      <c r="AD659" s="81">
        <v>0</v>
      </c>
      <c r="AE659" s="81">
        <v>0</v>
      </c>
      <c r="AF659" s="81">
        <v>0</v>
      </c>
      <c r="AG659" s="80">
        <f>IFERROR(VLOOKUP(AB659,$AI:$AJ,2,FALSE),0)</f>
        <v>0</v>
      </c>
      <c r="AI659" s="89" t="s">
        <v>83</v>
      </c>
      <c r="AJ659" s="89" t="s">
        <v>102</v>
      </c>
      <c r="AL659" s="83"/>
      <c r="AM659" s="83"/>
      <c r="AN659" s="83"/>
      <c r="AO659" s="83"/>
      <c r="AP659" s="83"/>
      <c r="AX659" s="80" t="s">
        <v>83</v>
      </c>
      <c r="AY659" s="80" t="s">
        <v>102</v>
      </c>
    </row>
    <row r="660" s="80" customFormat="1" ht="17.25" spans="1:51">
      <c r="A660" s="95"/>
      <c r="B660" s="95"/>
      <c r="C660" s="95"/>
      <c r="D660" s="95">
        <v>0</v>
      </c>
      <c r="E660" s="95"/>
      <c r="F660" s="95"/>
      <c r="G660" s="95"/>
      <c r="H660" s="95"/>
      <c r="I660" s="95"/>
      <c r="J660" s="95"/>
      <c r="K660" s="95"/>
      <c r="L660" s="80">
        <v>0</v>
      </c>
      <c r="Y660" s="98"/>
      <c r="Z660" s="80">
        <f t="shared" si="32"/>
        <v>0</v>
      </c>
      <c r="AA660" s="80" t="str">
        <f t="shared" si="31"/>
        <v>市场一部</v>
      </c>
      <c r="AB660" s="81" t="s">
        <v>586</v>
      </c>
      <c r="AC660" s="81">
        <v>0</v>
      </c>
      <c r="AD660" s="81">
        <v>0</v>
      </c>
      <c r="AE660" s="81">
        <v>0</v>
      </c>
      <c r="AF660" s="81">
        <v>100000</v>
      </c>
      <c r="AG660" s="80" t="str">
        <f>IFERROR(VLOOKUP(AB660,$AI:$AJ,2,FALSE),0)</f>
        <v>市场一部</v>
      </c>
      <c r="AI660" s="89" t="s">
        <v>881</v>
      </c>
      <c r="AJ660" s="89" t="s">
        <v>102</v>
      </c>
      <c r="AL660" s="83"/>
      <c r="AM660" s="83"/>
      <c r="AN660" s="83"/>
      <c r="AO660" s="83"/>
      <c r="AP660" s="83"/>
      <c r="AX660" s="80" t="s">
        <v>881</v>
      </c>
      <c r="AY660" s="80" t="s">
        <v>102</v>
      </c>
    </row>
    <row r="661" s="80" customFormat="1" ht="17.25" spans="1:51">
      <c r="A661" s="95"/>
      <c r="B661" s="95"/>
      <c r="C661" s="95"/>
      <c r="D661" s="95">
        <v>0</v>
      </c>
      <c r="E661" s="95"/>
      <c r="F661" s="95"/>
      <c r="G661" s="95"/>
      <c r="H661" s="95"/>
      <c r="I661" s="95"/>
      <c r="J661" s="95"/>
      <c r="K661" s="95"/>
      <c r="L661" s="80">
        <v>0</v>
      </c>
      <c r="Y661" s="98"/>
      <c r="Z661" s="80">
        <f t="shared" si="32"/>
        <v>0</v>
      </c>
      <c r="AA661" s="80" t="str">
        <f t="shared" si="31"/>
        <v>和炯路支行</v>
      </c>
      <c r="AB661" s="81" t="s">
        <v>749</v>
      </c>
      <c r="AC661" s="81">
        <v>0</v>
      </c>
      <c r="AD661" s="81">
        <v>0</v>
      </c>
      <c r="AE661" s="81">
        <v>0</v>
      </c>
      <c r="AF661" s="81">
        <v>145700</v>
      </c>
      <c r="AG661" s="80" t="str">
        <f>IFERROR(VLOOKUP(AB661,$AI:$AJ,2,FALSE),0)</f>
        <v>和炯路支行</v>
      </c>
      <c r="AI661" s="89" t="s">
        <v>759</v>
      </c>
      <c r="AJ661" s="89" t="s">
        <v>102</v>
      </c>
      <c r="AL661" s="83"/>
      <c r="AM661" s="83"/>
      <c r="AN661" s="83"/>
      <c r="AO661" s="83"/>
      <c r="AP661" s="83"/>
      <c r="AX661" s="80" t="s">
        <v>759</v>
      </c>
      <c r="AY661" s="80" t="s">
        <v>102</v>
      </c>
    </row>
    <row r="662" s="80" customFormat="1" ht="17.25" spans="1:51">
      <c r="A662" s="95"/>
      <c r="B662" s="95"/>
      <c r="C662" s="95"/>
      <c r="D662" s="95">
        <v>0</v>
      </c>
      <c r="E662" s="95"/>
      <c r="F662" s="95"/>
      <c r="G662" s="95"/>
      <c r="H662" s="95"/>
      <c r="I662" s="95"/>
      <c r="J662" s="95"/>
      <c r="K662" s="95"/>
      <c r="L662" s="80">
        <v>0</v>
      </c>
      <c r="Y662" s="98"/>
      <c r="Z662" s="80">
        <f t="shared" si="32"/>
        <v>0</v>
      </c>
      <c r="AA662" s="80" t="str">
        <f t="shared" si="31"/>
        <v>北蔡支行</v>
      </c>
      <c r="AB662" s="81" t="s">
        <v>512</v>
      </c>
      <c r="AC662" s="81">
        <v>0</v>
      </c>
      <c r="AD662" s="81">
        <v>0</v>
      </c>
      <c r="AE662" s="81">
        <v>0</v>
      </c>
      <c r="AF662" s="81">
        <v>0</v>
      </c>
      <c r="AG662" s="80" t="str">
        <f>IFERROR(VLOOKUP(AB662,$AI:$AJ,2,FALSE),0)</f>
        <v>北蔡支行</v>
      </c>
      <c r="AI662" s="89" t="s">
        <v>324</v>
      </c>
      <c r="AJ662" s="89" t="s">
        <v>102</v>
      </c>
      <c r="AL662" s="83"/>
      <c r="AM662" s="83"/>
      <c r="AN662" s="83"/>
      <c r="AO662" s="83"/>
      <c r="AP662" s="83"/>
      <c r="AX662" s="80" t="s">
        <v>324</v>
      </c>
      <c r="AY662" s="80" t="s">
        <v>102</v>
      </c>
    </row>
    <row r="663" s="80" customFormat="1" ht="17.25" spans="1:51">
      <c r="A663" s="95"/>
      <c r="B663" s="95"/>
      <c r="C663" s="95"/>
      <c r="D663" s="95">
        <v>0</v>
      </c>
      <c r="E663" s="95"/>
      <c r="F663" s="95"/>
      <c r="G663" s="95"/>
      <c r="H663" s="95"/>
      <c r="I663" s="95"/>
      <c r="J663" s="95"/>
      <c r="K663" s="95"/>
      <c r="L663" s="80">
        <v>0</v>
      </c>
      <c r="Y663" s="98"/>
      <c r="Z663" s="80">
        <f t="shared" si="32"/>
        <v>0</v>
      </c>
      <c r="AA663" s="80" t="str">
        <f t="shared" si="31"/>
        <v>黄楼支行</v>
      </c>
      <c r="AB663" s="81" t="s">
        <v>1007</v>
      </c>
      <c r="AC663" s="81">
        <v>0</v>
      </c>
      <c r="AD663" s="81">
        <v>0</v>
      </c>
      <c r="AE663" s="81">
        <v>0</v>
      </c>
      <c r="AF663" s="81">
        <v>0</v>
      </c>
      <c r="AG663" s="80" t="str">
        <f>IFERROR(VLOOKUP(AB663,$AI:$AJ,2,FALSE),0)</f>
        <v>黄楼支行</v>
      </c>
      <c r="AI663" s="89" t="s">
        <v>1008</v>
      </c>
      <c r="AJ663" s="89" t="s">
        <v>102</v>
      </c>
      <c r="AL663" s="83"/>
      <c r="AM663" s="83"/>
      <c r="AN663" s="83"/>
      <c r="AO663" s="83"/>
      <c r="AP663" s="83"/>
      <c r="AX663" s="80" t="s">
        <v>1008</v>
      </c>
      <c r="AY663" s="80" t="s">
        <v>102</v>
      </c>
    </row>
    <row r="664" s="80" customFormat="1" ht="17.25" spans="1:51">
      <c r="A664" s="95"/>
      <c r="B664" s="95"/>
      <c r="C664" s="95"/>
      <c r="D664" s="95">
        <v>0</v>
      </c>
      <c r="E664" s="95"/>
      <c r="F664" s="95"/>
      <c r="G664" s="95"/>
      <c r="H664" s="95"/>
      <c r="I664" s="95"/>
      <c r="J664" s="95"/>
      <c r="K664" s="95"/>
      <c r="L664" s="80">
        <v>0</v>
      </c>
      <c r="Y664" s="98"/>
      <c r="Z664" s="80">
        <f t="shared" si="32"/>
        <v>0</v>
      </c>
      <c r="AA664" s="80" t="str">
        <f t="shared" si="31"/>
        <v>金桥支行</v>
      </c>
      <c r="AB664" s="81" t="s">
        <v>846</v>
      </c>
      <c r="AC664" s="81">
        <v>0</v>
      </c>
      <c r="AD664" s="81">
        <v>0</v>
      </c>
      <c r="AE664" s="81">
        <v>0</v>
      </c>
      <c r="AF664" s="81">
        <v>0</v>
      </c>
      <c r="AG664" s="80" t="str">
        <f>IFERROR(VLOOKUP(AB664,$AI:$AJ,2,FALSE),0)</f>
        <v>金桥支行</v>
      </c>
      <c r="AI664" s="89" t="s">
        <v>1009</v>
      </c>
      <c r="AJ664" s="89" t="s">
        <v>102</v>
      </c>
      <c r="AL664" s="83"/>
      <c r="AM664" s="83"/>
      <c r="AN664" s="83"/>
      <c r="AO664" s="83"/>
      <c r="AP664" s="83"/>
      <c r="AX664" s="80" t="s">
        <v>1009</v>
      </c>
      <c r="AY664" s="80" t="s">
        <v>102</v>
      </c>
    </row>
    <row r="665" s="80" customFormat="1" ht="17.25" spans="1:51">
      <c r="A665" s="95"/>
      <c r="B665" s="95"/>
      <c r="C665" s="95"/>
      <c r="D665" s="95">
        <v>0</v>
      </c>
      <c r="E665" s="95"/>
      <c r="F665" s="95"/>
      <c r="G665" s="95"/>
      <c r="H665" s="95"/>
      <c r="I665" s="95"/>
      <c r="J665" s="95"/>
      <c r="K665" s="95"/>
      <c r="L665" s="80">
        <v>0</v>
      </c>
      <c r="Y665" s="98"/>
      <c r="Z665" s="80">
        <f t="shared" si="32"/>
        <v>0</v>
      </c>
      <c r="AA665" s="80" t="str">
        <f t="shared" si="31"/>
        <v>东波分理处</v>
      </c>
      <c r="AB665" s="81" t="s">
        <v>514</v>
      </c>
      <c r="AC665" s="81">
        <v>0</v>
      </c>
      <c r="AD665" s="81">
        <v>0</v>
      </c>
      <c r="AE665" s="81">
        <v>6</v>
      </c>
      <c r="AF665" s="81">
        <v>7600</v>
      </c>
      <c r="AG665" s="80" t="str">
        <f>IFERROR(VLOOKUP(AB665,$AI:$AJ,2,FALSE),0)</f>
        <v>东波分理处</v>
      </c>
      <c r="AI665" s="89" t="s">
        <v>1010</v>
      </c>
      <c r="AJ665" s="89" t="s">
        <v>102</v>
      </c>
      <c r="AL665" s="83"/>
      <c r="AM665" s="83"/>
      <c r="AN665" s="83"/>
      <c r="AO665" s="83"/>
      <c r="AP665" s="83"/>
      <c r="AX665" s="80" t="s">
        <v>1010</v>
      </c>
      <c r="AY665" s="80" t="s">
        <v>102</v>
      </c>
    </row>
    <row r="666" s="80" customFormat="1" ht="17.25" spans="1:51">
      <c r="A666" s="95"/>
      <c r="B666" s="95"/>
      <c r="C666" s="95"/>
      <c r="D666" s="95">
        <v>0</v>
      </c>
      <c r="E666" s="95"/>
      <c r="F666" s="95"/>
      <c r="G666" s="95"/>
      <c r="H666" s="95"/>
      <c r="I666" s="95"/>
      <c r="J666" s="95"/>
      <c r="K666" s="95"/>
      <c r="L666" s="80">
        <v>0</v>
      </c>
      <c r="Y666" s="98"/>
      <c r="Z666" s="80">
        <f t="shared" si="32"/>
        <v>0</v>
      </c>
      <c r="AA666" s="80" t="str">
        <f t="shared" si="31"/>
        <v>金桥支行</v>
      </c>
      <c r="AB666" s="81" t="s">
        <v>854</v>
      </c>
      <c r="AC666" s="81">
        <v>0</v>
      </c>
      <c r="AD666" s="81">
        <v>0</v>
      </c>
      <c r="AE666" s="81">
        <v>0</v>
      </c>
      <c r="AF666" s="81">
        <v>0</v>
      </c>
      <c r="AG666" s="80" t="str">
        <f>IFERROR(VLOOKUP(AB666,$AI:$AJ,2,FALSE),0)</f>
        <v>金桥支行</v>
      </c>
      <c r="AI666" s="89" t="s">
        <v>304</v>
      </c>
      <c r="AJ666" s="89" t="s">
        <v>102</v>
      </c>
      <c r="AL666" s="83"/>
      <c r="AM666" s="83"/>
      <c r="AN666" s="83"/>
      <c r="AO666" s="83"/>
      <c r="AP666" s="83"/>
      <c r="AX666" s="80" t="s">
        <v>304</v>
      </c>
      <c r="AY666" s="80" t="s">
        <v>102</v>
      </c>
    </row>
    <row r="667" s="80" customFormat="1" ht="17.25" spans="1:51">
      <c r="A667" s="95"/>
      <c r="B667" s="95"/>
      <c r="C667" s="95"/>
      <c r="D667" s="95">
        <v>0</v>
      </c>
      <c r="E667" s="95"/>
      <c r="F667" s="95"/>
      <c r="G667" s="95"/>
      <c r="H667" s="95"/>
      <c r="I667" s="95"/>
      <c r="J667" s="95"/>
      <c r="K667" s="95"/>
      <c r="L667" s="80">
        <v>0</v>
      </c>
      <c r="Y667" s="98"/>
      <c r="Z667" s="80">
        <f t="shared" si="32"/>
        <v>0</v>
      </c>
      <c r="AA667" s="80" t="str">
        <f t="shared" si="31"/>
        <v>公司金融部</v>
      </c>
      <c r="AB667" s="81" t="s">
        <v>234</v>
      </c>
      <c r="AC667" s="81">
        <v>0</v>
      </c>
      <c r="AD667" s="81">
        <v>0</v>
      </c>
      <c r="AE667" s="81">
        <v>0</v>
      </c>
      <c r="AF667" s="81">
        <v>0</v>
      </c>
      <c r="AG667" s="80" t="str">
        <f>IFERROR(VLOOKUP(AB667,$AI:$AJ,2,FALSE),0)</f>
        <v>公司金融部</v>
      </c>
      <c r="AI667" s="91" t="s">
        <v>641</v>
      </c>
      <c r="AJ667" s="89" t="s">
        <v>35</v>
      </c>
      <c r="AL667" s="83"/>
      <c r="AM667" s="83"/>
      <c r="AN667" s="83"/>
      <c r="AO667" s="83"/>
      <c r="AP667" s="83"/>
      <c r="AX667" s="80" t="s">
        <v>641</v>
      </c>
      <c r="AY667" s="80" t="s">
        <v>35</v>
      </c>
    </row>
    <row r="668" s="80" customFormat="1" ht="17.25" spans="1:51">
      <c r="A668" s="95"/>
      <c r="B668" s="95"/>
      <c r="C668" s="95"/>
      <c r="D668" s="95">
        <v>0</v>
      </c>
      <c r="E668" s="95"/>
      <c r="F668" s="95"/>
      <c r="G668" s="95"/>
      <c r="H668" s="95"/>
      <c r="I668" s="95"/>
      <c r="J668" s="95"/>
      <c r="K668" s="95"/>
      <c r="L668" s="80">
        <v>0</v>
      </c>
      <c r="Y668" s="98"/>
      <c r="Z668" s="80">
        <f t="shared" si="32"/>
        <v>0</v>
      </c>
      <c r="AA668" s="80" t="str">
        <f t="shared" si="31"/>
        <v>南新分理处</v>
      </c>
      <c r="AB668" s="81" t="s">
        <v>828</v>
      </c>
      <c r="AC668" s="81">
        <v>0</v>
      </c>
      <c r="AD668" s="81">
        <v>0</v>
      </c>
      <c r="AE668" s="81">
        <v>0</v>
      </c>
      <c r="AF668" s="81">
        <v>0</v>
      </c>
      <c r="AG668" s="80" t="str">
        <f>IFERROR(VLOOKUP(AB668,$AI:$AJ,2,FALSE),0)</f>
        <v>南新分理处</v>
      </c>
      <c r="AI668" s="92" t="s">
        <v>946</v>
      </c>
      <c r="AJ668" s="89" t="s">
        <v>35</v>
      </c>
      <c r="AL668" s="83"/>
      <c r="AM668" s="83"/>
      <c r="AN668" s="83"/>
      <c r="AO668" s="83"/>
      <c r="AP668" s="83"/>
      <c r="AX668" s="80" t="s">
        <v>946</v>
      </c>
      <c r="AY668" s="80" t="s">
        <v>35</v>
      </c>
    </row>
    <row r="669" s="80" customFormat="1" ht="17.25" spans="1:51">
      <c r="A669" s="95"/>
      <c r="B669" s="95"/>
      <c r="C669" s="95"/>
      <c r="D669" s="95">
        <v>0</v>
      </c>
      <c r="E669" s="95"/>
      <c r="F669" s="95"/>
      <c r="G669" s="95"/>
      <c r="H669" s="95"/>
      <c r="I669" s="95"/>
      <c r="J669" s="95"/>
      <c r="K669" s="95"/>
      <c r="L669" s="80">
        <v>0</v>
      </c>
      <c r="Y669" s="98"/>
      <c r="Z669" s="80">
        <f t="shared" si="32"/>
        <v>0</v>
      </c>
      <c r="AA669" s="80">
        <f t="shared" si="31"/>
        <v>0</v>
      </c>
      <c r="AB669" s="81" t="s">
        <v>1011</v>
      </c>
      <c r="AC669" s="81">
        <v>0</v>
      </c>
      <c r="AD669" s="81">
        <v>0</v>
      </c>
      <c r="AE669" s="81">
        <v>0</v>
      </c>
      <c r="AF669" s="81">
        <v>0</v>
      </c>
      <c r="AG669" s="80">
        <f>IFERROR(VLOOKUP(AB669,$AI:$AJ,2,FALSE),0)</f>
        <v>0</v>
      </c>
      <c r="AI669" s="93" t="s">
        <v>491</v>
      </c>
      <c r="AJ669" s="89" t="s">
        <v>35</v>
      </c>
      <c r="AL669" s="83"/>
      <c r="AM669" s="83"/>
      <c r="AN669" s="83"/>
      <c r="AO669" s="83"/>
      <c r="AP669" s="83"/>
      <c r="AX669" s="80" t="s">
        <v>491</v>
      </c>
      <c r="AY669" s="80" t="s">
        <v>35</v>
      </c>
    </row>
    <row r="670" s="80" customFormat="1" ht="17.25" spans="1:51">
      <c r="A670" s="95"/>
      <c r="B670" s="95"/>
      <c r="C670" s="95"/>
      <c r="D670" s="95">
        <v>0</v>
      </c>
      <c r="E670" s="95"/>
      <c r="F670" s="95"/>
      <c r="G670" s="95"/>
      <c r="H670" s="95"/>
      <c r="I670" s="95"/>
      <c r="J670" s="95"/>
      <c r="K670" s="95"/>
      <c r="L670" s="80">
        <v>0</v>
      </c>
      <c r="Y670" s="98"/>
      <c r="Z670" s="80">
        <f t="shared" si="32"/>
        <v>0</v>
      </c>
      <c r="AA670" s="80">
        <f t="shared" si="31"/>
        <v>0</v>
      </c>
      <c r="AB670" s="81" t="s">
        <v>1012</v>
      </c>
      <c r="AC670" s="81">
        <v>0</v>
      </c>
      <c r="AD670" s="81">
        <v>0</v>
      </c>
      <c r="AE670" s="81">
        <v>0</v>
      </c>
      <c r="AF670" s="81">
        <v>0</v>
      </c>
      <c r="AG670" s="80">
        <f>IFERROR(VLOOKUP(AB670,$AI:$AJ,2,FALSE),0)</f>
        <v>0</v>
      </c>
      <c r="AI670" s="89" t="s">
        <v>780</v>
      </c>
      <c r="AJ670" s="89" t="s">
        <v>35</v>
      </c>
      <c r="AL670" s="83"/>
      <c r="AM670" s="83"/>
      <c r="AN670" s="83"/>
      <c r="AO670" s="83"/>
      <c r="AP670" s="83"/>
      <c r="AX670" s="80" t="s">
        <v>780</v>
      </c>
      <c r="AY670" s="80" t="s">
        <v>35</v>
      </c>
    </row>
    <row r="671" s="80" customFormat="1" ht="17.25" spans="1:51">
      <c r="A671" s="95"/>
      <c r="B671" s="95"/>
      <c r="C671" s="95"/>
      <c r="D671" s="95">
        <v>0</v>
      </c>
      <c r="E671" s="95"/>
      <c r="F671" s="95"/>
      <c r="G671" s="95"/>
      <c r="H671" s="95"/>
      <c r="I671" s="95"/>
      <c r="J671" s="95"/>
      <c r="K671" s="95"/>
      <c r="L671" s="80">
        <v>0</v>
      </c>
      <c r="Y671" s="98"/>
      <c r="Z671" s="80">
        <f t="shared" si="32"/>
        <v>0</v>
      </c>
      <c r="AA671" s="80">
        <f t="shared" si="31"/>
        <v>0</v>
      </c>
      <c r="AB671" s="81" t="s">
        <v>1013</v>
      </c>
      <c r="AC671" s="81">
        <v>0</v>
      </c>
      <c r="AD671" s="81">
        <v>0</v>
      </c>
      <c r="AE671" s="81">
        <v>0</v>
      </c>
      <c r="AF671" s="81">
        <v>0</v>
      </c>
      <c r="AG671" s="80">
        <f>IFERROR(VLOOKUP(AB671,$AI:$AJ,2,FALSE),0)</f>
        <v>0</v>
      </c>
      <c r="AI671" s="94" t="s">
        <v>105</v>
      </c>
      <c r="AJ671" s="89" t="s">
        <v>35</v>
      </c>
      <c r="AL671" s="83"/>
      <c r="AM671" s="83"/>
      <c r="AN671" s="83"/>
      <c r="AO671" s="83"/>
      <c r="AP671" s="83"/>
      <c r="AX671" s="80" t="s">
        <v>105</v>
      </c>
      <c r="AY671" s="80" t="s">
        <v>35</v>
      </c>
    </row>
    <row r="672" s="80" customFormat="1" ht="17.25" spans="1:51">
      <c r="A672" s="95"/>
      <c r="B672" s="95"/>
      <c r="C672" s="95"/>
      <c r="D672" s="95">
        <v>0</v>
      </c>
      <c r="E672" s="95"/>
      <c r="F672" s="95"/>
      <c r="G672" s="95"/>
      <c r="H672" s="95"/>
      <c r="I672" s="95"/>
      <c r="J672" s="95"/>
      <c r="K672" s="95"/>
      <c r="L672" s="80">
        <v>0</v>
      </c>
      <c r="Y672" s="98"/>
      <c r="Z672" s="80">
        <f t="shared" si="32"/>
        <v>0</v>
      </c>
      <c r="AA672" s="80" t="str">
        <f t="shared" si="31"/>
        <v>曹路支行</v>
      </c>
      <c r="AB672" s="81" t="s">
        <v>865</v>
      </c>
      <c r="AC672" s="81">
        <v>0</v>
      </c>
      <c r="AD672" s="81">
        <v>0</v>
      </c>
      <c r="AE672" s="81">
        <v>0</v>
      </c>
      <c r="AF672" s="81">
        <v>0</v>
      </c>
      <c r="AG672" s="80" t="str">
        <f>IFERROR(VLOOKUP(AB672,$AI:$AJ,2,FALSE),0)</f>
        <v>曹路支行</v>
      </c>
      <c r="AI672" s="89" t="s">
        <v>1014</v>
      </c>
      <c r="AJ672" s="89" t="s">
        <v>35</v>
      </c>
      <c r="AL672" s="83"/>
      <c r="AM672" s="83"/>
      <c r="AN672" s="83"/>
      <c r="AO672" s="83"/>
      <c r="AP672" s="83"/>
      <c r="AX672" s="80" t="s">
        <v>1014</v>
      </c>
      <c r="AY672" s="80" t="s">
        <v>35</v>
      </c>
    </row>
    <row r="673" s="80" customFormat="1" ht="17.25" spans="1:51">
      <c r="A673" s="95"/>
      <c r="B673" s="95"/>
      <c r="C673" s="95"/>
      <c r="D673" s="95">
        <v>0</v>
      </c>
      <c r="E673" s="95"/>
      <c r="F673" s="95"/>
      <c r="G673" s="95"/>
      <c r="H673" s="95"/>
      <c r="I673" s="95"/>
      <c r="J673" s="95"/>
      <c r="K673" s="95"/>
      <c r="L673" s="80">
        <v>0</v>
      </c>
      <c r="Y673" s="98"/>
      <c r="Z673" s="80">
        <f t="shared" si="32"/>
        <v>0</v>
      </c>
      <c r="AA673" s="80" t="str">
        <f t="shared" si="31"/>
        <v>凌桥支行</v>
      </c>
      <c r="AB673" s="81" t="s">
        <v>907</v>
      </c>
      <c r="AC673" s="81">
        <v>0</v>
      </c>
      <c r="AD673" s="81">
        <v>0</v>
      </c>
      <c r="AE673" s="81">
        <v>0</v>
      </c>
      <c r="AF673" s="81">
        <v>0</v>
      </c>
      <c r="AG673" s="80" t="str">
        <f>IFERROR(VLOOKUP(AB673,$AI:$AJ,2,FALSE),0)</f>
        <v>凌桥支行</v>
      </c>
      <c r="AI673" s="89" t="s">
        <v>161</v>
      </c>
      <c r="AJ673" s="89" t="s">
        <v>35</v>
      </c>
      <c r="AL673" s="83"/>
      <c r="AM673" s="83"/>
      <c r="AN673" s="83"/>
      <c r="AO673" s="83"/>
      <c r="AP673" s="83"/>
      <c r="AX673" s="80" t="s">
        <v>161</v>
      </c>
      <c r="AY673" s="80" t="s">
        <v>35</v>
      </c>
    </row>
    <row r="674" s="80" customFormat="1" ht="17.25" spans="1:51">
      <c r="A674" s="95"/>
      <c r="B674" s="95"/>
      <c r="C674" s="95"/>
      <c r="D674" s="95">
        <v>0</v>
      </c>
      <c r="E674" s="95"/>
      <c r="F674" s="95"/>
      <c r="G674" s="95"/>
      <c r="H674" s="95"/>
      <c r="I674" s="95"/>
      <c r="J674" s="95"/>
      <c r="K674" s="95"/>
      <c r="L674" s="80">
        <v>0</v>
      </c>
      <c r="Y674" s="98"/>
      <c r="Z674" s="80">
        <f t="shared" si="32"/>
        <v>0</v>
      </c>
      <c r="AA674" s="80" t="str">
        <f t="shared" si="31"/>
        <v>五星路支行</v>
      </c>
      <c r="AB674" s="81" t="s">
        <v>516</v>
      </c>
      <c r="AC674" s="81">
        <v>0</v>
      </c>
      <c r="AD674" s="81">
        <v>0</v>
      </c>
      <c r="AE674" s="81">
        <v>1</v>
      </c>
      <c r="AF674" s="81">
        <v>0</v>
      </c>
      <c r="AG674" s="80" t="str">
        <f>IFERROR(VLOOKUP(AB674,$AI:$AJ,2,FALSE),0)</f>
        <v>五星路支行</v>
      </c>
      <c r="AI674" s="89" t="s">
        <v>1015</v>
      </c>
      <c r="AJ674" s="89" t="s">
        <v>35</v>
      </c>
      <c r="AL674" s="83"/>
      <c r="AM674" s="83"/>
      <c r="AN674" s="83"/>
      <c r="AO674" s="83"/>
      <c r="AP674" s="83"/>
      <c r="AX674" s="80" t="s">
        <v>1015</v>
      </c>
      <c r="AY674" s="80" t="s">
        <v>35</v>
      </c>
    </row>
    <row r="675" s="80" customFormat="1" ht="17.25" spans="1:51">
      <c r="A675" s="95"/>
      <c r="B675" s="95"/>
      <c r="C675" s="95"/>
      <c r="D675" s="95">
        <v>0</v>
      </c>
      <c r="E675" s="95"/>
      <c r="F675" s="95"/>
      <c r="G675" s="95"/>
      <c r="H675" s="95"/>
      <c r="I675" s="95"/>
      <c r="J675" s="95"/>
      <c r="K675" s="95"/>
      <c r="L675" s="80">
        <v>0</v>
      </c>
      <c r="Y675" s="98"/>
      <c r="Z675" s="80">
        <f t="shared" si="32"/>
        <v>0</v>
      </c>
      <c r="AA675" s="80" t="str">
        <f t="shared" si="31"/>
        <v>零售市场部</v>
      </c>
      <c r="AB675" s="81" t="s">
        <v>617</v>
      </c>
      <c r="AC675" s="81">
        <v>0</v>
      </c>
      <c r="AD675" s="81">
        <v>0</v>
      </c>
      <c r="AE675" s="81">
        <v>0</v>
      </c>
      <c r="AF675" s="81">
        <v>60000</v>
      </c>
      <c r="AG675" s="80" t="str">
        <f>IFERROR(VLOOKUP(AB675,$AI:$AJ,2,FALSE),0)</f>
        <v>零售市场部</v>
      </c>
      <c r="AI675" s="89" t="s">
        <v>542</v>
      </c>
      <c r="AJ675" s="89" t="s">
        <v>35</v>
      </c>
      <c r="AL675" s="83"/>
      <c r="AM675" s="83"/>
      <c r="AN675" s="83"/>
      <c r="AO675" s="83"/>
      <c r="AP675" s="83"/>
      <c r="AX675" s="80" t="s">
        <v>542</v>
      </c>
      <c r="AY675" s="80" t="s">
        <v>35</v>
      </c>
    </row>
    <row r="676" s="80" customFormat="1" ht="17.25" spans="1:51">
      <c r="A676" s="95"/>
      <c r="B676" s="95"/>
      <c r="C676" s="95"/>
      <c r="D676" s="95">
        <v>0</v>
      </c>
      <c r="E676" s="95"/>
      <c r="F676" s="95"/>
      <c r="G676" s="95"/>
      <c r="H676" s="95"/>
      <c r="I676" s="95"/>
      <c r="J676" s="95"/>
      <c r="K676" s="95"/>
      <c r="L676" s="80">
        <v>0</v>
      </c>
      <c r="Y676" s="98"/>
      <c r="Z676" s="80">
        <f t="shared" si="32"/>
        <v>0</v>
      </c>
      <c r="AA676" s="80" t="str">
        <f t="shared" si="31"/>
        <v>高东支行</v>
      </c>
      <c r="AB676" s="81" t="s">
        <v>937</v>
      </c>
      <c r="AC676" s="81">
        <v>0</v>
      </c>
      <c r="AD676" s="81">
        <v>0</v>
      </c>
      <c r="AE676" s="81">
        <v>0</v>
      </c>
      <c r="AF676" s="81">
        <v>0</v>
      </c>
      <c r="AG676" s="80" t="str">
        <f>IFERROR(VLOOKUP(AB676,$AI:$AJ,2,FALSE),0)</f>
        <v>高东支行</v>
      </c>
      <c r="AI676" s="89" t="s">
        <v>471</v>
      </c>
      <c r="AJ676" s="89" t="s">
        <v>35</v>
      </c>
      <c r="AL676" s="83"/>
      <c r="AM676" s="83"/>
      <c r="AN676" s="83"/>
      <c r="AO676" s="83"/>
      <c r="AP676" s="83"/>
      <c r="AX676" s="80" t="s">
        <v>471</v>
      </c>
      <c r="AY676" s="80" t="s">
        <v>35</v>
      </c>
    </row>
    <row r="677" s="80" customFormat="1" ht="17.25" spans="1:51">
      <c r="A677" s="95"/>
      <c r="B677" s="95"/>
      <c r="C677" s="95"/>
      <c r="D677" s="95">
        <v>0</v>
      </c>
      <c r="E677" s="95"/>
      <c r="F677" s="95"/>
      <c r="G677" s="95"/>
      <c r="H677" s="95"/>
      <c r="I677" s="95"/>
      <c r="J677" s="95"/>
      <c r="K677" s="95"/>
      <c r="L677" s="80">
        <v>0</v>
      </c>
      <c r="Y677" s="98"/>
      <c r="Z677" s="80">
        <f t="shared" si="32"/>
        <v>0</v>
      </c>
      <c r="AA677" s="80" t="str">
        <f t="shared" si="31"/>
        <v>公司金融部</v>
      </c>
      <c r="AB677" s="81" t="s">
        <v>220</v>
      </c>
      <c r="AC677" s="81">
        <v>0</v>
      </c>
      <c r="AD677" s="81">
        <v>0</v>
      </c>
      <c r="AE677" s="81">
        <v>0</v>
      </c>
      <c r="AF677" s="81">
        <v>0</v>
      </c>
      <c r="AG677" s="80" t="str">
        <f>IFERROR(VLOOKUP(AB677,$AI:$AJ,2,FALSE),0)</f>
        <v>公司金融部</v>
      </c>
      <c r="AI677" s="89" t="s">
        <v>384</v>
      </c>
      <c r="AJ677" s="89" t="s">
        <v>35</v>
      </c>
      <c r="AL677" s="83"/>
      <c r="AM677" s="83"/>
      <c r="AN677" s="83"/>
      <c r="AO677" s="83"/>
      <c r="AP677" s="83"/>
      <c r="AX677" s="80" t="s">
        <v>384</v>
      </c>
      <c r="AY677" s="80" t="s">
        <v>35</v>
      </c>
    </row>
    <row r="678" s="80" customFormat="1" ht="17.25" spans="1:51">
      <c r="A678" s="95"/>
      <c r="B678" s="95"/>
      <c r="C678" s="95"/>
      <c r="D678" s="95">
        <v>0</v>
      </c>
      <c r="E678" s="95"/>
      <c r="F678" s="95"/>
      <c r="G678" s="95"/>
      <c r="H678" s="95"/>
      <c r="I678" s="95"/>
      <c r="J678" s="95"/>
      <c r="K678" s="95"/>
      <c r="L678" s="80">
        <v>0</v>
      </c>
      <c r="Y678" s="98"/>
      <c r="Z678" s="80">
        <f t="shared" si="32"/>
        <v>0</v>
      </c>
      <c r="AA678" s="80" t="str">
        <f t="shared" si="31"/>
        <v>运营管理部</v>
      </c>
      <c r="AB678" s="81" t="s">
        <v>389</v>
      </c>
      <c r="AC678" s="81">
        <v>0</v>
      </c>
      <c r="AD678" s="81">
        <v>0</v>
      </c>
      <c r="AE678" s="81">
        <v>0</v>
      </c>
      <c r="AF678" s="81">
        <v>0</v>
      </c>
      <c r="AG678" s="80" t="str">
        <f>IFERROR(VLOOKUP(AB678,$AI:$AJ,2,FALSE),0)</f>
        <v>运营管理部</v>
      </c>
      <c r="AI678" s="89" t="s">
        <v>1003</v>
      </c>
      <c r="AJ678" s="89" t="s">
        <v>35</v>
      </c>
      <c r="AL678" s="83"/>
      <c r="AM678" s="83"/>
      <c r="AN678" s="83"/>
      <c r="AO678" s="83"/>
      <c r="AP678" s="83"/>
      <c r="AX678" s="80" t="s">
        <v>1003</v>
      </c>
      <c r="AY678" s="80" t="s">
        <v>35</v>
      </c>
    </row>
    <row r="679" s="80" customFormat="1" ht="17.25" spans="1:51">
      <c r="A679" s="95"/>
      <c r="B679" s="95"/>
      <c r="C679" s="95"/>
      <c r="D679" s="95">
        <v>0</v>
      </c>
      <c r="E679" s="95"/>
      <c r="F679" s="95"/>
      <c r="G679" s="95"/>
      <c r="H679" s="95"/>
      <c r="I679" s="95"/>
      <c r="J679" s="95"/>
      <c r="K679" s="95"/>
      <c r="L679" s="80">
        <v>0</v>
      </c>
      <c r="Y679" s="98"/>
      <c r="Z679" s="80">
        <f t="shared" si="32"/>
        <v>0</v>
      </c>
      <c r="AA679" s="80">
        <f t="shared" si="31"/>
        <v>0</v>
      </c>
      <c r="AB679" s="81" t="s">
        <v>1016</v>
      </c>
      <c r="AC679" s="81">
        <v>0</v>
      </c>
      <c r="AD679" s="81">
        <v>0</v>
      </c>
      <c r="AE679" s="81">
        <v>0</v>
      </c>
      <c r="AF679" s="81">
        <v>165047</v>
      </c>
      <c r="AG679" s="80">
        <f>IFERROR(VLOOKUP(AB679,$AI:$AJ,2,FALSE),0)</f>
        <v>0</v>
      </c>
      <c r="AI679" s="89" t="s">
        <v>253</v>
      </c>
      <c r="AJ679" s="89" t="s">
        <v>35</v>
      </c>
      <c r="AL679" s="83"/>
      <c r="AM679" s="83"/>
      <c r="AN679" s="83"/>
      <c r="AO679" s="83"/>
      <c r="AP679" s="83"/>
      <c r="AX679" s="80" t="s">
        <v>253</v>
      </c>
      <c r="AY679" s="80" t="s">
        <v>35</v>
      </c>
    </row>
    <row r="680" s="80" customFormat="1" ht="17.25" spans="1:51">
      <c r="A680" s="95"/>
      <c r="B680" s="95"/>
      <c r="C680" s="95"/>
      <c r="D680" s="95">
        <v>0</v>
      </c>
      <c r="E680" s="95"/>
      <c r="F680" s="95"/>
      <c r="G680" s="95"/>
      <c r="H680" s="95"/>
      <c r="I680" s="95"/>
      <c r="J680" s="95"/>
      <c r="K680" s="95"/>
      <c r="L680" s="80">
        <v>0</v>
      </c>
      <c r="Y680" s="98"/>
      <c r="Z680" s="80">
        <f t="shared" si="32"/>
        <v>0</v>
      </c>
      <c r="AA680" s="80" t="str">
        <f t="shared" si="31"/>
        <v>零售市场部</v>
      </c>
      <c r="AB680" s="81" t="s">
        <v>620</v>
      </c>
      <c r="AC680" s="81">
        <v>0</v>
      </c>
      <c r="AD680" s="81">
        <v>0</v>
      </c>
      <c r="AE680" s="81">
        <v>0</v>
      </c>
      <c r="AF680" s="81">
        <v>0</v>
      </c>
      <c r="AG680" s="80" t="str">
        <f>IFERROR(VLOOKUP(AB680,$AI:$AJ,2,FALSE),0)</f>
        <v>零售市场部</v>
      </c>
      <c r="AI680" s="89" t="s">
        <v>697</v>
      </c>
      <c r="AJ680" s="89" t="s">
        <v>35</v>
      </c>
      <c r="AL680" s="83"/>
      <c r="AM680" s="83"/>
      <c r="AN680" s="83"/>
      <c r="AO680" s="83"/>
      <c r="AP680" s="83"/>
      <c r="AX680" s="80" t="s">
        <v>697</v>
      </c>
      <c r="AY680" s="80" t="s">
        <v>35</v>
      </c>
    </row>
    <row r="681" s="80" customFormat="1" ht="17.25" spans="1:51">
      <c r="A681" s="95"/>
      <c r="B681" s="95"/>
      <c r="C681" s="95"/>
      <c r="D681" s="95">
        <v>0</v>
      </c>
      <c r="E681" s="95"/>
      <c r="F681" s="95"/>
      <c r="G681" s="95"/>
      <c r="H681" s="95"/>
      <c r="I681" s="95"/>
      <c r="J681" s="95"/>
      <c r="K681" s="95"/>
      <c r="L681" s="80">
        <v>0</v>
      </c>
      <c r="Y681" s="98"/>
      <c r="Z681" s="80">
        <f t="shared" si="32"/>
        <v>0</v>
      </c>
      <c r="AA681" s="80" t="str">
        <f t="shared" si="31"/>
        <v>营业部</v>
      </c>
      <c r="AB681" s="81" t="s">
        <v>519</v>
      </c>
      <c r="AC681" s="81">
        <v>0</v>
      </c>
      <c r="AD681" s="81">
        <v>0</v>
      </c>
      <c r="AE681" s="81">
        <v>0</v>
      </c>
      <c r="AF681" s="81">
        <v>0</v>
      </c>
      <c r="AG681" s="80" t="str">
        <f>IFERROR(VLOOKUP(AB681,$AI:$AJ,2,FALSE),0)</f>
        <v>营业部</v>
      </c>
      <c r="AI681" s="89" t="s">
        <v>898</v>
      </c>
      <c r="AJ681" s="89" t="s">
        <v>35</v>
      </c>
      <c r="AL681" s="83"/>
      <c r="AM681" s="83"/>
      <c r="AN681" s="83"/>
      <c r="AO681" s="83"/>
      <c r="AP681" s="83"/>
      <c r="AX681" s="80" t="s">
        <v>898</v>
      </c>
      <c r="AY681" s="80" t="s">
        <v>35</v>
      </c>
    </row>
    <row r="682" s="80" customFormat="1" ht="17.25" spans="1:51">
      <c r="A682" s="95"/>
      <c r="B682" s="95"/>
      <c r="C682" s="95"/>
      <c r="D682" s="95">
        <v>0</v>
      </c>
      <c r="E682" s="95"/>
      <c r="F682" s="95"/>
      <c r="G682" s="95"/>
      <c r="H682" s="95"/>
      <c r="I682" s="95"/>
      <c r="J682" s="95"/>
      <c r="K682" s="95"/>
      <c r="L682" s="80">
        <v>0</v>
      </c>
      <c r="Y682" s="98"/>
      <c r="Z682" s="80">
        <f t="shared" si="32"/>
        <v>0</v>
      </c>
      <c r="AA682" s="80" t="str">
        <f t="shared" si="31"/>
        <v>合庆支行</v>
      </c>
      <c r="AB682" s="81" t="s">
        <v>1014</v>
      </c>
      <c r="AC682" s="81">
        <v>0</v>
      </c>
      <c r="AD682" s="81">
        <v>0</v>
      </c>
      <c r="AE682" s="81">
        <v>0</v>
      </c>
      <c r="AF682" s="81">
        <v>1111</v>
      </c>
      <c r="AG682" s="80" t="str">
        <f>IFERROR(VLOOKUP(AB682,$AI:$AJ,2,FALSE),0)</f>
        <v>合庆支行</v>
      </c>
      <c r="AI682" s="89" t="s">
        <v>1017</v>
      </c>
      <c r="AJ682" s="89" t="s">
        <v>35</v>
      </c>
      <c r="AL682" s="83"/>
      <c r="AM682" s="83"/>
      <c r="AN682" s="83"/>
      <c r="AO682" s="83"/>
      <c r="AP682" s="83"/>
      <c r="AX682" s="80" t="s">
        <v>1017</v>
      </c>
      <c r="AY682" s="80" t="s">
        <v>35</v>
      </c>
    </row>
    <row r="683" s="80" customFormat="1" ht="17.25" spans="1:51">
      <c r="A683" s="95"/>
      <c r="B683" s="95"/>
      <c r="C683" s="95"/>
      <c r="D683" s="95">
        <v>0</v>
      </c>
      <c r="E683" s="95"/>
      <c r="F683" s="95"/>
      <c r="G683" s="95"/>
      <c r="H683" s="95"/>
      <c r="I683" s="95"/>
      <c r="J683" s="95"/>
      <c r="K683" s="95"/>
      <c r="L683" s="80">
        <v>0</v>
      </c>
      <c r="Y683" s="98"/>
      <c r="Z683" s="80">
        <f t="shared" si="32"/>
        <v>0</v>
      </c>
      <c r="AA683" s="80" t="str">
        <f t="shared" si="31"/>
        <v>益江分理处</v>
      </c>
      <c r="AB683" s="81" t="s">
        <v>522</v>
      </c>
      <c r="AC683" s="81">
        <v>0</v>
      </c>
      <c r="AD683" s="81">
        <v>100000</v>
      </c>
      <c r="AE683" s="81">
        <v>0</v>
      </c>
      <c r="AF683" s="81">
        <v>309888</v>
      </c>
      <c r="AG683" s="80" t="str">
        <f>IFERROR(VLOOKUP(AB683,$AI:$AJ,2,FALSE),0)</f>
        <v>益江分理处</v>
      </c>
      <c r="AI683" s="89" t="s">
        <v>1018</v>
      </c>
      <c r="AJ683" s="89" t="s">
        <v>35</v>
      </c>
      <c r="AL683" s="83"/>
      <c r="AM683" s="83"/>
      <c r="AN683" s="83"/>
      <c r="AO683" s="83"/>
      <c r="AP683" s="83"/>
      <c r="AX683" s="80" t="s">
        <v>1018</v>
      </c>
      <c r="AY683" s="80" t="s">
        <v>35</v>
      </c>
    </row>
    <row r="684" s="80" customFormat="1" ht="17.25" spans="1:51">
      <c r="A684" s="95"/>
      <c r="B684" s="95"/>
      <c r="C684" s="95"/>
      <c r="D684" s="95">
        <v>0</v>
      </c>
      <c r="E684" s="95"/>
      <c r="F684" s="95"/>
      <c r="G684" s="95"/>
      <c r="H684" s="95"/>
      <c r="I684" s="95"/>
      <c r="J684" s="95"/>
      <c r="K684" s="95"/>
      <c r="L684" s="80">
        <v>0</v>
      </c>
      <c r="Y684" s="98"/>
      <c r="Z684" s="80">
        <f t="shared" si="32"/>
        <v>0</v>
      </c>
      <c r="AA684" s="80">
        <f t="shared" si="31"/>
        <v>0</v>
      </c>
      <c r="AB684" s="81" t="s">
        <v>525</v>
      </c>
      <c r="AC684" s="81">
        <v>0</v>
      </c>
      <c r="AD684" s="81">
        <v>0</v>
      </c>
      <c r="AE684" s="81">
        <v>0</v>
      </c>
      <c r="AF684" s="81">
        <v>40000</v>
      </c>
      <c r="AG684" s="80">
        <f>IFERROR(VLOOKUP(AB684,$AI:$AJ,2,FALSE),0)</f>
        <v>0</v>
      </c>
      <c r="AI684" s="89" t="s">
        <v>1019</v>
      </c>
      <c r="AJ684" s="89" t="s">
        <v>35</v>
      </c>
      <c r="AL684" s="83"/>
      <c r="AM684" s="83"/>
      <c r="AN684" s="83"/>
      <c r="AO684" s="83"/>
      <c r="AP684" s="83"/>
      <c r="AX684" s="80" t="s">
        <v>1019</v>
      </c>
      <c r="AY684" s="80" t="s">
        <v>35</v>
      </c>
    </row>
    <row r="685" s="80" customFormat="1" ht="17.25" spans="1:51">
      <c r="A685" s="95"/>
      <c r="B685" s="95"/>
      <c r="C685" s="95"/>
      <c r="D685" s="95">
        <v>0</v>
      </c>
      <c r="E685" s="95"/>
      <c r="F685" s="95"/>
      <c r="G685" s="95"/>
      <c r="H685" s="95"/>
      <c r="I685" s="95"/>
      <c r="J685" s="95"/>
      <c r="K685" s="95"/>
      <c r="L685" s="80">
        <v>0</v>
      </c>
      <c r="Y685" s="98"/>
      <c r="Z685" s="80">
        <f t="shared" si="32"/>
        <v>0</v>
      </c>
      <c r="AA685" s="80" t="str">
        <f t="shared" si="31"/>
        <v>杨园支行</v>
      </c>
      <c r="AB685" s="81" t="s">
        <v>951</v>
      </c>
      <c r="AC685" s="81">
        <v>0</v>
      </c>
      <c r="AD685" s="81">
        <v>0</v>
      </c>
      <c r="AE685" s="81">
        <v>0</v>
      </c>
      <c r="AF685" s="81">
        <v>0</v>
      </c>
      <c r="AG685" s="80" t="str">
        <f>IFERROR(VLOOKUP(AB685,$AI:$AJ,2,FALSE),0)</f>
        <v>杨园支行</v>
      </c>
      <c r="AI685" s="89" t="s">
        <v>1020</v>
      </c>
      <c r="AJ685" s="89" t="s">
        <v>35</v>
      </c>
      <c r="AL685" s="83"/>
      <c r="AM685" s="83"/>
      <c r="AN685" s="83"/>
      <c r="AO685" s="83"/>
      <c r="AP685" s="83"/>
      <c r="AX685" s="80" t="s">
        <v>1020</v>
      </c>
      <c r="AY685" s="80" t="s">
        <v>35</v>
      </c>
    </row>
    <row r="686" s="80" customFormat="1" ht="17.25" spans="1:51">
      <c r="A686" s="95"/>
      <c r="B686" s="95"/>
      <c r="C686" s="95"/>
      <c r="D686" s="95">
        <v>0</v>
      </c>
      <c r="E686" s="95"/>
      <c r="F686" s="95"/>
      <c r="G686" s="95"/>
      <c r="H686" s="95"/>
      <c r="I686" s="95"/>
      <c r="J686" s="95"/>
      <c r="K686" s="95"/>
      <c r="L686" s="80">
        <v>0</v>
      </c>
      <c r="Y686" s="98"/>
      <c r="Z686" s="80">
        <f t="shared" si="32"/>
        <v>0</v>
      </c>
      <c r="AA686" s="80" t="str">
        <f t="shared" si="31"/>
        <v>黄楼支行</v>
      </c>
      <c r="AB686" s="81" t="s">
        <v>528</v>
      </c>
      <c r="AC686" s="81">
        <v>0</v>
      </c>
      <c r="AD686" s="81">
        <v>0</v>
      </c>
      <c r="AE686" s="81">
        <v>6</v>
      </c>
      <c r="AF686" s="81">
        <v>35000</v>
      </c>
      <c r="AG686" s="80" t="str">
        <f>IFERROR(VLOOKUP(AB686,$AI:$AJ,2,FALSE),0)</f>
        <v>黄楼支行</v>
      </c>
      <c r="AI686" s="89" t="s">
        <v>1021</v>
      </c>
      <c r="AJ686" s="89" t="s">
        <v>35</v>
      </c>
      <c r="AL686" s="83"/>
      <c r="AM686" s="83"/>
      <c r="AN686" s="83"/>
      <c r="AO686" s="83"/>
      <c r="AP686" s="83"/>
      <c r="AX686" s="80" t="s">
        <v>1021</v>
      </c>
      <c r="AY686" s="80" t="s">
        <v>35</v>
      </c>
    </row>
    <row r="687" s="80" customFormat="1" ht="17.25" spans="1:51">
      <c r="A687" s="95"/>
      <c r="B687" s="95"/>
      <c r="C687" s="95"/>
      <c r="D687" s="95">
        <v>0</v>
      </c>
      <c r="E687" s="95"/>
      <c r="F687" s="95"/>
      <c r="G687" s="95"/>
      <c r="H687" s="95"/>
      <c r="I687" s="95"/>
      <c r="J687" s="95"/>
      <c r="K687" s="95"/>
      <c r="L687" s="80">
        <v>0</v>
      </c>
      <c r="Y687" s="98"/>
      <c r="Z687" s="80">
        <f t="shared" si="32"/>
        <v>0</v>
      </c>
      <c r="AA687" s="80" t="str">
        <f t="shared" si="31"/>
        <v>杨园支行</v>
      </c>
      <c r="AB687" s="81" t="s">
        <v>531</v>
      </c>
      <c r="AC687" s="81">
        <v>0</v>
      </c>
      <c r="AD687" s="81">
        <v>0</v>
      </c>
      <c r="AE687" s="81">
        <v>0</v>
      </c>
      <c r="AF687" s="81">
        <v>0</v>
      </c>
      <c r="AG687" s="80" t="str">
        <f>IFERROR(VLOOKUP(AB687,$AI:$AJ,2,FALSE),0)</f>
        <v>杨园支行</v>
      </c>
      <c r="AI687" s="89" t="s">
        <v>1022</v>
      </c>
      <c r="AJ687" s="89" t="s">
        <v>35</v>
      </c>
      <c r="AL687" s="83"/>
      <c r="AM687" s="83"/>
      <c r="AN687" s="83"/>
      <c r="AO687" s="83"/>
      <c r="AP687" s="83"/>
      <c r="AX687" s="80" t="s">
        <v>1022</v>
      </c>
      <c r="AY687" s="80" t="s">
        <v>35</v>
      </c>
    </row>
    <row r="688" s="80" customFormat="1" ht="17.25" spans="1:51">
      <c r="A688" s="95"/>
      <c r="B688" s="95"/>
      <c r="C688" s="95"/>
      <c r="D688" s="95">
        <v>0</v>
      </c>
      <c r="E688" s="95"/>
      <c r="F688" s="95"/>
      <c r="G688" s="95"/>
      <c r="H688" s="95"/>
      <c r="I688" s="95"/>
      <c r="J688" s="95"/>
      <c r="K688" s="95"/>
      <c r="L688" s="80">
        <v>0</v>
      </c>
      <c r="Y688" s="98"/>
      <c r="Z688" s="80">
        <f t="shared" si="32"/>
        <v>0</v>
      </c>
      <c r="AA688" s="80">
        <f t="shared" si="31"/>
        <v>0</v>
      </c>
      <c r="AB688" s="81" t="s">
        <v>1023</v>
      </c>
      <c r="AC688" s="81">
        <v>0</v>
      </c>
      <c r="AD688" s="81">
        <v>0</v>
      </c>
      <c r="AE688" s="81">
        <v>0</v>
      </c>
      <c r="AF688" s="81">
        <v>0</v>
      </c>
      <c r="AG688" s="80">
        <f>IFERROR(VLOOKUP(AB688,$AI:$AJ,2,FALSE),0)</f>
        <v>0</v>
      </c>
      <c r="AI688" s="89" t="s">
        <v>978</v>
      </c>
      <c r="AJ688" s="89" t="s">
        <v>35</v>
      </c>
      <c r="AL688" s="83"/>
      <c r="AM688" s="83"/>
      <c r="AN688" s="83"/>
      <c r="AO688" s="83"/>
      <c r="AP688" s="83"/>
      <c r="AX688" s="80" t="s">
        <v>978</v>
      </c>
      <c r="AY688" s="80" t="s">
        <v>35</v>
      </c>
    </row>
    <row r="689" s="80" customFormat="1" ht="17.25" spans="1:51">
      <c r="A689" s="95"/>
      <c r="B689" s="95"/>
      <c r="C689" s="95"/>
      <c r="D689" s="95">
        <v>0</v>
      </c>
      <c r="E689" s="95"/>
      <c r="F689" s="95"/>
      <c r="G689" s="95"/>
      <c r="H689" s="95"/>
      <c r="I689" s="95"/>
      <c r="J689" s="95"/>
      <c r="K689" s="95"/>
      <c r="L689" s="80">
        <v>0</v>
      </c>
      <c r="Y689" s="98"/>
      <c r="Z689" s="80">
        <f t="shared" si="32"/>
        <v>0</v>
      </c>
      <c r="AA689" s="80" t="str">
        <f t="shared" si="31"/>
        <v>公司金融部</v>
      </c>
      <c r="AB689" s="81" t="s">
        <v>217</v>
      </c>
      <c r="AC689" s="81">
        <v>0</v>
      </c>
      <c r="AD689" s="81">
        <v>0</v>
      </c>
      <c r="AE689" s="81">
        <v>0</v>
      </c>
      <c r="AF689" s="81">
        <v>0</v>
      </c>
      <c r="AG689" s="80" t="str">
        <f>IFERROR(VLOOKUP(AB689,$AI:$AJ,2,FALSE),0)</f>
        <v>公司金融部</v>
      </c>
      <c r="AI689" s="89" t="s">
        <v>1024</v>
      </c>
      <c r="AJ689" s="89" t="s">
        <v>35</v>
      </c>
      <c r="AL689" s="83"/>
      <c r="AM689" s="83"/>
      <c r="AN689" s="83"/>
      <c r="AO689" s="83"/>
      <c r="AP689" s="83"/>
      <c r="AX689" s="80" t="s">
        <v>1024</v>
      </c>
      <c r="AY689" s="80" t="s">
        <v>35</v>
      </c>
    </row>
    <row r="690" s="80" customFormat="1" ht="17.25" spans="1:51">
      <c r="A690" s="95"/>
      <c r="B690" s="95"/>
      <c r="C690" s="95"/>
      <c r="D690" s="95">
        <v>0</v>
      </c>
      <c r="E690" s="95"/>
      <c r="F690" s="95"/>
      <c r="G690" s="95"/>
      <c r="H690" s="95"/>
      <c r="I690" s="95"/>
      <c r="J690" s="95"/>
      <c r="K690" s="95"/>
      <c r="L690" s="80">
        <v>0</v>
      </c>
      <c r="Y690" s="98"/>
      <c r="Z690" s="80">
        <f t="shared" si="32"/>
        <v>0</v>
      </c>
      <c r="AA690" s="80">
        <f t="shared" si="31"/>
        <v>0</v>
      </c>
      <c r="AB690" s="81" t="s">
        <v>1025</v>
      </c>
      <c r="AC690" s="81">
        <v>0</v>
      </c>
      <c r="AD690" s="81">
        <v>0</v>
      </c>
      <c r="AE690" s="81">
        <v>0</v>
      </c>
      <c r="AF690" s="81">
        <v>0</v>
      </c>
      <c r="AG690" s="80">
        <f>IFERROR(VLOOKUP(AB690,$AI:$AJ,2,FALSE),0)</f>
        <v>0</v>
      </c>
      <c r="AI690" s="89" t="s">
        <v>499</v>
      </c>
      <c r="AJ690" s="89" t="s">
        <v>61</v>
      </c>
      <c r="AL690" s="83"/>
      <c r="AM690" s="83"/>
      <c r="AN690" s="83"/>
      <c r="AO690" s="83"/>
      <c r="AP690" s="83"/>
      <c r="AX690" s="80" t="s">
        <v>499</v>
      </c>
      <c r="AY690" s="80" t="s">
        <v>61</v>
      </c>
    </row>
    <row r="691" s="80" customFormat="1" ht="17.25" spans="1:51">
      <c r="A691" s="95"/>
      <c r="B691" s="95"/>
      <c r="C691" s="95"/>
      <c r="D691" s="95">
        <v>0</v>
      </c>
      <c r="E691" s="95"/>
      <c r="F691" s="95"/>
      <c r="G691" s="95"/>
      <c r="H691" s="95"/>
      <c r="I691" s="95"/>
      <c r="J691" s="95"/>
      <c r="K691" s="95"/>
      <c r="L691" s="80">
        <v>0</v>
      </c>
      <c r="Y691" s="98"/>
      <c r="Z691" s="80">
        <f t="shared" si="32"/>
        <v>0</v>
      </c>
      <c r="AA691" s="80" t="str">
        <f t="shared" si="31"/>
        <v>凌桥支行</v>
      </c>
      <c r="AB691" s="81" t="s">
        <v>905</v>
      </c>
      <c r="AC691" s="81">
        <v>0</v>
      </c>
      <c r="AD691" s="81">
        <v>0</v>
      </c>
      <c r="AE691" s="81">
        <v>13</v>
      </c>
      <c r="AF691" s="81">
        <v>200000</v>
      </c>
      <c r="AG691" s="80" t="str">
        <f>IFERROR(VLOOKUP(AB691,$AI:$AJ,2,FALSE),0)</f>
        <v>凌桥支行</v>
      </c>
      <c r="AI691" s="89" t="s">
        <v>555</v>
      </c>
      <c r="AJ691" s="89" t="s">
        <v>61</v>
      </c>
      <c r="AL691" s="83"/>
      <c r="AM691" s="83"/>
      <c r="AN691" s="83"/>
      <c r="AO691" s="83"/>
      <c r="AP691" s="83"/>
      <c r="AX691" s="80" t="s">
        <v>555</v>
      </c>
      <c r="AY691" s="80" t="s">
        <v>61</v>
      </c>
    </row>
    <row r="692" s="80" customFormat="1" ht="17.25" spans="1:51">
      <c r="A692" s="95"/>
      <c r="B692" s="95"/>
      <c r="C692" s="95"/>
      <c r="D692" s="95">
        <v>0</v>
      </c>
      <c r="E692" s="95"/>
      <c r="F692" s="95"/>
      <c r="G692" s="95"/>
      <c r="H692" s="95"/>
      <c r="I692" s="95"/>
      <c r="J692" s="95"/>
      <c r="K692" s="95"/>
      <c r="L692" s="80">
        <v>0</v>
      </c>
      <c r="Y692" s="98"/>
      <c r="Z692" s="80">
        <f t="shared" si="32"/>
        <v>0</v>
      </c>
      <c r="AA692" s="80" t="str">
        <f t="shared" si="31"/>
        <v>高东支行</v>
      </c>
      <c r="AB692" s="81" t="s">
        <v>941</v>
      </c>
      <c r="AC692" s="81">
        <v>0</v>
      </c>
      <c r="AD692" s="81">
        <v>0</v>
      </c>
      <c r="AE692" s="81">
        <v>0</v>
      </c>
      <c r="AF692" s="81">
        <v>0</v>
      </c>
      <c r="AG692" s="80" t="str">
        <f>IFERROR(VLOOKUP(AB692,$AI:$AJ,2,FALSE),0)</f>
        <v>高东支行</v>
      </c>
      <c r="AI692" s="93" t="s">
        <v>434</v>
      </c>
      <c r="AJ692" s="89" t="s">
        <v>61</v>
      </c>
      <c r="AL692" s="83"/>
      <c r="AM692" s="83"/>
      <c r="AN692" s="83"/>
      <c r="AO692" s="83"/>
      <c r="AP692" s="83"/>
      <c r="AX692" s="80" t="s">
        <v>434</v>
      </c>
      <c r="AY692" s="80" t="s">
        <v>61</v>
      </c>
    </row>
    <row r="693" s="80" customFormat="1" ht="17.25" spans="1:51">
      <c r="A693" s="95"/>
      <c r="B693" s="95"/>
      <c r="C693" s="95"/>
      <c r="D693" s="95">
        <v>0</v>
      </c>
      <c r="E693" s="95"/>
      <c r="F693" s="95"/>
      <c r="G693" s="95"/>
      <c r="H693" s="95"/>
      <c r="I693" s="95"/>
      <c r="J693" s="95"/>
      <c r="K693" s="95"/>
      <c r="L693" s="80">
        <v>0</v>
      </c>
      <c r="Y693" s="98"/>
      <c r="Z693" s="80">
        <f t="shared" si="32"/>
        <v>0</v>
      </c>
      <c r="AA693" s="80">
        <f t="shared" si="31"/>
        <v>0</v>
      </c>
      <c r="AB693" s="81" t="s">
        <v>1026</v>
      </c>
      <c r="AC693" s="81">
        <v>0</v>
      </c>
      <c r="AD693" s="81">
        <v>0</v>
      </c>
      <c r="AE693" s="81">
        <v>0</v>
      </c>
      <c r="AF693" s="81">
        <v>0</v>
      </c>
      <c r="AG693" s="80">
        <f>IFERROR(VLOOKUP(AB693,$AI:$AJ,2,FALSE),0)</f>
        <v>0</v>
      </c>
      <c r="AI693" s="94" t="s">
        <v>1027</v>
      </c>
      <c r="AJ693" s="89" t="s">
        <v>61</v>
      </c>
      <c r="AL693" s="83"/>
      <c r="AM693" s="83"/>
      <c r="AN693" s="83"/>
      <c r="AO693" s="83"/>
      <c r="AP693" s="83"/>
      <c r="AX693" s="80" t="s">
        <v>1027</v>
      </c>
      <c r="AY693" s="80" t="s">
        <v>61</v>
      </c>
    </row>
    <row r="694" s="80" customFormat="1" ht="17.25" spans="1:51">
      <c r="A694" s="95"/>
      <c r="B694" s="95"/>
      <c r="C694" s="95"/>
      <c r="D694" s="95">
        <v>0</v>
      </c>
      <c r="E694" s="95"/>
      <c r="F694" s="95"/>
      <c r="G694" s="95"/>
      <c r="H694" s="95"/>
      <c r="I694" s="95"/>
      <c r="J694" s="95"/>
      <c r="K694" s="95"/>
      <c r="L694" s="80">
        <v>0</v>
      </c>
      <c r="Y694" s="98"/>
      <c r="Z694" s="80">
        <f t="shared" si="32"/>
        <v>0</v>
      </c>
      <c r="AA694" s="80" t="str">
        <f t="shared" si="31"/>
        <v>孙桥支行</v>
      </c>
      <c r="AB694" s="81" t="s">
        <v>983</v>
      </c>
      <c r="AC694" s="81">
        <v>0</v>
      </c>
      <c r="AD694" s="81">
        <v>0</v>
      </c>
      <c r="AE694" s="81">
        <v>0</v>
      </c>
      <c r="AF694" s="81">
        <v>0</v>
      </c>
      <c r="AG694" s="80" t="str">
        <f>IFERROR(VLOOKUP(AB694,$AI:$AJ,2,FALSE),0)</f>
        <v>孙桥支行</v>
      </c>
      <c r="AI694" s="89" t="s">
        <v>1028</v>
      </c>
      <c r="AJ694" s="89" t="s">
        <v>61</v>
      </c>
      <c r="AL694" s="83"/>
      <c r="AM694" s="83"/>
      <c r="AN694" s="83"/>
      <c r="AO694" s="83"/>
      <c r="AP694" s="83"/>
      <c r="AX694" s="80" t="s">
        <v>1028</v>
      </c>
      <c r="AY694" s="80" t="s">
        <v>61</v>
      </c>
    </row>
    <row r="695" s="80" customFormat="1" ht="17.25" spans="1:51">
      <c r="A695" s="95"/>
      <c r="B695" s="95"/>
      <c r="C695" s="95"/>
      <c r="D695" s="95">
        <v>0</v>
      </c>
      <c r="E695" s="95"/>
      <c r="F695" s="95"/>
      <c r="G695" s="95"/>
      <c r="H695" s="95"/>
      <c r="I695" s="95"/>
      <c r="J695" s="95"/>
      <c r="K695" s="95"/>
      <c r="L695" s="80">
        <v>0</v>
      </c>
      <c r="Y695" s="98"/>
      <c r="Z695" s="80">
        <f t="shared" si="32"/>
        <v>0</v>
      </c>
      <c r="AA695" s="80" t="str">
        <f t="shared" si="31"/>
        <v>凌兆分理处</v>
      </c>
      <c r="AB695" s="81" t="s">
        <v>712</v>
      </c>
      <c r="AC695" s="81">
        <v>0</v>
      </c>
      <c r="AD695" s="81">
        <v>0</v>
      </c>
      <c r="AE695" s="81">
        <v>0</v>
      </c>
      <c r="AF695" s="81">
        <v>0</v>
      </c>
      <c r="AG695" s="80" t="str">
        <f>IFERROR(VLOOKUP(AB695,$AI:$AJ,2,FALSE),0)</f>
        <v>凌兆分理处</v>
      </c>
      <c r="AI695" s="89" t="s">
        <v>1029</v>
      </c>
      <c r="AJ695" s="89" t="s">
        <v>61</v>
      </c>
      <c r="AL695" s="83"/>
      <c r="AM695" s="83"/>
      <c r="AN695" s="83"/>
      <c r="AO695" s="83"/>
      <c r="AP695" s="83"/>
      <c r="AX695" s="80" t="s">
        <v>1029</v>
      </c>
      <c r="AY695" s="80" t="s">
        <v>61</v>
      </c>
    </row>
    <row r="696" s="80" customFormat="1" ht="17.25" spans="1:51">
      <c r="A696" s="95"/>
      <c r="B696" s="95"/>
      <c r="C696" s="95"/>
      <c r="D696" s="95">
        <v>0</v>
      </c>
      <c r="E696" s="95"/>
      <c r="F696" s="95"/>
      <c r="G696" s="95"/>
      <c r="H696" s="95"/>
      <c r="I696" s="95"/>
      <c r="J696" s="95"/>
      <c r="K696" s="95"/>
      <c r="L696" s="80">
        <v>0</v>
      </c>
      <c r="Y696" s="98"/>
      <c r="Z696" s="80">
        <f t="shared" si="32"/>
        <v>0</v>
      </c>
      <c r="AA696" s="80" t="str">
        <f t="shared" si="31"/>
        <v>川沙支行</v>
      </c>
      <c r="AB696" s="81" t="s">
        <v>1030</v>
      </c>
      <c r="AC696" s="81">
        <v>0</v>
      </c>
      <c r="AD696" s="81">
        <v>0</v>
      </c>
      <c r="AE696" s="81">
        <v>0</v>
      </c>
      <c r="AF696" s="81">
        <v>0</v>
      </c>
      <c r="AG696" s="80" t="str">
        <f>IFERROR(VLOOKUP(AB696,$AI:$AJ,2,FALSE),0)</f>
        <v>川沙支行</v>
      </c>
      <c r="AI696" s="89" t="s">
        <v>496</v>
      </c>
      <c r="AJ696" s="89" t="s">
        <v>61</v>
      </c>
      <c r="AL696" s="83"/>
      <c r="AM696" s="83"/>
      <c r="AN696" s="83"/>
      <c r="AO696" s="83"/>
      <c r="AP696" s="83"/>
      <c r="AX696" s="80" t="s">
        <v>496</v>
      </c>
      <c r="AY696" s="80" t="s">
        <v>61</v>
      </c>
    </row>
    <row r="697" s="80" customFormat="1" ht="17.25" spans="1:51">
      <c r="A697" s="95"/>
      <c r="B697" s="95"/>
      <c r="C697" s="95"/>
      <c r="D697" s="95">
        <v>0</v>
      </c>
      <c r="E697" s="95"/>
      <c r="F697" s="95"/>
      <c r="G697" s="95"/>
      <c r="H697" s="95"/>
      <c r="I697" s="95"/>
      <c r="J697" s="95"/>
      <c r="K697" s="95"/>
      <c r="L697" s="80">
        <v>0</v>
      </c>
      <c r="Y697" s="98"/>
      <c r="Z697" s="80">
        <f t="shared" si="32"/>
        <v>0</v>
      </c>
      <c r="AA697" s="80" t="str">
        <f t="shared" si="31"/>
        <v>人力资源部</v>
      </c>
      <c r="AB697" s="81" t="s">
        <v>170</v>
      </c>
      <c r="AC697" s="81">
        <v>0</v>
      </c>
      <c r="AD697" s="81">
        <v>0</v>
      </c>
      <c r="AE697" s="81">
        <v>0</v>
      </c>
      <c r="AF697" s="81">
        <v>30000</v>
      </c>
      <c r="AG697" s="80" t="str">
        <f>IFERROR(VLOOKUP(AB697,$AI:$AJ,2,FALSE),0)</f>
        <v>人力资源部</v>
      </c>
      <c r="AI697" s="89" t="s">
        <v>1031</v>
      </c>
      <c r="AJ697" s="89" t="s">
        <v>61</v>
      </c>
      <c r="AL697" s="83"/>
      <c r="AM697" s="83"/>
      <c r="AN697" s="83"/>
      <c r="AO697" s="83"/>
      <c r="AP697" s="83"/>
      <c r="AX697" s="80" t="s">
        <v>1031</v>
      </c>
      <c r="AY697" s="80" t="s">
        <v>61</v>
      </c>
    </row>
    <row r="698" s="80" customFormat="1" ht="17.25" spans="1:51">
      <c r="A698" s="95"/>
      <c r="B698" s="95"/>
      <c r="C698" s="95"/>
      <c r="D698" s="95">
        <v>0</v>
      </c>
      <c r="E698" s="95"/>
      <c r="F698" s="95"/>
      <c r="G698" s="95"/>
      <c r="H698" s="95"/>
      <c r="I698" s="95"/>
      <c r="J698" s="95"/>
      <c r="K698" s="95"/>
      <c r="L698" s="80">
        <v>0</v>
      </c>
      <c r="Y698" s="98"/>
      <c r="Z698" s="80">
        <f t="shared" si="32"/>
        <v>0</v>
      </c>
      <c r="AA698" s="80" t="str">
        <f t="shared" si="31"/>
        <v>三林支行</v>
      </c>
      <c r="AB698" s="81" t="s">
        <v>252</v>
      </c>
      <c r="AC698" s="81">
        <v>0</v>
      </c>
      <c r="AD698" s="81">
        <v>0</v>
      </c>
      <c r="AE698" s="81">
        <v>0</v>
      </c>
      <c r="AF698" s="81">
        <v>0</v>
      </c>
      <c r="AG698" s="80" t="str">
        <f>IFERROR(VLOOKUP(AB698,$AI:$AJ,2,FALSE),0)</f>
        <v>三林支行</v>
      </c>
      <c r="AI698" s="89" t="s">
        <v>1032</v>
      </c>
      <c r="AJ698" s="89" t="s">
        <v>61</v>
      </c>
      <c r="AL698" s="83"/>
      <c r="AM698" s="83"/>
      <c r="AN698" s="83"/>
      <c r="AO698" s="83"/>
      <c r="AP698" s="83"/>
      <c r="AX698" s="80" t="s">
        <v>1032</v>
      </c>
      <c r="AY698" s="80" t="s">
        <v>61</v>
      </c>
    </row>
    <row r="699" s="80" customFormat="1" ht="17.25" spans="1:51">
      <c r="A699" s="95"/>
      <c r="B699" s="95"/>
      <c r="C699" s="95"/>
      <c r="D699" s="95">
        <v>0</v>
      </c>
      <c r="E699" s="95"/>
      <c r="F699" s="95"/>
      <c r="G699" s="95"/>
      <c r="H699" s="95"/>
      <c r="I699" s="95"/>
      <c r="J699" s="95"/>
      <c r="K699" s="95"/>
      <c r="L699" s="80">
        <v>0</v>
      </c>
      <c r="Y699" s="98"/>
      <c r="Z699" s="80">
        <f t="shared" si="32"/>
        <v>0</v>
      </c>
      <c r="AA699" s="80" t="str">
        <f t="shared" si="31"/>
        <v>运营管理部</v>
      </c>
      <c r="AB699" s="81" t="s">
        <v>392</v>
      </c>
      <c r="AC699" s="81">
        <v>0</v>
      </c>
      <c r="AD699" s="81">
        <v>0</v>
      </c>
      <c r="AE699" s="81">
        <v>0</v>
      </c>
      <c r="AF699" s="81">
        <v>0</v>
      </c>
      <c r="AG699" s="80" t="str">
        <f>IFERROR(VLOOKUP(AB699,$AI:$AJ,2,FALSE),0)</f>
        <v>运营管理部</v>
      </c>
      <c r="AI699" s="89" t="s">
        <v>1033</v>
      </c>
      <c r="AJ699" s="89" t="s">
        <v>34</v>
      </c>
      <c r="AL699" s="83"/>
      <c r="AM699" s="83"/>
      <c r="AN699" s="83"/>
      <c r="AO699" s="83"/>
      <c r="AP699" s="83"/>
      <c r="AX699" s="80" t="s">
        <v>1033</v>
      </c>
      <c r="AY699" s="80" t="s">
        <v>34</v>
      </c>
    </row>
    <row r="700" s="80" customFormat="1" ht="17.25" spans="1:51">
      <c r="A700" s="95"/>
      <c r="B700" s="95"/>
      <c r="C700" s="95"/>
      <c r="D700" s="95">
        <v>0</v>
      </c>
      <c r="E700" s="95"/>
      <c r="F700" s="95"/>
      <c r="G700" s="95"/>
      <c r="H700" s="95"/>
      <c r="I700" s="95"/>
      <c r="J700" s="95"/>
      <c r="K700" s="95"/>
      <c r="L700" s="80">
        <v>0</v>
      </c>
      <c r="Y700" s="98"/>
      <c r="Z700" s="80">
        <f t="shared" si="32"/>
        <v>0</v>
      </c>
      <c r="AA700" s="80" t="str">
        <f t="shared" si="31"/>
        <v>金桥支行</v>
      </c>
      <c r="AB700" s="81" t="s">
        <v>842</v>
      </c>
      <c r="AC700" s="81">
        <v>0</v>
      </c>
      <c r="AD700" s="81">
        <v>0</v>
      </c>
      <c r="AE700" s="81">
        <v>0</v>
      </c>
      <c r="AF700" s="81">
        <v>0</v>
      </c>
      <c r="AG700" s="80" t="str">
        <f>IFERROR(VLOOKUP(AB700,$AI:$AJ,2,FALSE),0)</f>
        <v>金桥支行</v>
      </c>
      <c r="AI700" s="89" t="s">
        <v>336</v>
      </c>
      <c r="AJ700" s="89" t="s">
        <v>34</v>
      </c>
      <c r="AL700" s="83"/>
      <c r="AM700" s="83"/>
      <c r="AN700" s="83"/>
      <c r="AO700" s="83"/>
      <c r="AP700" s="83"/>
      <c r="AX700" s="80" t="s">
        <v>336</v>
      </c>
      <c r="AY700" s="80" t="s">
        <v>34</v>
      </c>
    </row>
    <row r="701" s="80" customFormat="1" ht="17.25" spans="1:51">
      <c r="A701" s="95"/>
      <c r="B701" s="95"/>
      <c r="C701" s="95"/>
      <c r="D701" s="95">
        <v>0</v>
      </c>
      <c r="E701" s="95"/>
      <c r="F701" s="95"/>
      <c r="G701" s="95"/>
      <c r="H701" s="95"/>
      <c r="I701" s="95"/>
      <c r="J701" s="95"/>
      <c r="K701" s="95"/>
      <c r="L701" s="80">
        <v>0</v>
      </c>
      <c r="Y701" s="98"/>
      <c r="Z701" s="80">
        <f t="shared" si="32"/>
        <v>0</v>
      </c>
      <c r="AA701" s="80" t="str">
        <f t="shared" si="31"/>
        <v>洋泾支行</v>
      </c>
      <c r="AB701" s="81" t="s">
        <v>256</v>
      </c>
      <c r="AC701" s="81">
        <v>0</v>
      </c>
      <c r="AD701" s="81">
        <v>0</v>
      </c>
      <c r="AE701" s="81">
        <v>2</v>
      </c>
      <c r="AF701" s="81">
        <v>1291012</v>
      </c>
      <c r="AG701" s="80" t="str">
        <f>IFERROR(VLOOKUP(AB701,$AI:$AJ,2,FALSE),0)</f>
        <v>洋泾支行</v>
      </c>
      <c r="AI701" s="91" t="s">
        <v>59</v>
      </c>
      <c r="AJ701" s="89" t="s">
        <v>34</v>
      </c>
      <c r="AL701" s="83"/>
      <c r="AM701" s="83"/>
      <c r="AN701" s="83"/>
      <c r="AO701" s="83"/>
      <c r="AP701" s="83"/>
      <c r="AX701" s="80" t="s">
        <v>59</v>
      </c>
      <c r="AY701" s="80" t="s">
        <v>34</v>
      </c>
    </row>
    <row r="702" s="80" customFormat="1" ht="17.25" spans="1:51">
      <c r="A702" s="95"/>
      <c r="B702" s="95"/>
      <c r="C702" s="95"/>
      <c r="D702" s="95">
        <v>0</v>
      </c>
      <c r="E702" s="95"/>
      <c r="F702" s="95"/>
      <c r="G702" s="95"/>
      <c r="H702" s="95"/>
      <c r="I702" s="95"/>
      <c r="J702" s="95"/>
      <c r="K702" s="95"/>
      <c r="L702" s="80">
        <v>0</v>
      </c>
      <c r="Y702" s="98"/>
      <c r="Z702" s="80">
        <f t="shared" si="32"/>
        <v>0</v>
      </c>
      <c r="AA702" s="80">
        <f t="shared" si="31"/>
        <v>0</v>
      </c>
      <c r="AB702" s="81" t="s">
        <v>1034</v>
      </c>
      <c r="AC702" s="81">
        <v>0</v>
      </c>
      <c r="AD702" s="81">
        <v>0</v>
      </c>
      <c r="AE702" s="81">
        <v>0</v>
      </c>
      <c r="AF702" s="81">
        <v>0</v>
      </c>
      <c r="AG702" s="80">
        <f>IFERROR(VLOOKUP(AB702,$AI:$AJ,2,FALSE),0)</f>
        <v>0</v>
      </c>
      <c r="AI702" s="93" t="s">
        <v>338</v>
      </c>
      <c r="AJ702" s="89" t="s">
        <v>34</v>
      </c>
      <c r="AL702" s="83"/>
      <c r="AM702" s="83"/>
      <c r="AN702" s="83"/>
      <c r="AO702" s="83"/>
      <c r="AP702" s="83"/>
      <c r="AX702" s="80" t="s">
        <v>338</v>
      </c>
      <c r="AY702" s="80" t="s">
        <v>34</v>
      </c>
    </row>
    <row r="703" s="80" customFormat="1" ht="17.25" spans="1:51">
      <c r="A703" s="95"/>
      <c r="B703" s="95"/>
      <c r="C703" s="95"/>
      <c r="D703" s="95">
        <v>0</v>
      </c>
      <c r="E703" s="95"/>
      <c r="F703" s="95"/>
      <c r="G703" s="95"/>
      <c r="H703" s="95"/>
      <c r="I703" s="95"/>
      <c r="J703" s="95"/>
      <c r="K703" s="95"/>
      <c r="L703" s="80">
        <v>0</v>
      </c>
      <c r="Y703" s="98"/>
      <c r="Z703" s="80">
        <f t="shared" si="32"/>
        <v>0</v>
      </c>
      <c r="AA703" s="80">
        <f t="shared" si="31"/>
        <v>0</v>
      </c>
      <c r="AB703" s="81" t="s">
        <v>1035</v>
      </c>
      <c r="AC703" s="81">
        <v>0</v>
      </c>
      <c r="AD703" s="81">
        <v>0</v>
      </c>
      <c r="AE703" s="81">
        <v>0</v>
      </c>
      <c r="AF703" s="81">
        <v>0</v>
      </c>
      <c r="AG703" s="80">
        <f>IFERROR(VLOOKUP(AB703,$AI:$AJ,2,FALSE),0)</f>
        <v>0</v>
      </c>
      <c r="AI703" s="92" t="s">
        <v>164</v>
      </c>
      <c r="AJ703" s="89" t="s">
        <v>34</v>
      </c>
      <c r="AL703" s="83"/>
      <c r="AM703" s="83"/>
      <c r="AN703" s="83"/>
      <c r="AO703" s="83"/>
      <c r="AP703" s="83"/>
      <c r="AX703" s="80" t="s">
        <v>164</v>
      </c>
      <c r="AY703" s="80" t="s">
        <v>34</v>
      </c>
    </row>
    <row r="704" s="80" customFormat="1" ht="17.25" spans="1:51">
      <c r="A704" s="95"/>
      <c r="B704" s="95"/>
      <c r="C704" s="95"/>
      <c r="D704" s="95">
        <v>0</v>
      </c>
      <c r="E704" s="95"/>
      <c r="F704" s="95"/>
      <c r="G704" s="95"/>
      <c r="H704" s="95"/>
      <c r="I704" s="95"/>
      <c r="J704" s="95"/>
      <c r="K704" s="95"/>
      <c r="L704" s="80">
        <v>0</v>
      </c>
      <c r="Y704" s="98"/>
      <c r="Z704" s="80">
        <f t="shared" si="32"/>
        <v>0</v>
      </c>
      <c r="AA704" s="80" t="str">
        <f t="shared" si="31"/>
        <v>花木支行</v>
      </c>
      <c r="AB704" s="81" t="s">
        <v>688</v>
      </c>
      <c r="AC704" s="81">
        <v>0</v>
      </c>
      <c r="AD704" s="81">
        <v>0</v>
      </c>
      <c r="AE704" s="81">
        <v>0</v>
      </c>
      <c r="AF704" s="81">
        <v>0</v>
      </c>
      <c r="AG704" s="80" t="str">
        <f>IFERROR(VLOOKUP(AB704,$AI:$AJ,2,FALSE),0)</f>
        <v>花木支行</v>
      </c>
      <c r="AI704" s="92" t="s">
        <v>917</v>
      </c>
      <c r="AJ704" s="89" t="s">
        <v>34</v>
      </c>
      <c r="AL704" s="83"/>
      <c r="AM704" s="83"/>
      <c r="AN704" s="83"/>
      <c r="AO704" s="83"/>
      <c r="AP704" s="83"/>
      <c r="AX704" s="80" t="s">
        <v>917</v>
      </c>
      <c r="AY704" s="80" t="s">
        <v>34</v>
      </c>
    </row>
    <row r="705" s="80" customFormat="1" ht="17.25" spans="1:51">
      <c r="A705" s="95"/>
      <c r="B705" s="95"/>
      <c r="C705" s="95"/>
      <c r="D705" s="95">
        <v>0</v>
      </c>
      <c r="E705" s="95"/>
      <c r="F705" s="95"/>
      <c r="G705" s="95"/>
      <c r="H705" s="95"/>
      <c r="I705" s="95"/>
      <c r="J705" s="95"/>
      <c r="K705" s="95"/>
      <c r="L705" s="80">
        <v>0</v>
      </c>
      <c r="Y705" s="98"/>
      <c r="Z705" s="80">
        <f t="shared" si="32"/>
        <v>0</v>
      </c>
      <c r="AA705" s="80" t="str">
        <f t="shared" si="31"/>
        <v>孙桥支行</v>
      </c>
      <c r="AB705" s="81" t="s">
        <v>536</v>
      </c>
      <c r="AC705" s="81">
        <v>0</v>
      </c>
      <c r="AD705" s="81">
        <v>0</v>
      </c>
      <c r="AE705" s="81">
        <v>1</v>
      </c>
      <c r="AF705" s="81">
        <v>0</v>
      </c>
      <c r="AG705" s="80" t="str">
        <f>IFERROR(VLOOKUP(AB705,$AI:$AJ,2,FALSE),0)</f>
        <v>孙桥支行</v>
      </c>
      <c r="AI705" s="89" t="s">
        <v>987</v>
      </c>
      <c r="AJ705" s="89" t="s">
        <v>34</v>
      </c>
      <c r="AL705" s="83"/>
      <c r="AM705" s="83"/>
      <c r="AN705" s="83"/>
      <c r="AO705" s="83"/>
      <c r="AP705" s="83"/>
      <c r="AX705" s="80" t="s">
        <v>987</v>
      </c>
      <c r="AY705" s="80" t="s">
        <v>34</v>
      </c>
    </row>
    <row r="706" s="80" customFormat="1" ht="17.25" spans="1:51">
      <c r="A706" s="95"/>
      <c r="B706" s="95"/>
      <c r="C706" s="95"/>
      <c r="D706" s="95">
        <v>0</v>
      </c>
      <c r="E706" s="95"/>
      <c r="F706" s="95"/>
      <c r="G706" s="95"/>
      <c r="H706" s="95"/>
      <c r="I706" s="95"/>
      <c r="J706" s="95"/>
      <c r="K706" s="95"/>
      <c r="L706" s="80">
        <v>0</v>
      </c>
      <c r="Y706" s="98"/>
      <c r="Z706" s="80">
        <f t="shared" si="32"/>
        <v>0</v>
      </c>
      <c r="AA706" s="80" t="str">
        <f t="shared" ref="AA706:AA739" si="33">AG706</f>
        <v>江镇支行</v>
      </c>
      <c r="AB706" s="81" t="s">
        <v>1036</v>
      </c>
      <c r="AC706" s="81">
        <v>0</v>
      </c>
      <c r="AD706" s="81">
        <v>0</v>
      </c>
      <c r="AE706" s="81">
        <v>0</v>
      </c>
      <c r="AF706" s="81">
        <v>0</v>
      </c>
      <c r="AG706" s="80" t="str">
        <f>IFERROR(VLOOKUP(AB706,$AI:$AJ,2,FALSE),0)</f>
        <v>江镇支行</v>
      </c>
      <c r="AI706" s="94" t="s">
        <v>1030</v>
      </c>
      <c r="AJ706" s="89" t="s">
        <v>34</v>
      </c>
      <c r="AL706" s="83"/>
      <c r="AM706" s="83"/>
      <c r="AN706" s="83"/>
      <c r="AO706" s="83"/>
      <c r="AP706" s="83"/>
      <c r="AX706" s="80" t="s">
        <v>1030</v>
      </c>
      <c r="AY706" s="80" t="s">
        <v>34</v>
      </c>
    </row>
    <row r="707" s="80" customFormat="1" ht="17.25" spans="1:51">
      <c r="A707" s="95"/>
      <c r="B707" s="95"/>
      <c r="C707" s="95"/>
      <c r="D707" s="95">
        <v>0</v>
      </c>
      <c r="E707" s="95"/>
      <c r="F707" s="95"/>
      <c r="G707" s="95"/>
      <c r="H707" s="95"/>
      <c r="I707" s="95"/>
      <c r="J707" s="95"/>
      <c r="K707" s="95"/>
      <c r="L707" s="80">
        <v>0</v>
      </c>
      <c r="Y707" s="98"/>
      <c r="Z707" s="80">
        <f t="shared" si="32"/>
        <v>0</v>
      </c>
      <c r="AA707" s="80" t="str">
        <f t="shared" si="33"/>
        <v>高桥支行</v>
      </c>
      <c r="AB707" s="81" t="s">
        <v>896</v>
      </c>
      <c r="AC707" s="81">
        <v>0</v>
      </c>
      <c r="AD707" s="81">
        <v>0</v>
      </c>
      <c r="AE707" s="81">
        <v>0</v>
      </c>
      <c r="AF707" s="81">
        <v>0</v>
      </c>
      <c r="AG707" s="80" t="str">
        <f>IFERROR(VLOOKUP(AB707,$AI:$AJ,2,FALSE),0)</f>
        <v>高桥支行</v>
      </c>
      <c r="AI707" s="89" t="s">
        <v>401</v>
      </c>
      <c r="AJ707" s="89" t="s">
        <v>34</v>
      </c>
      <c r="AL707" s="83"/>
      <c r="AM707" s="83"/>
      <c r="AN707" s="83"/>
      <c r="AO707" s="83"/>
      <c r="AP707" s="83"/>
      <c r="AX707" s="80" t="s">
        <v>401</v>
      </c>
      <c r="AY707" s="80" t="s">
        <v>34</v>
      </c>
    </row>
    <row r="708" s="80" customFormat="1" ht="17.25" spans="1:51">
      <c r="A708" s="95"/>
      <c r="B708" s="95"/>
      <c r="C708" s="95"/>
      <c r="D708" s="95">
        <v>0</v>
      </c>
      <c r="E708" s="95"/>
      <c r="F708" s="95"/>
      <c r="G708" s="95"/>
      <c r="H708" s="95"/>
      <c r="I708" s="95"/>
      <c r="J708" s="95"/>
      <c r="K708" s="95"/>
      <c r="L708" s="80">
        <v>0</v>
      </c>
      <c r="Y708" s="98"/>
      <c r="Z708" s="80">
        <f t="shared" ref="Z708:Z739" si="34">P708-Y708</f>
        <v>0</v>
      </c>
      <c r="AA708" s="80" t="str">
        <f t="shared" si="33"/>
        <v>授信审批部</v>
      </c>
      <c r="AB708" s="81" t="s">
        <v>541</v>
      </c>
      <c r="AC708" s="81">
        <v>0</v>
      </c>
      <c r="AD708" s="81">
        <v>0</v>
      </c>
      <c r="AE708" s="81">
        <v>0</v>
      </c>
      <c r="AF708" s="81">
        <v>0</v>
      </c>
      <c r="AG708" s="80" t="str">
        <f>IFERROR(VLOOKUP(AB708,$AI:$AJ,2,FALSE),0)</f>
        <v>授信审批部</v>
      </c>
      <c r="AI708" s="89" t="s">
        <v>89</v>
      </c>
      <c r="AJ708" s="89" t="s">
        <v>34</v>
      </c>
      <c r="AL708" s="83"/>
      <c r="AM708" s="83"/>
      <c r="AN708" s="83"/>
      <c r="AO708" s="83"/>
      <c r="AP708" s="83"/>
      <c r="AX708" s="80" t="s">
        <v>89</v>
      </c>
      <c r="AY708" s="80" t="s">
        <v>34</v>
      </c>
    </row>
    <row r="709" s="80" customFormat="1" ht="17.25" spans="1:51">
      <c r="A709" s="95"/>
      <c r="B709" s="95"/>
      <c r="C709" s="95"/>
      <c r="D709" s="95">
        <v>0</v>
      </c>
      <c r="E709" s="95"/>
      <c r="F709" s="95"/>
      <c r="G709" s="95"/>
      <c r="H709" s="95"/>
      <c r="I709" s="95"/>
      <c r="J709" s="95"/>
      <c r="K709" s="95"/>
      <c r="L709" s="80">
        <v>0</v>
      </c>
      <c r="Y709" s="98"/>
      <c r="Z709" s="80">
        <f t="shared" si="34"/>
        <v>0</v>
      </c>
      <c r="AA709" s="80" t="str">
        <f t="shared" si="33"/>
        <v>金桥支行</v>
      </c>
      <c r="AB709" s="81" t="s">
        <v>539</v>
      </c>
      <c r="AC709" s="81">
        <v>0</v>
      </c>
      <c r="AD709" s="81">
        <v>0</v>
      </c>
      <c r="AE709" s="81">
        <v>0</v>
      </c>
      <c r="AF709" s="81">
        <v>20000</v>
      </c>
      <c r="AG709" s="80" t="str">
        <f>IFERROR(VLOOKUP(AB709,$AI:$AJ,2,FALSE),0)</f>
        <v>金桥支行</v>
      </c>
      <c r="AI709" s="89" t="s">
        <v>48</v>
      </c>
      <c r="AJ709" s="89" t="s">
        <v>34</v>
      </c>
      <c r="AL709" s="83"/>
      <c r="AM709" s="83"/>
      <c r="AN709" s="83"/>
      <c r="AO709" s="83"/>
      <c r="AP709" s="83"/>
      <c r="AX709" s="80" t="s">
        <v>48</v>
      </c>
      <c r="AY709" s="80" t="s">
        <v>34</v>
      </c>
    </row>
    <row r="710" s="80" customFormat="1" ht="17.25" spans="1:51">
      <c r="A710" s="95"/>
      <c r="B710" s="95"/>
      <c r="C710" s="95"/>
      <c r="D710" s="95">
        <v>0</v>
      </c>
      <c r="E710" s="95"/>
      <c r="F710" s="95"/>
      <c r="G710" s="95"/>
      <c r="H710" s="95"/>
      <c r="I710" s="95"/>
      <c r="J710" s="95"/>
      <c r="K710" s="95"/>
      <c r="L710" s="80">
        <v>0</v>
      </c>
      <c r="Y710" s="98"/>
      <c r="Z710" s="80">
        <f t="shared" si="34"/>
        <v>0</v>
      </c>
      <c r="AA710" s="80">
        <f t="shared" si="33"/>
        <v>0</v>
      </c>
      <c r="AB710" s="81" t="s">
        <v>1037</v>
      </c>
      <c r="AC710" s="81">
        <v>0</v>
      </c>
      <c r="AD710" s="81">
        <v>0</v>
      </c>
      <c r="AE710" s="81">
        <v>0</v>
      </c>
      <c r="AF710" s="81">
        <v>0</v>
      </c>
      <c r="AG710" s="80">
        <f>IFERROR(VLOOKUP(AB710,$AI:$AJ,2,FALSE),0)</f>
        <v>0</v>
      </c>
      <c r="AI710" s="89" t="s">
        <v>347</v>
      </c>
      <c r="AJ710" s="89" t="s">
        <v>78</v>
      </c>
      <c r="AL710" s="83"/>
      <c r="AM710" s="83"/>
      <c r="AN710" s="83"/>
      <c r="AO710" s="83"/>
      <c r="AP710" s="83"/>
      <c r="AX710" s="81" t="s">
        <v>347</v>
      </c>
      <c r="AY710" s="81" t="s">
        <v>78</v>
      </c>
    </row>
    <row r="711" s="80" customFormat="1" ht="17.25" spans="1:51">
      <c r="A711" s="95"/>
      <c r="B711" s="95"/>
      <c r="C711" s="95"/>
      <c r="D711" s="95">
        <v>0</v>
      </c>
      <c r="E711" s="95"/>
      <c r="F711" s="95"/>
      <c r="G711" s="95"/>
      <c r="H711" s="95"/>
      <c r="I711" s="95"/>
      <c r="J711" s="95"/>
      <c r="K711" s="95"/>
      <c r="L711" s="80">
        <v>0</v>
      </c>
      <c r="Y711" s="98"/>
      <c r="Z711" s="80">
        <f t="shared" si="34"/>
        <v>0</v>
      </c>
      <c r="AA711" s="80" t="str">
        <f t="shared" si="33"/>
        <v>曹路支行</v>
      </c>
      <c r="AB711" s="81" t="s">
        <v>866</v>
      </c>
      <c r="AC711" s="81">
        <v>0</v>
      </c>
      <c r="AD711" s="81">
        <v>0</v>
      </c>
      <c r="AE711" s="81">
        <v>0</v>
      </c>
      <c r="AF711" s="81">
        <v>0</v>
      </c>
      <c r="AG711" s="80" t="str">
        <f>IFERROR(VLOOKUP(AB711,$AI:$AJ,2,FALSE),0)</f>
        <v>曹路支行</v>
      </c>
      <c r="AI711" s="89" t="s">
        <v>702</v>
      </c>
      <c r="AJ711" s="89" t="s">
        <v>34</v>
      </c>
      <c r="AL711" s="83"/>
      <c r="AM711" s="83"/>
      <c r="AN711" s="83"/>
      <c r="AO711" s="83"/>
      <c r="AP711" s="83"/>
      <c r="AX711" s="80" t="s">
        <v>702</v>
      </c>
      <c r="AY711" s="80" t="s">
        <v>34</v>
      </c>
    </row>
    <row r="712" s="80" customFormat="1" ht="17.25" spans="1:51">
      <c r="A712" s="95"/>
      <c r="B712" s="95"/>
      <c r="C712" s="95"/>
      <c r="D712" s="95">
        <v>0</v>
      </c>
      <c r="E712" s="95"/>
      <c r="F712" s="95"/>
      <c r="G712" s="95"/>
      <c r="H712" s="95"/>
      <c r="I712" s="95"/>
      <c r="J712" s="95"/>
      <c r="K712" s="95"/>
      <c r="L712" s="80">
        <v>0</v>
      </c>
      <c r="Y712" s="98"/>
      <c r="Z712" s="80">
        <f t="shared" si="34"/>
        <v>0</v>
      </c>
      <c r="AA712" s="80" t="str">
        <f t="shared" si="33"/>
        <v>陆家嘴支行</v>
      </c>
      <c r="AB712" s="81" t="s">
        <v>666</v>
      </c>
      <c r="AC712" s="81">
        <v>0</v>
      </c>
      <c r="AD712" s="81">
        <v>0</v>
      </c>
      <c r="AE712" s="81">
        <v>0</v>
      </c>
      <c r="AF712" s="81">
        <v>0</v>
      </c>
      <c r="AG712" s="80" t="str">
        <f>IFERROR(VLOOKUP(AB712,$AI:$AJ,2,FALSE),0)</f>
        <v>陆家嘴支行</v>
      </c>
      <c r="AI712" s="89" t="s">
        <v>656</v>
      </c>
      <c r="AJ712" s="89" t="s">
        <v>34</v>
      </c>
      <c r="AL712" s="83"/>
      <c r="AM712" s="83"/>
      <c r="AN712" s="83"/>
      <c r="AO712" s="83"/>
      <c r="AP712" s="83"/>
      <c r="AX712" s="80" t="s">
        <v>656</v>
      </c>
      <c r="AY712" s="80" t="s">
        <v>34</v>
      </c>
    </row>
    <row r="713" s="80" customFormat="1" ht="17.25" spans="1:51">
      <c r="A713" s="95"/>
      <c r="B713" s="95"/>
      <c r="C713" s="95"/>
      <c r="D713" s="95">
        <v>0</v>
      </c>
      <c r="E713" s="95"/>
      <c r="F713" s="95"/>
      <c r="G713" s="95"/>
      <c r="H713" s="95"/>
      <c r="I713" s="95"/>
      <c r="J713" s="95"/>
      <c r="K713" s="95"/>
      <c r="L713" s="80">
        <v>0</v>
      </c>
      <c r="Y713" s="98"/>
      <c r="Z713" s="80">
        <f t="shared" si="34"/>
        <v>0</v>
      </c>
      <c r="AA713" s="80" t="str">
        <f t="shared" si="33"/>
        <v>营业部</v>
      </c>
      <c r="AB713" s="81" t="s">
        <v>645</v>
      </c>
      <c r="AC713" s="81">
        <v>0</v>
      </c>
      <c r="AD713" s="81">
        <v>0</v>
      </c>
      <c r="AE713" s="81">
        <v>0</v>
      </c>
      <c r="AF713" s="81">
        <v>11700</v>
      </c>
      <c r="AG713" s="80" t="str">
        <f>IFERROR(VLOOKUP(AB713,$AI:$AJ,2,FALSE),0)</f>
        <v>营业部</v>
      </c>
      <c r="AI713" s="89" t="s">
        <v>284</v>
      </c>
      <c r="AJ713" s="89" t="s">
        <v>34</v>
      </c>
      <c r="AL713" s="83"/>
      <c r="AM713" s="83"/>
      <c r="AN713" s="83"/>
      <c r="AO713" s="83"/>
      <c r="AP713" s="83"/>
      <c r="AX713" s="80" t="s">
        <v>284</v>
      </c>
      <c r="AY713" s="80" t="s">
        <v>34</v>
      </c>
    </row>
    <row r="714" s="80" customFormat="1" ht="17.25" spans="1:51">
      <c r="A714" s="95"/>
      <c r="B714" s="95"/>
      <c r="C714" s="95"/>
      <c r="D714" s="95">
        <v>0</v>
      </c>
      <c r="E714" s="95"/>
      <c r="F714" s="95"/>
      <c r="G714" s="95"/>
      <c r="H714" s="95"/>
      <c r="I714" s="95"/>
      <c r="J714" s="95"/>
      <c r="K714" s="95"/>
      <c r="L714" s="80">
        <v>0</v>
      </c>
      <c r="Y714" s="98"/>
      <c r="Z714" s="80">
        <f t="shared" si="34"/>
        <v>0</v>
      </c>
      <c r="AA714" s="80" t="str">
        <f t="shared" si="33"/>
        <v>公司金融部</v>
      </c>
      <c r="AB714" s="81" t="s">
        <v>205</v>
      </c>
      <c r="AC714" s="81">
        <v>0</v>
      </c>
      <c r="AD714" s="81">
        <v>0</v>
      </c>
      <c r="AE714" s="81">
        <v>0</v>
      </c>
      <c r="AF714" s="81">
        <v>0</v>
      </c>
      <c r="AG714" s="80" t="str">
        <f>IFERROR(VLOOKUP(AB714,$AI:$AJ,2,FALSE),0)</f>
        <v>公司金融部</v>
      </c>
      <c r="AI714" s="89" t="s">
        <v>936</v>
      </c>
      <c r="AJ714" s="89" t="s">
        <v>34</v>
      </c>
      <c r="AL714" s="83"/>
      <c r="AM714" s="83"/>
      <c r="AN714" s="83"/>
      <c r="AO714" s="83"/>
      <c r="AP714" s="83"/>
      <c r="AX714" s="80" t="s">
        <v>936</v>
      </c>
      <c r="AY714" s="80" t="s">
        <v>34</v>
      </c>
    </row>
    <row r="715" s="80" customFormat="1" ht="17.25" spans="1:51">
      <c r="A715" s="95"/>
      <c r="B715" s="95"/>
      <c r="C715" s="95"/>
      <c r="D715" s="95">
        <v>0</v>
      </c>
      <c r="E715" s="95"/>
      <c r="F715" s="95"/>
      <c r="G715" s="95"/>
      <c r="H715" s="95"/>
      <c r="I715" s="95"/>
      <c r="J715" s="95"/>
      <c r="K715" s="95"/>
      <c r="L715" s="80">
        <v>0</v>
      </c>
      <c r="Y715" s="98"/>
      <c r="Z715" s="80">
        <f t="shared" si="34"/>
        <v>0</v>
      </c>
      <c r="AA715" s="80" t="str">
        <f t="shared" si="33"/>
        <v>运营管理部</v>
      </c>
      <c r="AB715" s="81" t="s">
        <v>335</v>
      </c>
      <c r="AC715" s="81">
        <v>0</v>
      </c>
      <c r="AD715" s="81">
        <v>0</v>
      </c>
      <c r="AE715" s="81">
        <v>0</v>
      </c>
      <c r="AF715" s="81">
        <v>0</v>
      </c>
      <c r="AG715" s="80" t="str">
        <f>IFERROR(VLOOKUP(AB715,$AI:$AJ,2,FALSE),0)</f>
        <v>运营管理部</v>
      </c>
      <c r="AI715" s="89" t="s">
        <v>982</v>
      </c>
      <c r="AJ715" s="89" t="s">
        <v>34</v>
      </c>
      <c r="AL715" s="83"/>
      <c r="AM715" s="83"/>
      <c r="AN715" s="83"/>
      <c r="AO715" s="83"/>
      <c r="AP715" s="83"/>
      <c r="AX715" s="80" t="s">
        <v>982</v>
      </c>
      <c r="AY715" s="80" t="s">
        <v>34</v>
      </c>
    </row>
    <row r="716" s="80" customFormat="1" ht="17.25" spans="1:51">
      <c r="A716" s="95"/>
      <c r="B716" s="95"/>
      <c r="C716" s="95"/>
      <c r="D716" s="95">
        <v>0</v>
      </c>
      <c r="E716" s="95"/>
      <c r="F716" s="95"/>
      <c r="G716" s="95"/>
      <c r="H716" s="95"/>
      <c r="I716" s="95"/>
      <c r="J716" s="95"/>
      <c r="K716" s="95"/>
      <c r="L716" s="80">
        <v>0</v>
      </c>
      <c r="Y716" s="98"/>
      <c r="Z716" s="80">
        <f t="shared" si="34"/>
        <v>0</v>
      </c>
      <c r="AA716" s="80" t="str">
        <f t="shared" si="33"/>
        <v>运营管理部业务保障部</v>
      </c>
      <c r="AB716" s="81" t="s">
        <v>430</v>
      </c>
      <c r="AC716" s="81">
        <v>0</v>
      </c>
      <c r="AD716" s="81">
        <v>0</v>
      </c>
      <c r="AE716" s="81">
        <v>0</v>
      </c>
      <c r="AF716" s="81">
        <v>0</v>
      </c>
      <c r="AG716" s="80" t="str">
        <f>IFERROR(VLOOKUP(AB716,$AI:$AJ,2,FALSE),0)</f>
        <v>运营管理部业务保障部</v>
      </c>
      <c r="AI716" s="89" t="s">
        <v>995</v>
      </c>
      <c r="AJ716" s="89" t="s">
        <v>34</v>
      </c>
      <c r="AL716" s="83"/>
      <c r="AM716" s="83"/>
      <c r="AN716" s="83"/>
      <c r="AO716" s="83"/>
      <c r="AP716" s="83"/>
      <c r="AX716" s="80" t="s">
        <v>995</v>
      </c>
      <c r="AY716" s="80" t="s">
        <v>34</v>
      </c>
    </row>
    <row r="717" s="80" customFormat="1" ht="17.25" spans="1:51">
      <c r="A717" s="95"/>
      <c r="B717" s="95"/>
      <c r="C717" s="95"/>
      <c r="D717" s="95">
        <v>0</v>
      </c>
      <c r="E717" s="95"/>
      <c r="F717" s="95"/>
      <c r="G717" s="95"/>
      <c r="H717" s="95"/>
      <c r="I717" s="95"/>
      <c r="J717" s="95"/>
      <c r="K717" s="95"/>
      <c r="L717" s="80">
        <v>0</v>
      </c>
      <c r="Y717" s="98"/>
      <c r="Z717" s="80">
        <f t="shared" si="34"/>
        <v>0</v>
      </c>
      <c r="AA717" s="80" t="str">
        <f t="shared" si="33"/>
        <v>合庆支行</v>
      </c>
      <c r="AB717" s="81" t="s">
        <v>542</v>
      </c>
      <c r="AC717" s="81">
        <v>0</v>
      </c>
      <c r="AD717" s="81">
        <v>0</v>
      </c>
      <c r="AE717" s="81">
        <v>0</v>
      </c>
      <c r="AF717" s="81">
        <v>0</v>
      </c>
      <c r="AG717" s="80" t="str">
        <f>IFERROR(VLOOKUP(AB717,$AI:$AJ,2,FALSE),0)</f>
        <v>合庆支行</v>
      </c>
      <c r="AI717" s="89" t="s">
        <v>1038</v>
      </c>
      <c r="AJ717" s="89" t="s">
        <v>34</v>
      </c>
      <c r="AL717" s="83"/>
      <c r="AM717" s="83"/>
      <c r="AN717" s="83"/>
      <c r="AO717" s="83"/>
      <c r="AP717" s="83"/>
      <c r="AX717" s="80" t="s">
        <v>1038</v>
      </c>
      <c r="AY717" s="80" t="s">
        <v>34</v>
      </c>
    </row>
    <row r="718" s="80" customFormat="1" ht="17.25" spans="1:51">
      <c r="A718" s="95"/>
      <c r="B718" s="95"/>
      <c r="C718" s="95"/>
      <c r="D718" s="95">
        <v>0</v>
      </c>
      <c r="E718" s="95"/>
      <c r="F718" s="95"/>
      <c r="G718" s="95"/>
      <c r="H718" s="95"/>
      <c r="I718" s="95"/>
      <c r="J718" s="95"/>
      <c r="K718" s="95"/>
      <c r="L718" s="80">
        <v>0</v>
      </c>
      <c r="Y718" s="98"/>
      <c r="Z718" s="80">
        <f t="shared" si="34"/>
        <v>0</v>
      </c>
      <c r="AA718" s="80" t="str">
        <f t="shared" si="33"/>
        <v>陆家嘴支行</v>
      </c>
      <c r="AB718" s="81" t="s">
        <v>649</v>
      </c>
      <c r="AC718" s="81">
        <v>0</v>
      </c>
      <c r="AD718" s="81">
        <v>0</v>
      </c>
      <c r="AE718" s="81">
        <v>0</v>
      </c>
      <c r="AF718" s="81">
        <v>0</v>
      </c>
      <c r="AG718" s="80" t="str">
        <f>IFERROR(VLOOKUP(AB718,$AI:$AJ,2,FALSE),0)</f>
        <v>陆家嘴支行</v>
      </c>
      <c r="AI718" s="89" t="s">
        <v>1039</v>
      </c>
      <c r="AJ718" s="89" t="s">
        <v>34</v>
      </c>
      <c r="AL718" s="83"/>
      <c r="AM718" s="83"/>
      <c r="AN718" s="83"/>
      <c r="AO718" s="83"/>
      <c r="AP718" s="83"/>
      <c r="AX718" s="80" t="s">
        <v>1039</v>
      </c>
      <c r="AY718" s="80" t="s">
        <v>34</v>
      </c>
    </row>
    <row r="719" s="80" customFormat="1" ht="17.25" spans="1:51">
      <c r="A719" s="95"/>
      <c r="B719" s="95"/>
      <c r="C719" s="95"/>
      <c r="D719" s="95">
        <v>0</v>
      </c>
      <c r="E719" s="95"/>
      <c r="F719" s="95"/>
      <c r="G719" s="95"/>
      <c r="H719" s="95"/>
      <c r="I719" s="95"/>
      <c r="J719" s="95"/>
      <c r="K719" s="95"/>
      <c r="L719" s="80">
        <v>0</v>
      </c>
      <c r="Y719" s="98"/>
      <c r="Z719" s="80">
        <f t="shared" si="34"/>
        <v>0</v>
      </c>
      <c r="AA719" s="80" t="str">
        <f t="shared" si="33"/>
        <v>施湾支行</v>
      </c>
      <c r="AB719" s="81" t="s">
        <v>1058</v>
      </c>
      <c r="AC719" s="81">
        <v>1</v>
      </c>
      <c r="AD719" s="81">
        <v>0</v>
      </c>
      <c r="AE719" s="81">
        <v>1</v>
      </c>
      <c r="AF719" s="81">
        <v>0</v>
      </c>
      <c r="AG719" s="80" t="str">
        <f>IFERROR(VLOOKUP(AB719,$AI:$AJ,2,FALSE),0)</f>
        <v>施湾支行</v>
      </c>
      <c r="AI719" s="89" t="s">
        <v>547</v>
      </c>
      <c r="AJ719" s="89" t="s">
        <v>34</v>
      </c>
      <c r="AL719" s="83"/>
      <c r="AM719" s="83"/>
      <c r="AN719" s="83"/>
      <c r="AO719" s="83"/>
      <c r="AP719" s="83"/>
      <c r="AX719" s="80" t="s">
        <v>547</v>
      </c>
      <c r="AY719" s="80" t="s">
        <v>34</v>
      </c>
    </row>
    <row r="720" s="80" customFormat="1" ht="17.25" spans="1:51">
      <c r="A720" s="95"/>
      <c r="B720" s="95"/>
      <c r="C720" s="95"/>
      <c r="D720" s="95">
        <v>0</v>
      </c>
      <c r="E720" s="95"/>
      <c r="F720" s="95"/>
      <c r="G720" s="95"/>
      <c r="H720" s="95"/>
      <c r="I720" s="95"/>
      <c r="J720" s="95"/>
      <c r="K720" s="95"/>
      <c r="L720" s="80">
        <v>0</v>
      </c>
      <c r="Y720" s="98"/>
      <c r="Z720" s="80">
        <f t="shared" si="34"/>
        <v>0</v>
      </c>
      <c r="AA720" s="80" t="str">
        <f t="shared" si="33"/>
        <v>高桥支行</v>
      </c>
      <c r="AB720" s="81" t="s">
        <v>892</v>
      </c>
      <c r="AC720" s="81">
        <v>0</v>
      </c>
      <c r="AD720" s="81">
        <v>0</v>
      </c>
      <c r="AE720" s="81">
        <v>0</v>
      </c>
      <c r="AF720" s="81">
        <v>0</v>
      </c>
      <c r="AG720" s="80" t="str">
        <f>IFERROR(VLOOKUP(AB720,$AI:$AJ,2,FALSE),0)</f>
        <v>高桥支行</v>
      </c>
      <c r="AI720" s="89" t="s">
        <v>658</v>
      </c>
      <c r="AJ720" s="89" t="s">
        <v>109</v>
      </c>
      <c r="AL720" s="83"/>
      <c r="AM720" s="83"/>
      <c r="AN720" s="83"/>
      <c r="AO720" s="83"/>
      <c r="AP720" s="83"/>
      <c r="AX720" s="80" t="s">
        <v>658</v>
      </c>
      <c r="AY720" s="80" t="s">
        <v>109</v>
      </c>
    </row>
    <row r="721" s="80" customFormat="1" ht="17.25" spans="1:51">
      <c r="A721" s="95"/>
      <c r="B721" s="95"/>
      <c r="C721" s="95"/>
      <c r="D721" s="95">
        <v>0</v>
      </c>
      <c r="E721" s="95"/>
      <c r="F721" s="95"/>
      <c r="G721" s="95"/>
      <c r="H721" s="95"/>
      <c r="I721" s="95"/>
      <c r="J721" s="95"/>
      <c r="K721" s="95"/>
      <c r="L721" s="80">
        <v>0</v>
      </c>
      <c r="Y721" s="98"/>
      <c r="Z721" s="80">
        <f t="shared" si="34"/>
        <v>0</v>
      </c>
      <c r="AA721" s="80">
        <f t="shared" si="33"/>
        <v>0</v>
      </c>
      <c r="AB721" s="81" t="s">
        <v>1040</v>
      </c>
      <c r="AC721" s="81">
        <v>0</v>
      </c>
      <c r="AD721" s="81">
        <v>0</v>
      </c>
      <c r="AE721" s="81">
        <v>0</v>
      </c>
      <c r="AF721" s="81">
        <v>0</v>
      </c>
      <c r="AG721" s="80">
        <f>IFERROR(VLOOKUP(AB721,$AI:$AJ,2,FALSE),0)</f>
        <v>0</v>
      </c>
      <c r="AI721" s="89" t="s">
        <v>79</v>
      </c>
      <c r="AJ721" s="89" t="s">
        <v>109</v>
      </c>
      <c r="AL721" s="83"/>
      <c r="AM721" s="83"/>
      <c r="AN721" s="83"/>
      <c r="AO721" s="83"/>
      <c r="AP721" s="83"/>
      <c r="AX721" s="80" t="s">
        <v>79</v>
      </c>
      <c r="AY721" s="80" t="s">
        <v>109</v>
      </c>
    </row>
    <row r="722" s="80" customFormat="1" ht="17.25" spans="1:51">
      <c r="A722" s="95"/>
      <c r="B722" s="95"/>
      <c r="C722" s="95"/>
      <c r="D722" s="95">
        <v>0</v>
      </c>
      <c r="E722" s="95"/>
      <c r="F722" s="95"/>
      <c r="G722" s="95"/>
      <c r="H722" s="95"/>
      <c r="I722" s="95"/>
      <c r="J722" s="95"/>
      <c r="K722" s="95"/>
      <c r="L722" s="80">
        <v>0</v>
      </c>
      <c r="Y722" s="98"/>
      <c r="Z722" s="80">
        <f t="shared" si="34"/>
        <v>0</v>
      </c>
      <c r="AA722" s="80" t="str">
        <f t="shared" si="33"/>
        <v>五星路支行</v>
      </c>
      <c r="AB722" s="81" t="s">
        <v>819</v>
      </c>
      <c r="AC722" s="81">
        <v>0</v>
      </c>
      <c r="AD722" s="81">
        <v>0</v>
      </c>
      <c r="AE722" s="81">
        <v>0</v>
      </c>
      <c r="AF722" s="81">
        <v>0</v>
      </c>
      <c r="AG722" s="80" t="str">
        <f>IFERROR(VLOOKUP(AB722,$AI:$AJ,2,FALSE),0)</f>
        <v>五星路支行</v>
      </c>
      <c r="AI722" s="89" t="s">
        <v>209</v>
      </c>
      <c r="AJ722" s="89" t="s">
        <v>109</v>
      </c>
      <c r="AL722" s="83"/>
      <c r="AM722" s="83"/>
      <c r="AN722" s="83"/>
      <c r="AO722" s="83"/>
      <c r="AP722" s="83"/>
      <c r="AX722" s="80" t="s">
        <v>209</v>
      </c>
      <c r="AY722" s="80" t="s">
        <v>109</v>
      </c>
    </row>
    <row r="723" s="80" customFormat="1" ht="17.25" spans="1:51">
      <c r="A723" s="95"/>
      <c r="B723" s="95"/>
      <c r="C723" s="95"/>
      <c r="D723" s="95">
        <v>0</v>
      </c>
      <c r="E723" s="95"/>
      <c r="F723" s="95"/>
      <c r="G723" s="95"/>
      <c r="H723" s="95"/>
      <c r="I723" s="95"/>
      <c r="J723" s="95"/>
      <c r="K723" s="95"/>
      <c r="L723" s="80">
        <v>0</v>
      </c>
      <c r="Y723" s="98"/>
      <c r="Z723" s="80">
        <f t="shared" si="34"/>
        <v>0</v>
      </c>
      <c r="AA723" s="80" t="str">
        <f t="shared" si="33"/>
        <v>市场一部</v>
      </c>
      <c r="AB723" s="81" t="s">
        <v>582</v>
      </c>
      <c r="AC723" s="81">
        <v>0</v>
      </c>
      <c r="AD723" s="81">
        <v>0</v>
      </c>
      <c r="AE723" s="81">
        <v>0</v>
      </c>
      <c r="AF723" s="81">
        <v>0</v>
      </c>
      <c r="AG723" s="80" t="str">
        <f>IFERROR(VLOOKUP(AB723,$AI:$AJ,2,FALSE),0)</f>
        <v>市场一部</v>
      </c>
      <c r="AI723" s="89" t="s">
        <v>120</v>
      </c>
      <c r="AJ723" s="89" t="s">
        <v>109</v>
      </c>
      <c r="AL723" s="83"/>
      <c r="AM723" s="83"/>
      <c r="AN723" s="83"/>
      <c r="AO723" s="83"/>
      <c r="AP723" s="83"/>
      <c r="AX723" s="80" t="s">
        <v>120</v>
      </c>
      <c r="AY723" s="80" t="s">
        <v>109</v>
      </c>
    </row>
    <row r="724" s="80" customFormat="1" ht="17.25" spans="1:51">
      <c r="A724" s="95"/>
      <c r="B724" s="95"/>
      <c r="C724" s="95"/>
      <c r="D724" s="95">
        <v>0</v>
      </c>
      <c r="E724" s="95"/>
      <c r="F724" s="95"/>
      <c r="G724" s="95"/>
      <c r="H724" s="95"/>
      <c r="I724" s="95"/>
      <c r="J724" s="95"/>
      <c r="K724" s="95"/>
      <c r="L724" s="80">
        <v>0</v>
      </c>
      <c r="Y724" s="98"/>
      <c r="Z724" s="80">
        <f t="shared" si="34"/>
        <v>0</v>
      </c>
      <c r="AA724" s="80">
        <f t="shared" si="33"/>
        <v>0</v>
      </c>
      <c r="AB724" s="81" t="s">
        <v>1041</v>
      </c>
      <c r="AC724" s="81">
        <v>0</v>
      </c>
      <c r="AD724" s="81">
        <v>0</v>
      </c>
      <c r="AE724" s="81">
        <v>0</v>
      </c>
      <c r="AF724" s="81">
        <v>0</v>
      </c>
      <c r="AG724" s="80">
        <f>IFERROR(VLOOKUP(AB724,$AI:$AJ,2,FALSE),0)</f>
        <v>0</v>
      </c>
      <c r="AI724" s="89" t="s">
        <v>785</v>
      </c>
      <c r="AJ724" s="89" t="s">
        <v>109</v>
      </c>
      <c r="AL724" s="83"/>
      <c r="AM724" s="83"/>
      <c r="AN724" s="83"/>
      <c r="AO724" s="83"/>
      <c r="AP724" s="83"/>
      <c r="AX724" s="80" t="s">
        <v>785</v>
      </c>
      <c r="AY724" s="80" t="s">
        <v>109</v>
      </c>
    </row>
    <row r="725" s="80" customFormat="1" ht="17.25" spans="1:51">
      <c r="A725" s="95"/>
      <c r="B725" s="95"/>
      <c r="C725" s="95"/>
      <c r="D725" s="95">
        <v>0</v>
      </c>
      <c r="E725" s="95"/>
      <c r="F725" s="95"/>
      <c r="G725" s="95"/>
      <c r="H725" s="95"/>
      <c r="I725" s="95"/>
      <c r="J725" s="95"/>
      <c r="K725" s="95"/>
      <c r="L725" s="80">
        <v>0</v>
      </c>
      <c r="Y725" s="98"/>
      <c r="Z725" s="80">
        <f t="shared" si="34"/>
        <v>0</v>
      </c>
      <c r="AA725" s="80" t="str">
        <f t="shared" si="33"/>
        <v>运营管理部</v>
      </c>
      <c r="AB725" s="81" t="s">
        <v>395</v>
      </c>
      <c r="AC725" s="81">
        <v>0</v>
      </c>
      <c r="AD725" s="81">
        <v>0</v>
      </c>
      <c r="AE725" s="81">
        <v>0</v>
      </c>
      <c r="AF725" s="81">
        <v>0</v>
      </c>
      <c r="AG725" s="80" t="str">
        <f>IFERROR(VLOOKUP(AB725,$AI:$AJ,2,FALSE),0)</f>
        <v>运营管理部</v>
      </c>
      <c r="AI725" s="93" t="s">
        <v>1043</v>
      </c>
      <c r="AJ725" s="89" t="s">
        <v>109</v>
      </c>
      <c r="AL725" s="83"/>
      <c r="AM725" s="83"/>
      <c r="AN725" s="83"/>
      <c r="AO725" s="83"/>
      <c r="AP725" s="83"/>
      <c r="AX725" s="80" t="s">
        <v>1043</v>
      </c>
      <c r="AY725" s="80" t="s">
        <v>109</v>
      </c>
    </row>
    <row r="726" s="80" customFormat="1" ht="17.25" spans="1:51">
      <c r="A726" s="95"/>
      <c r="B726" s="95"/>
      <c r="C726" s="95"/>
      <c r="D726" s="95">
        <v>0</v>
      </c>
      <c r="E726" s="95"/>
      <c r="F726" s="95"/>
      <c r="G726" s="95"/>
      <c r="H726" s="95"/>
      <c r="I726" s="95"/>
      <c r="J726" s="95"/>
      <c r="K726" s="95"/>
      <c r="L726" s="80">
        <v>0</v>
      </c>
      <c r="Y726" s="98"/>
      <c r="Z726" s="80">
        <f t="shared" si="34"/>
        <v>0</v>
      </c>
      <c r="AA726" s="80">
        <f t="shared" si="33"/>
        <v>0</v>
      </c>
      <c r="AB726" s="81" t="s">
        <v>1042</v>
      </c>
      <c r="AC726" s="81">
        <v>0</v>
      </c>
      <c r="AD726" s="81">
        <v>0</v>
      </c>
      <c r="AE726" s="81">
        <v>0</v>
      </c>
      <c r="AF726" s="81">
        <v>0</v>
      </c>
      <c r="AG726" s="80">
        <f>IFERROR(VLOOKUP(AB726,$AI:$AJ,2,FALSE),0)</f>
        <v>0</v>
      </c>
      <c r="AI726" s="94" t="s">
        <v>1044</v>
      </c>
      <c r="AJ726" s="89" t="s">
        <v>109</v>
      </c>
      <c r="AL726" s="83"/>
      <c r="AM726" s="83"/>
      <c r="AN726" s="83"/>
      <c r="AO726" s="83"/>
      <c r="AP726" s="83"/>
      <c r="AX726" s="80" t="s">
        <v>1044</v>
      </c>
      <c r="AY726" s="80" t="s">
        <v>109</v>
      </c>
    </row>
    <row r="727" s="80" customFormat="1" ht="17.25" spans="1:51">
      <c r="A727" s="95"/>
      <c r="B727" s="95"/>
      <c r="C727" s="95"/>
      <c r="D727" s="95">
        <v>0</v>
      </c>
      <c r="E727" s="95"/>
      <c r="F727" s="95"/>
      <c r="G727" s="95"/>
      <c r="H727" s="95"/>
      <c r="I727" s="95"/>
      <c r="J727" s="95"/>
      <c r="K727" s="95"/>
      <c r="L727" s="80">
        <v>0</v>
      </c>
      <c r="Y727" s="98"/>
      <c r="Z727" s="80">
        <f t="shared" si="34"/>
        <v>0</v>
      </c>
      <c r="AA727" s="80" t="str">
        <f t="shared" si="33"/>
        <v>唐镇支行</v>
      </c>
      <c r="AB727" s="81" t="s">
        <v>544</v>
      </c>
      <c r="AC727" s="81">
        <v>0</v>
      </c>
      <c r="AD727" s="81">
        <v>0</v>
      </c>
      <c r="AE727" s="81">
        <v>0</v>
      </c>
      <c r="AF727" s="81">
        <v>273000</v>
      </c>
      <c r="AG727" s="80" t="str">
        <f>IFERROR(VLOOKUP(AB727,$AI:$AJ,2,FALSE),0)</f>
        <v>唐镇支行</v>
      </c>
      <c r="AI727" s="89" t="s">
        <v>1045</v>
      </c>
      <c r="AJ727" s="89" t="s">
        <v>109</v>
      </c>
      <c r="AL727" s="83"/>
      <c r="AM727" s="83"/>
      <c r="AN727" s="83"/>
      <c r="AO727" s="83"/>
      <c r="AP727" s="83"/>
      <c r="AX727" s="80" t="s">
        <v>1045</v>
      </c>
      <c r="AY727" s="80" t="s">
        <v>109</v>
      </c>
    </row>
    <row r="728" s="80" customFormat="1" ht="17.25" spans="1:51">
      <c r="A728" s="95"/>
      <c r="B728" s="95"/>
      <c r="C728" s="95"/>
      <c r="D728" s="95">
        <v>0</v>
      </c>
      <c r="E728" s="95"/>
      <c r="F728" s="95"/>
      <c r="G728" s="95"/>
      <c r="H728" s="95"/>
      <c r="I728" s="95"/>
      <c r="J728" s="95"/>
      <c r="K728" s="95"/>
      <c r="L728" s="80">
        <v>0</v>
      </c>
      <c r="Y728" s="98"/>
      <c r="Z728" s="80">
        <f t="shared" si="34"/>
        <v>0</v>
      </c>
      <c r="AA728" s="80" t="str">
        <f t="shared" si="33"/>
        <v>川沙支行</v>
      </c>
      <c r="AB728" s="81" t="s">
        <v>547</v>
      </c>
      <c r="AC728" s="81">
        <v>0</v>
      </c>
      <c r="AD728" s="81">
        <v>0</v>
      </c>
      <c r="AE728" s="81">
        <v>0</v>
      </c>
      <c r="AF728" s="81">
        <v>5000</v>
      </c>
      <c r="AG728" s="80" t="str">
        <f>IFERROR(VLOOKUP(AB728,$AI:$AJ,2,FALSE),0)</f>
        <v>川沙支行</v>
      </c>
      <c r="AI728" s="89" t="s">
        <v>944</v>
      </c>
      <c r="AJ728" s="89" t="s">
        <v>109</v>
      </c>
      <c r="AL728" s="83"/>
      <c r="AM728" s="83"/>
      <c r="AN728" s="83"/>
      <c r="AO728" s="83"/>
      <c r="AP728" s="83"/>
      <c r="AX728" s="80" t="s">
        <v>944</v>
      </c>
      <c r="AY728" s="80" t="s">
        <v>109</v>
      </c>
    </row>
    <row r="729" s="80" customFormat="1" ht="17.25" spans="1:51">
      <c r="A729" s="95"/>
      <c r="B729" s="95"/>
      <c r="C729" s="95"/>
      <c r="D729" s="95">
        <v>0</v>
      </c>
      <c r="E729" s="95"/>
      <c r="F729" s="95"/>
      <c r="G729" s="95"/>
      <c r="H729" s="95"/>
      <c r="I729" s="95"/>
      <c r="J729" s="95"/>
      <c r="K729" s="95"/>
      <c r="L729" s="80">
        <v>0</v>
      </c>
      <c r="Y729" s="98"/>
      <c r="Z729" s="80">
        <f t="shared" si="34"/>
        <v>0</v>
      </c>
      <c r="AA729" s="80" t="str">
        <f t="shared" si="33"/>
        <v>唐镇支行</v>
      </c>
      <c r="AB729" s="81" t="s">
        <v>993</v>
      </c>
      <c r="AC729" s="81">
        <v>0</v>
      </c>
      <c r="AD729" s="81">
        <v>0</v>
      </c>
      <c r="AE729" s="81">
        <v>0</v>
      </c>
      <c r="AF729" s="81">
        <v>0</v>
      </c>
      <c r="AG729" s="80" t="str">
        <f>IFERROR(VLOOKUP(AB729,$AI:$AJ,2,FALSE),0)</f>
        <v>唐镇支行</v>
      </c>
      <c r="AI729" s="89" t="s">
        <v>467</v>
      </c>
      <c r="AJ729" s="89" t="s">
        <v>78</v>
      </c>
      <c r="AL729" s="83"/>
      <c r="AM729" s="83"/>
      <c r="AN729" s="83"/>
      <c r="AO729" s="83"/>
      <c r="AP729" s="83"/>
      <c r="AX729" s="80" t="s">
        <v>467</v>
      </c>
      <c r="AY729" s="80" t="s">
        <v>78</v>
      </c>
    </row>
    <row r="730" s="80" customFormat="1" ht="17.25" spans="1:51">
      <c r="A730" s="95"/>
      <c r="B730" s="95"/>
      <c r="C730" s="95"/>
      <c r="D730" s="95">
        <v>0</v>
      </c>
      <c r="E730" s="95"/>
      <c r="F730" s="95"/>
      <c r="G730" s="95"/>
      <c r="H730" s="95"/>
      <c r="I730" s="95"/>
      <c r="J730" s="95"/>
      <c r="K730" s="95"/>
      <c r="L730" s="80">
        <v>0</v>
      </c>
      <c r="Y730" s="98"/>
      <c r="Z730" s="80">
        <f t="shared" si="34"/>
        <v>0</v>
      </c>
      <c r="AA730" s="80" t="str">
        <f t="shared" si="33"/>
        <v>新园路支行</v>
      </c>
      <c r="AB730" s="81" t="s">
        <v>549</v>
      </c>
      <c r="AC730" s="81">
        <v>0</v>
      </c>
      <c r="AD730" s="81">
        <v>0</v>
      </c>
      <c r="AE730" s="81">
        <v>0</v>
      </c>
      <c r="AF730" s="81">
        <v>0</v>
      </c>
      <c r="AG730" s="80" t="str">
        <f>IFERROR(VLOOKUP(AB730,$AI:$AJ,2,FALSE),0)</f>
        <v>新园路支行</v>
      </c>
      <c r="AI730" s="89" t="s">
        <v>175</v>
      </c>
      <c r="AJ730" s="89" t="s">
        <v>34</v>
      </c>
      <c r="AL730" s="83"/>
      <c r="AM730" s="83"/>
      <c r="AN730" s="83"/>
      <c r="AO730" s="83"/>
      <c r="AP730" s="83"/>
      <c r="AX730" s="80" t="s">
        <v>175</v>
      </c>
      <c r="AY730" s="80" t="s">
        <v>34</v>
      </c>
    </row>
    <row r="731" s="80" customFormat="1" ht="17.25" spans="1:51">
      <c r="A731" s="95"/>
      <c r="B731" s="95"/>
      <c r="C731" s="95"/>
      <c r="D731" s="95">
        <v>0</v>
      </c>
      <c r="E731" s="95"/>
      <c r="F731" s="95"/>
      <c r="G731" s="95"/>
      <c r="H731" s="95"/>
      <c r="I731" s="95"/>
      <c r="J731" s="95"/>
      <c r="K731" s="95"/>
      <c r="L731" s="80">
        <v>0</v>
      </c>
      <c r="Y731" s="98"/>
      <c r="Z731" s="80">
        <f t="shared" si="34"/>
        <v>0</v>
      </c>
      <c r="AA731" s="80" t="str">
        <f t="shared" si="33"/>
        <v>张江支行</v>
      </c>
      <c r="AB731" s="81" t="s">
        <v>966</v>
      </c>
      <c r="AC731" s="81">
        <v>0</v>
      </c>
      <c r="AD731" s="81">
        <v>0</v>
      </c>
      <c r="AE731" s="81">
        <v>0</v>
      </c>
      <c r="AF731" s="81">
        <v>0</v>
      </c>
      <c r="AG731" s="80" t="str">
        <f>IFERROR(VLOOKUP(AB731,$AI:$AJ,2,FALSE),0)</f>
        <v>张江支行</v>
      </c>
      <c r="AI731" s="89" t="s">
        <v>321</v>
      </c>
      <c r="AJ731" s="89" t="s">
        <v>78</v>
      </c>
      <c r="AL731" s="83"/>
      <c r="AM731" s="83"/>
      <c r="AN731" s="83"/>
      <c r="AO731" s="83"/>
      <c r="AP731" s="83"/>
      <c r="AX731" s="80" t="s">
        <v>321</v>
      </c>
      <c r="AY731" s="80" t="s">
        <v>78</v>
      </c>
    </row>
    <row r="732" s="80" customFormat="1" ht="17.25" spans="1:51">
      <c r="A732" s="95"/>
      <c r="B732" s="95"/>
      <c r="C732" s="95"/>
      <c r="D732" s="95">
        <v>0</v>
      </c>
      <c r="E732" s="95"/>
      <c r="F732" s="95"/>
      <c r="G732" s="95"/>
      <c r="H732" s="95"/>
      <c r="I732" s="95"/>
      <c r="J732" s="95"/>
      <c r="K732" s="95"/>
      <c r="L732" s="80">
        <v>0</v>
      </c>
      <c r="Y732" s="98"/>
      <c r="Z732" s="80">
        <f t="shared" si="34"/>
        <v>0</v>
      </c>
      <c r="AA732" s="80" t="str">
        <f t="shared" si="33"/>
        <v>潼港分理处</v>
      </c>
      <c r="AB732" s="81" t="s">
        <v>552</v>
      </c>
      <c r="AC732" s="81">
        <v>0</v>
      </c>
      <c r="AD732" s="81">
        <v>0</v>
      </c>
      <c r="AE732" s="81">
        <v>0</v>
      </c>
      <c r="AF732" s="81">
        <v>0</v>
      </c>
      <c r="AG732" s="80" t="str">
        <f>IFERROR(VLOOKUP(AB732,$AI:$AJ,2,FALSE),0)</f>
        <v>潼港分理处</v>
      </c>
      <c r="AI732" s="89" t="s">
        <v>126</v>
      </c>
      <c r="AJ732" s="89" t="s">
        <v>66</v>
      </c>
      <c r="AL732" s="83"/>
      <c r="AM732" s="83"/>
      <c r="AN732" s="83"/>
      <c r="AO732" s="83"/>
      <c r="AP732" s="83"/>
      <c r="AX732" s="80" t="s">
        <v>126</v>
      </c>
      <c r="AY732" s="80" t="s">
        <v>66</v>
      </c>
    </row>
    <row r="733" s="80" customFormat="1" ht="17.25" spans="1:51">
      <c r="A733" s="95"/>
      <c r="B733" s="95"/>
      <c r="C733" s="95"/>
      <c r="D733" s="95">
        <v>0</v>
      </c>
      <c r="E733" s="95"/>
      <c r="F733" s="95"/>
      <c r="G733" s="95"/>
      <c r="H733" s="95"/>
      <c r="I733" s="95"/>
      <c r="J733" s="95"/>
      <c r="K733" s="95"/>
      <c r="L733" s="80">
        <v>0</v>
      </c>
      <c r="Y733" s="98"/>
      <c r="Z733" s="80">
        <f t="shared" si="34"/>
        <v>0</v>
      </c>
      <c r="AA733" s="80" t="str">
        <f t="shared" si="33"/>
        <v>蔡路支行</v>
      </c>
      <c r="AB733" s="81" t="s">
        <v>555</v>
      </c>
      <c r="AC733" s="81">
        <v>0</v>
      </c>
      <c r="AD733" s="81">
        <v>0</v>
      </c>
      <c r="AE733" s="81">
        <v>4</v>
      </c>
      <c r="AF733" s="81">
        <v>70500</v>
      </c>
      <c r="AG733" s="80" t="str">
        <f>IFERROR(VLOOKUP(AB733,$AI:$AJ,2,FALSE),0)</f>
        <v>蔡路支行</v>
      </c>
      <c r="AI733" s="89" t="s">
        <v>528</v>
      </c>
      <c r="AJ733" s="89" t="s">
        <v>78</v>
      </c>
      <c r="AL733" s="83"/>
      <c r="AM733" s="83"/>
      <c r="AN733" s="83"/>
      <c r="AO733" s="83"/>
      <c r="AP733" s="83"/>
      <c r="AX733" s="80" t="s">
        <v>528</v>
      </c>
      <c r="AY733" s="80" t="s">
        <v>78</v>
      </c>
    </row>
    <row r="734" s="80" customFormat="1" ht="17.25" spans="1:51">
      <c r="A734" s="95"/>
      <c r="B734" s="95"/>
      <c r="C734" s="95"/>
      <c r="D734" s="95">
        <v>0</v>
      </c>
      <c r="E734" s="95"/>
      <c r="F734" s="95"/>
      <c r="G734" s="95"/>
      <c r="H734" s="95"/>
      <c r="I734" s="95"/>
      <c r="J734" s="95"/>
      <c r="K734" s="95"/>
      <c r="L734" s="80">
        <v>0</v>
      </c>
      <c r="Y734" s="98"/>
      <c r="Z734" s="80">
        <f t="shared" si="34"/>
        <v>0</v>
      </c>
      <c r="AA734" s="80" t="str">
        <f t="shared" si="33"/>
        <v>唐镇支行</v>
      </c>
      <c r="AB734" s="81" t="s">
        <v>1002</v>
      </c>
      <c r="AC734" s="81">
        <v>0</v>
      </c>
      <c r="AD734" s="81">
        <v>0</v>
      </c>
      <c r="AE734" s="81">
        <v>0</v>
      </c>
      <c r="AF734" s="81">
        <v>0</v>
      </c>
      <c r="AG734" s="80" t="str">
        <f>IFERROR(VLOOKUP(AB734,$AI:$AJ,2,FALSE),0)</f>
        <v>唐镇支行</v>
      </c>
      <c r="AI734" s="89" t="s">
        <v>984</v>
      </c>
      <c r="AJ734" s="89" t="s">
        <v>78</v>
      </c>
      <c r="AL734" s="83"/>
      <c r="AM734" s="83"/>
      <c r="AN734" s="83"/>
      <c r="AO734" s="83"/>
      <c r="AP734" s="83"/>
      <c r="AX734" s="80" t="s">
        <v>984</v>
      </c>
      <c r="AY734" s="80" t="s">
        <v>78</v>
      </c>
    </row>
    <row r="735" s="80" customFormat="1" ht="17.25" spans="1:51">
      <c r="A735" s="95"/>
      <c r="B735" s="95"/>
      <c r="C735" s="95"/>
      <c r="D735" s="95">
        <v>0</v>
      </c>
      <c r="E735" s="95"/>
      <c r="F735" s="95"/>
      <c r="G735" s="95"/>
      <c r="H735" s="95"/>
      <c r="I735" s="95"/>
      <c r="J735" s="95"/>
      <c r="K735" s="95"/>
      <c r="L735" s="80">
        <v>0</v>
      </c>
      <c r="Y735" s="98"/>
      <c r="Z735" s="80">
        <f t="shared" si="34"/>
        <v>0</v>
      </c>
      <c r="AA735" s="80">
        <f t="shared" si="33"/>
        <v>0</v>
      </c>
      <c r="AB735" s="81" t="s">
        <v>1046</v>
      </c>
      <c r="AC735" s="81">
        <v>0</v>
      </c>
      <c r="AD735" s="81">
        <v>0</v>
      </c>
      <c r="AE735" s="81">
        <v>0</v>
      </c>
      <c r="AF735" s="81">
        <v>140000</v>
      </c>
      <c r="AG735" s="80">
        <f>IFERROR(VLOOKUP(AB735,$AI:$AJ,2,FALSE),0)</f>
        <v>0</v>
      </c>
      <c r="AI735" s="93" t="s">
        <v>957</v>
      </c>
      <c r="AJ735" s="89" t="s">
        <v>78</v>
      </c>
      <c r="AL735" s="83"/>
      <c r="AM735" s="83"/>
      <c r="AN735" s="83"/>
      <c r="AO735" s="83"/>
      <c r="AP735" s="83"/>
      <c r="AX735" s="80" t="s">
        <v>957</v>
      </c>
      <c r="AY735" s="80" t="s">
        <v>78</v>
      </c>
    </row>
    <row r="736" s="80" customFormat="1" ht="17.25" spans="1:51">
      <c r="A736" s="95"/>
      <c r="B736" s="95"/>
      <c r="C736" s="95"/>
      <c r="D736" s="95">
        <v>0</v>
      </c>
      <c r="E736" s="95"/>
      <c r="F736" s="95"/>
      <c r="G736" s="95"/>
      <c r="H736" s="95"/>
      <c r="I736" s="95"/>
      <c r="J736" s="95"/>
      <c r="K736" s="95"/>
      <c r="L736" s="80">
        <v>0</v>
      </c>
      <c r="Y736" s="98"/>
      <c r="Z736" s="80">
        <f t="shared" si="34"/>
        <v>0</v>
      </c>
      <c r="AA736" s="80">
        <f t="shared" si="33"/>
        <v>0</v>
      </c>
      <c r="AB736" s="81" t="s">
        <v>1047</v>
      </c>
      <c r="AC736" s="81">
        <v>0</v>
      </c>
      <c r="AD736" s="81">
        <v>0</v>
      </c>
      <c r="AE736" s="81">
        <v>0</v>
      </c>
      <c r="AF736" s="81">
        <v>111000</v>
      </c>
      <c r="AG736" s="80">
        <f>IFERROR(VLOOKUP(AB736,$AI:$AJ,2,FALSE),0)</f>
        <v>0</v>
      </c>
      <c r="AI736" s="89" t="s">
        <v>1007</v>
      </c>
      <c r="AJ736" s="89" t="s">
        <v>78</v>
      </c>
      <c r="AL736" s="83"/>
      <c r="AM736" s="83"/>
      <c r="AN736" s="83"/>
      <c r="AO736" s="83"/>
      <c r="AP736" s="83"/>
      <c r="AX736" s="80" t="s">
        <v>1007</v>
      </c>
      <c r="AY736" s="80" t="s">
        <v>78</v>
      </c>
    </row>
    <row r="737" s="80" customFormat="1" ht="17.25" spans="1:51">
      <c r="A737" s="95"/>
      <c r="B737" s="95"/>
      <c r="C737" s="95"/>
      <c r="D737" s="95">
        <v>0</v>
      </c>
      <c r="E737" s="95"/>
      <c r="F737" s="95"/>
      <c r="G737" s="95"/>
      <c r="H737" s="95"/>
      <c r="I737" s="95"/>
      <c r="J737" s="95"/>
      <c r="K737" s="95"/>
      <c r="L737" s="80">
        <v>0</v>
      </c>
      <c r="Y737" s="98"/>
      <c r="Z737" s="80">
        <f t="shared" si="34"/>
        <v>0</v>
      </c>
      <c r="AA737" s="80">
        <f t="shared" si="33"/>
        <v>0</v>
      </c>
      <c r="AB737" s="81" t="s">
        <v>1048</v>
      </c>
      <c r="AC737" s="81">
        <v>0</v>
      </c>
      <c r="AD737" s="81">
        <v>0</v>
      </c>
      <c r="AE737" s="81">
        <v>0</v>
      </c>
      <c r="AF737" s="81">
        <v>0</v>
      </c>
      <c r="AG737" s="80">
        <f>IFERROR(VLOOKUP(AB737,$AI:$AJ,2,FALSE),0)</f>
        <v>0</v>
      </c>
      <c r="AI737" s="94" t="s">
        <v>968</v>
      </c>
      <c r="AJ737" s="89" t="s">
        <v>78</v>
      </c>
      <c r="AL737" s="83"/>
      <c r="AM737" s="83"/>
      <c r="AN737" s="83"/>
      <c r="AO737" s="83"/>
      <c r="AP737" s="83"/>
      <c r="AX737" s="80" t="s">
        <v>968</v>
      </c>
      <c r="AY737" s="80" t="s">
        <v>78</v>
      </c>
    </row>
    <row r="738" s="80" customFormat="1" ht="17.25" spans="1:51">
      <c r="A738" s="95"/>
      <c r="B738" s="95"/>
      <c r="C738" s="95"/>
      <c r="D738" s="95">
        <v>0</v>
      </c>
      <c r="E738" s="95"/>
      <c r="F738" s="95"/>
      <c r="G738" s="95"/>
      <c r="H738" s="95"/>
      <c r="I738" s="95"/>
      <c r="J738" s="95"/>
      <c r="K738" s="95"/>
      <c r="L738" s="80">
        <v>0</v>
      </c>
      <c r="Y738" s="98"/>
      <c r="Z738" s="80">
        <f t="shared" si="34"/>
        <v>0</v>
      </c>
      <c r="AA738" s="80" t="str">
        <f t="shared" si="33"/>
        <v>和炯路支行</v>
      </c>
      <c r="AB738" s="81" t="s">
        <v>558</v>
      </c>
      <c r="AC738" s="81">
        <v>0</v>
      </c>
      <c r="AD738" s="81">
        <v>0</v>
      </c>
      <c r="AE738" s="81">
        <v>0</v>
      </c>
      <c r="AF738" s="81">
        <v>1076000</v>
      </c>
      <c r="AG738" s="80" t="str">
        <f>IFERROR(VLOOKUP(AB738,$AI:$AJ,2,FALSE),0)</f>
        <v>和炯路支行</v>
      </c>
      <c r="AI738" s="89" t="s">
        <v>1049</v>
      </c>
      <c r="AJ738" s="89" t="s">
        <v>78</v>
      </c>
      <c r="AL738" s="83"/>
      <c r="AM738" s="83"/>
      <c r="AN738" s="83"/>
      <c r="AO738" s="83"/>
      <c r="AP738" s="83"/>
      <c r="AX738" s="80" t="s">
        <v>1049</v>
      </c>
      <c r="AY738" s="80" t="s">
        <v>78</v>
      </c>
    </row>
    <row r="739" s="80" customFormat="1" spans="1:51">
      <c r="A739" s="95"/>
      <c r="B739" s="95"/>
      <c r="C739" s="95"/>
      <c r="D739" s="95">
        <v>0</v>
      </c>
      <c r="E739" s="95"/>
      <c r="F739" s="95"/>
      <c r="G739" s="95"/>
      <c r="H739" s="95"/>
      <c r="I739" s="95"/>
      <c r="J739" s="95"/>
      <c r="K739" s="95"/>
      <c r="L739" s="80">
        <v>0</v>
      </c>
      <c r="Z739" s="80">
        <f t="shared" si="34"/>
        <v>0</v>
      </c>
      <c r="AA739" s="80">
        <f t="shared" si="33"/>
        <v>0</v>
      </c>
      <c r="AB739" s="81" t="s">
        <v>146</v>
      </c>
      <c r="AC739" s="81"/>
      <c r="AD739" s="81"/>
      <c r="AE739" s="81"/>
      <c r="AF739" s="81"/>
      <c r="AG739" s="80">
        <f>IFERROR(VLOOKUP(AB739,$AI:$AJ,2,FALSE),0)</f>
        <v>0</v>
      </c>
      <c r="AI739" s="89" t="s">
        <v>964</v>
      </c>
      <c r="AJ739" s="89" t="s">
        <v>32</v>
      </c>
      <c r="AL739" s="83"/>
      <c r="AM739" s="83"/>
      <c r="AN739" s="83"/>
      <c r="AO739" s="83"/>
      <c r="AP739" s="83"/>
      <c r="AX739" s="80" t="s">
        <v>964</v>
      </c>
      <c r="AY739" s="80" t="s">
        <v>32</v>
      </c>
    </row>
    <row r="740" s="80" customFormat="1" spans="1:51">
      <c r="A740" s="95"/>
      <c r="B740" s="95"/>
      <c r="C740" s="95"/>
      <c r="D740" s="95"/>
      <c r="E740" s="95"/>
      <c r="F740" s="95"/>
      <c r="G740" s="95"/>
      <c r="H740" s="95"/>
      <c r="I740" s="95"/>
      <c r="J740" s="95"/>
      <c r="K740" s="95"/>
      <c r="AB740" s="81" t="s">
        <v>151</v>
      </c>
      <c r="AC740" s="81">
        <v>12</v>
      </c>
      <c r="AD740" s="81">
        <v>1410800</v>
      </c>
      <c r="AE740" s="81">
        <v>761</v>
      </c>
      <c r="AF740" s="81">
        <v>62676527</v>
      </c>
      <c r="AI740" s="89" t="s">
        <v>997</v>
      </c>
      <c r="AJ740" s="89" t="s">
        <v>32</v>
      </c>
      <c r="AL740" s="83"/>
      <c r="AM740" s="83"/>
      <c r="AN740" s="83"/>
      <c r="AO740" s="83"/>
      <c r="AP740" s="83"/>
      <c r="AX740" s="80" t="s">
        <v>997</v>
      </c>
      <c r="AY740" s="80" t="s">
        <v>32</v>
      </c>
    </row>
    <row r="741" s="80" customFormat="1" spans="1:51">
      <c r="A741" s="95"/>
      <c r="B741" s="95"/>
      <c r="C741" s="95"/>
      <c r="D741" s="95"/>
      <c r="E741" s="95"/>
      <c r="F741" s="95"/>
      <c r="G741" s="95"/>
      <c r="H741" s="95"/>
      <c r="I741" s="95"/>
      <c r="J741" s="95"/>
      <c r="K741" s="95"/>
      <c r="AB741" s="81"/>
      <c r="AC741" s="81"/>
      <c r="AD741" s="81"/>
      <c r="AE741" s="81"/>
      <c r="AF741" s="81"/>
      <c r="AI741" s="89" t="s">
        <v>1050</v>
      </c>
      <c r="AJ741" s="89" t="s">
        <v>32</v>
      </c>
      <c r="AL741" s="83"/>
      <c r="AM741" s="83"/>
      <c r="AN741" s="83"/>
      <c r="AO741" s="83"/>
      <c r="AP741" s="83"/>
      <c r="AX741" s="80" t="s">
        <v>1050</v>
      </c>
      <c r="AY741" s="80" t="s">
        <v>32</v>
      </c>
    </row>
    <row r="742" s="80" customFormat="1" spans="1:51">
      <c r="A742" s="95"/>
      <c r="B742" s="95"/>
      <c r="C742" s="95"/>
      <c r="D742" s="95"/>
      <c r="E742" s="95"/>
      <c r="F742" s="95"/>
      <c r="G742" s="95"/>
      <c r="H742" s="95"/>
      <c r="I742" s="95"/>
      <c r="J742" s="95"/>
      <c r="K742" s="95"/>
      <c r="AB742" s="81"/>
      <c r="AC742" s="81"/>
      <c r="AD742" s="81"/>
      <c r="AE742" s="81"/>
      <c r="AF742" s="81"/>
      <c r="AI742" s="89" t="s">
        <v>317</v>
      </c>
      <c r="AJ742" s="89" t="s">
        <v>32</v>
      </c>
      <c r="AL742" s="83"/>
      <c r="AM742" s="83"/>
      <c r="AN742" s="83"/>
      <c r="AO742" s="83"/>
      <c r="AP742" s="83"/>
      <c r="AX742" s="80" t="s">
        <v>317</v>
      </c>
      <c r="AY742" s="80" t="s">
        <v>32</v>
      </c>
    </row>
    <row r="743" s="80" customFormat="1" spans="1:51">
      <c r="A743" s="95"/>
      <c r="B743" s="95"/>
      <c r="C743" s="95"/>
      <c r="D743" s="95"/>
      <c r="E743" s="95"/>
      <c r="F743" s="95"/>
      <c r="G743" s="95"/>
      <c r="H743" s="95"/>
      <c r="I743" s="95"/>
      <c r="J743" s="95"/>
      <c r="K743" s="95"/>
      <c r="AB743" s="81"/>
      <c r="AC743" s="81"/>
      <c r="AD743" s="81"/>
      <c r="AE743" s="81"/>
      <c r="AF743" s="81"/>
      <c r="AI743" s="89" t="s">
        <v>394</v>
      </c>
      <c r="AJ743" s="89" t="s">
        <v>32</v>
      </c>
      <c r="AL743" s="83"/>
      <c r="AM743" s="83"/>
      <c r="AN743" s="83"/>
      <c r="AO743" s="83"/>
      <c r="AP743" s="83"/>
      <c r="AX743" s="80" t="s">
        <v>394</v>
      </c>
      <c r="AY743" s="80" t="s">
        <v>32</v>
      </c>
    </row>
    <row r="744" s="80" customFormat="1" spans="1:51">
      <c r="A744" s="95"/>
      <c r="B744" s="95"/>
      <c r="C744" s="95"/>
      <c r="D744" s="95"/>
      <c r="E744" s="95"/>
      <c r="F744" s="95"/>
      <c r="G744" s="95"/>
      <c r="H744" s="95"/>
      <c r="I744" s="95"/>
      <c r="J744" s="95"/>
      <c r="K744" s="95"/>
      <c r="AB744" s="81"/>
      <c r="AC744" s="81"/>
      <c r="AD744" s="81"/>
      <c r="AE744" s="81"/>
      <c r="AF744" s="81"/>
      <c r="AI744" s="89" t="s">
        <v>204</v>
      </c>
      <c r="AJ744" s="89" t="s">
        <v>32</v>
      </c>
      <c r="AL744" s="83"/>
      <c r="AM744" s="83"/>
      <c r="AN744" s="83"/>
      <c r="AO744" s="83"/>
      <c r="AP744" s="83"/>
      <c r="AX744" s="80" t="s">
        <v>204</v>
      </c>
      <c r="AY744" s="80" t="s">
        <v>32</v>
      </c>
    </row>
    <row r="745" s="80" customFormat="1" spans="1:51">
      <c r="A745" s="95"/>
      <c r="B745" s="95"/>
      <c r="C745" s="95"/>
      <c r="D745" s="95"/>
      <c r="E745" s="95"/>
      <c r="F745" s="95"/>
      <c r="G745" s="95"/>
      <c r="H745" s="95"/>
      <c r="I745" s="95"/>
      <c r="J745" s="95"/>
      <c r="K745" s="95"/>
      <c r="AB745" s="81"/>
      <c r="AC745" s="81"/>
      <c r="AD745" s="81"/>
      <c r="AE745" s="81"/>
      <c r="AF745" s="81"/>
      <c r="AI745" s="91" t="s">
        <v>428</v>
      </c>
      <c r="AJ745" s="89" t="s">
        <v>32</v>
      </c>
      <c r="AL745" s="83"/>
      <c r="AM745" s="83"/>
      <c r="AN745" s="83"/>
      <c r="AO745" s="83"/>
      <c r="AP745" s="83"/>
      <c r="AX745" s="80" t="s">
        <v>428</v>
      </c>
      <c r="AY745" s="80" t="s">
        <v>32</v>
      </c>
    </row>
    <row r="746" s="80" customFormat="1" spans="1:51">
      <c r="A746" s="95"/>
      <c r="B746" s="95"/>
      <c r="C746" s="95"/>
      <c r="D746" s="95"/>
      <c r="E746" s="95"/>
      <c r="F746" s="95"/>
      <c r="G746" s="95"/>
      <c r="H746" s="95"/>
      <c r="I746" s="95"/>
      <c r="J746" s="95"/>
      <c r="K746" s="95"/>
      <c r="AB746" s="81"/>
      <c r="AC746" s="81"/>
      <c r="AD746" s="81"/>
      <c r="AE746" s="81"/>
      <c r="AF746" s="81"/>
      <c r="AI746" s="89" t="s">
        <v>405</v>
      </c>
      <c r="AJ746" s="89" t="s">
        <v>32</v>
      </c>
      <c r="AL746" s="83"/>
      <c r="AM746" s="83"/>
      <c r="AN746" s="83"/>
      <c r="AO746" s="83"/>
      <c r="AP746" s="83"/>
      <c r="AX746" s="80" t="s">
        <v>405</v>
      </c>
      <c r="AY746" s="80" t="s">
        <v>32</v>
      </c>
    </row>
    <row r="747" s="80" customFormat="1" spans="1:51">
      <c r="A747" s="95"/>
      <c r="B747" s="95"/>
      <c r="C747" s="95"/>
      <c r="D747" s="95"/>
      <c r="E747" s="95"/>
      <c r="F747" s="95"/>
      <c r="G747" s="95"/>
      <c r="H747" s="95"/>
      <c r="I747" s="95"/>
      <c r="J747" s="95"/>
      <c r="K747" s="95"/>
      <c r="AB747" s="81"/>
      <c r="AC747" s="81"/>
      <c r="AD747" s="81"/>
      <c r="AE747" s="81"/>
      <c r="AF747" s="81"/>
      <c r="AI747" s="93" t="s">
        <v>142</v>
      </c>
      <c r="AJ747" s="89" t="s">
        <v>32</v>
      </c>
      <c r="AL747" s="83"/>
      <c r="AM747" s="83"/>
      <c r="AN747" s="83"/>
      <c r="AO747" s="83"/>
      <c r="AP747" s="83"/>
      <c r="AX747" s="80" t="s">
        <v>142</v>
      </c>
      <c r="AY747" s="80" t="s">
        <v>32</v>
      </c>
    </row>
    <row r="748" s="80" customFormat="1" spans="1:51">
      <c r="A748" s="95"/>
      <c r="B748" s="95"/>
      <c r="C748" s="95"/>
      <c r="D748" s="95"/>
      <c r="E748" s="95"/>
      <c r="F748" s="95"/>
      <c r="G748" s="95"/>
      <c r="H748" s="95"/>
      <c r="I748" s="95"/>
      <c r="J748" s="95"/>
      <c r="K748" s="95"/>
      <c r="AB748" s="81"/>
      <c r="AC748" s="81"/>
      <c r="AD748" s="81"/>
      <c r="AE748" s="81"/>
      <c r="AF748" s="81"/>
      <c r="AI748" s="94" t="s">
        <v>283</v>
      </c>
      <c r="AJ748" s="89" t="s">
        <v>34</v>
      </c>
      <c r="AL748" s="83"/>
      <c r="AM748" s="83"/>
      <c r="AN748" s="83"/>
      <c r="AO748" s="83"/>
      <c r="AP748" s="83"/>
      <c r="AX748" s="80" t="s">
        <v>283</v>
      </c>
      <c r="AY748" s="80" t="s">
        <v>34</v>
      </c>
    </row>
    <row r="749" s="80" customFormat="1" spans="1:51">
      <c r="A749" s="95"/>
      <c r="B749" s="95"/>
      <c r="C749" s="95"/>
      <c r="D749" s="95"/>
      <c r="E749" s="95"/>
      <c r="F749" s="95"/>
      <c r="G749" s="95"/>
      <c r="H749" s="95"/>
      <c r="I749" s="95"/>
      <c r="J749" s="95"/>
      <c r="K749" s="95"/>
      <c r="AB749" s="81"/>
      <c r="AC749" s="81"/>
      <c r="AD749" s="81"/>
      <c r="AE749" s="81"/>
      <c r="AF749" s="81"/>
      <c r="AI749" s="89" t="s">
        <v>1051</v>
      </c>
      <c r="AJ749" s="89" t="s">
        <v>167</v>
      </c>
      <c r="AL749" s="83"/>
      <c r="AM749" s="83"/>
      <c r="AN749" s="83"/>
      <c r="AO749" s="83"/>
      <c r="AP749" s="83"/>
      <c r="AX749" s="80" t="s">
        <v>1051</v>
      </c>
      <c r="AY749" s="80" t="s">
        <v>167</v>
      </c>
    </row>
    <row r="750" s="80" customFormat="1" spans="1:51">
      <c r="A750" s="95"/>
      <c r="B750" s="95"/>
      <c r="C750" s="95"/>
      <c r="D750" s="95"/>
      <c r="E750" s="95"/>
      <c r="F750" s="95"/>
      <c r="G750" s="95"/>
      <c r="H750" s="95"/>
      <c r="I750" s="95"/>
      <c r="J750" s="95"/>
      <c r="K750" s="95"/>
      <c r="AB750" s="81"/>
      <c r="AC750" s="81"/>
      <c r="AD750" s="81"/>
      <c r="AE750" s="81"/>
      <c r="AF750" s="81"/>
      <c r="AI750" s="89" t="s">
        <v>1052</v>
      </c>
      <c r="AJ750" s="89" t="s">
        <v>32</v>
      </c>
      <c r="AL750" s="83"/>
      <c r="AM750" s="83"/>
      <c r="AN750" s="83"/>
      <c r="AO750" s="83"/>
      <c r="AP750" s="83"/>
      <c r="AX750" s="80" t="s">
        <v>1052</v>
      </c>
      <c r="AY750" s="80" t="s">
        <v>32</v>
      </c>
    </row>
    <row r="751" s="80" customFormat="1" spans="1:51">
      <c r="A751" s="95"/>
      <c r="B751" s="95"/>
      <c r="C751" s="95"/>
      <c r="D751" s="95"/>
      <c r="E751" s="95"/>
      <c r="F751" s="95"/>
      <c r="G751" s="95"/>
      <c r="H751" s="95"/>
      <c r="I751" s="95"/>
      <c r="J751" s="95"/>
      <c r="K751" s="95"/>
      <c r="AB751" s="81"/>
      <c r="AC751" s="81"/>
      <c r="AD751" s="81"/>
      <c r="AE751" s="81"/>
      <c r="AF751" s="81"/>
      <c r="AI751" s="89" t="s">
        <v>930</v>
      </c>
      <c r="AJ751" s="89" t="s">
        <v>32</v>
      </c>
      <c r="AL751" s="83"/>
      <c r="AM751" s="83"/>
      <c r="AN751" s="83"/>
      <c r="AO751" s="83"/>
      <c r="AP751" s="83"/>
      <c r="AX751" s="80" t="s">
        <v>930</v>
      </c>
      <c r="AY751" s="80" t="s">
        <v>32</v>
      </c>
    </row>
    <row r="752" s="80" customFormat="1" spans="1:51">
      <c r="A752" s="95"/>
      <c r="B752" s="95"/>
      <c r="C752" s="95"/>
      <c r="D752" s="95"/>
      <c r="E752" s="95"/>
      <c r="F752" s="95"/>
      <c r="G752" s="95"/>
      <c r="H752" s="95"/>
      <c r="I752" s="95"/>
      <c r="J752" s="95"/>
      <c r="K752" s="95"/>
      <c r="AB752" s="81"/>
      <c r="AC752" s="81"/>
      <c r="AD752" s="81"/>
      <c r="AE752" s="81"/>
      <c r="AF752" s="81"/>
      <c r="AI752" s="93" t="s">
        <v>958</v>
      </c>
      <c r="AJ752" s="89" t="s">
        <v>32</v>
      </c>
      <c r="AL752" s="83"/>
      <c r="AM752" s="83"/>
      <c r="AN752" s="83"/>
      <c r="AO752" s="83"/>
      <c r="AP752" s="83"/>
      <c r="AX752" s="80" t="s">
        <v>958</v>
      </c>
      <c r="AY752" s="80" t="s">
        <v>32</v>
      </c>
    </row>
    <row r="753" s="80" customFormat="1" spans="1:51">
      <c r="A753" s="95"/>
      <c r="B753" s="95"/>
      <c r="C753" s="95"/>
      <c r="D753" s="95"/>
      <c r="E753" s="95"/>
      <c r="F753" s="95"/>
      <c r="G753" s="95"/>
      <c r="H753" s="95"/>
      <c r="I753" s="95"/>
      <c r="J753" s="95"/>
      <c r="K753" s="95"/>
      <c r="AB753" s="81"/>
      <c r="AC753" s="81"/>
      <c r="AD753" s="81"/>
      <c r="AE753" s="81"/>
      <c r="AF753" s="81"/>
      <c r="AI753" s="89" t="s">
        <v>1036</v>
      </c>
      <c r="AJ753" s="89" t="s">
        <v>32</v>
      </c>
      <c r="AL753" s="83"/>
      <c r="AM753" s="83"/>
      <c r="AN753" s="83"/>
      <c r="AO753" s="83"/>
      <c r="AP753" s="83"/>
      <c r="AX753" s="80" t="s">
        <v>1036</v>
      </c>
      <c r="AY753" s="80" t="s">
        <v>32</v>
      </c>
    </row>
    <row r="754" s="80" customFormat="1" spans="1:51">
      <c r="A754" s="95"/>
      <c r="B754" s="95"/>
      <c r="C754" s="95"/>
      <c r="D754" s="95"/>
      <c r="E754" s="95"/>
      <c r="F754" s="95"/>
      <c r="G754" s="95"/>
      <c r="H754" s="95"/>
      <c r="I754" s="95"/>
      <c r="J754" s="95"/>
      <c r="K754" s="95"/>
      <c r="AB754" s="81"/>
      <c r="AC754" s="81"/>
      <c r="AD754" s="81"/>
      <c r="AE754" s="81"/>
      <c r="AF754" s="81"/>
      <c r="AI754" s="89" t="s">
        <v>1053</v>
      </c>
      <c r="AJ754" s="89" t="s">
        <v>32</v>
      </c>
      <c r="AL754" s="83"/>
      <c r="AM754" s="83"/>
      <c r="AN754" s="83"/>
      <c r="AO754" s="83"/>
      <c r="AP754" s="83"/>
      <c r="AX754" s="80" t="s">
        <v>1053</v>
      </c>
      <c r="AY754" s="80" t="s">
        <v>32</v>
      </c>
    </row>
    <row r="755" s="80" customFormat="1" spans="1:51">
      <c r="A755" s="95"/>
      <c r="B755" s="95"/>
      <c r="C755" s="95"/>
      <c r="D755" s="95"/>
      <c r="E755" s="95"/>
      <c r="F755" s="95"/>
      <c r="G755" s="95"/>
      <c r="H755" s="95"/>
      <c r="I755" s="95"/>
      <c r="J755" s="95"/>
      <c r="K755" s="95"/>
      <c r="AB755" s="81"/>
      <c r="AC755" s="81"/>
      <c r="AD755" s="81"/>
      <c r="AE755" s="81"/>
      <c r="AF755" s="81"/>
      <c r="AI755" s="89" t="s">
        <v>1054</v>
      </c>
      <c r="AJ755" s="89" t="s">
        <v>32</v>
      </c>
      <c r="AL755" s="83"/>
      <c r="AM755" s="83"/>
      <c r="AN755" s="83"/>
      <c r="AO755" s="83"/>
      <c r="AP755" s="83"/>
      <c r="AX755" s="80" t="s">
        <v>1054</v>
      </c>
      <c r="AY755" s="80" t="s">
        <v>32</v>
      </c>
    </row>
    <row r="756" s="80" customFormat="1" spans="1:51">
      <c r="A756" s="95"/>
      <c r="B756" s="95"/>
      <c r="C756" s="95"/>
      <c r="D756" s="95"/>
      <c r="E756" s="95"/>
      <c r="F756" s="95"/>
      <c r="G756" s="95"/>
      <c r="H756" s="95"/>
      <c r="I756" s="95"/>
      <c r="J756" s="95"/>
      <c r="K756" s="95"/>
      <c r="AB756" s="81"/>
      <c r="AC756" s="81"/>
      <c r="AD756" s="81"/>
      <c r="AE756" s="81"/>
      <c r="AF756" s="81"/>
      <c r="AI756" s="89" t="s">
        <v>1055</v>
      </c>
      <c r="AJ756" s="89" t="s">
        <v>32</v>
      </c>
      <c r="AL756" s="83"/>
      <c r="AM756" s="83"/>
      <c r="AN756" s="83"/>
      <c r="AO756" s="83"/>
      <c r="AP756" s="83"/>
      <c r="AX756" s="80" t="s">
        <v>1055</v>
      </c>
      <c r="AY756" s="80" t="s">
        <v>32</v>
      </c>
    </row>
    <row r="757" s="80" customFormat="1" spans="1:51">
      <c r="A757" s="95"/>
      <c r="B757" s="95"/>
      <c r="C757" s="95"/>
      <c r="D757" s="95"/>
      <c r="E757" s="95"/>
      <c r="F757" s="95"/>
      <c r="G757" s="95"/>
      <c r="H757" s="95"/>
      <c r="I757" s="95"/>
      <c r="J757" s="95"/>
      <c r="K757" s="95"/>
      <c r="AB757" s="81"/>
      <c r="AC757" s="81"/>
      <c r="AD757" s="81"/>
      <c r="AE757" s="81"/>
      <c r="AF757" s="81"/>
      <c r="AI757" s="89" t="s">
        <v>1056</v>
      </c>
      <c r="AJ757" s="89" t="s">
        <v>32</v>
      </c>
      <c r="AL757" s="83"/>
      <c r="AM757" s="83"/>
      <c r="AN757" s="83"/>
      <c r="AO757" s="83"/>
      <c r="AP757" s="83"/>
      <c r="AX757" s="80" t="s">
        <v>1056</v>
      </c>
      <c r="AY757" s="80" t="s">
        <v>32</v>
      </c>
    </row>
    <row r="758" s="80" customFormat="1" spans="1:51">
      <c r="A758" s="95"/>
      <c r="B758" s="95"/>
      <c r="C758" s="95"/>
      <c r="D758" s="95"/>
      <c r="E758" s="95"/>
      <c r="F758" s="95"/>
      <c r="G758" s="95"/>
      <c r="H758" s="95"/>
      <c r="I758" s="95"/>
      <c r="J758" s="95"/>
      <c r="K758" s="95"/>
      <c r="AB758" s="81"/>
      <c r="AC758" s="81"/>
      <c r="AD758" s="81"/>
      <c r="AE758" s="81"/>
      <c r="AF758" s="81"/>
      <c r="AI758" s="89" t="s">
        <v>1057</v>
      </c>
      <c r="AJ758" s="89" t="s">
        <v>32</v>
      </c>
      <c r="AL758" s="83"/>
      <c r="AM758" s="83"/>
      <c r="AN758" s="83"/>
      <c r="AO758" s="83"/>
      <c r="AP758" s="83"/>
      <c r="AX758" s="80" t="s">
        <v>1057</v>
      </c>
      <c r="AY758" s="80" t="s">
        <v>32</v>
      </c>
    </row>
    <row r="759" s="80" customFormat="1" spans="1:51">
      <c r="A759" s="95"/>
      <c r="B759" s="95"/>
      <c r="C759" s="95"/>
      <c r="D759" s="95"/>
      <c r="E759" s="95"/>
      <c r="F759" s="95"/>
      <c r="G759" s="95"/>
      <c r="H759" s="95"/>
      <c r="I759" s="95"/>
      <c r="J759" s="95"/>
      <c r="K759" s="95"/>
      <c r="AB759" s="81"/>
      <c r="AC759" s="81"/>
      <c r="AD759" s="81"/>
      <c r="AE759" s="81"/>
      <c r="AF759" s="81"/>
      <c r="AI759" s="89" t="s">
        <v>378</v>
      </c>
      <c r="AJ759" s="89" t="s">
        <v>210</v>
      </c>
      <c r="AL759" s="83"/>
      <c r="AM759" s="83"/>
      <c r="AN759" s="83"/>
      <c r="AO759" s="83"/>
      <c r="AP759" s="83"/>
      <c r="AX759" s="80" t="s">
        <v>378</v>
      </c>
      <c r="AY759" s="80" t="s">
        <v>210</v>
      </c>
    </row>
    <row r="760" s="80" customFormat="1" spans="1:51">
      <c r="A760" s="95"/>
      <c r="B760" s="95"/>
      <c r="C760" s="95"/>
      <c r="D760" s="95"/>
      <c r="E760" s="95"/>
      <c r="F760" s="95"/>
      <c r="G760" s="95"/>
      <c r="H760" s="95"/>
      <c r="I760" s="95"/>
      <c r="J760" s="95"/>
      <c r="K760" s="95"/>
      <c r="AB760" s="81"/>
      <c r="AC760" s="81"/>
      <c r="AD760" s="81"/>
      <c r="AE760" s="81"/>
      <c r="AF760" s="81"/>
      <c r="AI760" s="89" t="s">
        <v>502</v>
      </c>
      <c r="AJ760" s="89" t="s">
        <v>210</v>
      </c>
      <c r="AL760" s="83"/>
      <c r="AM760" s="83"/>
      <c r="AN760" s="83"/>
      <c r="AO760" s="83"/>
      <c r="AP760" s="83"/>
      <c r="AX760" s="80" t="s">
        <v>502</v>
      </c>
      <c r="AY760" s="80" t="s">
        <v>210</v>
      </c>
    </row>
    <row r="761" s="80" customFormat="1" spans="1:51">
      <c r="A761" s="95"/>
      <c r="B761" s="95"/>
      <c r="C761" s="95"/>
      <c r="D761" s="95"/>
      <c r="E761" s="95"/>
      <c r="F761" s="95"/>
      <c r="G761" s="95"/>
      <c r="H761" s="95"/>
      <c r="I761" s="95"/>
      <c r="J761" s="95"/>
      <c r="K761" s="95"/>
      <c r="AB761" s="81"/>
      <c r="AC761" s="81"/>
      <c r="AD761" s="81"/>
      <c r="AE761" s="81"/>
      <c r="AF761" s="81"/>
      <c r="AI761" s="89" t="s">
        <v>1058</v>
      </c>
      <c r="AJ761" s="89" t="s">
        <v>210</v>
      </c>
      <c r="AL761" s="83"/>
      <c r="AM761" s="83"/>
      <c r="AN761" s="83"/>
      <c r="AO761" s="83"/>
      <c r="AP761" s="83"/>
      <c r="AX761" s="80" t="s">
        <v>1058</v>
      </c>
      <c r="AY761" s="80" t="s">
        <v>210</v>
      </c>
    </row>
    <row r="762" s="80" customFormat="1" spans="1:51">
      <c r="A762" s="95"/>
      <c r="B762" s="95"/>
      <c r="C762" s="95"/>
      <c r="D762" s="95"/>
      <c r="E762" s="95"/>
      <c r="F762" s="95"/>
      <c r="G762" s="95"/>
      <c r="H762" s="95"/>
      <c r="I762" s="95"/>
      <c r="J762" s="95"/>
      <c r="K762" s="95"/>
      <c r="AB762" s="81"/>
      <c r="AC762" s="81"/>
      <c r="AD762" s="81"/>
      <c r="AE762" s="81"/>
      <c r="AF762" s="81"/>
      <c r="AI762" s="89" t="s">
        <v>994</v>
      </c>
      <c r="AJ762" s="89" t="s">
        <v>210</v>
      </c>
      <c r="AL762" s="83"/>
      <c r="AM762" s="83"/>
      <c r="AN762" s="83"/>
      <c r="AO762" s="83"/>
      <c r="AP762" s="83"/>
      <c r="AX762" s="80" t="s">
        <v>994</v>
      </c>
      <c r="AY762" s="80" t="s">
        <v>210</v>
      </c>
    </row>
    <row r="763" s="80" customFormat="1" spans="1:51">
      <c r="A763" s="95"/>
      <c r="B763" s="95"/>
      <c r="C763" s="95"/>
      <c r="D763" s="95"/>
      <c r="E763" s="95"/>
      <c r="F763" s="95"/>
      <c r="G763" s="95"/>
      <c r="H763" s="95"/>
      <c r="I763" s="95"/>
      <c r="J763" s="95"/>
      <c r="K763" s="95"/>
      <c r="AB763" s="81"/>
      <c r="AC763" s="81"/>
      <c r="AD763" s="81"/>
      <c r="AE763" s="81"/>
      <c r="AF763" s="81"/>
      <c r="AI763" s="89" t="s">
        <v>818</v>
      </c>
      <c r="AJ763" s="89" t="s">
        <v>210</v>
      </c>
      <c r="AL763" s="83"/>
      <c r="AM763" s="83"/>
      <c r="AN763" s="83"/>
      <c r="AO763" s="83"/>
      <c r="AP763" s="83"/>
      <c r="AX763" s="80" t="s">
        <v>818</v>
      </c>
      <c r="AY763" s="80" t="s">
        <v>210</v>
      </c>
    </row>
    <row r="764" s="80" customFormat="1" spans="1:51">
      <c r="A764" s="95"/>
      <c r="B764" s="95"/>
      <c r="C764" s="95"/>
      <c r="D764" s="95"/>
      <c r="E764" s="95"/>
      <c r="F764" s="95"/>
      <c r="G764" s="95"/>
      <c r="H764" s="95"/>
      <c r="I764" s="95"/>
      <c r="J764" s="95"/>
      <c r="K764" s="95"/>
      <c r="AB764" s="81"/>
      <c r="AC764" s="81"/>
      <c r="AD764" s="81"/>
      <c r="AE764" s="81"/>
      <c r="AF764" s="81"/>
      <c r="AI764" s="89" t="s">
        <v>526</v>
      </c>
      <c r="AJ764" s="89" t="s">
        <v>210</v>
      </c>
      <c r="AL764" s="83"/>
      <c r="AM764" s="83"/>
      <c r="AN764" s="83"/>
      <c r="AO764" s="83"/>
      <c r="AP764" s="83"/>
      <c r="AX764" s="80" t="s">
        <v>526</v>
      </c>
      <c r="AY764" s="80" t="s">
        <v>210</v>
      </c>
    </row>
    <row r="765" s="80" customFormat="1" spans="1:51">
      <c r="A765" s="95"/>
      <c r="B765" s="95"/>
      <c r="C765" s="95"/>
      <c r="D765" s="95"/>
      <c r="E765" s="95"/>
      <c r="F765" s="95"/>
      <c r="G765" s="95"/>
      <c r="H765" s="95"/>
      <c r="I765" s="95"/>
      <c r="J765" s="95"/>
      <c r="K765" s="95"/>
      <c r="AB765" s="81"/>
      <c r="AC765" s="81"/>
      <c r="AD765" s="81"/>
      <c r="AE765" s="81"/>
      <c r="AF765" s="81"/>
      <c r="AI765" s="89" t="s">
        <v>186</v>
      </c>
      <c r="AJ765" s="89" t="s">
        <v>210</v>
      </c>
      <c r="AL765" s="83"/>
      <c r="AM765" s="83"/>
      <c r="AN765" s="83"/>
      <c r="AO765" s="83"/>
      <c r="AP765" s="83"/>
      <c r="AX765" s="80" t="s">
        <v>186</v>
      </c>
      <c r="AY765" s="80" t="s">
        <v>210</v>
      </c>
    </row>
    <row r="766" s="80" customFormat="1" spans="1:51">
      <c r="A766" s="95"/>
      <c r="B766" s="95"/>
      <c r="C766" s="95"/>
      <c r="D766" s="95"/>
      <c r="E766" s="95"/>
      <c r="F766" s="95"/>
      <c r="G766" s="95"/>
      <c r="H766" s="95"/>
      <c r="I766" s="95"/>
      <c r="J766" s="95"/>
      <c r="K766" s="95"/>
      <c r="AB766" s="81"/>
      <c r="AC766" s="81"/>
      <c r="AD766" s="81"/>
      <c r="AE766" s="81"/>
      <c r="AF766" s="81"/>
      <c r="AI766" s="93" t="s">
        <v>1059</v>
      </c>
      <c r="AJ766" s="89" t="s">
        <v>210</v>
      </c>
      <c r="AL766" s="83"/>
      <c r="AM766" s="83"/>
      <c r="AN766" s="83"/>
      <c r="AO766" s="83"/>
      <c r="AP766" s="83"/>
      <c r="AX766" s="80" t="s">
        <v>1059</v>
      </c>
      <c r="AY766" s="80" t="s">
        <v>210</v>
      </c>
    </row>
    <row r="767" s="80" customFormat="1" spans="1:51">
      <c r="A767" s="95"/>
      <c r="B767" s="95"/>
      <c r="C767" s="95"/>
      <c r="D767" s="95"/>
      <c r="E767" s="95"/>
      <c r="F767" s="95"/>
      <c r="G767" s="95"/>
      <c r="H767" s="95"/>
      <c r="I767" s="95"/>
      <c r="J767" s="95"/>
      <c r="K767" s="95"/>
      <c r="AB767" s="81"/>
      <c r="AC767" s="81"/>
      <c r="AD767" s="81"/>
      <c r="AE767" s="81"/>
      <c r="AF767" s="81"/>
      <c r="AI767" s="94" t="s">
        <v>1001</v>
      </c>
      <c r="AJ767" s="89" t="s">
        <v>210</v>
      </c>
      <c r="AL767" s="83"/>
      <c r="AM767" s="83"/>
      <c r="AN767" s="83"/>
      <c r="AO767" s="83"/>
      <c r="AP767" s="83"/>
      <c r="AX767" s="80" t="s">
        <v>1001</v>
      </c>
      <c r="AY767" s="80" t="s">
        <v>210</v>
      </c>
    </row>
    <row r="768" s="80" customFormat="1" spans="1:51">
      <c r="A768" s="95"/>
      <c r="B768" s="95"/>
      <c r="C768" s="95"/>
      <c r="D768" s="95"/>
      <c r="E768" s="95"/>
      <c r="F768" s="95"/>
      <c r="G768" s="95"/>
      <c r="H768" s="95"/>
      <c r="I768" s="95"/>
      <c r="J768" s="95"/>
      <c r="K768" s="95"/>
      <c r="AB768" s="81"/>
      <c r="AC768" s="81"/>
      <c r="AD768" s="81"/>
      <c r="AE768" s="81"/>
      <c r="AF768" s="81"/>
      <c r="AI768" s="89" t="s">
        <v>707</v>
      </c>
      <c r="AJ768" s="89" t="s">
        <v>210</v>
      </c>
      <c r="AL768" s="83"/>
      <c r="AM768" s="83"/>
      <c r="AN768" s="83"/>
      <c r="AO768" s="83"/>
      <c r="AP768" s="83"/>
      <c r="AX768" s="80" t="s">
        <v>707</v>
      </c>
      <c r="AY768" s="80" t="s">
        <v>210</v>
      </c>
    </row>
    <row r="769" s="80" customFormat="1" spans="1:51">
      <c r="A769" s="95"/>
      <c r="B769" s="95"/>
      <c r="C769" s="95"/>
      <c r="D769" s="95"/>
      <c r="E769" s="95"/>
      <c r="F769" s="95"/>
      <c r="G769" s="95"/>
      <c r="H769" s="95"/>
      <c r="I769" s="95"/>
      <c r="J769" s="95"/>
      <c r="K769" s="95"/>
      <c r="AB769" s="81"/>
      <c r="AC769" s="81"/>
      <c r="AD769" s="81"/>
      <c r="AE769" s="81"/>
      <c r="AF769" s="81"/>
      <c r="AI769" s="89" t="s">
        <v>1060</v>
      </c>
      <c r="AJ769" s="89" t="s">
        <v>210</v>
      </c>
      <c r="AL769" s="83"/>
      <c r="AM769" s="83"/>
      <c r="AN769" s="83"/>
      <c r="AO769" s="83"/>
      <c r="AP769" s="83"/>
      <c r="AX769" s="80" t="s">
        <v>1060</v>
      </c>
      <c r="AY769" s="80" t="s">
        <v>210</v>
      </c>
    </row>
    <row r="770" s="80" customFormat="1" spans="1:51">
      <c r="A770" s="95"/>
      <c r="B770" s="95"/>
      <c r="C770" s="95"/>
      <c r="D770" s="95"/>
      <c r="E770" s="95"/>
      <c r="F770" s="95"/>
      <c r="G770" s="95"/>
      <c r="H770" s="95"/>
      <c r="I770" s="95"/>
      <c r="J770" s="95"/>
      <c r="K770" s="95"/>
      <c r="AB770" s="81"/>
      <c r="AC770" s="81"/>
      <c r="AD770" s="81"/>
      <c r="AE770" s="81"/>
      <c r="AF770" s="81"/>
      <c r="AI770" s="89" t="s">
        <v>357</v>
      </c>
      <c r="AJ770" s="89" t="s">
        <v>167</v>
      </c>
      <c r="AL770" s="83"/>
      <c r="AM770" s="83"/>
      <c r="AN770" s="83"/>
      <c r="AO770" s="83"/>
      <c r="AP770" s="83"/>
      <c r="AX770" s="80" t="s">
        <v>357</v>
      </c>
      <c r="AY770" s="80" t="s">
        <v>167</v>
      </c>
    </row>
    <row r="771" s="80" customFormat="1" spans="1:51">
      <c r="A771" s="95"/>
      <c r="B771" s="95"/>
      <c r="C771" s="95"/>
      <c r="D771" s="95"/>
      <c r="E771" s="95"/>
      <c r="F771" s="95"/>
      <c r="G771" s="95"/>
      <c r="H771" s="95"/>
      <c r="I771" s="95"/>
      <c r="J771" s="95"/>
      <c r="K771" s="95"/>
      <c r="AB771" s="81"/>
      <c r="AC771" s="81"/>
      <c r="AD771" s="81"/>
      <c r="AE771" s="81"/>
      <c r="AF771" s="81"/>
      <c r="AI771" s="89" t="s">
        <v>422</v>
      </c>
      <c r="AJ771" s="89" t="s">
        <v>167</v>
      </c>
      <c r="AL771" s="83"/>
      <c r="AM771" s="83"/>
      <c r="AN771" s="83"/>
      <c r="AO771" s="83"/>
      <c r="AP771" s="83"/>
      <c r="AX771" s="80" t="s">
        <v>422</v>
      </c>
      <c r="AY771" s="80" t="s">
        <v>167</v>
      </c>
    </row>
    <row r="772" s="80" customFormat="1" spans="1:51">
      <c r="A772" s="95"/>
      <c r="B772" s="95"/>
      <c r="C772" s="95"/>
      <c r="D772" s="95"/>
      <c r="E772" s="95"/>
      <c r="F772" s="95"/>
      <c r="G772" s="95"/>
      <c r="H772" s="95"/>
      <c r="I772" s="95"/>
      <c r="J772" s="95"/>
      <c r="K772" s="95"/>
      <c r="AB772" s="81"/>
      <c r="AC772" s="81"/>
      <c r="AD772" s="81"/>
      <c r="AE772" s="81"/>
      <c r="AF772" s="81"/>
      <c r="AI772" s="89" t="s">
        <v>74</v>
      </c>
      <c r="AJ772" s="89" t="s">
        <v>93</v>
      </c>
      <c r="AL772" s="83"/>
      <c r="AM772" s="83"/>
      <c r="AN772" s="83"/>
      <c r="AO772" s="83"/>
      <c r="AP772" s="83"/>
      <c r="AX772" s="80" t="s">
        <v>74</v>
      </c>
      <c r="AY772" s="80" t="s">
        <v>93</v>
      </c>
    </row>
    <row r="773" s="80" customFormat="1" spans="1:51">
      <c r="A773" s="95"/>
      <c r="B773" s="95"/>
      <c r="C773" s="95"/>
      <c r="D773" s="95"/>
      <c r="E773" s="95"/>
      <c r="F773" s="95"/>
      <c r="G773" s="95"/>
      <c r="H773" s="95"/>
      <c r="I773" s="95"/>
      <c r="J773" s="95"/>
      <c r="K773" s="95"/>
      <c r="AB773" s="81"/>
      <c r="AC773" s="81"/>
      <c r="AD773" s="81"/>
      <c r="AE773" s="81"/>
      <c r="AF773" s="81"/>
      <c r="AI773" s="89" t="s">
        <v>1061</v>
      </c>
      <c r="AJ773" s="89" t="s">
        <v>167</v>
      </c>
      <c r="AL773" s="83"/>
      <c r="AM773" s="83"/>
      <c r="AN773" s="83"/>
      <c r="AO773" s="83"/>
      <c r="AP773" s="83"/>
      <c r="AX773" s="80" t="s">
        <v>1061</v>
      </c>
      <c r="AY773" s="80" t="s">
        <v>167</v>
      </c>
    </row>
    <row r="774" s="80" customFormat="1" spans="1:51">
      <c r="A774" s="95"/>
      <c r="B774" s="95"/>
      <c r="C774" s="95"/>
      <c r="D774" s="95"/>
      <c r="E774" s="95"/>
      <c r="F774" s="95"/>
      <c r="G774" s="95"/>
      <c r="H774" s="95"/>
      <c r="I774" s="95"/>
      <c r="J774" s="95"/>
      <c r="K774" s="95"/>
      <c r="AB774" s="81"/>
      <c r="AC774" s="81"/>
      <c r="AD774" s="81"/>
      <c r="AE774" s="81"/>
      <c r="AF774" s="81"/>
      <c r="AI774" s="89" t="s">
        <v>705</v>
      </c>
      <c r="AJ774" s="89" t="s">
        <v>167</v>
      </c>
      <c r="AL774" s="83"/>
      <c r="AM774" s="83"/>
      <c r="AN774" s="83"/>
      <c r="AO774" s="83"/>
      <c r="AP774" s="83"/>
      <c r="AX774" s="80" t="s">
        <v>705</v>
      </c>
      <c r="AY774" s="80" t="s">
        <v>167</v>
      </c>
    </row>
    <row r="775" s="80" customFormat="1" spans="1:51">
      <c r="A775" s="95"/>
      <c r="B775" s="95"/>
      <c r="C775" s="95"/>
      <c r="D775" s="95"/>
      <c r="E775" s="95"/>
      <c r="F775" s="95"/>
      <c r="G775" s="95"/>
      <c r="H775" s="95"/>
      <c r="I775" s="95"/>
      <c r="J775" s="95"/>
      <c r="K775" s="95"/>
      <c r="AB775" s="81"/>
      <c r="AC775" s="81"/>
      <c r="AD775" s="81"/>
      <c r="AE775" s="81"/>
      <c r="AF775" s="81"/>
      <c r="AI775" s="89" t="s">
        <v>872</v>
      </c>
      <c r="AJ775" s="89" t="s">
        <v>167</v>
      </c>
      <c r="AL775" s="83"/>
      <c r="AM775" s="83"/>
      <c r="AN775" s="83"/>
      <c r="AO775" s="83"/>
      <c r="AP775" s="83"/>
      <c r="AX775" s="80" t="s">
        <v>872</v>
      </c>
      <c r="AY775" s="80" t="s">
        <v>167</v>
      </c>
    </row>
    <row r="776" s="80" customFormat="1" spans="1:51">
      <c r="A776" s="95"/>
      <c r="B776" s="95"/>
      <c r="C776" s="95"/>
      <c r="D776" s="95"/>
      <c r="E776" s="95"/>
      <c r="F776" s="95"/>
      <c r="G776" s="95"/>
      <c r="H776" s="95"/>
      <c r="I776" s="95"/>
      <c r="J776" s="95"/>
      <c r="K776" s="95"/>
      <c r="AB776" s="81"/>
      <c r="AC776" s="81"/>
      <c r="AD776" s="81"/>
      <c r="AE776" s="81"/>
      <c r="AF776" s="81"/>
      <c r="AI776" s="89" t="s">
        <v>851</v>
      </c>
      <c r="AJ776" s="89" t="s">
        <v>167</v>
      </c>
      <c r="AL776" s="83"/>
      <c r="AM776" s="83"/>
      <c r="AN776" s="83"/>
      <c r="AO776" s="83"/>
      <c r="AP776" s="83"/>
      <c r="AX776" s="80" t="s">
        <v>851</v>
      </c>
      <c r="AY776" s="80" t="s">
        <v>167</v>
      </c>
    </row>
    <row r="777" s="80" customFormat="1" spans="1:51">
      <c r="A777" s="95"/>
      <c r="B777" s="95"/>
      <c r="C777" s="95"/>
      <c r="D777" s="95"/>
      <c r="E777" s="95"/>
      <c r="F777" s="95"/>
      <c r="G777" s="95"/>
      <c r="H777" s="95"/>
      <c r="I777" s="95"/>
      <c r="J777" s="95"/>
      <c r="K777" s="95"/>
      <c r="AB777" s="81"/>
      <c r="AC777" s="81"/>
      <c r="AD777" s="81"/>
      <c r="AE777" s="81"/>
      <c r="AF777" s="81"/>
      <c r="AI777" s="89" t="s">
        <v>663</v>
      </c>
      <c r="AJ777" s="89" t="s">
        <v>167</v>
      </c>
      <c r="AL777" s="83"/>
      <c r="AM777" s="83"/>
      <c r="AN777" s="83"/>
      <c r="AO777" s="83"/>
      <c r="AP777" s="83"/>
      <c r="AX777" s="80" t="s">
        <v>663</v>
      </c>
      <c r="AY777" s="80" t="s">
        <v>167</v>
      </c>
    </row>
    <row r="778" s="80" customFormat="1" spans="1:51">
      <c r="A778" s="95"/>
      <c r="B778" s="95"/>
      <c r="C778" s="95"/>
      <c r="D778" s="95"/>
      <c r="E778" s="95"/>
      <c r="F778" s="95"/>
      <c r="G778" s="95"/>
      <c r="H778" s="95"/>
      <c r="I778" s="95"/>
      <c r="J778" s="95"/>
      <c r="K778" s="95"/>
      <c r="AB778" s="81"/>
      <c r="AC778" s="81"/>
      <c r="AD778" s="81"/>
      <c r="AE778" s="81"/>
      <c r="AF778" s="81"/>
      <c r="AI778" s="89" t="s">
        <v>861</v>
      </c>
      <c r="AJ778" s="89" t="s">
        <v>182</v>
      </c>
      <c r="AL778" s="83"/>
      <c r="AM778" s="83"/>
      <c r="AN778" s="83"/>
      <c r="AO778" s="83"/>
      <c r="AP778" s="83"/>
      <c r="AX778" s="80" t="s">
        <v>861</v>
      </c>
      <c r="AY778" s="80" t="s">
        <v>182</v>
      </c>
    </row>
    <row r="779" s="80" customFormat="1" spans="1:51">
      <c r="A779" s="95"/>
      <c r="B779" s="95"/>
      <c r="C779" s="95"/>
      <c r="D779" s="95"/>
      <c r="E779" s="95"/>
      <c r="F779" s="95"/>
      <c r="G779" s="95"/>
      <c r="H779" s="95"/>
      <c r="I779" s="95"/>
      <c r="J779" s="95"/>
      <c r="K779" s="95"/>
      <c r="AB779" s="81"/>
      <c r="AC779" s="81"/>
      <c r="AD779" s="81"/>
      <c r="AE779" s="81"/>
      <c r="AF779" s="81"/>
      <c r="AI779" s="89" t="s">
        <v>1062</v>
      </c>
      <c r="AJ779" s="89" t="s">
        <v>49</v>
      </c>
      <c r="AL779" s="83"/>
      <c r="AM779" s="83"/>
      <c r="AN779" s="83"/>
      <c r="AO779" s="83"/>
      <c r="AP779" s="83"/>
      <c r="AX779" s="80" t="s">
        <v>1062</v>
      </c>
      <c r="AY779" s="80" t="s">
        <v>49</v>
      </c>
    </row>
    <row r="780" s="80" customFormat="1" spans="1:42">
      <c r="A780" s="95"/>
      <c r="B780" s="95"/>
      <c r="C780" s="95"/>
      <c r="D780" s="95"/>
      <c r="E780" s="95"/>
      <c r="F780" s="95"/>
      <c r="G780" s="95"/>
      <c r="H780" s="95"/>
      <c r="I780" s="95"/>
      <c r="J780" s="95"/>
      <c r="K780" s="95"/>
      <c r="AB780" s="81"/>
      <c r="AC780" s="81"/>
      <c r="AD780" s="81"/>
      <c r="AE780" s="81"/>
      <c r="AF780" s="81"/>
      <c r="AI780" s="89"/>
      <c r="AJ780" s="89"/>
      <c r="AL780" s="83"/>
      <c r="AM780" s="83"/>
      <c r="AN780" s="83"/>
      <c r="AO780" s="83"/>
      <c r="AP780" s="83"/>
    </row>
    <row r="781" s="80" customFormat="1" spans="1:42">
      <c r="A781" s="95"/>
      <c r="B781" s="95"/>
      <c r="C781" s="95"/>
      <c r="D781" s="95"/>
      <c r="E781" s="95"/>
      <c r="F781" s="95"/>
      <c r="G781" s="95"/>
      <c r="H781" s="95"/>
      <c r="I781" s="95"/>
      <c r="J781" s="95"/>
      <c r="K781" s="95"/>
      <c r="AB781" s="81"/>
      <c r="AC781" s="81"/>
      <c r="AD781" s="81"/>
      <c r="AE781" s="81"/>
      <c r="AF781" s="81"/>
      <c r="AI781" s="89"/>
      <c r="AJ781" s="89"/>
      <c r="AL781" s="83"/>
      <c r="AM781" s="83"/>
      <c r="AN781" s="83"/>
      <c r="AO781" s="83"/>
      <c r="AP781" s="83"/>
    </row>
    <row r="782" s="80" customFormat="1" spans="1:42">
      <c r="A782" s="95"/>
      <c r="B782" s="95"/>
      <c r="C782" s="95"/>
      <c r="D782" s="95"/>
      <c r="E782" s="95"/>
      <c r="F782" s="95"/>
      <c r="G782" s="95"/>
      <c r="H782" s="95"/>
      <c r="I782" s="95"/>
      <c r="J782" s="95"/>
      <c r="K782" s="95"/>
      <c r="AB782" s="81"/>
      <c r="AC782" s="81"/>
      <c r="AD782" s="81"/>
      <c r="AE782" s="81"/>
      <c r="AF782" s="81"/>
      <c r="AI782" s="89"/>
      <c r="AJ782" s="89"/>
      <c r="AL782" s="83"/>
      <c r="AM782" s="83"/>
      <c r="AN782" s="83"/>
      <c r="AO782" s="83"/>
      <c r="AP782" s="83"/>
    </row>
    <row r="783" s="80" customFormat="1" spans="1:42">
      <c r="A783" s="95"/>
      <c r="B783" s="95"/>
      <c r="C783" s="95"/>
      <c r="D783" s="95"/>
      <c r="E783" s="95"/>
      <c r="F783" s="95"/>
      <c r="G783" s="95"/>
      <c r="H783" s="95"/>
      <c r="I783" s="95"/>
      <c r="J783" s="95"/>
      <c r="K783" s="95"/>
      <c r="AB783" s="81"/>
      <c r="AC783" s="81"/>
      <c r="AD783" s="81"/>
      <c r="AE783" s="81"/>
      <c r="AF783" s="81"/>
      <c r="AI783" s="89"/>
      <c r="AJ783" s="89"/>
      <c r="AL783" s="83"/>
      <c r="AM783" s="83"/>
      <c r="AN783" s="83"/>
      <c r="AO783" s="83"/>
      <c r="AP783" s="83"/>
    </row>
    <row r="784" s="80" customFormat="1" spans="1:42">
      <c r="A784" s="95"/>
      <c r="B784" s="95"/>
      <c r="C784" s="95"/>
      <c r="D784" s="95"/>
      <c r="E784" s="95"/>
      <c r="F784" s="95"/>
      <c r="G784" s="95"/>
      <c r="H784" s="95"/>
      <c r="I784" s="95"/>
      <c r="J784" s="95"/>
      <c r="K784" s="95"/>
      <c r="AB784" s="81"/>
      <c r="AC784" s="81"/>
      <c r="AD784" s="81"/>
      <c r="AE784" s="81"/>
      <c r="AF784" s="81"/>
      <c r="AI784" s="89"/>
      <c r="AJ784" s="89"/>
      <c r="AL784" s="83"/>
      <c r="AM784" s="83"/>
      <c r="AN784" s="83"/>
      <c r="AO784" s="83"/>
      <c r="AP784" s="83"/>
    </row>
    <row r="785" s="80" customFormat="1" spans="1:42">
      <c r="A785" s="95"/>
      <c r="B785" s="95"/>
      <c r="C785" s="95"/>
      <c r="D785" s="95"/>
      <c r="E785" s="95"/>
      <c r="F785" s="95"/>
      <c r="G785" s="95"/>
      <c r="H785" s="95"/>
      <c r="I785" s="95"/>
      <c r="J785" s="95"/>
      <c r="K785" s="95"/>
      <c r="AB785" s="81"/>
      <c r="AC785" s="81"/>
      <c r="AD785" s="81"/>
      <c r="AE785" s="81"/>
      <c r="AF785" s="81"/>
      <c r="AI785" s="89"/>
      <c r="AJ785" s="89"/>
      <c r="AL785" s="83"/>
      <c r="AM785" s="83"/>
      <c r="AN785" s="83"/>
      <c r="AO785" s="83"/>
      <c r="AP785" s="83"/>
    </row>
    <row r="786" s="80" customFormat="1" spans="1:42">
      <c r="A786" s="95"/>
      <c r="B786" s="95"/>
      <c r="C786" s="95"/>
      <c r="D786" s="95"/>
      <c r="E786" s="95"/>
      <c r="F786" s="95"/>
      <c r="G786" s="95"/>
      <c r="H786" s="95"/>
      <c r="I786" s="95"/>
      <c r="J786" s="95"/>
      <c r="K786" s="95"/>
      <c r="AB786" s="81"/>
      <c r="AC786" s="81"/>
      <c r="AD786" s="81"/>
      <c r="AE786" s="81"/>
      <c r="AF786" s="81"/>
      <c r="AI786" s="89"/>
      <c r="AJ786" s="89"/>
      <c r="AL786" s="83"/>
      <c r="AM786" s="83"/>
      <c r="AN786" s="83"/>
      <c r="AO786" s="83"/>
      <c r="AP786" s="83"/>
    </row>
    <row r="787" s="80" customFormat="1" spans="1:42">
      <c r="A787" s="95"/>
      <c r="B787" s="95"/>
      <c r="C787" s="95"/>
      <c r="D787" s="95"/>
      <c r="E787" s="95"/>
      <c r="F787" s="95"/>
      <c r="G787" s="95"/>
      <c r="H787" s="95"/>
      <c r="I787" s="95"/>
      <c r="J787" s="95"/>
      <c r="K787" s="95"/>
      <c r="AB787" s="81"/>
      <c r="AC787" s="81"/>
      <c r="AD787" s="81"/>
      <c r="AE787" s="81"/>
      <c r="AF787" s="81"/>
      <c r="AI787" s="89"/>
      <c r="AJ787" s="89"/>
      <c r="AL787" s="83"/>
      <c r="AM787" s="83"/>
      <c r="AN787" s="83"/>
      <c r="AO787" s="83"/>
      <c r="AP787" s="83"/>
    </row>
  </sheetData>
  <mergeCells count="11">
    <mergeCell ref="A1:X1"/>
    <mergeCell ref="C2:J2"/>
    <mergeCell ref="K2:Q2"/>
    <mergeCell ref="R2:W2"/>
    <mergeCell ref="A48:B48"/>
    <mergeCell ref="A2:A3"/>
    <mergeCell ref="A4:A18"/>
    <mergeCell ref="A19:A37"/>
    <mergeCell ref="A38:A47"/>
    <mergeCell ref="B2:B3"/>
    <mergeCell ref="X2:X3"/>
  </mergeCells>
  <conditionalFormatting sqref="D4:D47">
    <cfRule type="cellIs" dxfId="0" priority="3" operator="greaterThan">
      <formula>0</formula>
    </cfRule>
  </conditionalFormatting>
  <conditionalFormatting sqref="E4:E47">
    <cfRule type="cellIs" dxfId="1" priority="7" operator="equal">
      <formula>0</formula>
    </cfRule>
  </conditionalFormatting>
  <conditionalFormatting sqref="I4:I47">
    <cfRule type="cellIs" dxfId="2" priority="5" operator="equal">
      <formula>0</formula>
    </cfRule>
  </conditionalFormatting>
  <conditionalFormatting sqref="J4:J47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{446f0058-2d22-40e6-9494-97eeb7871b2d}</x14:id>
        </ext>
      </extLst>
    </cfRule>
    <cfRule type="dataBar" priority="1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{83cc2d47-e06e-48b7-b0f5-e4c585bbda6e}</x14:id>
        </ext>
      </extLst>
    </cfRule>
    <cfRule type="dataBar" priority="16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{7921c4fb-eedf-4084-8c41-716e51b85731}</x14:id>
        </ext>
      </extLst>
    </cfRule>
    <cfRule type="dataBar" priority="1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{a9193e7c-a245-4c9e-b751-bf659a44cc6a}</x14:id>
        </ext>
      </extLst>
    </cfRule>
    <cfRule type="dataBar" priority="1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{9f05a0ba-13c1-4e27-82b0-8886ae253b9d}</x14:id>
        </ext>
      </extLst>
    </cfRule>
  </conditionalFormatting>
  <conditionalFormatting sqref="L4:L47">
    <cfRule type="cellIs" dxfId="0" priority="2" operator="greaterThan">
      <formula>0</formula>
    </cfRule>
  </conditionalFormatting>
  <conditionalFormatting sqref="P4:P47">
    <cfRule type="cellIs" dxfId="1" priority="8" operator="equal">
      <formula>0</formula>
    </cfRule>
  </conditionalFormatting>
  <conditionalFormatting sqref="V4:V47">
    <cfRule type="cellIs" dxfId="2" priority="4" operator="equal">
      <formula>0</formula>
    </cfRule>
  </conditionalFormatting>
  <conditionalFormatting sqref="Q4:Q47 W4:W47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{34381dcb-c076-4080-9d6f-99063a824168}</x14:id>
        </ext>
      </extLst>
    </cfRule>
    <cfRule type="dataBar" priority="1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{a9c4b5dd-ec40-492e-8056-713c8ddc5678}</x14:id>
        </ext>
      </extLst>
    </cfRule>
    <cfRule type="dataBar" priority="11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{9bb56af4-0aab-4004-9159-2f1abaaa9fb1}</x14:id>
        </ext>
      </extLst>
    </cfRule>
    <cfRule type="dataBar" priority="1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{dd7f7ee1-50f6-498d-b55b-e8374482d11b}</x14:id>
        </ext>
      </extLst>
    </cfRule>
    <cfRule type="dataBar" priority="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{ad1d47fc-e22d-4720-a290-799ca2fcb079}</x14:id>
        </ext>
      </extLst>
    </cfRule>
  </conditionalFormatting>
  <conditionalFormatting sqref="X4:X47 Y48:Y738">
    <cfRule type="top10" dxfId="3" priority="6" rank="10"/>
  </conditionalFormatting>
  <conditionalFormatting sqref="Y4:Z4 Y5:Y47 Z5:Z739">
    <cfRule type="cellIs" dxfId="2" priority="1" operator="equal">
      <formula>0</formula>
    </cfRule>
  </conditionalFormatting>
  <pageMargins left="0.75" right="0.75" top="1" bottom="1" header="0.5" footer="0.5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46f0058-2d22-40e6-9494-97eeb7871b2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83cc2d47-e06e-48b7-b0f5-e4c585bbda6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7921c4fb-eedf-4084-8c41-716e51b85731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a9193e7c-a245-4c9e-b751-bf659a44cc6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9f05a0ba-13c1-4e27-82b0-8886ae253b9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J4:J47</xm:sqref>
        </x14:conditionalFormatting>
        <x14:conditionalFormatting xmlns:xm="http://schemas.microsoft.com/office/excel/2006/main">
          <x14:cfRule type="dataBar" id="{34381dcb-c076-4080-9d6f-99063a82416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a9c4b5dd-ec40-492e-8056-713c8ddc567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9bb56af4-0aab-4004-9159-2f1abaaa9fb1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dd7f7ee1-50f6-498d-b55b-e8374482d11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ad1d47fc-e22d-4720-a290-799ca2fcb07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Q4:Q47 W4:W47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W787"/>
  <sheetViews>
    <sheetView workbookViewId="0">
      <selection activeCell="H3" sqref="G$1:H$1048576"/>
    </sheetView>
  </sheetViews>
  <sheetFormatPr defaultColWidth="9" defaultRowHeight="13.5"/>
  <cols>
    <col min="1" max="1" width="9.375" style="95" customWidth="1"/>
    <col min="2" max="2" width="16" style="95" customWidth="1"/>
    <col min="3" max="3" width="6" style="95" customWidth="1"/>
    <col min="4" max="4" width="11.875" style="95" customWidth="1"/>
    <col min="5" max="5" width="7.625" style="95" customWidth="1"/>
    <col min="6" max="6" width="9.625" style="95" customWidth="1"/>
    <col min="7" max="7" width="19.125" style="95" customWidth="1"/>
    <col min="8" max="8" width="11.875" style="95" customWidth="1"/>
    <col min="9" max="9" width="7.625" style="95" customWidth="1"/>
    <col min="10" max="10" width="9.125" style="95" customWidth="1"/>
    <col min="11" max="11" width="7.25" style="95" customWidth="1"/>
    <col min="12" max="12" width="11.875" style="80" customWidth="1"/>
    <col min="13" max="13" width="7.625" style="80" hidden="1" customWidth="1"/>
    <col min="14" max="15" width="9.625" style="80" hidden="1" customWidth="1"/>
    <col min="16" max="16" width="7.625" style="80" customWidth="1"/>
    <col min="17" max="17" width="9.125" style="80" customWidth="1"/>
    <col min="18" max="18" width="5.625" style="80" customWidth="1"/>
    <col min="19" max="19" width="9.125" style="80" customWidth="1"/>
    <col min="20" max="20" width="9.625" style="80" customWidth="1"/>
    <col min="21" max="22" width="7.625" style="80" customWidth="1"/>
    <col min="23" max="23" width="9.125" style="80" customWidth="1"/>
    <col min="24" max="25" width="24.05" style="80" customWidth="1"/>
    <col min="26" max="27" width="21.025" style="80" customWidth="1"/>
    <col min="28" max="28" width="12.875" style="81" customWidth="1"/>
    <col min="29" max="32" width="20.25" style="81" customWidth="1"/>
    <col min="33" max="33" width="15" style="80" customWidth="1"/>
    <col min="34" max="34" width="9" style="80" customWidth="1"/>
    <col min="35" max="35" width="9" style="82" customWidth="1"/>
    <col min="36" max="36" width="18.5083333333333" style="82" customWidth="1"/>
    <col min="37" max="37" width="9" style="80" customWidth="1"/>
    <col min="38" max="38" width="21.25" style="83" customWidth="1"/>
    <col min="39" max="42" width="27.625" style="83" customWidth="1"/>
    <col min="43" max="43" width="9" style="80" customWidth="1"/>
    <col min="44" max="44" width="21.25" style="80"/>
    <col min="45" max="48" width="27.625" style="80"/>
    <col min="49" max="52" width="9" style="80" customWidth="1"/>
    <col min="53" max="53" width="26.5083333333333" style="80" customWidth="1"/>
    <col min="54" max="54" width="12.05" style="80" customWidth="1"/>
    <col min="55" max="55" width="12.875" style="80" customWidth="1"/>
    <col min="56" max="56" width="20.25" style="80" customWidth="1"/>
    <col min="57" max="57" width="9" style="80"/>
    <col min="58" max="58" width="15" style="80"/>
    <col min="59" max="59" width="29.625" style="80"/>
    <col min="60" max="61" width="9" style="80"/>
    <col min="62" max="62" width="15" style="80" customWidth="1"/>
    <col min="63" max="63" width="12.875" style="80" customWidth="1"/>
    <col min="64" max="64" width="16.125" style="80" customWidth="1"/>
    <col min="65" max="65" width="9" style="80"/>
    <col min="66" max="66" width="10.875" style="80"/>
    <col min="67" max="67" width="25.125" style="80"/>
    <col min="68" max="68" width="9" style="80"/>
    <col min="69" max="69" width="20.5833333333333" style="80" customWidth="1"/>
    <col min="70" max="70" width="12.35" style="80" customWidth="1"/>
    <col min="71" max="73" width="9" style="80"/>
    <col min="74" max="74" width="10.875" style="80"/>
    <col min="75" max="75" width="12.75" style="80"/>
    <col min="76" max="16384" width="9" style="80"/>
  </cols>
  <sheetData>
    <row r="1" s="80" customFormat="1" ht="27" customHeight="1" spans="1:7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AA1" s="80" t="s">
        <v>1</v>
      </c>
      <c r="AB1" s="81" t="s">
        <v>2</v>
      </c>
      <c r="AC1" s="81" t="s">
        <v>3</v>
      </c>
      <c r="AD1" s="81" t="s">
        <v>4</v>
      </c>
      <c r="AE1" s="81" t="s">
        <v>5</v>
      </c>
      <c r="AF1" s="81" t="s">
        <v>6</v>
      </c>
      <c r="AG1" s="80" t="s">
        <v>1</v>
      </c>
      <c r="AI1" s="86" t="s">
        <v>7</v>
      </c>
      <c r="AJ1" s="86" t="s">
        <v>8</v>
      </c>
      <c r="AL1" s="83" t="s">
        <v>1</v>
      </c>
      <c r="AM1" s="83" t="s">
        <v>9</v>
      </c>
      <c r="AN1" s="83" t="s">
        <v>10</v>
      </c>
      <c r="AO1" s="83" t="s">
        <v>11</v>
      </c>
      <c r="AP1" s="83" t="s">
        <v>12</v>
      </c>
      <c r="AR1" s="80" t="s">
        <v>1</v>
      </c>
      <c r="AS1" s="80" t="s">
        <v>9</v>
      </c>
      <c r="AT1" s="80" t="s">
        <v>10</v>
      </c>
      <c r="AU1" s="80" t="s">
        <v>11</v>
      </c>
      <c r="AV1" s="80" t="s">
        <v>12</v>
      </c>
      <c r="AX1" s="80" t="s">
        <v>7</v>
      </c>
      <c r="AY1" s="80" t="s">
        <v>8</v>
      </c>
      <c r="BA1" s="99" t="s">
        <v>13</v>
      </c>
      <c r="BB1" s="80" t="s">
        <v>14</v>
      </c>
      <c r="BC1" s="80" t="s">
        <v>2</v>
      </c>
      <c r="BD1" s="80" t="s">
        <v>5</v>
      </c>
      <c r="BF1" s="80" t="s">
        <v>14</v>
      </c>
      <c r="BG1" s="80" t="s">
        <v>11</v>
      </c>
      <c r="BI1" s="99" t="s">
        <v>15</v>
      </c>
      <c r="BJ1" s="80" t="s">
        <v>14</v>
      </c>
      <c r="BK1" s="80" t="s">
        <v>16</v>
      </c>
      <c r="BL1" s="80" t="s">
        <v>17</v>
      </c>
      <c r="BN1" s="80" t="s">
        <v>14</v>
      </c>
      <c r="BO1" s="80" t="s">
        <v>18</v>
      </c>
      <c r="BQ1" s="80" t="s">
        <v>19</v>
      </c>
      <c r="BR1" s="80" t="s">
        <v>14</v>
      </c>
      <c r="BS1" s="80" t="s">
        <v>16</v>
      </c>
      <c r="BT1" s="80" t="s">
        <v>20</v>
      </c>
      <c r="BV1" s="80" t="s">
        <v>14</v>
      </c>
      <c r="BW1" s="80" t="s">
        <v>21</v>
      </c>
    </row>
    <row r="2" s="80" customFormat="1" ht="18" spans="1:75">
      <c r="A2" s="2" t="s">
        <v>22</v>
      </c>
      <c r="B2" s="3" t="s">
        <v>23</v>
      </c>
      <c r="C2" s="4" t="s">
        <v>24</v>
      </c>
      <c r="D2" s="5"/>
      <c r="E2" s="6"/>
      <c r="F2" s="6"/>
      <c r="G2" s="6"/>
      <c r="H2" s="6"/>
      <c r="I2" s="6"/>
      <c r="J2" s="6"/>
      <c r="K2" s="37" t="s">
        <v>25</v>
      </c>
      <c r="L2" s="5"/>
      <c r="M2" s="6"/>
      <c r="N2" s="6"/>
      <c r="O2" s="6"/>
      <c r="P2" s="6"/>
      <c r="Q2" s="50"/>
      <c r="R2" s="51" t="s">
        <v>26</v>
      </c>
      <c r="S2" s="52"/>
      <c r="T2" s="52"/>
      <c r="U2" s="52"/>
      <c r="V2" s="52"/>
      <c r="W2" s="53"/>
      <c r="X2" s="54" t="s">
        <v>27</v>
      </c>
      <c r="Y2" s="97"/>
      <c r="AA2" s="80">
        <f t="shared" ref="AA2:AA65" si="0">AG2</f>
        <v>0</v>
      </c>
      <c r="AB2" s="81" t="s">
        <v>28</v>
      </c>
      <c r="AC2" s="81">
        <v>0</v>
      </c>
      <c r="AD2" s="81">
        <v>0</v>
      </c>
      <c r="AE2" s="81">
        <v>0</v>
      </c>
      <c r="AF2" s="81">
        <v>0</v>
      </c>
      <c r="AG2" s="80">
        <f>IFERROR(VLOOKUP(AB2,$AI:$AJ,2,FALSE),0)</f>
        <v>0</v>
      </c>
      <c r="AI2" s="88" t="s">
        <v>29</v>
      </c>
      <c r="AJ2" s="89" t="s">
        <v>30</v>
      </c>
      <c r="AL2" s="83">
        <v>0</v>
      </c>
      <c r="AM2" s="83">
        <v>0</v>
      </c>
      <c r="AN2" s="83">
        <v>19500</v>
      </c>
      <c r="AO2" s="83">
        <v>0</v>
      </c>
      <c r="AP2" s="83">
        <v>64500</v>
      </c>
      <c r="AR2" s="80">
        <v>0</v>
      </c>
      <c r="AS2" s="80">
        <v>0</v>
      </c>
      <c r="AT2" s="80">
        <v>19500</v>
      </c>
      <c r="AU2" s="80">
        <v>0</v>
      </c>
      <c r="AV2" s="80">
        <v>64500</v>
      </c>
      <c r="AX2" s="80" t="s">
        <v>29</v>
      </c>
      <c r="AY2" s="80" t="s">
        <v>30</v>
      </c>
      <c r="BB2" s="80" t="str">
        <f>VLOOKUP(BC2,$AX:$AY,2,FALSE)</f>
        <v>高桥支行</v>
      </c>
      <c r="BC2" s="80" t="s">
        <v>123</v>
      </c>
      <c r="BD2" s="80">
        <v>1</v>
      </c>
      <c r="BF2" s="80" t="s">
        <v>32</v>
      </c>
      <c r="BG2" s="80">
        <v>0</v>
      </c>
      <c r="BJ2" s="80" t="str">
        <f>VLOOKUP(BK2,$AX:$AY,2,FALSE)</f>
        <v>零售市场部</v>
      </c>
      <c r="BK2" s="80" t="s">
        <v>33</v>
      </c>
      <c r="BL2" s="80">
        <v>4841502</v>
      </c>
      <c r="BN2" s="80" t="s">
        <v>32</v>
      </c>
      <c r="BO2" s="80">
        <v>235000</v>
      </c>
      <c r="BR2" s="80" t="str">
        <f>VLOOKUP(BS2,$AX:$AY,2,FALSE)</f>
        <v>高桥支行</v>
      </c>
      <c r="BS2" s="80" t="s">
        <v>123</v>
      </c>
      <c r="BT2" s="80">
        <v>1</v>
      </c>
      <c r="BV2" s="80" t="s">
        <v>35</v>
      </c>
      <c r="BW2" s="80">
        <v>2</v>
      </c>
    </row>
    <row r="3" s="80" customFormat="1" ht="18.75" spans="1:75">
      <c r="A3" s="7"/>
      <c r="B3" s="8"/>
      <c r="C3" s="9" t="s">
        <v>36</v>
      </c>
      <c r="D3" s="10" t="s">
        <v>37</v>
      </c>
      <c r="E3" s="11" t="s">
        <v>38</v>
      </c>
      <c r="F3" s="11" t="s">
        <v>39</v>
      </c>
      <c r="G3" s="11" t="s">
        <v>40</v>
      </c>
      <c r="H3" s="11" t="s">
        <v>41</v>
      </c>
      <c r="I3" s="11" t="s">
        <v>42</v>
      </c>
      <c r="J3" s="11" t="s">
        <v>43</v>
      </c>
      <c r="K3" s="38" t="s">
        <v>36</v>
      </c>
      <c r="L3" s="10" t="s">
        <v>37</v>
      </c>
      <c r="M3" s="11" t="s">
        <v>38</v>
      </c>
      <c r="N3" s="11" t="s">
        <v>44</v>
      </c>
      <c r="O3" s="11" t="s">
        <v>39</v>
      </c>
      <c r="P3" s="11" t="s">
        <v>42</v>
      </c>
      <c r="Q3" s="55" t="s">
        <v>43</v>
      </c>
      <c r="R3" s="56" t="s">
        <v>36</v>
      </c>
      <c r="S3" s="57" t="s">
        <v>38</v>
      </c>
      <c r="T3" s="57" t="s">
        <v>39</v>
      </c>
      <c r="U3" s="57" t="s">
        <v>45</v>
      </c>
      <c r="V3" s="57" t="s">
        <v>42</v>
      </c>
      <c r="W3" s="58" t="s">
        <v>43</v>
      </c>
      <c r="X3" s="59"/>
      <c r="Y3" s="97"/>
      <c r="AA3" s="80">
        <f t="shared" si="0"/>
        <v>0</v>
      </c>
      <c r="AB3" s="81" t="s">
        <v>46</v>
      </c>
      <c r="AC3" s="81">
        <v>0</v>
      </c>
      <c r="AD3" s="81">
        <v>0</v>
      </c>
      <c r="AE3" s="81">
        <v>0</v>
      </c>
      <c r="AF3" s="81">
        <v>0</v>
      </c>
      <c r="AG3" s="80">
        <f>IFERROR(VLOOKUP(AB3,$AI:$AJ,2,FALSE),0)</f>
        <v>0</v>
      </c>
      <c r="AI3" s="90" t="s">
        <v>47</v>
      </c>
      <c r="AJ3" s="89" t="s">
        <v>30</v>
      </c>
      <c r="AL3" s="83" t="s">
        <v>32</v>
      </c>
      <c r="AM3" s="83">
        <v>0</v>
      </c>
      <c r="AN3" s="83">
        <v>0</v>
      </c>
      <c r="AO3" s="83">
        <v>0</v>
      </c>
      <c r="AP3" s="83">
        <v>0</v>
      </c>
      <c r="AR3" s="80" t="s">
        <v>32</v>
      </c>
      <c r="AS3" s="80">
        <v>0</v>
      </c>
      <c r="AT3" s="80">
        <v>0</v>
      </c>
      <c r="AU3" s="80">
        <v>0</v>
      </c>
      <c r="AV3" s="80">
        <v>0</v>
      </c>
      <c r="AX3" s="80" t="s">
        <v>47</v>
      </c>
      <c r="AY3" s="80" t="s">
        <v>30</v>
      </c>
      <c r="BB3" s="80" t="str">
        <f>VLOOKUP(BC3,$AX:$AY,2,FALSE)</f>
        <v>金桥支行</v>
      </c>
      <c r="BC3" s="80" t="s">
        <v>31</v>
      </c>
      <c r="BD3" s="80">
        <v>0</v>
      </c>
      <c r="BF3" s="80" t="s">
        <v>35</v>
      </c>
      <c r="BG3" s="80">
        <v>1</v>
      </c>
      <c r="BJ3" s="80" t="str">
        <f>VLOOKUP(BK3,$AX:$AY,2,FALSE)</f>
        <v>零售市场部</v>
      </c>
      <c r="BK3" s="80" t="s">
        <v>56</v>
      </c>
      <c r="BL3" s="80">
        <v>1237000</v>
      </c>
      <c r="BN3" s="80" t="s">
        <v>34</v>
      </c>
      <c r="BO3" s="80">
        <v>1000</v>
      </c>
      <c r="BR3" s="80" t="str">
        <f>VLOOKUP(BS3,$AX:$AY,2,FALSE)</f>
        <v>零售市场部</v>
      </c>
      <c r="BS3" s="80" t="s">
        <v>33</v>
      </c>
      <c r="BT3" s="80">
        <v>57</v>
      </c>
      <c r="BV3" s="80" t="s">
        <v>66</v>
      </c>
      <c r="BW3" s="80">
        <v>5</v>
      </c>
    </row>
    <row r="4" s="80" customFormat="1" ht="17.25" spans="1:75">
      <c r="A4" s="12" t="s">
        <v>50</v>
      </c>
      <c r="B4" s="13" t="s">
        <v>49</v>
      </c>
      <c r="C4" s="14">
        <v>38</v>
      </c>
      <c r="D4" s="15">
        <v>20</v>
      </c>
      <c r="E4" s="15">
        <f>VLOOKUP(B4,$AL:$AP,4,FALSE)</f>
        <v>0</v>
      </c>
      <c r="F4" s="15">
        <v>20</v>
      </c>
      <c r="G4" s="15"/>
      <c r="H4" s="15"/>
      <c r="I4" s="15">
        <f t="shared" ref="I4:I20" si="1">SUM(E4:H4)</f>
        <v>20</v>
      </c>
      <c r="J4" s="39">
        <f t="shared" ref="J4:J48" si="2">I4/C4</f>
        <v>0.526315789473684</v>
      </c>
      <c r="K4" s="40">
        <v>110</v>
      </c>
      <c r="L4" s="15">
        <v>2</v>
      </c>
      <c r="M4" s="15">
        <f>VLOOKUP(B4,$AL:$AP,5,FALSE)/10000</f>
        <v>2</v>
      </c>
      <c r="N4" s="15"/>
      <c r="O4" s="15"/>
      <c r="P4" s="15">
        <f t="shared" ref="P4:P47" si="3">SUM(M4:O4)</f>
        <v>2</v>
      </c>
      <c r="Q4" s="60">
        <f t="shared" ref="Q4:Q48" si="4">P4/K4</f>
        <v>0.0181818181818182</v>
      </c>
      <c r="R4" s="40">
        <v>3</v>
      </c>
      <c r="S4" s="61"/>
      <c r="T4" s="61">
        <v>10</v>
      </c>
      <c r="U4" s="61"/>
      <c r="V4" s="15">
        <f t="shared" ref="V4:V47" si="5">SUM(S4:U4)</f>
        <v>10</v>
      </c>
      <c r="W4" s="60">
        <f t="shared" ref="W4:W48" si="6">V4/R4</f>
        <v>3.33333333333333</v>
      </c>
      <c r="X4" s="62">
        <f t="shared" ref="X4:X48" si="7">IF(J4&gt;1.2,1.2,J4)*0.05+IF(Q4&gt;1.2,1.2,Q4)*0.05+IF(W4&gt;1.2,1.2,W4)*0.05</f>
        <v>0.0872248803827751</v>
      </c>
      <c r="Y4" s="15">
        <v>116.7407</v>
      </c>
      <c r="Z4" s="80">
        <f t="shared" ref="Z4:Z67" si="8">P4-Y4</f>
        <v>-114.7407</v>
      </c>
      <c r="AA4" s="80" t="str">
        <f t="shared" si="0"/>
        <v>运营管理部</v>
      </c>
      <c r="AB4" s="81" t="s">
        <v>52</v>
      </c>
      <c r="AC4" s="81">
        <v>0</v>
      </c>
      <c r="AD4" s="81">
        <v>0</v>
      </c>
      <c r="AE4" s="81">
        <v>0</v>
      </c>
      <c r="AF4" s="81">
        <v>0</v>
      </c>
      <c r="AG4" s="80" t="str">
        <f>IFERROR(VLOOKUP(AB4,$AI:$AJ,2,FALSE),0)</f>
        <v>运营管理部</v>
      </c>
      <c r="AI4" s="90" t="s">
        <v>53</v>
      </c>
      <c r="AJ4" s="89" t="s">
        <v>30</v>
      </c>
      <c r="AL4" s="83" t="s">
        <v>35</v>
      </c>
      <c r="AM4" s="83">
        <v>2</v>
      </c>
      <c r="AN4" s="83">
        <v>0</v>
      </c>
      <c r="AO4" s="83">
        <v>2</v>
      </c>
      <c r="AP4" s="83">
        <v>35000</v>
      </c>
      <c r="AR4" s="80" t="s">
        <v>35</v>
      </c>
      <c r="AS4" s="80">
        <v>2</v>
      </c>
      <c r="AT4" s="80">
        <v>0</v>
      </c>
      <c r="AU4" s="80">
        <v>2</v>
      </c>
      <c r="AV4" s="80">
        <v>35000</v>
      </c>
      <c r="AX4" s="80" t="s">
        <v>53</v>
      </c>
      <c r="AY4" s="80" t="s">
        <v>30</v>
      </c>
      <c r="BB4" s="80" t="str">
        <f>VLOOKUP(BC4,$AX:$AY,2,FALSE)</f>
        <v>零售市场部</v>
      </c>
      <c r="BC4" s="80" t="s">
        <v>33</v>
      </c>
      <c r="BD4" s="80">
        <v>40</v>
      </c>
      <c r="BF4" s="80" t="s">
        <v>34</v>
      </c>
      <c r="BG4" s="80">
        <v>0</v>
      </c>
      <c r="BJ4" s="80" t="str">
        <f>VLOOKUP(BK4,$AX:$AY,2,FALSE)</f>
        <v>金桥支行</v>
      </c>
      <c r="BK4" s="80" t="s">
        <v>70</v>
      </c>
      <c r="BL4" s="80">
        <v>298000</v>
      </c>
      <c r="BN4" s="80" t="s">
        <v>57</v>
      </c>
      <c r="BO4" s="80">
        <v>667229</v>
      </c>
      <c r="BR4" s="80" t="str">
        <f>VLOOKUP(BS4,$AX:$AY,2,FALSE)</f>
        <v>曹路支行</v>
      </c>
      <c r="BS4" s="80" t="s">
        <v>76</v>
      </c>
      <c r="BT4" s="80">
        <v>2</v>
      </c>
      <c r="BV4" s="80" t="s">
        <v>54</v>
      </c>
      <c r="BW4" s="80">
        <v>4</v>
      </c>
    </row>
    <row r="5" s="80" customFormat="1" ht="17.25" spans="1:75">
      <c r="A5" s="16"/>
      <c r="B5" s="17" t="s">
        <v>69</v>
      </c>
      <c r="C5" s="18">
        <v>20</v>
      </c>
      <c r="D5" s="15">
        <v>3</v>
      </c>
      <c r="E5" s="15">
        <f>VLOOKUP(B5,$AL:$AP,4,FALSE)</f>
        <v>3</v>
      </c>
      <c r="F5" s="19"/>
      <c r="G5" s="15"/>
      <c r="H5" s="15"/>
      <c r="I5" s="15">
        <f t="shared" si="1"/>
        <v>3</v>
      </c>
      <c r="J5" s="41">
        <f t="shared" si="2"/>
        <v>0.15</v>
      </c>
      <c r="K5" s="42">
        <v>160</v>
      </c>
      <c r="L5" s="15">
        <v>1</v>
      </c>
      <c r="M5" s="15">
        <f>VLOOKUP(B5,$AL:$AP,5,FALSE)/10000</f>
        <v>1</v>
      </c>
      <c r="N5" s="15"/>
      <c r="O5" s="19"/>
      <c r="P5" s="15">
        <f t="shared" si="3"/>
        <v>1</v>
      </c>
      <c r="Q5" s="63">
        <f t="shared" si="4"/>
        <v>0.00625</v>
      </c>
      <c r="R5" s="40">
        <v>2</v>
      </c>
      <c r="S5" s="61">
        <v>1</v>
      </c>
      <c r="T5" s="64"/>
      <c r="U5" s="61"/>
      <c r="V5" s="15">
        <f t="shared" si="5"/>
        <v>1</v>
      </c>
      <c r="W5" s="63">
        <f t="shared" si="6"/>
        <v>0.5</v>
      </c>
      <c r="X5" s="65">
        <f t="shared" si="7"/>
        <v>0.0328125</v>
      </c>
      <c r="Y5" s="15">
        <v>74.765</v>
      </c>
      <c r="Z5" s="80">
        <f t="shared" si="8"/>
        <v>-73.765</v>
      </c>
      <c r="AA5" s="80" t="str">
        <f t="shared" si="0"/>
        <v>川沙支行</v>
      </c>
      <c r="AB5" s="81" t="s">
        <v>59</v>
      </c>
      <c r="AC5" s="81">
        <v>0</v>
      </c>
      <c r="AD5" s="81">
        <v>0</v>
      </c>
      <c r="AE5" s="81">
        <v>0</v>
      </c>
      <c r="AF5" s="81">
        <v>0</v>
      </c>
      <c r="AG5" s="80" t="str">
        <f>IFERROR(VLOOKUP(AB5,$AI:$AJ,2,FALSE),0)</f>
        <v>川沙支行</v>
      </c>
      <c r="AI5" s="89" t="s">
        <v>60</v>
      </c>
      <c r="AJ5" s="89" t="s">
        <v>30</v>
      </c>
      <c r="AL5" s="83" t="s">
        <v>34</v>
      </c>
      <c r="AM5" s="83">
        <v>1</v>
      </c>
      <c r="AN5" s="83">
        <v>105000</v>
      </c>
      <c r="AO5" s="83">
        <v>1</v>
      </c>
      <c r="AP5" s="83">
        <v>105000</v>
      </c>
      <c r="AR5" s="80" t="s">
        <v>34</v>
      </c>
      <c r="AS5" s="80">
        <v>1</v>
      </c>
      <c r="AT5" s="80">
        <v>105000</v>
      </c>
      <c r="AU5" s="80">
        <v>1</v>
      </c>
      <c r="AV5" s="80">
        <v>105000</v>
      </c>
      <c r="AX5" s="80" t="s">
        <v>60</v>
      </c>
      <c r="AY5" s="80" t="s">
        <v>30</v>
      </c>
      <c r="BB5" s="80" t="str">
        <f>VLOOKUP(BC5,$AX:$AY,2,FALSE)</f>
        <v>金桥支行</v>
      </c>
      <c r="BC5" s="80" t="s">
        <v>55</v>
      </c>
      <c r="BD5" s="80">
        <v>1</v>
      </c>
      <c r="BF5" s="80" t="s">
        <v>49</v>
      </c>
      <c r="BG5" s="80">
        <v>0</v>
      </c>
      <c r="BJ5" s="80" t="str">
        <f>VLOOKUP(BK5,$AX:$AY,2,FALSE)</f>
        <v>零售市场部</v>
      </c>
      <c r="BK5" s="80" t="s">
        <v>77</v>
      </c>
      <c r="BL5" s="80">
        <v>498000</v>
      </c>
      <c r="BN5" s="80" t="s">
        <v>64</v>
      </c>
      <c r="BO5" s="80">
        <v>298000</v>
      </c>
      <c r="BR5" s="80" t="str">
        <f>VLOOKUP(BS5,$AX:$AY,2,FALSE)</f>
        <v>零售市场部</v>
      </c>
      <c r="BS5" s="80" t="s">
        <v>65</v>
      </c>
      <c r="BT5" s="80">
        <v>1</v>
      </c>
      <c r="BV5" s="80" t="s">
        <v>57</v>
      </c>
      <c r="BW5" s="80">
        <v>4</v>
      </c>
    </row>
    <row r="6" s="80" customFormat="1" ht="17.25" spans="1:75">
      <c r="A6" s="16"/>
      <c r="B6" s="17" t="s">
        <v>35</v>
      </c>
      <c r="C6" s="18">
        <v>22</v>
      </c>
      <c r="D6" s="15">
        <v>2</v>
      </c>
      <c r="E6" s="15">
        <f>VLOOKUP(B6,$AL:$AP,4,FALSE)</f>
        <v>2</v>
      </c>
      <c r="F6" s="19"/>
      <c r="G6" s="15"/>
      <c r="H6" s="15"/>
      <c r="I6" s="15">
        <f t="shared" si="1"/>
        <v>2</v>
      </c>
      <c r="J6" s="41">
        <f t="shared" si="2"/>
        <v>0.0909090909090909</v>
      </c>
      <c r="K6" s="42">
        <v>120</v>
      </c>
      <c r="L6" s="15">
        <v>3.5</v>
      </c>
      <c r="M6" s="15">
        <f>VLOOKUP(B6,$AL:$AP,5,FALSE)/10000</f>
        <v>3.5</v>
      </c>
      <c r="N6" s="15"/>
      <c r="O6" s="19"/>
      <c r="P6" s="15">
        <f t="shared" si="3"/>
        <v>3.5</v>
      </c>
      <c r="Q6" s="63">
        <f t="shared" si="4"/>
        <v>0.0291666666666667</v>
      </c>
      <c r="R6" s="40">
        <v>2</v>
      </c>
      <c r="S6" s="61"/>
      <c r="T6" s="64"/>
      <c r="U6" s="61"/>
      <c r="V6" s="15">
        <f t="shared" si="5"/>
        <v>0</v>
      </c>
      <c r="W6" s="63">
        <f t="shared" si="6"/>
        <v>0</v>
      </c>
      <c r="X6" s="65">
        <f t="shared" si="7"/>
        <v>0.00600378787878788</v>
      </c>
      <c r="Y6" s="15">
        <v>110.3</v>
      </c>
      <c r="Z6" s="80">
        <f t="shared" si="8"/>
        <v>-106.8</v>
      </c>
      <c r="AA6" s="80">
        <f t="shared" si="0"/>
        <v>0</v>
      </c>
      <c r="AB6" s="81" t="s">
        <v>67</v>
      </c>
      <c r="AC6" s="81">
        <v>0</v>
      </c>
      <c r="AD6" s="81">
        <v>0</v>
      </c>
      <c r="AE6" s="81">
        <v>0</v>
      </c>
      <c r="AF6" s="81">
        <v>0</v>
      </c>
      <c r="AG6" s="80">
        <f>IFERROR(VLOOKUP(AB6,$AI:$AJ,2,FALSE),0)</f>
        <v>0</v>
      </c>
      <c r="AI6" s="89" t="s">
        <v>68</v>
      </c>
      <c r="AJ6" s="89" t="s">
        <v>30</v>
      </c>
      <c r="AL6" s="83" t="s">
        <v>49</v>
      </c>
      <c r="AM6" s="83">
        <v>0</v>
      </c>
      <c r="AN6" s="83">
        <v>20000</v>
      </c>
      <c r="AO6" s="83">
        <v>0</v>
      </c>
      <c r="AP6" s="83">
        <v>20000</v>
      </c>
      <c r="AR6" s="80" t="s">
        <v>49</v>
      </c>
      <c r="AS6" s="80">
        <v>0</v>
      </c>
      <c r="AT6" s="80">
        <v>20000</v>
      </c>
      <c r="AU6" s="80">
        <v>0</v>
      </c>
      <c r="AV6" s="80">
        <v>20000</v>
      </c>
      <c r="AX6" s="80" t="s">
        <v>68</v>
      </c>
      <c r="AY6" s="80" t="s">
        <v>30</v>
      </c>
      <c r="BB6" s="80" t="str">
        <f>VLOOKUP(BC6,$AX:$AY,2,FALSE)</f>
        <v>御桥分理处</v>
      </c>
      <c r="BC6" s="80" t="s">
        <v>62</v>
      </c>
      <c r="BD6" s="80">
        <v>0</v>
      </c>
      <c r="BF6" s="80" t="s">
        <v>66</v>
      </c>
      <c r="BG6" s="80">
        <v>5</v>
      </c>
      <c r="BJ6" s="80" t="str">
        <f>VLOOKUP(BK6,$AX:$AY,2,FALSE)</f>
        <v>川沙支行</v>
      </c>
      <c r="BK6" s="80" t="s">
        <v>89</v>
      </c>
      <c r="BL6" s="80">
        <v>1000</v>
      </c>
      <c r="BN6" s="80" t="s">
        <v>104</v>
      </c>
      <c r="BO6" s="80">
        <v>410000</v>
      </c>
      <c r="BR6" s="80" t="str">
        <f>VLOOKUP(BS6,$AX:$AY,2,FALSE)</f>
        <v>龚路支行</v>
      </c>
      <c r="BS6" s="80" t="s">
        <v>71</v>
      </c>
      <c r="BT6" s="80">
        <v>1</v>
      </c>
      <c r="BV6" s="80" t="s">
        <v>51</v>
      </c>
      <c r="BW6" s="80">
        <v>3</v>
      </c>
    </row>
    <row r="7" s="80" customFormat="1" ht="18" customHeight="1" spans="1:75">
      <c r="A7" s="16"/>
      <c r="B7" s="17" t="s">
        <v>66</v>
      </c>
      <c r="C7" s="18">
        <v>38</v>
      </c>
      <c r="D7" s="15">
        <v>0</v>
      </c>
      <c r="E7" s="15">
        <f>VLOOKUP(B7,$AL:$AP,4,FALSE)</f>
        <v>0</v>
      </c>
      <c r="F7" s="19"/>
      <c r="G7" s="15"/>
      <c r="H7" s="15"/>
      <c r="I7" s="15">
        <f t="shared" si="1"/>
        <v>0</v>
      </c>
      <c r="J7" s="41">
        <f t="shared" si="2"/>
        <v>0</v>
      </c>
      <c r="K7" s="42">
        <v>200</v>
      </c>
      <c r="L7" s="15">
        <v>20.6</v>
      </c>
      <c r="M7" s="15">
        <f>VLOOKUP(B7,$AL:$AP,5,FALSE)/10000</f>
        <v>20.6</v>
      </c>
      <c r="N7" s="15"/>
      <c r="O7" s="19"/>
      <c r="P7" s="15">
        <f t="shared" si="3"/>
        <v>20.6</v>
      </c>
      <c r="Q7" s="63">
        <f t="shared" si="4"/>
        <v>0.103</v>
      </c>
      <c r="R7" s="40">
        <v>2</v>
      </c>
      <c r="S7" s="61"/>
      <c r="T7" s="64"/>
      <c r="U7" s="61"/>
      <c r="V7" s="15">
        <f t="shared" si="5"/>
        <v>0</v>
      </c>
      <c r="W7" s="63">
        <f t="shared" si="6"/>
        <v>0</v>
      </c>
      <c r="X7" s="65">
        <f t="shared" si="7"/>
        <v>0.00515</v>
      </c>
      <c r="Y7" s="15">
        <v>33.2</v>
      </c>
      <c r="Z7" s="80">
        <f t="shared" si="8"/>
        <v>-12.6</v>
      </c>
      <c r="AA7" s="80" t="str">
        <f t="shared" si="0"/>
        <v>芳华分理处</v>
      </c>
      <c r="AB7" s="81" t="s">
        <v>74</v>
      </c>
      <c r="AC7" s="81">
        <v>1</v>
      </c>
      <c r="AD7" s="81">
        <v>1000</v>
      </c>
      <c r="AE7" s="81">
        <v>1</v>
      </c>
      <c r="AF7" s="81">
        <v>1000</v>
      </c>
      <c r="AG7" s="80" t="str">
        <f>IFERROR(VLOOKUP(AB7,$AI:$AJ,2,FALSE),0)</f>
        <v>芳华分理处</v>
      </c>
      <c r="AI7" s="89" t="s">
        <v>75</v>
      </c>
      <c r="AJ7" s="89" t="s">
        <v>30</v>
      </c>
      <c r="AL7" s="83" t="s">
        <v>66</v>
      </c>
      <c r="AM7" s="83">
        <v>0</v>
      </c>
      <c r="AN7" s="83">
        <v>200000</v>
      </c>
      <c r="AO7" s="83">
        <v>0</v>
      </c>
      <c r="AP7" s="83">
        <v>206000</v>
      </c>
      <c r="AR7" s="80" t="s">
        <v>66</v>
      </c>
      <c r="AS7" s="80">
        <v>0</v>
      </c>
      <c r="AT7" s="80">
        <v>200000</v>
      </c>
      <c r="AU7" s="80">
        <v>0</v>
      </c>
      <c r="AV7" s="80">
        <v>206000</v>
      </c>
      <c r="AX7" s="80" t="s">
        <v>75</v>
      </c>
      <c r="AY7" s="80" t="s">
        <v>30</v>
      </c>
      <c r="BB7" s="80" t="str">
        <f>VLOOKUP(BC7,$AX:$AY,2,FALSE)</f>
        <v>川沙支行</v>
      </c>
      <c r="BC7" s="80" t="s">
        <v>48</v>
      </c>
      <c r="BD7" s="80">
        <v>0</v>
      </c>
      <c r="BF7" s="80" t="s">
        <v>72</v>
      </c>
      <c r="BG7" s="80">
        <v>0</v>
      </c>
      <c r="BJ7" s="80" t="str">
        <f>VLOOKUP(BK7,$AX:$AY,2,FALSE)</f>
        <v>高行支行</v>
      </c>
      <c r="BK7" s="80" t="s">
        <v>122</v>
      </c>
      <c r="BL7" s="80">
        <v>200000</v>
      </c>
      <c r="BN7" s="80" t="s">
        <v>78</v>
      </c>
      <c r="BO7" s="80">
        <v>180000</v>
      </c>
      <c r="BR7" s="80" t="str">
        <f>VLOOKUP(BS7,$AX:$AY,2,FALSE)</f>
        <v>张江支行</v>
      </c>
      <c r="BS7" s="80" t="s">
        <v>126</v>
      </c>
      <c r="BT7" s="80">
        <v>1</v>
      </c>
      <c r="BV7" s="80" t="s">
        <v>64</v>
      </c>
      <c r="BW7" s="80">
        <v>2</v>
      </c>
    </row>
    <row r="8" s="80" customFormat="1" ht="17.25" spans="1:75">
      <c r="A8" s="16"/>
      <c r="B8" s="17" t="s">
        <v>64</v>
      </c>
      <c r="C8" s="18">
        <v>27</v>
      </c>
      <c r="D8" s="15">
        <v>0</v>
      </c>
      <c r="E8" s="15">
        <f>VLOOKUP(B8,$AL:$AP,4,FALSE)</f>
        <v>0</v>
      </c>
      <c r="F8" s="19"/>
      <c r="G8" s="15"/>
      <c r="H8" s="15"/>
      <c r="I8" s="15">
        <f t="shared" si="1"/>
        <v>0</v>
      </c>
      <c r="J8" s="41">
        <f t="shared" si="2"/>
        <v>0</v>
      </c>
      <c r="K8" s="42">
        <v>200</v>
      </c>
      <c r="L8" s="15">
        <v>18.35</v>
      </c>
      <c r="M8" s="15">
        <f>VLOOKUP(B8,$AL:$AP,5,FALSE)/10000</f>
        <v>18.35</v>
      </c>
      <c r="N8" s="15"/>
      <c r="O8" s="19"/>
      <c r="P8" s="15">
        <f t="shared" si="3"/>
        <v>18.35</v>
      </c>
      <c r="Q8" s="63">
        <f t="shared" si="4"/>
        <v>0.09175</v>
      </c>
      <c r="R8" s="40">
        <v>2</v>
      </c>
      <c r="S8" s="61"/>
      <c r="T8" s="64"/>
      <c r="U8" s="61"/>
      <c r="V8" s="15">
        <f t="shared" si="5"/>
        <v>0</v>
      </c>
      <c r="W8" s="63">
        <f t="shared" si="6"/>
        <v>0</v>
      </c>
      <c r="X8" s="65">
        <f t="shared" si="7"/>
        <v>0.0045875</v>
      </c>
      <c r="Y8" s="15">
        <v>92.065</v>
      </c>
      <c r="Z8" s="80">
        <f t="shared" si="8"/>
        <v>-73.715</v>
      </c>
      <c r="AA8" s="80" t="str">
        <f t="shared" si="0"/>
        <v>风险管理部</v>
      </c>
      <c r="AB8" s="81" t="s">
        <v>80</v>
      </c>
      <c r="AC8" s="81">
        <v>0</v>
      </c>
      <c r="AD8" s="81">
        <v>0</v>
      </c>
      <c r="AE8" s="81">
        <v>0</v>
      </c>
      <c r="AF8" s="81">
        <v>0</v>
      </c>
      <c r="AG8" s="80" t="str">
        <f>IFERROR(VLOOKUP(AB8,$AI:$AJ,2,FALSE),0)</f>
        <v>风险管理部</v>
      </c>
      <c r="AI8" s="89" t="s">
        <v>81</v>
      </c>
      <c r="AJ8" s="89" t="s">
        <v>30</v>
      </c>
      <c r="AL8" s="83" t="s">
        <v>72</v>
      </c>
      <c r="AM8" s="83">
        <v>0</v>
      </c>
      <c r="AN8" s="83">
        <v>17700</v>
      </c>
      <c r="AO8" s="83">
        <v>0</v>
      </c>
      <c r="AP8" s="83">
        <v>17700</v>
      </c>
      <c r="AR8" s="80" t="s">
        <v>72</v>
      </c>
      <c r="AS8" s="80">
        <v>0</v>
      </c>
      <c r="AT8" s="80">
        <v>17700</v>
      </c>
      <c r="AU8" s="80">
        <v>0</v>
      </c>
      <c r="AV8" s="80">
        <v>17700</v>
      </c>
      <c r="AX8" s="80" t="s">
        <v>81</v>
      </c>
      <c r="AY8" s="80" t="s">
        <v>30</v>
      </c>
      <c r="BB8" s="80" t="str">
        <f>VLOOKUP(BC8,$AX:$AY,2,FALSE)</f>
        <v>曹路支行</v>
      </c>
      <c r="BC8" s="80" t="s">
        <v>76</v>
      </c>
      <c r="BD8" s="80">
        <v>2</v>
      </c>
      <c r="BF8" s="80" t="s">
        <v>54</v>
      </c>
      <c r="BG8" s="80">
        <v>4</v>
      </c>
      <c r="BJ8" s="80" t="e">
        <f>VLOOKUP(BK8,$AX:$AY,2,FALSE)</f>
        <v>#N/A</v>
      </c>
      <c r="BK8" s="80" t="s">
        <v>101</v>
      </c>
      <c r="BL8" s="80">
        <v>4436035</v>
      </c>
      <c r="BN8" s="80" t="s">
        <v>84</v>
      </c>
      <c r="BO8" s="80">
        <v>200000</v>
      </c>
      <c r="BR8" s="80" t="str">
        <f>VLOOKUP(BS8,$AX:$AY,2,FALSE)</f>
        <v>零售市场部</v>
      </c>
      <c r="BS8" s="80" t="s">
        <v>131</v>
      </c>
      <c r="BT8" s="80">
        <v>1</v>
      </c>
      <c r="BV8" s="80" t="s">
        <v>69</v>
      </c>
      <c r="BW8" s="80">
        <v>3</v>
      </c>
    </row>
    <row r="9" s="80" customFormat="1" ht="17.25" spans="1:75">
      <c r="A9" s="16"/>
      <c r="B9" s="17" t="s">
        <v>32</v>
      </c>
      <c r="C9" s="18">
        <v>22</v>
      </c>
      <c r="D9" s="15">
        <v>0</v>
      </c>
      <c r="E9" s="15">
        <f>VLOOKUP(B9,$AL:$AP,4,FALSE)</f>
        <v>0</v>
      </c>
      <c r="F9" s="19"/>
      <c r="G9" s="15"/>
      <c r="H9" s="15"/>
      <c r="I9" s="15">
        <f t="shared" si="1"/>
        <v>0</v>
      </c>
      <c r="J9" s="41">
        <f t="shared" si="2"/>
        <v>0</v>
      </c>
      <c r="K9" s="42">
        <v>110</v>
      </c>
      <c r="L9" s="15">
        <v>0</v>
      </c>
      <c r="M9" s="15">
        <f>VLOOKUP(B9,$AL:$AP,5,FALSE)/10000</f>
        <v>0</v>
      </c>
      <c r="N9" s="15"/>
      <c r="O9" s="19"/>
      <c r="P9" s="15">
        <f t="shared" si="3"/>
        <v>0</v>
      </c>
      <c r="Q9" s="63">
        <f t="shared" si="4"/>
        <v>0</v>
      </c>
      <c r="R9" s="40">
        <v>2</v>
      </c>
      <c r="S9" s="61"/>
      <c r="T9" s="64"/>
      <c r="U9" s="61"/>
      <c r="V9" s="15">
        <f t="shared" si="5"/>
        <v>0</v>
      </c>
      <c r="W9" s="63">
        <f t="shared" si="6"/>
        <v>0</v>
      </c>
      <c r="X9" s="65">
        <f t="shared" si="7"/>
        <v>0</v>
      </c>
      <c r="Y9" s="15">
        <v>193.0166</v>
      </c>
      <c r="Z9" s="80">
        <f t="shared" si="8"/>
        <v>-193.0166</v>
      </c>
      <c r="AA9" s="80">
        <f t="shared" si="0"/>
        <v>0</v>
      </c>
      <c r="AB9" s="81" t="s">
        <v>86</v>
      </c>
      <c r="AC9" s="81">
        <v>0</v>
      </c>
      <c r="AD9" s="81">
        <v>0</v>
      </c>
      <c r="AE9" s="81">
        <v>0</v>
      </c>
      <c r="AF9" s="81">
        <v>0</v>
      </c>
      <c r="AG9" s="80">
        <f>IFERROR(VLOOKUP(AB9,$AI:$AJ,2,FALSE),0)</f>
        <v>0</v>
      </c>
      <c r="AI9" s="89" t="s">
        <v>87</v>
      </c>
      <c r="AJ9" s="89" t="s">
        <v>30</v>
      </c>
      <c r="AL9" s="83" t="s">
        <v>54</v>
      </c>
      <c r="AM9" s="83">
        <v>0</v>
      </c>
      <c r="AN9" s="83">
        <v>0</v>
      </c>
      <c r="AO9" s="83">
        <v>0</v>
      </c>
      <c r="AP9" s="83">
        <v>0</v>
      </c>
      <c r="AR9" s="80" t="s">
        <v>54</v>
      </c>
      <c r="AS9" s="80">
        <v>0</v>
      </c>
      <c r="AT9" s="80">
        <v>0</v>
      </c>
      <c r="AU9" s="80">
        <v>0</v>
      </c>
      <c r="AV9" s="80">
        <v>0</v>
      </c>
      <c r="AX9" s="80" t="s">
        <v>87</v>
      </c>
      <c r="AY9" s="80" t="s">
        <v>30</v>
      </c>
      <c r="BB9" s="80" t="str">
        <f>VLOOKUP(BC9,$AX:$AY,2,FALSE)</f>
        <v>北蔡支行</v>
      </c>
      <c r="BC9" s="80" t="s">
        <v>58</v>
      </c>
      <c r="BD9" s="80">
        <v>0</v>
      </c>
      <c r="BF9" s="80" t="s">
        <v>57</v>
      </c>
      <c r="BG9" s="80">
        <v>4</v>
      </c>
      <c r="BJ9" s="80" t="str">
        <f>VLOOKUP(BK9,$AX:$AY,2,FALSE)</f>
        <v>和炯路支行</v>
      </c>
      <c r="BK9" s="80" t="s">
        <v>266</v>
      </c>
      <c r="BL9" s="80">
        <v>40000</v>
      </c>
      <c r="BN9" s="80" t="s">
        <v>157</v>
      </c>
      <c r="BO9" s="80">
        <v>100000</v>
      </c>
      <c r="BR9" s="80" t="str">
        <f>VLOOKUP(BS9,$AX:$AY,2,FALSE)</f>
        <v>零售市场部</v>
      </c>
      <c r="BS9" s="80" t="s">
        <v>56</v>
      </c>
      <c r="BT9" s="80">
        <v>20</v>
      </c>
      <c r="BV9" s="80" t="s">
        <v>104</v>
      </c>
      <c r="BW9" s="80">
        <v>1</v>
      </c>
    </row>
    <row r="10" s="80" customFormat="1" ht="17" customHeight="1" spans="1:75">
      <c r="A10" s="16"/>
      <c r="B10" s="17" t="s">
        <v>114</v>
      </c>
      <c r="C10" s="18">
        <v>29</v>
      </c>
      <c r="D10" s="15">
        <v>0</v>
      </c>
      <c r="E10" s="15">
        <f>VLOOKUP(B10,$AL:$AP,4,FALSE)</f>
        <v>0</v>
      </c>
      <c r="F10" s="19"/>
      <c r="G10" s="15"/>
      <c r="H10" s="15"/>
      <c r="I10" s="15">
        <f t="shared" si="1"/>
        <v>0</v>
      </c>
      <c r="J10" s="41">
        <f t="shared" si="2"/>
        <v>0</v>
      </c>
      <c r="K10" s="42">
        <v>150</v>
      </c>
      <c r="L10" s="15">
        <v>11.2</v>
      </c>
      <c r="M10" s="15">
        <f>VLOOKUP(B10,$AL:$AP,5,FALSE)/10000</f>
        <v>11.2</v>
      </c>
      <c r="N10" s="15"/>
      <c r="O10" s="19"/>
      <c r="P10" s="15">
        <f t="shared" si="3"/>
        <v>11.2</v>
      </c>
      <c r="Q10" s="63">
        <f t="shared" si="4"/>
        <v>0.0746666666666667</v>
      </c>
      <c r="R10" s="40">
        <v>1</v>
      </c>
      <c r="S10" s="61"/>
      <c r="T10" s="64"/>
      <c r="U10" s="61"/>
      <c r="V10" s="15">
        <f t="shared" si="5"/>
        <v>0</v>
      </c>
      <c r="W10" s="63">
        <f t="shared" si="6"/>
        <v>0</v>
      </c>
      <c r="X10" s="65">
        <f t="shared" si="7"/>
        <v>0.00373333333333334</v>
      </c>
      <c r="Y10" s="15">
        <v>73.5571</v>
      </c>
      <c r="Z10" s="80">
        <f t="shared" si="8"/>
        <v>-62.3571</v>
      </c>
      <c r="AA10" s="80">
        <f t="shared" si="0"/>
        <v>0</v>
      </c>
      <c r="AB10" s="81" t="s">
        <v>91</v>
      </c>
      <c r="AC10" s="81">
        <v>0</v>
      </c>
      <c r="AD10" s="81">
        <v>0</v>
      </c>
      <c r="AE10" s="81">
        <v>0</v>
      </c>
      <c r="AF10" s="81">
        <v>0</v>
      </c>
      <c r="AG10" s="80">
        <f>IFERROR(VLOOKUP(AB10,$AI:$AJ,2,FALSE),0)</f>
        <v>0</v>
      </c>
      <c r="AI10" s="89" t="s">
        <v>92</v>
      </c>
      <c r="AJ10" s="89" t="s">
        <v>30</v>
      </c>
      <c r="AL10" s="83" t="s">
        <v>57</v>
      </c>
      <c r="AM10" s="83">
        <v>0</v>
      </c>
      <c r="AN10" s="83">
        <v>30000</v>
      </c>
      <c r="AO10" s="83">
        <v>0</v>
      </c>
      <c r="AP10" s="83">
        <v>30000</v>
      </c>
      <c r="AR10" s="80" t="s">
        <v>57</v>
      </c>
      <c r="AS10" s="80">
        <v>0</v>
      </c>
      <c r="AT10" s="80">
        <v>30000</v>
      </c>
      <c r="AU10" s="80">
        <v>0</v>
      </c>
      <c r="AV10" s="80">
        <v>30000</v>
      </c>
      <c r="AX10" s="80" t="s">
        <v>92</v>
      </c>
      <c r="AY10" s="80" t="s">
        <v>30</v>
      </c>
      <c r="BB10" s="80" t="str">
        <f>VLOOKUP(BC10,$AX:$AY,2,FALSE)</f>
        <v>零售市场部</v>
      </c>
      <c r="BC10" s="80" t="s">
        <v>65</v>
      </c>
      <c r="BD10" s="80">
        <v>1</v>
      </c>
      <c r="BF10" s="80" t="s">
        <v>73</v>
      </c>
      <c r="BG10" s="80">
        <v>0</v>
      </c>
      <c r="BJ10" s="80" t="str">
        <f>VLOOKUP(BK10,$AX:$AY,2,FALSE)</f>
        <v>零售市场部</v>
      </c>
      <c r="BK10" s="80" t="s">
        <v>116</v>
      </c>
      <c r="BL10" s="80">
        <v>7479700</v>
      </c>
      <c r="BN10" s="80" t="s">
        <v>149</v>
      </c>
      <c r="BO10" s="80">
        <v>40000</v>
      </c>
      <c r="BR10" s="80" t="s">
        <v>35</v>
      </c>
      <c r="BS10" s="80" t="s">
        <v>103</v>
      </c>
      <c r="BT10" s="80">
        <v>1</v>
      </c>
      <c r="BV10" s="80" t="s">
        <v>114</v>
      </c>
      <c r="BW10" s="80">
        <v>1</v>
      </c>
    </row>
    <row r="11" s="80" customFormat="1" ht="17.25" spans="1:75">
      <c r="A11" s="16"/>
      <c r="B11" s="17" t="s">
        <v>34</v>
      </c>
      <c r="C11" s="18">
        <v>22</v>
      </c>
      <c r="D11" s="15">
        <v>1</v>
      </c>
      <c r="E11" s="15">
        <f>VLOOKUP(B11,$AL:$AP,4,FALSE)</f>
        <v>1</v>
      </c>
      <c r="F11" s="19"/>
      <c r="G11" s="15"/>
      <c r="H11" s="15"/>
      <c r="I11" s="15">
        <f t="shared" si="1"/>
        <v>1</v>
      </c>
      <c r="J11" s="41">
        <f t="shared" si="2"/>
        <v>0.0454545454545455</v>
      </c>
      <c r="K11" s="42">
        <v>90</v>
      </c>
      <c r="L11" s="15">
        <v>10.5</v>
      </c>
      <c r="M11" s="15">
        <f>VLOOKUP(B11,$AL:$AP,5,FALSE)/10000</f>
        <v>10.5</v>
      </c>
      <c r="N11" s="15"/>
      <c r="O11" s="19"/>
      <c r="P11" s="15">
        <f t="shared" si="3"/>
        <v>10.5</v>
      </c>
      <c r="Q11" s="63">
        <f t="shared" si="4"/>
        <v>0.116666666666667</v>
      </c>
      <c r="R11" s="40">
        <v>2</v>
      </c>
      <c r="S11" s="61"/>
      <c r="T11" s="64"/>
      <c r="U11" s="61"/>
      <c r="V11" s="15">
        <f t="shared" si="5"/>
        <v>0</v>
      </c>
      <c r="W11" s="63">
        <f t="shared" si="6"/>
        <v>0</v>
      </c>
      <c r="X11" s="65">
        <f t="shared" si="7"/>
        <v>0.00810606060606062</v>
      </c>
      <c r="Y11" s="15">
        <v>149.5121</v>
      </c>
      <c r="Z11" s="80">
        <f t="shared" si="8"/>
        <v>-139.0121</v>
      </c>
      <c r="AA11" s="80" t="str">
        <f t="shared" si="0"/>
        <v>张江支行</v>
      </c>
      <c r="AB11" s="81" t="s">
        <v>97</v>
      </c>
      <c r="AC11" s="81">
        <v>0</v>
      </c>
      <c r="AD11" s="81">
        <v>0</v>
      </c>
      <c r="AE11" s="81">
        <v>0</v>
      </c>
      <c r="AF11" s="81">
        <v>0</v>
      </c>
      <c r="AG11" s="80" t="str">
        <f>IFERROR(VLOOKUP(AB11,$AI:$AJ,2,FALSE),0)</f>
        <v>张江支行</v>
      </c>
      <c r="AI11" s="89" t="s">
        <v>98</v>
      </c>
      <c r="AJ11" s="89" t="s">
        <v>30</v>
      </c>
      <c r="AL11" s="83" t="s">
        <v>73</v>
      </c>
      <c r="AM11" s="83">
        <v>0</v>
      </c>
      <c r="AN11" s="83">
        <v>10000</v>
      </c>
      <c r="AO11" s="83">
        <v>0</v>
      </c>
      <c r="AP11" s="83">
        <v>28000</v>
      </c>
      <c r="AR11" s="80" t="s">
        <v>73</v>
      </c>
      <c r="AS11" s="80">
        <v>0</v>
      </c>
      <c r="AT11" s="80">
        <v>10000</v>
      </c>
      <c r="AU11" s="80">
        <v>0</v>
      </c>
      <c r="AV11" s="80">
        <v>28000</v>
      </c>
      <c r="AX11" s="80" t="s">
        <v>98</v>
      </c>
      <c r="AY11" s="80" t="s">
        <v>30</v>
      </c>
      <c r="BB11" s="80" t="str">
        <f>VLOOKUP(BC11,$AX:$AY,2,FALSE)</f>
        <v>杨园支行</v>
      </c>
      <c r="BC11" s="80" t="s">
        <v>94</v>
      </c>
      <c r="BD11" s="80">
        <v>0</v>
      </c>
      <c r="BF11" s="80" t="s">
        <v>51</v>
      </c>
      <c r="BG11" s="80">
        <v>3</v>
      </c>
      <c r="BJ11" s="80" t="str">
        <f>VLOOKUP(BK11,$AX:$AY,2,FALSE)</f>
        <v>妙境支行</v>
      </c>
      <c r="BK11" s="80" t="s">
        <v>120</v>
      </c>
      <c r="BL11" s="80">
        <v>60000</v>
      </c>
      <c r="BN11" s="80" t="s">
        <v>128</v>
      </c>
      <c r="BO11" s="80">
        <v>20000</v>
      </c>
      <c r="BR11" s="80" t="str">
        <f>VLOOKUP(BS11,$AX:$AY,2,FALSE)</f>
        <v>金桥支行</v>
      </c>
      <c r="BS11" s="80" t="s">
        <v>70</v>
      </c>
      <c r="BT11" s="80">
        <v>1</v>
      </c>
      <c r="BV11" s="80" t="s">
        <v>111</v>
      </c>
      <c r="BW11" s="80">
        <v>1</v>
      </c>
    </row>
    <row r="12" s="80" customFormat="1" ht="17.25" spans="1:75">
      <c r="A12" s="16"/>
      <c r="B12" s="17" t="s">
        <v>57</v>
      </c>
      <c r="C12" s="18">
        <v>29</v>
      </c>
      <c r="D12" s="15">
        <v>0</v>
      </c>
      <c r="E12" s="15">
        <f>VLOOKUP(B12,$AL:$AP,4,FALSE)</f>
        <v>0</v>
      </c>
      <c r="F12" s="19"/>
      <c r="G12" s="15"/>
      <c r="H12" s="15"/>
      <c r="I12" s="15">
        <f t="shared" si="1"/>
        <v>0</v>
      </c>
      <c r="J12" s="41">
        <f t="shared" si="2"/>
        <v>0</v>
      </c>
      <c r="K12" s="42">
        <v>80</v>
      </c>
      <c r="L12" s="15">
        <v>4.2223</v>
      </c>
      <c r="M12" s="15">
        <f>VLOOKUP(B12,$AL:$AP,5,FALSE)/10000</f>
        <v>3</v>
      </c>
      <c r="N12" s="15">
        <v>1.2223</v>
      </c>
      <c r="O12" s="19"/>
      <c r="P12" s="15">
        <f t="shared" si="3"/>
        <v>4.2223</v>
      </c>
      <c r="Q12" s="63">
        <f t="shared" si="4"/>
        <v>0.05277875</v>
      </c>
      <c r="R12" s="40">
        <v>2</v>
      </c>
      <c r="S12" s="61"/>
      <c r="T12" s="64"/>
      <c r="U12" s="61"/>
      <c r="V12" s="15">
        <f t="shared" si="5"/>
        <v>0</v>
      </c>
      <c r="W12" s="63">
        <f t="shared" si="6"/>
        <v>0</v>
      </c>
      <c r="X12" s="65">
        <f t="shared" si="7"/>
        <v>0.0026389375</v>
      </c>
      <c r="Y12" s="15">
        <v>76.3</v>
      </c>
      <c r="Z12" s="80">
        <f t="shared" si="8"/>
        <v>-72.0777</v>
      </c>
      <c r="AA12" s="80" t="str">
        <f t="shared" si="0"/>
        <v>合庆支行</v>
      </c>
      <c r="AB12" s="81" t="s">
        <v>105</v>
      </c>
      <c r="AC12" s="81">
        <v>0</v>
      </c>
      <c r="AD12" s="81">
        <v>0</v>
      </c>
      <c r="AE12" s="81">
        <v>0</v>
      </c>
      <c r="AF12" s="81">
        <v>0</v>
      </c>
      <c r="AG12" s="80" t="str">
        <f>IFERROR(VLOOKUP(AB12,$AI:$AJ,2,FALSE),0)</f>
        <v>合庆支行</v>
      </c>
      <c r="AI12" s="89" t="s">
        <v>106</v>
      </c>
      <c r="AJ12" s="89" t="s">
        <v>30</v>
      </c>
      <c r="AL12" s="83" t="s">
        <v>51</v>
      </c>
      <c r="AM12" s="83">
        <v>0</v>
      </c>
      <c r="AN12" s="83">
        <v>0</v>
      </c>
      <c r="AO12" s="83">
        <v>0</v>
      </c>
      <c r="AP12" s="83">
        <v>5000</v>
      </c>
      <c r="AR12" s="80" t="s">
        <v>51</v>
      </c>
      <c r="AS12" s="80">
        <v>0</v>
      </c>
      <c r="AT12" s="80">
        <v>0</v>
      </c>
      <c r="AU12" s="80">
        <v>0</v>
      </c>
      <c r="AV12" s="80">
        <v>5000</v>
      </c>
      <c r="AX12" s="80" t="s">
        <v>106</v>
      </c>
      <c r="AY12" s="80" t="s">
        <v>30</v>
      </c>
      <c r="BB12" s="80" t="str">
        <f>VLOOKUP(BC12,$AX:$AY,2,FALSE)</f>
        <v>龚路支行</v>
      </c>
      <c r="BC12" s="80" t="s">
        <v>71</v>
      </c>
      <c r="BD12" s="80">
        <v>0</v>
      </c>
      <c r="BF12" s="80" t="s">
        <v>107</v>
      </c>
      <c r="BG12" s="80">
        <v>0</v>
      </c>
      <c r="BJ12" s="80" t="str">
        <f>VLOOKUP(BK12,$AX:$AY,2,FALSE)</f>
        <v>高行支行</v>
      </c>
      <c r="BK12" s="80" t="s">
        <v>127</v>
      </c>
      <c r="BL12" s="80">
        <v>210000</v>
      </c>
      <c r="BN12" s="80" t="s">
        <v>93</v>
      </c>
      <c r="BO12" s="80">
        <v>114324</v>
      </c>
      <c r="BR12" s="80" t="str">
        <f>VLOOKUP(BS12,$AX:$AY,2,FALSE)</f>
        <v>零售市场部</v>
      </c>
      <c r="BS12" s="80" t="s">
        <v>77</v>
      </c>
      <c r="BT12" s="80">
        <v>1</v>
      </c>
      <c r="BV12" s="80" t="s">
        <v>84</v>
      </c>
      <c r="BW12" s="80">
        <v>2</v>
      </c>
    </row>
    <row r="13" s="80" customFormat="1" ht="17.25" spans="1:75">
      <c r="A13" s="16"/>
      <c r="B13" s="17" t="s">
        <v>73</v>
      </c>
      <c r="C13" s="18">
        <v>25</v>
      </c>
      <c r="D13" s="15">
        <v>0</v>
      </c>
      <c r="E13" s="15">
        <f>VLOOKUP(B13,$AL:$AP,4,FALSE)</f>
        <v>0</v>
      </c>
      <c r="F13" s="19"/>
      <c r="G13" s="15"/>
      <c r="H13" s="15"/>
      <c r="I13" s="15">
        <f t="shared" si="1"/>
        <v>0</v>
      </c>
      <c r="J13" s="41">
        <f t="shared" si="2"/>
        <v>0</v>
      </c>
      <c r="K13" s="42">
        <v>200</v>
      </c>
      <c r="L13" s="15">
        <v>2.8</v>
      </c>
      <c r="M13" s="15">
        <f>VLOOKUP(B13,$AL:$AP,5,FALSE)/10000</f>
        <v>2.8</v>
      </c>
      <c r="N13" s="15"/>
      <c r="O13" s="19"/>
      <c r="P13" s="15">
        <f t="shared" si="3"/>
        <v>2.8</v>
      </c>
      <c r="Q13" s="63">
        <f t="shared" si="4"/>
        <v>0.014</v>
      </c>
      <c r="R13" s="40">
        <v>2</v>
      </c>
      <c r="S13" s="61"/>
      <c r="T13" s="64"/>
      <c r="U13" s="61"/>
      <c r="V13" s="15">
        <f t="shared" si="5"/>
        <v>0</v>
      </c>
      <c r="W13" s="63">
        <f t="shared" si="6"/>
        <v>0</v>
      </c>
      <c r="X13" s="65">
        <f t="shared" si="7"/>
        <v>0.0007</v>
      </c>
      <c r="Y13" s="15">
        <v>47.16</v>
      </c>
      <c r="Z13" s="80">
        <f t="shared" si="8"/>
        <v>-44.36</v>
      </c>
      <c r="AA13" s="80" t="str">
        <f t="shared" si="0"/>
        <v>潼港分理处</v>
      </c>
      <c r="AB13" s="81" t="s">
        <v>112</v>
      </c>
      <c r="AC13" s="81">
        <v>0</v>
      </c>
      <c r="AD13" s="81">
        <v>0</v>
      </c>
      <c r="AE13" s="81">
        <v>0</v>
      </c>
      <c r="AF13" s="81">
        <v>0</v>
      </c>
      <c r="AG13" s="80" t="str">
        <f>IFERROR(VLOOKUP(AB13,$AI:$AJ,2,FALSE),0)</f>
        <v>潼港分理处</v>
      </c>
      <c r="AI13" s="89" t="s">
        <v>113</v>
      </c>
      <c r="AJ13" s="89" t="s">
        <v>30</v>
      </c>
      <c r="AL13" s="83" t="s">
        <v>107</v>
      </c>
      <c r="AM13" s="83">
        <v>0</v>
      </c>
      <c r="AN13" s="83">
        <v>0</v>
      </c>
      <c r="AO13" s="83">
        <v>0</v>
      </c>
      <c r="AP13" s="83">
        <v>0</v>
      </c>
      <c r="AR13" s="80" t="s">
        <v>107</v>
      </c>
      <c r="AS13" s="80">
        <v>0</v>
      </c>
      <c r="AT13" s="80">
        <v>0</v>
      </c>
      <c r="AU13" s="80">
        <v>0</v>
      </c>
      <c r="AV13" s="80">
        <v>0</v>
      </c>
      <c r="AX13" s="80" t="s">
        <v>113</v>
      </c>
      <c r="AY13" s="80" t="s">
        <v>30</v>
      </c>
      <c r="BB13" s="80" t="str">
        <f>VLOOKUP(BC13,$AX:$AY,2,FALSE)</f>
        <v>妙境支行</v>
      </c>
      <c r="BC13" s="80" t="s">
        <v>79</v>
      </c>
      <c r="BD13" s="80">
        <v>0</v>
      </c>
      <c r="BF13" s="80" t="s">
        <v>64</v>
      </c>
      <c r="BG13" s="80">
        <v>2</v>
      </c>
      <c r="BJ13" s="80" t="str">
        <f>VLOOKUP(BK13,$AX:$AY,2,FALSE)</f>
        <v>江镇支行</v>
      </c>
      <c r="BK13" s="80" t="s">
        <v>140</v>
      </c>
      <c r="BL13" s="80">
        <v>235000</v>
      </c>
      <c r="BN13" s="80" t="s">
        <v>82</v>
      </c>
      <c r="BO13" s="80">
        <v>50000</v>
      </c>
      <c r="BR13" s="80" t="str">
        <f>VLOOKUP(BS13,$AX:$AY,2,FALSE)</f>
        <v>高行支行</v>
      </c>
      <c r="BS13" s="80" t="s">
        <v>122</v>
      </c>
      <c r="BT13" s="80">
        <v>1</v>
      </c>
      <c r="BV13" s="80" t="s">
        <v>163</v>
      </c>
      <c r="BW13" s="80">
        <v>2</v>
      </c>
    </row>
    <row r="14" s="80" customFormat="1" ht="17.25" spans="1:75">
      <c r="A14" s="16"/>
      <c r="B14" s="17" t="s">
        <v>72</v>
      </c>
      <c r="C14" s="18">
        <v>27</v>
      </c>
      <c r="D14" s="15">
        <v>0</v>
      </c>
      <c r="E14" s="15">
        <f>VLOOKUP(B14,$AL:$AP,4,FALSE)</f>
        <v>0</v>
      </c>
      <c r="F14" s="19"/>
      <c r="G14" s="15"/>
      <c r="H14" s="15"/>
      <c r="I14" s="15">
        <f t="shared" si="1"/>
        <v>0</v>
      </c>
      <c r="J14" s="41">
        <f t="shared" si="2"/>
        <v>0</v>
      </c>
      <c r="K14" s="42">
        <v>140</v>
      </c>
      <c r="L14" s="15">
        <v>1.77</v>
      </c>
      <c r="M14" s="15">
        <f>VLOOKUP(B14,$AL:$AP,5,FALSE)/10000</f>
        <v>1.77</v>
      </c>
      <c r="N14" s="15"/>
      <c r="O14" s="19"/>
      <c r="P14" s="15">
        <f t="shared" si="3"/>
        <v>1.77</v>
      </c>
      <c r="Q14" s="63">
        <f t="shared" si="4"/>
        <v>0.0126428571428571</v>
      </c>
      <c r="R14" s="40">
        <v>2</v>
      </c>
      <c r="S14" s="61"/>
      <c r="T14" s="64"/>
      <c r="U14" s="61"/>
      <c r="V14" s="15">
        <f t="shared" si="5"/>
        <v>0</v>
      </c>
      <c r="W14" s="63">
        <f t="shared" si="6"/>
        <v>0</v>
      </c>
      <c r="X14" s="65">
        <f t="shared" si="7"/>
        <v>0.000632142857142855</v>
      </c>
      <c r="Y14" s="15">
        <v>55.8643</v>
      </c>
      <c r="Z14" s="80">
        <f t="shared" si="8"/>
        <v>-54.0943</v>
      </c>
      <c r="AA14" s="80" t="str">
        <f t="shared" si="0"/>
        <v>严桥支行</v>
      </c>
      <c r="AB14" s="81" t="s">
        <v>118</v>
      </c>
      <c r="AC14" s="81">
        <v>0</v>
      </c>
      <c r="AD14" s="81">
        <v>0</v>
      </c>
      <c r="AE14" s="81">
        <v>0</v>
      </c>
      <c r="AF14" s="81">
        <v>0</v>
      </c>
      <c r="AG14" s="80" t="str">
        <f>IFERROR(VLOOKUP(AB14,$AI:$AJ,2,FALSE),0)</f>
        <v>严桥支行</v>
      </c>
      <c r="AI14" s="89" t="s">
        <v>119</v>
      </c>
      <c r="AJ14" s="89" t="s">
        <v>30</v>
      </c>
      <c r="AL14" s="83" t="s">
        <v>64</v>
      </c>
      <c r="AM14" s="83">
        <v>0</v>
      </c>
      <c r="AN14" s="83">
        <v>180000</v>
      </c>
      <c r="AO14" s="83">
        <v>0</v>
      </c>
      <c r="AP14" s="83">
        <v>183500</v>
      </c>
      <c r="AR14" s="80" t="s">
        <v>64</v>
      </c>
      <c r="AS14" s="80">
        <v>0</v>
      </c>
      <c r="AT14" s="80">
        <v>180000</v>
      </c>
      <c r="AU14" s="80">
        <v>0</v>
      </c>
      <c r="AV14" s="80">
        <v>183500</v>
      </c>
      <c r="AX14" s="80" t="s">
        <v>119</v>
      </c>
      <c r="AY14" s="80" t="s">
        <v>30</v>
      </c>
      <c r="BB14" s="80" t="str">
        <f>VLOOKUP(BC14,$AX:$AY,2,FALSE)</f>
        <v>龚路支行</v>
      </c>
      <c r="BC14" s="80" t="s">
        <v>115</v>
      </c>
      <c r="BD14" s="80">
        <v>1</v>
      </c>
      <c r="BF14" s="80" t="s">
        <v>69</v>
      </c>
      <c r="BG14" s="80">
        <v>2</v>
      </c>
      <c r="BJ14" s="80" t="str">
        <f>VLOOKUP(BK14,$AX:$AY,2,FALSE)</f>
        <v>零售市场部</v>
      </c>
      <c r="BK14" s="80" t="s">
        <v>173</v>
      </c>
      <c r="BL14" s="80">
        <v>307000</v>
      </c>
      <c r="BN14" s="80" t="s">
        <v>100</v>
      </c>
      <c r="BO14" s="80">
        <v>31050787</v>
      </c>
      <c r="BR14" s="80" t="s">
        <v>100</v>
      </c>
      <c r="BS14" s="80" t="s">
        <v>101</v>
      </c>
      <c r="BT14" s="80">
        <v>75</v>
      </c>
      <c r="BV14" s="80" t="s">
        <v>88</v>
      </c>
      <c r="BW14" s="80">
        <v>3</v>
      </c>
    </row>
    <row r="15" s="80" customFormat="1" ht="17.25" spans="1:75">
      <c r="A15" s="16"/>
      <c r="B15" s="17" t="s">
        <v>51</v>
      </c>
      <c r="C15" s="18">
        <v>20</v>
      </c>
      <c r="D15" s="15">
        <v>0</v>
      </c>
      <c r="E15" s="15">
        <f>VLOOKUP(B15,$AL:$AP,4,FALSE)</f>
        <v>0</v>
      </c>
      <c r="F15" s="19"/>
      <c r="G15" s="15"/>
      <c r="H15" s="15"/>
      <c r="I15" s="15">
        <f t="shared" si="1"/>
        <v>0</v>
      </c>
      <c r="J15" s="41">
        <f t="shared" si="2"/>
        <v>0</v>
      </c>
      <c r="K15" s="42">
        <v>70</v>
      </c>
      <c r="L15" s="15">
        <v>0.5</v>
      </c>
      <c r="M15" s="15">
        <f>VLOOKUP(B15,$AL:$AP,5,FALSE)/10000</f>
        <v>0.5</v>
      </c>
      <c r="N15" s="15"/>
      <c r="O15" s="19"/>
      <c r="P15" s="15">
        <f t="shared" si="3"/>
        <v>0.5</v>
      </c>
      <c r="Q15" s="63">
        <f t="shared" si="4"/>
        <v>0.00714285714285714</v>
      </c>
      <c r="R15" s="40">
        <v>1</v>
      </c>
      <c r="S15" s="61"/>
      <c r="T15" s="64"/>
      <c r="U15" s="61"/>
      <c r="V15" s="15">
        <f t="shared" si="5"/>
        <v>0</v>
      </c>
      <c r="W15" s="63">
        <f t="shared" si="6"/>
        <v>0</v>
      </c>
      <c r="X15" s="65">
        <f t="shared" si="7"/>
        <v>0.000357142857142857</v>
      </c>
      <c r="Y15" s="15">
        <v>39.0118</v>
      </c>
      <c r="Z15" s="80">
        <f t="shared" si="8"/>
        <v>-38.5118</v>
      </c>
      <c r="AA15" s="80" t="str">
        <f t="shared" si="0"/>
        <v>高桥支行</v>
      </c>
      <c r="AB15" s="81" t="s">
        <v>123</v>
      </c>
      <c r="AC15" s="81">
        <v>0</v>
      </c>
      <c r="AD15" s="81">
        <v>0</v>
      </c>
      <c r="AE15" s="81">
        <v>0</v>
      </c>
      <c r="AF15" s="81">
        <v>0</v>
      </c>
      <c r="AG15" s="80" t="str">
        <f>IFERROR(VLOOKUP(AB15,$AI:$AJ,2,FALSE),0)</f>
        <v>高桥支行</v>
      </c>
      <c r="AI15" s="89" t="s">
        <v>124</v>
      </c>
      <c r="AJ15" s="89" t="s">
        <v>30</v>
      </c>
      <c r="AL15" s="83" t="s">
        <v>69</v>
      </c>
      <c r="AM15" s="83">
        <v>3</v>
      </c>
      <c r="AN15" s="83">
        <v>10000</v>
      </c>
      <c r="AO15" s="83">
        <v>3</v>
      </c>
      <c r="AP15" s="83">
        <v>10000</v>
      </c>
      <c r="AR15" s="80" t="s">
        <v>69</v>
      </c>
      <c r="AS15" s="80">
        <v>3</v>
      </c>
      <c r="AT15" s="80">
        <v>10000</v>
      </c>
      <c r="AU15" s="80">
        <v>3</v>
      </c>
      <c r="AV15" s="80">
        <v>10000</v>
      </c>
      <c r="AX15" s="80" t="s">
        <v>124</v>
      </c>
      <c r="AY15" s="80" t="s">
        <v>30</v>
      </c>
      <c r="BB15" s="80" t="str">
        <f>VLOOKUP(BC15,$AX:$AY,2,FALSE)</f>
        <v>芳华分理处</v>
      </c>
      <c r="BC15" s="80" t="s">
        <v>85</v>
      </c>
      <c r="BD15" s="80">
        <v>0</v>
      </c>
      <c r="BF15" s="80" t="s">
        <v>104</v>
      </c>
      <c r="BG15" s="80">
        <v>0</v>
      </c>
      <c r="BJ15" s="80" t="str">
        <f>VLOOKUP(BK15,$AX:$AY,2,FALSE)</f>
        <v>花木支行</v>
      </c>
      <c r="BK15" s="80" t="s">
        <v>154</v>
      </c>
      <c r="BL15" s="80">
        <v>667229</v>
      </c>
      <c r="BN15" s="80" t="e">
        <v>#N/A</v>
      </c>
      <c r="BO15" s="80">
        <v>33366340</v>
      </c>
      <c r="BR15" s="80" t="str">
        <f>VLOOKUP(BS15,$AX:$AY,2,FALSE)</f>
        <v>高东支行</v>
      </c>
      <c r="BS15" s="80" t="s">
        <v>287</v>
      </c>
      <c r="BT15" s="80">
        <v>3</v>
      </c>
      <c r="BV15" s="80" t="s">
        <v>109</v>
      </c>
      <c r="BW15" s="80">
        <v>1</v>
      </c>
    </row>
    <row r="16" s="80" customFormat="1" ht="18" customHeight="1" spans="1:75">
      <c r="A16" s="16"/>
      <c r="B16" s="17" t="s">
        <v>54</v>
      </c>
      <c r="C16" s="18">
        <v>30</v>
      </c>
      <c r="D16" s="15">
        <v>0</v>
      </c>
      <c r="E16" s="15">
        <f>VLOOKUP(B16,$AL:$AP,4,FALSE)</f>
        <v>0</v>
      </c>
      <c r="F16" s="19"/>
      <c r="G16" s="15"/>
      <c r="H16" s="15"/>
      <c r="I16" s="15">
        <f t="shared" si="1"/>
        <v>0</v>
      </c>
      <c r="J16" s="41">
        <f t="shared" si="2"/>
        <v>0</v>
      </c>
      <c r="K16" s="42">
        <v>200</v>
      </c>
      <c r="L16" s="15">
        <v>0</v>
      </c>
      <c r="M16" s="15">
        <f>VLOOKUP(B16,$AL:$AP,5,FALSE)/10000</f>
        <v>0</v>
      </c>
      <c r="N16" s="15"/>
      <c r="O16" s="19"/>
      <c r="P16" s="15">
        <f t="shared" si="3"/>
        <v>0</v>
      </c>
      <c r="Q16" s="63">
        <f t="shared" si="4"/>
        <v>0</v>
      </c>
      <c r="R16" s="40">
        <v>2</v>
      </c>
      <c r="S16" s="61"/>
      <c r="T16" s="64"/>
      <c r="U16" s="61"/>
      <c r="V16" s="15">
        <f t="shared" si="5"/>
        <v>0</v>
      </c>
      <c r="W16" s="63">
        <f t="shared" si="6"/>
        <v>0</v>
      </c>
      <c r="X16" s="65">
        <f t="shared" si="7"/>
        <v>0</v>
      </c>
      <c r="Y16" s="15">
        <v>78.91</v>
      </c>
      <c r="Z16" s="80">
        <f t="shared" si="8"/>
        <v>-78.91</v>
      </c>
      <c r="AA16" s="80" t="str">
        <f t="shared" si="0"/>
        <v>高东支行</v>
      </c>
      <c r="AB16" s="81" t="s">
        <v>129</v>
      </c>
      <c r="AC16" s="81">
        <v>0</v>
      </c>
      <c r="AD16" s="81">
        <v>0</v>
      </c>
      <c r="AE16" s="81">
        <v>0</v>
      </c>
      <c r="AF16" s="81">
        <v>0</v>
      </c>
      <c r="AG16" s="80" t="str">
        <f>IFERROR(VLOOKUP(AB16,$AI:$AJ,2,FALSE),0)</f>
        <v>高东支行</v>
      </c>
      <c r="AI16" s="89" t="s">
        <v>130</v>
      </c>
      <c r="AJ16" s="89" t="s">
        <v>30</v>
      </c>
      <c r="AL16" s="83" t="s">
        <v>104</v>
      </c>
      <c r="AM16" s="83">
        <v>0</v>
      </c>
      <c r="AN16" s="83">
        <v>0</v>
      </c>
      <c r="AO16" s="83">
        <v>0</v>
      </c>
      <c r="AP16" s="83">
        <v>0</v>
      </c>
      <c r="AR16" s="80" t="s">
        <v>104</v>
      </c>
      <c r="AS16" s="80">
        <v>0</v>
      </c>
      <c r="AT16" s="80">
        <v>0</v>
      </c>
      <c r="AU16" s="80">
        <v>0</v>
      </c>
      <c r="AV16" s="80">
        <v>0</v>
      </c>
      <c r="AX16" s="80" t="s">
        <v>130</v>
      </c>
      <c r="AY16" s="80" t="s">
        <v>30</v>
      </c>
      <c r="BB16" s="80" t="str">
        <f>VLOOKUP(BC16,$AX:$AY,2,FALSE)</f>
        <v>张江支行</v>
      </c>
      <c r="BC16" s="80" t="s">
        <v>126</v>
      </c>
      <c r="BD16" s="80">
        <v>1</v>
      </c>
      <c r="BF16" s="80" t="s">
        <v>114</v>
      </c>
      <c r="BG16" s="80">
        <v>1</v>
      </c>
      <c r="BJ16" s="80" t="str">
        <f>VLOOKUP(BK16,$AX:$AY,2,FALSE)</f>
        <v>零售市场部</v>
      </c>
      <c r="BK16" s="80" t="s">
        <v>162</v>
      </c>
      <c r="BL16" s="80">
        <v>52000</v>
      </c>
      <c r="BN16" s="80" t="s">
        <v>146</v>
      </c>
      <c r="BR16" s="80" t="str">
        <f>VLOOKUP(BS16,$AX:$AY,2,FALSE)</f>
        <v>零售市场部</v>
      </c>
      <c r="BS16" s="80" t="s">
        <v>116</v>
      </c>
      <c r="BT16" s="80">
        <v>72</v>
      </c>
      <c r="BV16" s="80" t="s">
        <v>117</v>
      </c>
      <c r="BW16" s="80">
        <v>4</v>
      </c>
    </row>
    <row r="17" s="80" customFormat="1" ht="17.25" spans="1:75">
      <c r="A17" s="16"/>
      <c r="B17" s="17" t="s">
        <v>104</v>
      </c>
      <c r="C17" s="18">
        <v>20</v>
      </c>
      <c r="D17" s="15">
        <v>0</v>
      </c>
      <c r="E17" s="15">
        <f>VLOOKUP(B17,$AL:$AP,4,FALSE)</f>
        <v>0</v>
      </c>
      <c r="F17" s="19"/>
      <c r="G17" s="15"/>
      <c r="H17" s="15"/>
      <c r="I17" s="15">
        <f t="shared" si="1"/>
        <v>0</v>
      </c>
      <c r="J17" s="41">
        <f t="shared" si="2"/>
        <v>0</v>
      </c>
      <c r="K17" s="42">
        <v>60</v>
      </c>
      <c r="L17" s="15">
        <v>0</v>
      </c>
      <c r="M17" s="15">
        <f>VLOOKUP(B17,$AL:$AP,5,FALSE)/10000</f>
        <v>0</v>
      </c>
      <c r="N17" s="15"/>
      <c r="O17" s="19"/>
      <c r="P17" s="15">
        <f t="shared" si="3"/>
        <v>0</v>
      </c>
      <c r="Q17" s="63">
        <f t="shared" si="4"/>
        <v>0</v>
      </c>
      <c r="R17" s="40">
        <v>1</v>
      </c>
      <c r="S17" s="61"/>
      <c r="T17" s="64"/>
      <c r="U17" s="61"/>
      <c r="V17" s="15">
        <f t="shared" si="5"/>
        <v>0</v>
      </c>
      <c r="W17" s="63">
        <f t="shared" si="6"/>
        <v>0</v>
      </c>
      <c r="X17" s="65">
        <f t="shared" si="7"/>
        <v>0</v>
      </c>
      <c r="Y17" s="15">
        <v>35.4852</v>
      </c>
      <c r="Z17" s="80">
        <f t="shared" si="8"/>
        <v>-35.4852</v>
      </c>
      <c r="AA17" s="80" t="str">
        <f t="shared" si="0"/>
        <v>张江支行</v>
      </c>
      <c r="AB17" s="81" t="s">
        <v>136</v>
      </c>
      <c r="AC17" s="81">
        <v>0</v>
      </c>
      <c r="AD17" s="81">
        <v>200000</v>
      </c>
      <c r="AE17" s="81">
        <v>0</v>
      </c>
      <c r="AF17" s="81">
        <v>200000</v>
      </c>
      <c r="AG17" s="80" t="str">
        <f>IFERROR(VLOOKUP(AB17,$AI:$AJ,2,FALSE),0)</f>
        <v>张江支行</v>
      </c>
      <c r="AI17" s="89" t="s">
        <v>137</v>
      </c>
      <c r="AJ17" s="89" t="s">
        <v>30</v>
      </c>
      <c r="AL17" s="83" t="s">
        <v>114</v>
      </c>
      <c r="AM17" s="83">
        <v>0</v>
      </c>
      <c r="AN17" s="83">
        <v>100000</v>
      </c>
      <c r="AO17" s="83">
        <v>0</v>
      </c>
      <c r="AP17" s="83">
        <v>112000</v>
      </c>
      <c r="AR17" s="80" t="s">
        <v>114</v>
      </c>
      <c r="AS17" s="80">
        <v>0</v>
      </c>
      <c r="AT17" s="80">
        <v>100000</v>
      </c>
      <c r="AU17" s="80">
        <v>0</v>
      </c>
      <c r="AV17" s="80">
        <v>112000</v>
      </c>
      <c r="AX17" s="80" t="s">
        <v>137</v>
      </c>
      <c r="AY17" s="80" t="s">
        <v>30</v>
      </c>
      <c r="BB17" s="80" t="str">
        <f>VLOOKUP(BC17,$AX:$AY,2,FALSE)</f>
        <v>零售市场部</v>
      </c>
      <c r="BC17" s="80" t="s">
        <v>131</v>
      </c>
      <c r="BD17" s="80">
        <v>0</v>
      </c>
      <c r="BF17" s="80" t="s">
        <v>61</v>
      </c>
      <c r="BG17" s="80">
        <v>0</v>
      </c>
      <c r="BJ17" s="80" t="str">
        <f>VLOOKUP(BK17,$AX:$AY,2,FALSE)</f>
        <v>零售市场部</v>
      </c>
      <c r="BK17" s="80" t="s">
        <v>168</v>
      </c>
      <c r="BL17" s="80">
        <v>5229000</v>
      </c>
      <c r="BN17" s="80" t="s">
        <v>151</v>
      </c>
      <c r="BO17" s="80">
        <v>66732680</v>
      </c>
      <c r="BR17" s="80" t="str">
        <f>VLOOKUP(BS17,$AX:$AY,2,FALSE)</f>
        <v>妙境支行</v>
      </c>
      <c r="BS17" s="80" t="s">
        <v>120</v>
      </c>
      <c r="BT17" s="80">
        <v>1</v>
      </c>
      <c r="BV17" s="80" t="s">
        <v>128</v>
      </c>
      <c r="BW17" s="80">
        <v>1</v>
      </c>
    </row>
    <row r="18" s="80" customFormat="1" ht="18" spans="1:75">
      <c r="A18" s="20"/>
      <c r="B18" s="21" t="s">
        <v>107</v>
      </c>
      <c r="C18" s="22">
        <v>20</v>
      </c>
      <c r="D18" s="23">
        <v>0</v>
      </c>
      <c r="E18" s="23">
        <f>VLOOKUP(B18,$AL:$AP,4,FALSE)</f>
        <v>0</v>
      </c>
      <c r="F18" s="24"/>
      <c r="G18" s="15"/>
      <c r="H18" s="23"/>
      <c r="I18" s="23">
        <f t="shared" si="1"/>
        <v>0</v>
      </c>
      <c r="J18" s="43">
        <f t="shared" si="2"/>
        <v>0</v>
      </c>
      <c r="K18" s="44">
        <v>70</v>
      </c>
      <c r="L18" s="23">
        <v>0</v>
      </c>
      <c r="M18" s="15">
        <f>VLOOKUP(B18,$AL:$AP,5,FALSE)/10000</f>
        <v>0</v>
      </c>
      <c r="N18" s="15"/>
      <c r="O18" s="24"/>
      <c r="P18" s="23">
        <f t="shared" si="3"/>
        <v>0</v>
      </c>
      <c r="Q18" s="66">
        <f t="shared" si="4"/>
        <v>0</v>
      </c>
      <c r="R18" s="46">
        <v>2</v>
      </c>
      <c r="S18" s="61"/>
      <c r="T18" s="68"/>
      <c r="U18" s="67"/>
      <c r="V18" s="23">
        <f t="shared" si="5"/>
        <v>0</v>
      </c>
      <c r="W18" s="66">
        <f t="shared" si="6"/>
        <v>0</v>
      </c>
      <c r="X18" s="69">
        <f t="shared" si="7"/>
        <v>0</v>
      </c>
      <c r="Y18" s="23">
        <v>75.8</v>
      </c>
      <c r="Z18" s="80">
        <f t="shared" si="8"/>
        <v>-75.8</v>
      </c>
      <c r="AA18" s="80" t="str">
        <f t="shared" si="0"/>
        <v>江镇支行</v>
      </c>
      <c r="AB18" s="81" t="s">
        <v>142</v>
      </c>
      <c r="AC18" s="81">
        <v>0</v>
      </c>
      <c r="AD18" s="81">
        <v>0</v>
      </c>
      <c r="AE18" s="81">
        <v>0</v>
      </c>
      <c r="AF18" s="81">
        <v>0</v>
      </c>
      <c r="AG18" s="80" t="str">
        <f>IFERROR(VLOOKUP(AB18,$AI:$AJ,2,FALSE),0)</f>
        <v>江镇支行</v>
      </c>
      <c r="AI18" s="89" t="s">
        <v>143</v>
      </c>
      <c r="AJ18" s="89" t="s">
        <v>30</v>
      </c>
      <c r="AL18" s="83" t="s">
        <v>61</v>
      </c>
      <c r="AM18" s="83">
        <v>0</v>
      </c>
      <c r="AN18" s="83">
        <v>0</v>
      </c>
      <c r="AO18" s="83">
        <v>0</v>
      </c>
      <c r="AP18" s="83">
        <v>0</v>
      </c>
      <c r="AR18" s="80" t="s">
        <v>61</v>
      </c>
      <c r="AS18" s="80">
        <v>0</v>
      </c>
      <c r="AT18" s="80">
        <v>0</v>
      </c>
      <c r="AU18" s="80">
        <v>0</v>
      </c>
      <c r="AV18" s="80">
        <v>0</v>
      </c>
      <c r="AX18" s="80" t="s">
        <v>143</v>
      </c>
      <c r="AY18" s="80" t="s">
        <v>30</v>
      </c>
      <c r="BB18" s="80" t="str">
        <f>VLOOKUP(BC18,$AX:$AY,2,FALSE)</f>
        <v>民耀分理处</v>
      </c>
      <c r="BC18" s="80" t="s">
        <v>139</v>
      </c>
      <c r="BD18" s="80">
        <v>0</v>
      </c>
      <c r="BF18" s="80" t="s">
        <v>111</v>
      </c>
      <c r="BG18" s="80">
        <v>1</v>
      </c>
      <c r="BJ18" s="80" t="str">
        <f>VLOOKUP(BK18,$AX:$AY,2,FALSE)</f>
        <v>新园路支行</v>
      </c>
      <c r="BK18" s="80" t="s">
        <v>172</v>
      </c>
      <c r="BL18" s="80">
        <v>100000</v>
      </c>
      <c r="BR18" s="80" t="str">
        <f>VLOOKUP(BS18,$AX:$AY,2,FALSE)</f>
        <v>零售市场部</v>
      </c>
      <c r="BS18" s="80" t="s">
        <v>150</v>
      </c>
      <c r="BT18" s="80">
        <v>1</v>
      </c>
      <c r="BV18" s="80" t="s">
        <v>229</v>
      </c>
      <c r="BW18" s="80">
        <v>1</v>
      </c>
    </row>
    <row r="19" s="80" customFormat="1" ht="18" spans="1:75">
      <c r="A19" s="25" t="s">
        <v>147</v>
      </c>
      <c r="B19" s="13" t="s">
        <v>121</v>
      </c>
      <c r="C19" s="14">
        <v>17</v>
      </c>
      <c r="D19" s="15">
        <v>0</v>
      </c>
      <c r="E19" s="15">
        <f>VLOOKUP(B19,$AL:$AP,4,FALSE)</f>
        <v>0</v>
      </c>
      <c r="F19" s="26"/>
      <c r="G19" s="15"/>
      <c r="H19" s="15"/>
      <c r="I19" s="15">
        <f t="shared" si="1"/>
        <v>0</v>
      </c>
      <c r="J19" s="39">
        <f t="shared" si="2"/>
        <v>0</v>
      </c>
      <c r="K19" s="40">
        <v>50</v>
      </c>
      <c r="L19" s="15">
        <v>41.3</v>
      </c>
      <c r="M19" s="15">
        <f>VLOOKUP(B19,$AL:$AP,5,FALSE)/10000</f>
        <v>41.3</v>
      </c>
      <c r="N19" s="15"/>
      <c r="O19" s="26"/>
      <c r="P19" s="15">
        <f t="shared" si="3"/>
        <v>41.3</v>
      </c>
      <c r="Q19" s="60">
        <f t="shared" si="4"/>
        <v>0.826</v>
      </c>
      <c r="R19" s="40">
        <v>1</v>
      </c>
      <c r="S19" s="61"/>
      <c r="T19" s="70"/>
      <c r="U19" s="70"/>
      <c r="V19" s="15">
        <f t="shared" si="5"/>
        <v>0</v>
      </c>
      <c r="W19" s="71">
        <f t="shared" si="6"/>
        <v>0</v>
      </c>
      <c r="X19" s="62">
        <f t="shared" si="7"/>
        <v>0.0413</v>
      </c>
      <c r="Y19" s="15">
        <v>201.9012</v>
      </c>
      <c r="Z19" s="80">
        <f t="shared" si="8"/>
        <v>-160.6012</v>
      </c>
      <c r="AA19" s="80" t="str">
        <f t="shared" si="0"/>
        <v>金桥支行</v>
      </c>
      <c r="AB19" s="81" t="s">
        <v>31</v>
      </c>
      <c r="AC19" s="81">
        <v>0</v>
      </c>
      <c r="AD19" s="81">
        <v>0</v>
      </c>
      <c r="AE19" s="81">
        <v>0</v>
      </c>
      <c r="AF19" s="81">
        <v>0</v>
      </c>
      <c r="AG19" s="80" t="str">
        <f>IFERROR(VLOOKUP(AB19,$AI:$AJ,2,FALSE),0)</f>
        <v>金桥支行</v>
      </c>
      <c r="AI19" s="89" t="s">
        <v>148</v>
      </c>
      <c r="AJ19" s="89" t="s">
        <v>30</v>
      </c>
      <c r="AL19" s="83" t="s">
        <v>111</v>
      </c>
      <c r="AM19" s="83">
        <v>0</v>
      </c>
      <c r="AN19" s="83">
        <v>50000</v>
      </c>
      <c r="AO19" s="83">
        <v>3</v>
      </c>
      <c r="AP19" s="83">
        <v>50000</v>
      </c>
      <c r="AR19" s="80" t="s">
        <v>111</v>
      </c>
      <c r="AS19" s="80">
        <v>0</v>
      </c>
      <c r="AT19" s="80">
        <v>50000</v>
      </c>
      <c r="AU19" s="80">
        <v>3</v>
      </c>
      <c r="AV19" s="80">
        <v>50000</v>
      </c>
      <c r="AX19" s="80" t="s">
        <v>148</v>
      </c>
      <c r="AY19" s="80" t="s">
        <v>30</v>
      </c>
      <c r="BB19" s="80" t="str">
        <f>VLOOKUP(BC19,$AX:$AY,2,FALSE)</f>
        <v>杨思支行</v>
      </c>
      <c r="BC19" s="80" t="s">
        <v>144</v>
      </c>
      <c r="BD19" s="80">
        <v>0</v>
      </c>
      <c r="BF19" s="80" t="s">
        <v>78</v>
      </c>
      <c r="BG19" s="80">
        <v>0</v>
      </c>
      <c r="BJ19" s="80" t="str">
        <f>VLOOKUP(BK19,$AX:$AY,2,FALSE)</f>
        <v>零售市场部</v>
      </c>
      <c r="BK19" s="80" t="s">
        <v>179</v>
      </c>
      <c r="BL19" s="80">
        <v>3478000</v>
      </c>
      <c r="BR19" s="80" t="str">
        <f>VLOOKUP(BS19,$AX:$AY,2,FALSE)</f>
        <v>零售市场部</v>
      </c>
      <c r="BS19" s="80" t="s">
        <v>173</v>
      </c>
      <c r="BT19" s="80">
        <v>1</v>
      </c>
      <c r="BV19" s="80" t="s">
        <v>182</v>
      </c>
      <c r="BW19" s="80">
        <v>1</v>
      </c>
    </row>
    <row r="20" s="80" customFormat="1" ht="17.25" spans="1:75">
      <c r="A20" s="25"/>
      <c r="B20" s="13" t="s">
        <v>84</v>
      </c>
      <c r="C20" s="14">
        <v>10</v>
      </c>
      <c r="D20" s="15">
        <v>5</v>
      </c>
      <c r="E20" s="15">
        <f>VLOOKUP(B20,$AL:$AP,4,FALSE)</f>
        <v>4</v>
      </c>
      <c r="F20" s="26"/>
      <c r="G20" s="15"/>
      <c r="H20" s="15"/>
      <c r="I20" s="15">
        <f t="shared" si="1"/>
        <v>4</v>
      </c>
      <c r="J20" s="39">
        <f t="shared" si="2"/>
        <v>0.4</v>
      </c>
      <c r="K20" s="40">
        <v>100</v>
      </c>
      <c r="L20" s="15">
        <v>8.9</v>
      </c>
      <c r="M20" s="15">
        <f>VLOOKUP(B20,$AL:$AP,5,FALSE)/10000</f>
        <v>8.9</v>
      </c>
      <c r="N20" s="15"/>
      <c r="O20" s="26"/>
      <c r="P20" s="15">
        <f t="shared" si="3"/>
        <v>8.9</v>
      </c>
      <c r="Q20" s="60">
        <f t="shared" si="4"/>
        <v>0.089</v>
      </c>
      <c r="R20" s="40">
        <v>1</v>
      </c>
      <c r="S20" s="61"/>
      <c r="T20" s="70"/>
      <c r="U20" s="70"/>
      <c r="V20" s="15">
        <f t="shared" si="5"/>
        <v>0</v>
      </c>
      <c r="W20" s="71">
        <f t="shared" si="6"/>
        <v>0</v>
      </c>
      <c r="X20" s="62">
        <f t="shared" si="7"/>
        <v>0.02445</v>
      </c>
      <c r="Y20" s="15">
        <v>70.7529</v>
      </c>
      <c r="Z20" s="80">
        <f t="shared" si="8"/>
        <v>-61.8529</v>
      </c>
      <c r="AA20" s="80" t="str">
        <f t="shared" si="0"/>
        <v>授信审批部</v>
      </c>
      <c r="AB20" s="81" t="s">
        <v>152</v>
      </c>
      <c r="AC20" s="81">
        <v>0</v>
      </c>
      <c r="AD20" s="81">
        <v>0</v>
      </c>
      <c r="AE20" s="81">
        <v>0</v>
      </c>
      <c r="AF20" s="81">
        <v>0</v>
      </c>
      <c r="AG20" s="80" t="str">
        <f>IFERROR(VLOOKUP(AB20,$AI:$AJ,2,FALSE),0)</f>
        <v>授信审批部</v>
      </c>
      <c r="AI20" s="89" t="s">
        <v>153</v>
      </c>
      <c r="AJ20" s="89" t="s">
        <v>30</v>
      </c>
      <c r="AL20" s="83" t="s">
        <v>78</v>
      </c>
      <c r="AM20" s="83">
        <v>0</v>
      </c>
      <c r="AN20" s="83">
        <v>0</v>
      </c>
      <c r="AO20" s="83">
        <v>4</v>
      </c>
      <c r="AP20" s="83">
        <v>0</v>
      </c>
      <c r="AR20" s="80" t="s">
        <v>78</v>
      </c>
      <c r="AS20" s="80">
        <v>0</v>
      </c>
      <c r="AT20" s="80">
        <v>0</v>
      </c>
      <c r="AU20" s="80">
        <v>4</v>
      </c>
      <c r="AV20" s="80">
        <v>0</v>
      </c>
      <c r="AX20" s="80" t="s">
        <v>153</v>
      </c>
      <c r="AY20" s="80" t="s">
        <v>30</v>
      </c>
      <c r="BB20" s="80" t="str">
        <f>VLOOKUP(BC20,$AX:$AY,2,FALSE)</f>
        <v>零售市场部</v>
      </c>
      <c r="BC20" s="80" t="s">
        <v>56</v>
      </c>
      <c r="BD20" s="80">
        <v>16</v>
      </c>
      <c r="BF20" s="80" t="s">
        <v>84</v>
      </c>
      <c r="BG20" s="80">
        <v>1</v>
      </c>
      <c r="BJ20" s="80" t="str">
        <f>VLOOKUP(BK20,$AX:$AY,2,FALSE)</f>
        <v>芳华分理处</v>
      </c>
      <c r="BK20" s="80" t="s">
        <v>232</v>
      </c>
      <c r="BL20" s="80">
        <v>114324</v>
      </c>
      <c r="BR20" s="80" t="str">
        <f>VLOOKUP(BS20,$AX:$AY,2,FALSE)</f>
        <v>北蔡支行</v>
      </c>
      <c r="BS20" s="80" t="s">
        <v>176</v>
      </c>
      <c r="BT20" s="80">
        <v>4</v>
      </c>
      <c r="BV20" s="80" t="s">
        <v>100</v>
      </c>
      <c r="BW20" s="80">
        <v>436</v>
      </c>
    </row>
    <row r="21" s="80" customFormat="1" ht="18" customHeight="1" spans="1:75">
      <c r="A21" s="25"/>
      <c r="B21" s="13" t="s">
        <v>117</v>
      </c>
      <c r="C21" s="14">
        <v>17</v>
      </c>
      <c r="D21" s="15">
        <v>1</v>
      </c>
      <c r="E21" s="15">
        <f>VLOOKUP(B21,$AL:$AP,4,FALSE)</f>
        <v>1</v>
      </c>
      <c r="F21" s="26"/>
      <c r="G21" s="15"/>
      <c r="H21" s="15"/>
      <c r="I21" s="15">
        <f t="shared" ref="I21:I48" si="9">SUM(E21:H21)</f>
        <v>1</v>
      </c>
      <c r="J21" s="39">
        <f t="shared" si="2"/>
        <v>0.0588235294117647</v>
      </c>
      <c r="K21" s="40">
        <v>40</v>
      </c>
      <c r="L21" s="15">
        <v>17.9698</v>
      </c>
      <c r="M21" s="15">
        <f>VLOOKUP(B21,$AL:$AP,5,FALSE)/10000</f>
        <v>0</v>
      </c>
      <c r="N21" s="15">
        <v>17.9698</v>
      </c>
      <c r="O21" s="26"/>
      <c r="P21" s="15">
        <f t="shared" si="3"/>
        <v>17.9698</v>
      </c>
      <c r="Q21" s="60">
        <f t="shared" si="4"/>
        <v>0.449245</v>
      </c>
      <c r="R21" s="40">
        <v>1</v>
      </c>
      <c r="S21" s="61"/>
      <c r="T21" s="70"/>
      <c r="U21" s="70"/>
      <c r="V21" s="15">
        <f t="shared" si="5"/>
        <v>0</v>
      </c>
      <c r="W21" s="71">
        <f t="shared" si="6"/>
        <v>0</v>
      </c>
      <c r="X21" s="62">
        <f t="shared" si="7"/>
        <v>0.0254034264705882</v>
      </c>
      <c r="Y21" s="15">
        <v>27.1</v>
      </c>
      <c r="Z21" s="80">
        <f t="shared" si="8"/>
        <v>-9.1302</v>
      </c>
      <c r="AA21" s="80" t="str">
        <f t="shared" si="0"/>
        <v>杨思支行</v>
      </c>
      <c r="AB21" s="81" t="s">
        <v>155</v>
      </c>
      <c r="AC21" s="81">
        <v>0</v>
      </c>
      <c r="AD21" s="81">
        <v>0</v>
      </c>
      <c r="AE21" s="81">
        <v>0</v>
      </c>
      <c r="AF21" s="81">
        <v>0</v>
      </c>
      <c r="AG21" s="80" t="str">
        <f>IFERROR(VLOOKUP(AB21,$AI:$AJ,2,FALSE),0)</f>
        <v>杨思支行</v>
      </c>
      <c r="AI21" s="89" t="s">
        <v>156</v>
      </c>
      <c r="AJ21" s="89" t="s">
        <v>30</v>
      </c>
      <c r="AL21" s="83" t="s">
        <v>84</v>
      </c>
      <c r="AM21" s="83">
        <v>1</v>
      </c>
      <c r="AN21" s="83">
        <v>62000</v>
      </c>
      <c r="AO21" s="83">
        <v>4</v>
      </c>
      <c r="AP21" s="83">
        <v>89000</v>
      </c>
      <c r="AR21" s="80" t="s">
        <v>84</v>
      </c>
      <c r="AS21" s="80">
        <v>1</v>
      </c>
      <c r="AT21" s="80">
        <v>62000</v>
      </c>
      <c r="AU21" s="80">
        <v>4</v>
      </c>
      <c r="AV21" s="80">
        <v>89000</v>
      </c>
      <c r="AX21" s="80" t="s">
        <v>156</v>
      </c>
      <c r="AY21" s="80" t="s">
        <v>30</v>
      </c>
      <c r="BB21" s="80" t="s">
        <v>35</v>
      </c>
      <c r="BC21" s="80" t="s">
        <v>63</v>
      </c>
      <c r="BD21" s="80">
        <v>0</v>
      </c>
      <c r="BF21" s="80" t="s">
        <v>157</v>
      </c>
      <c r="BG21" s="80">
        <v>0</v>
      </c>
      <c r="BJ21" s="80" t="str">
        <f>VLOOKUP(BK21,$AX:$AY,2,FALSE)</f>
        <v>零售市场部</v>
      </c>
      <c r="BK21" s="80" t="s">
        <v>189</v>
      </c>
      <c r="BL21" s="80">
        <v>3432550</v>
      </c>
      <c r="BR21" s="80" t="str">
        <f>VLOOKUP(BS21,$AX:$AY,2,FALSE)</f>
        <v>零售市场部</v>
      </c>
      <c r="BS21" s="80" t="s">
        <v>158</v>
      </c>
      <c r="BT21" s="80">
        <v>2</v>
      </c>
      <c r="BV21" s="80" t="s">
        <v>221</v>
      </c>
      <c r="BW21" s="80">
        <v>2</v>
      </c>
    </row>
    <row r="22" s="80" customFormat="1" ht="17.25" spans="1:74">
      <c r="A22" s="25"/>
      <c r="B22" s="13" t="s">
        <v>78</v>
      </c>
      <c r="C22" s="14">
        <v>10</v>
      </c>
      <c r="D22" s="15">
        <v>4</v>
      </c>
      <c r="E22" s="15">
        <f>VLOOKUP(B22,$AL:$AP,4,FALSE)</f>
        <v>4</v>
      </c>
      <c r="F22" s="26"/>
      <c r="G22" s="15"/>
      <c r="H22" s="15"/>
      <c r="I22" s="15">
        <f t="shared" si="9"/>
        <v>4</v>
      </c>
      <c r="J22" s="39">
        <f t="shared" si="2"/>
        <v>0.4</v>
      </c>
      <c r="K22" s="40">
        <v>40</v>
      </c>
      <c r="L22" s="15">
        <v>0</v>
      </c>
      <c r="M22" s="15">
        <f>VLOOKUP(B22,$AL:$AP,5,FALSE)/10000</f>
        <v>0</v>
      </c>
      <c r="N22" s="15"/>
      <c r="O22" s="26"/>
      <c r="P22" s="15">
        <f t="shared" si="3"/>
        <v>0</v>
      </c>
      <c r="Q22" s="60">
        <f t="shared" si="4"/>
        <v>0</v>
      </c>
      <c r="R22" s="40">
        <v>1</v>
      </c>
      <c r="S22" s="61"/>
      <c r="T22" s="70"/>
      <c r="U22" s="70"/>
      <c r="V22" s="15">
        <f t="shared" si="5"/>
        <v>0</v>
      </c>
      <c r="W22" s="71">
        <f t="shared" si="6"/>
        <v>0</v>
      </c>
      <c r="X22" s="62">
        <f t="shared" si="7"/>
        <v>0.02</v>
      </c>
      <c r="Y22" s="15">
        <v>65.14</v>
      </c>
      <c r="Z22" s="80">
        <f t="shared" si="8"/>
        <v>-65.14</v>
      </c>
      <c r="AA22" s="80" t="str">
        <f t="shared" si="0"/>
        <v>零售市场部</v>
      </c>
      <c r="AB22" s="81" t="s">
        <v>33</v>
      </c>
      <c r="AC22" s="81">
        <v>0</v>
      </c>
      <c r="AD22" s="81">
        <v>0</v>
      </c>
      <c r="AE22" s="81">
        <v>0</v>
      </c>
      <c r="AF22" s="81">
        <v>0</v>
      </c>
      <c r="AG22" s="80" t="str">
        <f>IFERROR(VLOOKUP(AB22,$AI:$AJ,2,FALSE),0)</f>
        <v>零售市场部</v>
      </c>
      <c r="AI22" s="89" t="s">
        <v>160</v>
      </c>
      <c r="AJ22" s="89" t="s">
        <v>30</v>
      </c>
      <c r="AL22" s="83" t="s">
        <v>157</v>
      </c>
      <c r="AM22" s="83">
        <v>0</v>
      </c>
      <c r="AN22" s="83">
        <v>0</v>
      </c>
      <c r="AO22" s="83">
        <v>0</v>
      </c>
      <c r="AP22" s="83">
        <v>0</v>
      </c>
      <c r="AR22" s="80" t="s">
        <v>157</v>
      </c>
      <c r="AS22" s="80">
        <v>0</v>
      </c>
      <c r="AT22" s="80">
        <v>0</v>
      </c>
      <c r="AU22" s="80">
        <v>0</v>
      </c>
      <c r="AV22" s="80">
        <v>0</v>
      </c>
      <c r="AX22" s="80" t="s">
        <v>160</v>
      </c>
      <c r="AY22" s="80" t="s">
        <v>30</v>
      </c>
      <c r="BB22" s="80" t="e">
        <f>VLOOKUP(BC22,$AX:$AY,2,FALSE)</f>
        <v>#N/A</v>
      </c>
      <c r="BC22" s="80" t="s">
        <v>103</v>
      </c>
      <c r="BD22" s="80">
        <v>1</v>
      </c>
      <c r="BF22" s="80" t="s">
        <v>90</v>
      </c>
      <c r="BG22" s="80">
        <v>0</v>
      </c>
      <c r="BJ22" s="80" t="str">
        <f>VLOOKUP(BK22,$AX:$AY,2,FALSE)</f>
        <v>东波分理处</v>
      </c>
      <c r="BK22" s="80" t="s">
        <v>514</v>
      </c>
      <c r="BL22" s="80">
        <v>50000</v>
      </c>
      <c r="BR22" s="80" t="str">
        <f>VLOOKUP(BS22,$AX:$AY,2,FALSE)</f>
        <v>孙桥支行</v>
      </c>
      <c r="BS22" s="80" t="s">
        <v>342</v>
      </c>
      <c r="BT22" s="80">
        <v>2</v>
      </c>
      <c r="BV22" s="80" t="e">
        <v>#N/A</v>
      </c>
    </row>
    <row r="23" s="80" customFormat="1" ht="17.25" spans="1:74">
      <c r="A23" s="25"/>
      <c r="B23" s="13" t="s">
        <v>111</v>
      </c>
      <c r="C23" s="14">
        <v>9</v>
      </c>
      <c r="D23" s="15">
        <v>3</v>
      </c>
      <c r="E23" s="15">
        <f>VLOOKUP(B23,$AL:$AP,4,FALSE)</f>
        <v>3</v>
      </c>
      <c r="F23" s="26"/>
      <c r="G23" s="15"/>
      <c r="H23" s="15"/>
      <c r="I23" s="15">
        <f t="shared" si="9"/>
        <v>3</v>
      </c>
      <c r="J23" s="39">
        <f t="shared" si="2"/>
        <v>0.333333333333333</v>
      </c>
      <c r="K23" s="40">
        <v>80</v>
      </c>
      <c r="L23" s="15">
        <v>5</v>
      </c>
      <c r="M23" s="15">
        <f>VLOOKUP(B23,$AL:$AP,5,FALSE)/10000</f>
        <v>5</v>
      </c>
      <c r="N23" s="15"/>
      <c r="O23" s="26"/>
      <c r="P23" s="15">
        <f t="shared" si="3"/>
        <v>5</v>
      </c>
      <c r="Q23" s="60">
        <f t="shared" si="4"/>
        <v>0.0625</v>
      </c>
      <c r="R23" s="40">
        <v>1</v>
      </c>
      <c r="S23" s="61"/>
      <c r="T23" s="70"/>
      <c r="U23" s="70"/>
      <c r="V23" s="15">
        <f t="shared" si="5"/>
        <v>0</v>
      </c>
      <c r="W23" s="71">
        <f t="shared" si="6"/>
        <v>0</v>
      </c>
      <c r="X23" s="62">
        <f t="shared" si="7"/>
        <v>0.0197916666666667</v>
      </c>
      <c r="Y23" s="15">
        <v>8</v>
      </c>
      <c r="Z23" s="80">
        <f t="shared" si="8"/>
        <v>-3</v>
      </c>
      <c r="AA23" s="80" t="str">
        <f t="shared" si="0"/>
        <v>川沙支行</v>
      </c>
      <c r="AB23" s="81" t="s">
        <v>164</v>
      </c>
      <c r="AC23" s="81">
        <v>0</v>
      </c>
      <c r="AD23" s="81">
        <v>0</v>
      </c>
      <c r="AE23" s="81">
        <v>0</v>
      </c>
      <c r="AF23" s="81">
        <v>0</v>
      </c>
      <c r="AG23" s="80" t="str">
        <f>IFERROR(VLOOKUP(AB23,$AI:$AJ,2,FALSE),0)</f>
        <v>川沙支行</v>
      </c>
      <c r="AI23" s="89" t="s">
        <v>165</v>
      </c>
      <c r="AJ23" s="89" t="s">
        <v>30</v>
      </c>
      <c r="AL23" s="83" t="s">
        <v>90</v>
      </c>
      <c r="AM23" s="83">
        <v>0</v>
      </c>
      <c r="AN23" s="83">
        <v>0</v>
      </c>
      <c r="AO23" s="83">
        <v>0</v>
      </c>
      <c r="AP23" s="83">
        <v>0</v>
      </c>
      <c r="AR23" s="80" t="s">
        <v>90</v>
      </c>
      <c r="AS23" s="80">
        <v>0</v>
      </c>
      <c r="AT23" s="80">
        <v>0</v>
      </c>
      <c r="AU23" s="80">
        <v>0</v>
      </c>
      <c r="AV23" s="80">
        <v>0</v>
      </c>
      <c r="AX23" s="80" t="s">
        <v>165</v>
      </c>
      <c r="AY23" s="80" t="s">
        <v>30</v>
      </c>
      <c r="BB23" s="80" t="str">
        <f>VLOOKUP(BC23,$AX:$AY,2,FALSE)</f>
        <v>合庆支行</v>
      </c>
      <c r="BC23" s="80" t="s">
        <v>161</v>
      </c>
      <c r="BD23" s="80">
        <v>0</v>
      </c>
      <c r="BF23" s="80" t="s">
        <v>167</v>
      </c>
      <c r="BG23" s="80">
        <v>0</v>
      </c>
      <c r="BJ23" s="80" t="str">
        <f>VLOOKUP(BK23,$AX:$AY,2,FALSE)</f>
        <v>益江分理处</v>
      </c>
      <c r="BK23" s="80" t="s">
        <v>522</v>
      </c>
      <c r="BL23" s="80">
        <v>20000</v>
      </c>
      <c r="BR23" s="80" t="str">
        <f>VLOOKUP(BS23,$AX:$AY,2,FALSE)</f>
        <v>花木支行</v>
      </c>
      <c r="BS23" s="80" t="s">
        <v>364</v>
      </c>
      <c r="BT23" s="80">
        <v>1</v>
      </c>
      <c r="BV23" s="80" t="s">
        <v>146</v>
      </c>
    </row>
    <row r="24" s="80" customFormat="1" ht="17.25" spans="1:75">
      <c r="A24" s="25"/>
      <c r="B24" s="13" t="s">
        <v>88</v>
      </c>
      <c r="C24" s="14">
        <v>9</v>
      </c>
      <c r="D24" s="15">
        <v>0</v>
      </c>
      <c r="E24" s="15">
        <f>VLOOKUP(B24,$AL:$AP,4,FALSE)</f>
        <v>0</v>
      </c>
      <c r="F24" s="26"/>
      <c r="G24" s="15"/>
      <c r="H24" s="15"/>
      <c r="I24" s="15">
        <f t="shared" si="9"/>
        <v>0</v>
      </c>
      <c r="J24" s="39">
        <f t="shared" si="2"/>
        <v>0</v>
      </c>
      <c r="K24" s="40">
        <v>40</v>
      </c>
      <c r="L24" s="15">
        <v>13.5</v>
      </c>
      <c r="M24" s="15">
        <f>VLOOKUP(B24,$AL:$AP,5,FALSE)/10000</f>
        <v>13.5</v>
      </c>
      <c r="N24" s="15"/>
      <c r="O24" s="26"/>
      <c r="P24" s="15">
        <f t="shared" si="3"/>
        <v>13.5</v>
      </c>
      <c r="Q24" s="60">
        <f t="shared" si="4"/>
        <v>0.3375</v>
      </c>
      <c r="R24" s="40">
        <v>1</v>
      </c>
      <c r="S24" s="61"/>
      <c r="T24" s="70"/>
      <c r="U24" s="70"/>
      <c r="V24" s="15">
        <f t="shared" si="5"/>
        <v>0</v>
      </c>
      <c r="W24" s="71">
        <f t="shared" si="6"/>
        <v>0</v>
      </c>
      <c r="X24" s="62">
        <f t="shared" si="7"/>
        <v>0.016875</v>
      </c>
      <c r="Y24" s="15">
        <v>27.6174</v>
      </c>
      <c r="Z24" s="80">
        <f t="shared" si="8"/>
        <v>-14.1174</v>
      </c>
      <c r="AA24" s="80">
        <f t="shared" si="0"/>
        <v>0</v>
      </c>
      <c r="AB24" s="81" t="s">
        <v>169</v>
      </c>
      <c r="AC24" s="81">
        <v>0</v>
      </c>
      <c r="AD24" s="81">
        <v>0</v>
      </c>
      <c r="AE24" s="81">
        <v>0</v>
      </c>
      <c r="AF24" s="81">
        <v>0</v>
      </c>
      <c r="AG24" s="80">
        <f>IFERROR(VLOOKUP(AB24,$AI:$AJ,2,FALSE),0)</f>
        <v>0</v>
      </c>
      <c r="AI24" s="88" t="s">
        <v>170</v>
      </c>
      <c r="AJ24" s="89" t="s">
        <v>171</v>
      </c>
      <c r="AL24" s="83" t="s">
        <v>167</v>
      </c>
      <c r="AM24" s="83">
        <v>0</v>
      </c>
      <c r="AN24" s="83">
        <v>2000</v>
      </c>
      <c r="AO24" s="83">
        <v>0</v>
      </c>
      <c r="AP24" s="83">
        <v>22000</v>
      </c>
      <c r="AR24" s="80" t="s">
        <v>167</v>
      </c>
      <c r="AS24" s="80">
        <v>0</v>
      </c>
      <c r="AT24" s="80">
        <v>2000</v>
      </c>
      <c r="AU24" s="80">
        <v>0</v>
      </c>
      <c r="AV24" s="80">
        <v>22000</v>
      </c>
      <c r="AX24" s="80" t="s">
        <v>170</v>
      </c>
      <c r="AY24" s="80" t="s">
        <v>171</v>
      </c>
      <c r="BB24" s="80" t="str">
        <f>VLOOKUP(BC24,$AX:$AY,2,FALSE)</f>
        <v>洋泾支行</v>
      </c>
      <c r="BC24" s="80" t="s">
        <v>166</v>
      </c>
      <c r="BD24" s="80">
        <v>0</v>
      </c>
      <c r="BF24" s="80" t="s">
        <v>96</v>
      </c>
      <c r="BG24" s="80">
        <v>1</v>
      </c>
      <c r="BJ24" s="80" t="str">
        <f>VLOOKUP(BK24,$AX:$AY,2,FALSE)</f>
        <v>黄楼支行</v>
      </c>
      <c r="BK24" s="80" t="s">
        <v>528</v>
      </c>
      <c r="BL24" s="80">
        <v>180000</v>
      </c>
      <c r="BR24" s="80" t="str">
        <f>VLOOKUP(BS24,$AX:$AY,2,FALSE)</f>
        <v>零售市场部</v>
      </c>
      <c r="BS24" s="80" t="s">
        <v>162</v>
      </c>
      <c r="BT24" s="80">
        <v>1</v>
      </c>
      <c r="BV24" s="80" t="s">
        <v>151</v>
      </c>
      <c r="BW24" s="80">
        <v>479</v>
      </c>
    </row>
    <row r="25" s="80" customFormat="1" ht="17.25" spans="1:72">
      <c r="A25" s="25"/>
      <c r="B25" s="13" t="s">
        <v>96</v>
      </c>
      <c r="C25" s="14">
        <v>9</v>
      </c>
      <c r="D25" s="15">
        <v>2</v>
      </c>
      <c r="E25" s="15">
        <f>VLOOKUP(B25,$AL:$AP,4,FALSE)</f>
        <v>2</v>
      </c>
      <c r="F25" s="26"/>
      <c r="G25" s="15"/>
      <c r="H25" s="15"/>
      <c r="I25" s="15">
        <f t="shared" si="9"/>
        <v>2</v>
      </c>
      <c r="J25" s="39">
        <f t="shared" si="2"/>
        <v>0.222222222222222</v>
      </c>
      <c r="K25" s="40">
        <v>20</v>
      </c>
      <c r="L25" s="15">
        <v>0</v>
      </c>
      <c r="M25" s="15">
        <f>VLOOKUP(B25,$AL:$AP,5,FALSE)/10000</f>
        <v>0</v>
      </c>
      <c r="N25" s="15"/>
      <c r="O25" s="26"/>
      <c r="P25" s="15">
        <f t="shared" si="3"/>
        <v>0</v>
      </c>
      <c r="Q25" s="60">
        <f t="shared" si="4"/>
        <v>0</v>
      </c>
      <c r="R25" s="40">
        <v>1</v>
      </c>
      <c r="S25" s="61"/>
      <c r="T25" s="70"/>
      <c r="U25" s="70"/>
      <c r="V25" s="15">
        <f t="shared" si="5"/>
        <v>0</v>
      </c>
      <c r="W25" s="71">
        <f t="shared" si="6"/>
        <v>0</v>
      </c>
      <c r="X25" s="62">
        <f t="shared" si="7"/>
        <v>0.0111111111111111</v>
      </c>
      <c r="Y25" s="15">
        <v>20</v>
      </c>
      <c r="Z25" s="80">
        <f t="shared" si="8"/>
        <v>-20</v>
      </c>
      <c r="AA25" s="80" t="str">
        <f t="shared" si="0"/>
        <v>金桥支行</v>
      </c>
      <c r="AB25" s="81" t="s">
        <v>55</v>
      </c>
      <c r="AC25" s="81">
        <v>0</v>
      </c>
      <c r="AD25" s="81">
        <v>0</v>
      </c>
      <c r="AE25" s="81">
        <v>0</v>
      </c>
      <c r="AF25" s="81">
        <v>0</v>
      </c>
      <c r="AG25" s="80" t="str">
        <f>IFERROR(VLOOKUP(AB25,$AI:$AJ,2,FALSE),0)</f>
        <v>金桥支行</v>
      </c>
      <c r="AI25" s="89" t="s">
        <v>174</v>
      </c>
      <c r="AJ25" s="89" t="s">
        <v>171</v>
      </c>
      <c r="AL25" s="83" t="s">
        <v>96</v>
      </c>
      <c r="AM25" s="83">
        <v>0</v>
      </c>
      <c r="AN25" s="83">
        <v>0</v>
      </c>
      <c r="AO25" s="83">
        <v>2</v>
      </c>
      <c r="AP25" s="83">
        <v>0</v>
      </c>
      <c r="AR25" s="80" t="s">
        <v>96</v>
      </c>
      <c r="AS25" s="80">
        <v>0</v>
      </c>
      <c r="AT25" s="80">
        <v>0</v>
      </c>
      <c r="AU25" s="80">
        <v>2</v>
      </c>
      <c r="AV25" s="80">
        <v>0</v>
      </c>
      <c r="AX25" s="80" t="s">
        <v>174</v>
      </c>
      <c r="AY25" s="80" t="s">
        <v>171</v>
      </c>
      <c r="BB25" s="80" t="str">
        <f>VLOOKUP(BC25,$AX:$AY,2,FALSE)</f>
        <v>南新分理处</v>
      </c>
      <c r="BC25" s="80" t="s">
        <v>110</v>
      </c>
      <c r="BD25" s="80">
        <v>0</v>
      </c>
      <c r="BF25" s="80" t="s">
        <v>163</v>
      </c>
      <c r="BG25" s="80">
        <v>2</v>
      </c>
      <c r="BJ25" s="80" t="str">
        <f>VLOOKUP(BK25,$AX:$AY,2,FALSE)</f>
        <v>洋泾支行</v>
      </c>
      <c r="BK25" s="80" t="s">
        <v>256</v>
      </c>
      <c r="BL25" s="80">
        <v>200000</v>
      </c>
      <c r="BR25" s="80" t="str">
        <f>VLOOKUP(BS25,$AX:$AY,2,FALSE)</f>
        <v>益江分理处</v>
      </c>
      <c r="BS25" s="80" t="s">
        <v>215</v>
      </c>
      <c r="BT25" s="80">
        <v>1</v>
      </c>
    </row>
    <row r="26" s="80" customFormat="1" ht="17.25" spans="1:72">
      <c r="A26" s="25"/>
      <c r="B26" s="13" t="s">
        <v>163</v>
      </c>
      <c r="C26" s="14">
        <v>10</v>
      </c>
      <c r="D26" s="15">
        <v>0</v>
      </c>
      <c r="E26" s="15">
        <f>VLOOKUP(B26,$AL:$AP,4,FALSE)</f>
        <v>0</v>
      </c>
      <c r="F26" s="26"/>
      <c r="G26" s="15"/>
      <c r="H26" s="15"/>
      <c r="I26" s="15">
        <f t="shared" si="9"/>
        <v>0</v>
      </c>
      <c r="J26" s="39">
        <f t="shared" si="2"/>
        <v>0</v>
      </c>
      <c r="K26" s="40">
        <v>40</v>
      </c>
      <c r="L26" s="15">
        <v>5</v>
      </c>
      <c r="M26" s="15">
        <f>VLOOKUP(B26,$AL:$AP,5,FALSE)/10000</f>
        <v>5</v>
      </c>
      <c r="N26" s="15"/>
      <c r="O26" s="26"/>
      <c r="P26" s="15">
        <f t="shared" si="3"/>
        <v>5</v>
      </c>
      <c r="Q26" s="60">
        <f t="shared" si="4"/>
        <v>0.125</v>
      </c>
      <c r="R26" s="40">
        <v>1</v>
      </c>
      <c r="S26" s="61"/>
      <c r="T26" s="70"/>
      <c r="U26" s="70"/>
      <c r="V26" s="15">
        <f t="shared" si="5"/>
        <v>0</v>
      </c>
      <c r="W26" s="71">
        <f t="shared" si="6"/>
        <v>0</v>
      </c>
      <c r="X26" s="62">
        <f t="shared" si="7"/>
        <v>0.00625</v>
      </c>
      <c r="Y26" s="15">
        <v>71.2</v>
      </c>
      <c r="Z26" s="80">
        <f t="shared" si="8"/>
        <v>-66.2</v>
      </c>
      <c r="AA26" s="80" t="str">
        <f t="shared" si="0"/>
        <v>五星路支行</v>
      </c>
      <c r="AB26" s="81" t="s">
        <v>177</v>
      </c>
      <c r="AC26" s="81">
        <v>0</v>
      </c>
      <c r="AD26" s="81">
        <v>0</v>
      </c>
      <c r="AE26" s="81">
        <v>0</v>
      </c>
      <c r="AF26" s="81">
        <v>0</v>
      </c>
      <c r="AG26" s="80" t="str">
        <f>IFERROR(VLOOKUP(AB26,$AI:$AJ,2,FALSE),0)</f>
        <v>五星路支行</v>
      </c>
      <c r="AI26" s="89" t="s">
        <v>178</v>
      </c>
      <c r="AJ26" s="89" t="s">
        <v>171</v>
      </c>
      <c r="AL26" s="83" t="s">
        <v>163</v>
      </c>
      <c r="AM26" s="83">
        <v>0</v>
      </c>
      <c r="AN26" s="83">
        <v>0</v>
      </c>
      <c r="AO26" s="83">
        <v>0</v>
      </c>
      <c r="AP26" s="83">
        <v>50000</v>
      </c>
      <c r="AR26" s="80" t="s">
        <v>163</v>
      </c>
      <c r="AS26" s="80">
        <v>0</v>
      </c>
      <c r="AT26" s="80">
        <v>0</v>
      </c>
      <c r="AU26" s="80">
        <v>0</v>
      </c>
      <c r="AV26" s="80">
        <v>50000</v>
      </c>
      <c r="AX26" s="80" t="s">
        <v>178</v>
      </c>
      <c r="AY26" s="80" t="s">
        <v>171</v>
      </c>
      <c r="BB26" s="80" t="str">
        <f>VLOOKUP(BC26,$AX:$AY,2,FALSE)</f>
        <v>金桥支行</v>
      </c>
      <c r="BC26" s="80" t="s">
        <v>70</v>
      </c>
      <c r="BD26" s="80">
        <v>0</v>
      </c>
      <c r="BF26" s="80" t="s">
        <v>149</v>
      </c>
      <c r="BG26" s="80">
        <v>0</v>
      </c>
      <c r="BJ26" s="80" t="e">
        <f>VLOOKUP(BK26,$AX:$AY,2,FALSE)</f>
        <v>#N/A</v>
      </c>
      <c r="BK26" s="80" t="s">
        <v>146</v>
      </c>
      <c r="BR26" s="80" t="str">
        <f>VLOOKUP(BS26,$AX:$AY,2,FALSE)</f>
        <v>零售市场部</v>
      </c>
      <c r="BS26" s="80" t="s">
        <v>168</v>
      </c>
      <c r="BT26" s="80">
        <v>104</v>
      </c>
    </row>
    <row r="27" s="80" customFormat="1" ht="17.25" spans="1:72">
      <c r="A27" s="25"/>
      <c r="B27" s="13" t="s">
        <v>135</v>
      </c>
      <c r="C27" s="14">
        <v>14</v>
      </c>
      <c r="D27" s="15">
        <v>1</v>
      </c>
      <c r="E27" s="15">
        <f>VLOOKUP(B27,$AL:$AP,4,FALSE)</f>
        <v>1</v>
      </c>
      <c r="F27" s="26"/>
      <c r="G27" s="15"/>
      <c r="H27" s="15"/>
      <c r="I27" s="15">
        <f t="shared" si="9"/>
        <v>1</v>
      </c>
      <c r="J27" s="39">
        <f t="shared" si="2"/>
        <v>0.0714285714285714</v>
      </c>
      <c r="K27" s="40">
        <v>60</v>
      </c>
      <c r="L27" s="15">
        <v>0</v>
      </c>
      <c r="M27" s="15">
        <f>VLOOKUP(B27,$AL:$AP,5,FALSE)/10000</f>
        <v>0</v>
      </c>
      <c r="N27" s="15"/>
      <c r="O27" s="26"/>
      <c r="P27" s="15">
        <f t="shared" si="3"/>
        <v>0</v>
      </c>
      <c r="Q27" s="60">
        <f t="shared" si="4"/>
        <v>0</v>
      </c>
      <c r="R27" s="40">
        <v>1</v>
      </c>
      <c r="S27" s="61"/>
      <c r="T27" s="70"/>
      <c r="U27" s="70"/>
      <c r="V27" s="15">
        <f t="shared" si="5"/>
        <v>0</v>
      </c>
      <c r="W27" s="71">
        <f t="shared" si="6"/>
        <v>0</v>
      </c>
      <c r="X27" s="62">
        <f t="shared" si="7"/>
        <v>0.00357142857142857</v>
      </c>
      <c r="Y27" s="15">
        <v>60.1792</v>
      </c>
      <c r="Z27" s="80">
        <f t="shared" si="8"/>
        <v>-60.1792</v>
      </c>
      <c r="AA27" s="80" t="str">
        <f t="shared" si="0"/>
        <v>高行支行</v>
      </c>
      <c r="AB27" s="81" t="s">
        <v>180</v>
      </c>
      <c r="AC27" s="81">
        <v>0</v>
      </c>
      <c r="AD27" s="81">
        <v>0</v>
      </c>
      <c r="AE27" s="81">
        <v>0</v>
      </c>
      <c r="AF27" s="81">
        <v>0</v>
      </c>
      <c r="AG27" s="80" t="str">
        <f>IFERROR(VLOOKUP(AB27,$AI:$AJ,2,FALSE),0)</f>
        <v>高行支行</v>
      </c>
      <c r="AI27" s="89" t="s">
        <v>181</v>
      </c>
      <c r="AJ27" s="89" t="s">
        <v>171</v>
      </c>
      <c r="AL27" s="83" t="s">
        <v>149</v>
      </c>
      <c r="AM27" s="83">
        <v>0</v>
      </c>
      <c r="AN27" s="83">
        <v>5600</v>
      </c>
      <c r="AO27" s="83">
        <v>0</v>
      </c>
      <c r="AP27" s="83">
        <v>5600</v>
      </c>
      <c r="AR27" s="80" t="s">
        <v>149</v>
      </c>
      <c r="AS27" s="80">
        <v>0</v>
      </c>
      <c r="AT27" s="80">
        <v>5600</v>
      </c>
      <c r="AU27" s="80">
        <v>0</v>
      </c>
      <c r="AV27" s="80">
        <v>5600</v>
      </c>
      <c r="AX27" s="80" t="s">
        <v>181</v>
      </c>
      <c r="AY27" s="80" t="s">
        <v>171</v>
      </c>
      <c r="BB27" s="80" t="str">
        <f>VLOOKUP(BC27,$AX:$AY,2,FALSE)</f>
        <v>零售市场部</v>
      </c>
      <c r="BC27" s="80" t="s">
        <v>77</v>
      </c>
      <c r="BD27" s="80">
        <v>0</v>
      </c>
      <c r="BF27" s="80" t="s">
        <v>88</v>
      </c>
      <c r="BG27" s="80">
        <v>3</v>
      </c>
      <c r="BJ27" s="80" t="e">
        <f>VLOOKUP(BK27,$AX:$AY,2,FALSE)</f>
        <v>#N/A</v>
      </c>
      <c r="BK27" s="80" t="s">
        <v>151</v>
      </c>
      <c r="BL27" s="80">
        <v>33366340</v>
      </c>
      <c r="BR27" s="80" t="str">
        <f>VLOOKUP(BS27,$AX:$AY,2,FALSE)</f>
        <v>凌兆分理处</v>
      </c>
      <c r="BS27" s="80" t="s">
        <v>861</v>
      </c>
      <c r="BT27" s="80">
        <v>1</v>
      </c>
    </row>
    <row r="28" s="80" customFormat="1" ht="17.25" spans="1:72">
      <c r="A28" s="25"/>
      <c r="B28" s="13" t="s">
        <v>167</v>
      </c>
      <c r="C28" s="14">
        <v>9</v>
      </c>
      <c r="D28" s="15">
        <v>0</v>
      </c>
      <c r="E28" s="15">
        <f>VLOOKUP(B28,$AL:$AP,4,FALSE)</f>
        <v>0</v>
      </c>
      <c r="F28" s="26"/>
      <c r="G28" s="15"/>
      <c r="H28" s="15"/>
      <c r="I28" s="15">
        <f t="shared" si="9"/>
        <v>0</v>
      </c>
      <c r="J28" s="39">
        <f t="shared" si="2"/>
        <v>0</v>
      </c>
      <c r="K28" s="40">
        <v>50</v>
      </c>
      <c r="L28" s="15">
        <v>2.2</v>
      </c>
      <c r="M28" s="15">
        <f>VLOOKUP(B28,$AL:$AP,5,FALSE)/10000</f>
        <v>2.2</v>
      </c>
      <c r="N28" s="15"/>
      <c r="O28" s="26"/>
      <c r="P28" s="15">
        <f t="shared" si="3"/>
        <v>2.2</v>
      </c>
      <c r="Q28" s="60">
        <f t="shared" si="4"/>
        <v>0.044</v>
      </c>
      <c r="R28" s="40">
        <v>1</v>
      </c>
      <c r="S28" s="61"/>
      <c r="T28" s="70"/>
      <c r="U28" s="70"/>
      <c r="V28" s="15">
        <f t="shared" si="5"/>
        <v>0</v>
      </c>
      <c r="W28" s="71">
        <f t="shared" si="6"/>
        <v>0</v>
      </c>
      <c r="X28" s="62">
        <f t="shared" si="7"/>
        <v>0.0022</v>
      </c>
      <c r="Y28" s="15">
        <v>19</v>
      </c>
      <c r="Z28" s="80">
        <f t="shared" si="8"/>
        <v>-16.8</v>
      </c>
      <c r="AA28" s="80" t="str">
        <f t="shared" si="0"/>
        <v>施湾支行</v>
      </c>
      <c r="AB28" s="81" t="s">
        <v>186</v>
      </c>
      <c r="AC28" s="81">
        <v>0</v>
      </c>
      <c r="AD28" s="81">
        <v>0</v>
      </c>
      <c r="AE28" s="81">
        <v>0</v>
      </c>
      <c r="AF28" s="81">
        <v>0</v>
      </c>
      <c r="AG28" s="80" t="str">
        <f>IFERROR(VLOOKUP(AB28,$AI:$AJ,2,FALSE),0)</f>
        <v>施湾支行</v>
      </c>
      <c r="AI28" s="89" t="s">
        <v>187</v>
      </c>
      <c r="AJ28" s="89" t="s">
        <v>171</v>
      </c>
      <c r="AL28" s="83" t="s">
        <v>88</v>
      </c>
      <c r="AM28" s="83">
        <v>0</v>
      </c>
      <c r="AN28" s="83">
        <v>0</v>
      </c>
      <c r="AO28" s="83">
        <v>0</v>
      </c>
      <c r="AP28" s="83">
        <v>135000</v>
      </c>
      <c r="AR28" s="80" t="s">
        <v>88</v>
      </c>
      <c r="AS28" s="80">
        <v>0</v>
      </c>
      <c r="AT28" s="80">
        <v>0</v>
      </c>
      <c r="AU28" s="80">
        <v>0</v>
      </c>
      <c r="AV28" s="80">
        <v>135000</v>
      </c>
      <c r="AX28" s="80" t="s">
        <v>187</v>
      </c>
      <c r="AY28" s="80" t="s">
        <v>171</v>
      </c>
      <c r="BB28" s="80" t="str">
        <f>VLOOKUP(BC28,$AX:$AY,2,FALSE)</f>
        <v>香山分理处</v>
      </c>
      <c r="BC28" s="80" t="s">
        <v>183</v>
      </c>
      <c r="BD28" s="80">
        <v>0</v>
      </c>
      <c r="BF28" s="80" t="s">
        <v>102</v>
      </c>
      <c r="BG28" s="80">
        <v>0</v>
      </c>
      <c r="BJ28" s="80" t="e">
        <f>VLOOKUP(BK28,$AX:$AY,2,FALSE)</f>
        <v>#N/A</v>
      </c>
      <c r="BR28" s="80" t="str">
        <f>VLOOKUP(BS28,$AX:$AY,2,FALSE)</f>
        <v>曹路支行</v>
      </c>
      <c r="BS28" s="80" t="s">
        <v>226</v>
      </c>
      <c r="BT28" s="80">
        <v>1</v>
      </c>
    </row>
    <row r="29" s="80" customFormat="1" ht="17.25" spans="1:72">
      <c r="A29" s="25"/>
      <c r="B29" s="13" t="s">
        <v>102</v>
      </c>
      <c r="C29" s="14">
        <v>9</v>
      </c>
      <c r="D29" s="15">
        <v>0</v>
      </c>
      <c r="E29" s="15">
        <f>VLOOKUP(B29,$AL:$AP,4,FALSE)</f>
        <v>0</v>
      </c>
      <c r="F29" s="26"/>
      <c r="G29" s="15"/>
      <c r="H29" s="15"/>
      <c r="I29" s="15">
        <f t="shared" si="9"/>
        <v>0</v>
      </c>
      <c r="J29" s="39">
        <f t="shared" si="2"/>
        <v>0</v>
      </c>
      <c r="K29" s="40">
        <v>170</v>
      </c>
      <c r="L29" s="15">
        <v>3.2662</v>
      </c>
      <c r="M29" s="15">
        <f>VLOOKUP(B29,$AL:$AP,5,FALSE)/10000</f>
        <v>3.2662</v>
      </c>
      <c r="N29" s="15"/>
      <c r="O29" s="26"/>
      <c r="P29" s="15">
        <f t="shared" si="3"/>
        <v>3.2662</v>
      </c>
      <c r="Q29" s="60">
        <f t="shared" si="4"/>
        <v>0.0192129411764706</v>
      </c>
      <c r="R29" s="40">
        <v>1</v>
      </c>
      <c r="S29" s="61"/>
      <c r="T29" s="70"/>
      <c r="U29" s="70"/>
      <c r="V29" s="15">
        <f t="shared" si="5"/>
        <v>0</v>
      </c>
      <c r="W29" s="71">
        <f t="shared" si="6"/>
        <v>0</v>
      </c>
      <c r="X29" s="62">
        <f t="shared" si="7"/>
        <v>0.00096064705882353</v>
      </c>
      <c r="Y29" s="15">
        <v>25.495</v>
      </c>
      <c r="Z29" s="80">
        <f t="shared" si="8"/>
        <v>-22.2288</v>
      </c>
      <c r="AA29" s="80" t="str">
        <f t="shared" si="0"/>
        <v>运营管理部</v>
      </c>
      <c r="AB29" s="81" t="s">
        <v>191</v>
      </c>
      <c r="AC29" s="81">
        <v>0</v>
      </c>
      <c r="AD29" s="81">
        <v>0</v>
      </c>
      <c r="AE29" s="81">
        <v>0</v>
      </c>
      <c r="AF29" s="81">
        <v>0</v>
      </c>
      <c r="AG29" s="80" t="str">
        <f>IFERROR(VLOOKUP(AB29,$AI:$AJ,2,FALSE),0)</f>
        <v>运营管理部</v>
      </c>
      <c r="AI29" s="88" t="s">
        <v>192</v>
      </c>
      <c r="AJ29" s="89" t="s">
        <v>125</v>
      </c>
      <c r="AL29" s="83" t="s">
        <v>102</v>
      </c>
      <c r="AM29" s="83">
        <v>0</v>
      </c>
      <c r="AN29" s="83">
        <v>26462</v>
      </c>
      <c r="AO29" s="83">
        <v>0</v>
      </c>
      <c r="AP29" s="83">
        <v>32662</v>
      </c>
      <c r="AR29" s="80" t="s">
        <v>102</v>
      </c>
      <c r="AS29" s="80">
        <v>0</v>
      </c>
      <c r="AT29" s="80">
        <v>26462</v>
      </c>
      <c r="AU29" s="80">
        <v>0</v>
      </c>
      <c r="AV29" s="80">
        <v>32662</v>
      </c>
      <c r="AX29" s="80" t="s">
        <v>192</v>
      </c>
      <c r="AY29" s="80" t="s">
        <v>125</v>
      </c>
      <c r="BB29" s="80" t="str">
        <f>VLOOKUP(BC29,$AX:$AY,2,FALSE)</f>
        <v>王港支行</v>
      </c>
      <c r="BC29" s="80" t="s">
        <v>83</v>
      </c>
      <c r="BD29" s="80">
        <v>0</v>
      </c>
      <c r="BF29" s="80" t="s">
        <v>135</v>
      </c>
      <c r="BG29" s="80">
        <v>0</v>
      </c>
      <c r="BJ29" s="80" t="e">
        <f>VLOOKUP(BK29,$AX:$AY,2,FALSE)</f>
        <v>#N/A</v>
      </c>
      <c r="BR29" s="80" t="str">
        <f>VLOOKUP(BS29,$AX:$AY,2,FALSE)</f>
        <v>零售市场部</v>
      </c>
      <c r="BS29" s="80" t="s">
        <v>179</v>
      </c>
      <c r="BT29" s="80">
        <v>32</v>
      </c>
    </row>
    <row r="30" s="80" customFormat="1" ht="17.25" spans="1:72">
      <c r="A30" s="25"/>
      <c r="B30" s="13" t="s">
        <v>149</v>
      </c>
      <c r="C30" s="14">
        <v>9</v>
      </c>
      <c r="D30" s="15">
        <v>0</v>
      </c>
      <c r="E30" s="15">
        <f>VLOOKUP(B30,$AL:$AP,4,FALSE)</f>
        <v>0</v>
      </c>
      <c r="F30" s="26"/>
      <c r="G30" s="15"/>
      <c r="H30" s="15"/>
      <c r="I30" s="15">
        <f t="shared" si="9"/>
        <v>0</v>
      </c>
      <c r="J30" s="39">
        <f t="shared" si="2"/>
        <v>0</v>
      </c>
      <c r="K30" s="40">
        <v>150</v>
      </c>
      <c r="L30" s="15">
        <v>0.56</v>
      </c>
      <c r="M30" s="15">
        <f>VLOOKUP(B30,$AL:$AP,5,FALSE)/10000</f>
        <v>0.56</v>
      </c>
      <c r="N30" s="15"/>
      <c r="O30" s="26"/>
      <c r="P30" s="15">
        <f t="shared" si="3"/>
        <v>0.56</v>
      </c>
      <c r="Q30" s="60">
        <f t="shared" si="4"/>
        <v>0.00373333333333333</v>
      </c>
      <c r="R30" s="40">
        <v>1</v>
      </c>
      <c r="S30" s="61"/>
      <c r="T30" s="70"/>
      <c r="U30" s="70"/>
      <c r="V30" s="15">
        <f t="shared" si="5"/>
        <v>0</v>
      </c>
      <c r="W30" s="71">
        <f t="shared" si="6"/>
        <v>0</v>
      </c>
      <c r="X30" s="62">
        <f t="shared" si="7"/>
        <v>0.000186666666666666</v>
      </c>
      <c r="Y30" s="15">
        <v>37.25</v>
      </c>
      <c r="Z30" s="80">
        <f t="shared" si="8"/>
        <v>-36.69</v>
      </c>
      <c r="AA30" s="80">
        <f t="shared" si="0"/>
        <v>0</v>
      </c>
      <c r="AB30" s="81" t="s">
        <v>196</v>
      </c>
      <c r="AC30" s="81">
        <v>0</v>
      </c>
      <c r="AD30" s="81">
        <v>0</v>
      </c>
      <c r="AE30" s="81">
        <v>0</v>
      </c>
      <c r="AF30" s="81">
        <v>0</v>
      </c>
      <c r="AG30" s="80">
        <f>IFERROR(VLOOKUP(AB30,$AI:$AJ,2,FALSE),0)</f>
        <v>0</v>
      </c>
      <c r="AI30" s="89" t="s">
        <v>197</v>
      </c>
      <c r="AJ30" s="89" t="s">
        <v>125</v>
      </c>
      <c r="AL30" s="83" t="s">
        <v>135</v>
      </c>
      <c r="AM30" s="83">
        <v>1</v>
      </c>
      <c r="AN30" s="83">
        <v>0</v>
      </c>
      <c r="AO30" s="83">
        <v>1</v>
      </c>
      <c r="AP30" s="83">
        <v>0</v>
      </c>
      <c r="AR30" s="80" t="s">
        <v>135</v>
      </c>
      <c r="AS30" s="80">
        <v>1</v>
      </c>
      <c r="AT30" s="80">
        <v>0</v>
      </c>
      <c r="AU30" s="80">
        <v>1</v>
      </c>
      <c r="AV30" s="80">
        <v>0</v>
      </c>
      <c r="AX30" s="80" t="s">
        <v>197</v>
      </c>
      <c r="AY30" s="80" t="s">
        <v>125</v>
      </c>
      <c r="BB30" s="80" t="e">
        <f>VLOOKUP(BC30,$AX:$AY,2,FALSE)</f>
        <v>#N/A</v>
      </c>
      <c r="BC30" s="80" t="s">
        <v>193</v>
      </c>
      <c r="BD30" s="80">
        <v>0</v>
      </c>
      <c r="BF30" s="80" t="s">
        <v>109</v>
      </c>
      <c r="BG30" s="80">
        <v>1</v>
      </c>
      <c r="BJ30" s="80" t="e">
        <f>VLOOKUP(BK30,$AX:$AY,2,FALSE)</f>
        <v>#N/A</v>
      </c>
      <c r="BR30" s="80" t="str">
        <f>VLOOKUP(BS30,$AX:$AY,2,FALSE)</f>
        <v>花木支行</v>
      </c>
      <c r="BS30" s="80" t="s">
        <v>237</v>
      </c>
      <c r="BT30" s="80">
        <v>3</v>
      </c>
    </row>
    <row r="31" s="80" customFormat="1" ht="17.25" spans="1:72">
      <c r="A31" s="25"/>
      <c r="B31" s="13" t="s">
        <v>109</v>
      </c>
      <c r="C31" s="14">
        <v>10</v>
      </c>
      <c r="D31" s="15">
        <v>0</v>
      </c>
      <c r="E31" s="15">
        <f>VLOOKUP(B31,$AL:$AP,4,FALSE)</f>
        <v>0</v>
      </c>
      <c r="F31" s="26"/>
      <c r="G31" s="15"/>
      <c r="H31" s="15"/>
      <c r="I31" s="15">
        <f t="shared" si="9"/>
        <v>0</v>
      </c>
      <c r="J31" s="39">
        <f t="shared" si="2"/>
        <v>0</v>
      </c>
      <c r="K31" s="40">
        <v>80</v>
      </c>
      <c r="L31" s="15">
        <v>0</v>
      </c>
      <c r="M31" s="15">
        <f>VLOOKUP(B31,$AL:$AP,5,FALSE)/10000</f>
        <v>0</v>
      </c>
      <c r="N31" s="15"/>
      <c r="O31" s="26"/>
      <c r="P31" s="15">
        <f t="shared" si="3"/>
        <v>0</v>
      </c>
      <c r="Q31" s="60">
        <f t="shared" si="4"/>
        <v>0</v>
      </c>
      <c r="R31" s="40">
        <v>1</v>
      </c>
      <c r="S31" s="61"/>
      <c r="T31" s="70"/>
      <c r="U31" s="70"/>
      <c r="V31" s="15">
        <f t="shared" si="5"/>
        <v>0</v>
      </c>
      <c r="W31" s="71">
        <f t="shared" si="6"/>
        <v>0</v>
      </c>
      <c r="X31" s="62">
        <f t="shared" si="7"/>
        <v>0</v>
      </c>
      <c r="Y31" s="15">
        <v>20</v>
      </c>
      <c r="Z31" s="80">
        <f t="shared" si="8"/>
        <v>-20</v>
      </c>
      <c r="AA31" s="80">
        <f t="shared" si="0"/>
        <v>0</v>
      </c>
      <c r="AB31" s="81" t="s">
        <v>200</v>
      </c>
      <c r="AC31" s="81">
        <v>0</v>
      </c>
      <c r="AD31" s="81">
        <v>0</v>
      </c>
      <c r="AE31" s="81">
        <v>0</v>
      </c>
      <c r="AF31" s="81">
        <v>0</v>
      </c>
      <c r="AG31" s="80">
        <f>IFERROR(VLOOKUP(AB31,$AI:$AJ,2,FALSE),0)</f>
        <v>0</v>
      </c>
      <c r="AI31" s="90" t="s">
        <v>201</v>
      </c>
      <c r="AJ31" s="89" t="s">
        <v>125</v>
      </c>
      <c r="AL31" s="83" t="s">
        <v>109</v>
      </c>
      <c r="AM31" s="83">
        <v>0</v>
      </c>
      <c r="AN31" s="83">
        <v>0</v>
      </c>
      <c r="AO31" s="83">
        <v>0</v>
      </c>
      <c r="AP31" s="83">
        <v>0</v>
      </c>
      <c r="AR31" s="80" t="s">
        <v>109</v>
      </c>
      <c r="AS31" s="80">
        <v>0</v>
      </c>
      <c r="AT31" s="80">
        <v>0</v>
      </c>
      <c r="AU31" s="80">
        <v>0</v>
      </c>
      <c r="AV31" s="80">
        <v>0</v>
      </c>
      <c r="AX31" s="80" t="s">
        <v>201</v>
      </c>
      <c r="AY31" s="80" t="s">
        <v>125</v>
      </c>
      <c r="BB31" s="80" t="str">
        <f>VLOOKUP(BC31,$AX:$AY,2,FALSE)</f>
        <v>川沙支行</v>
      </c>
      <c r="BC31" s="80" t="s">
        <v>89</v>
      </c>
      <c r="BD31" s="80">
        <v>0</v>
      </c>
      <c r="BF31" s="80" t="s">
        <v>199</v>
      </c>
      <c r="BG31" s="80">
        <v>0</v>
      </c>
      <c r="BR31" s="80" t="str">
        <f>VLOOKUP(BS31,$AX:$AY,2,FALSE)</f>
        <v>零售市场部</v>
      </c>
      <c r="BS31" s="80" t="s">
        <v>240</v>
      </c>
      <c r="BT31" s="80">
        <v>3</v>
      </c>
    </row>
    <row r="32" s="80" customFormat="1" ht="17.25" spans="1:72">
      <c r="A32" s="25"/>
      <c r="B32" s="13" t="s">
        <v>157</v>
      </c>
      <c r="C32" s="14">
        <v>9</v>
      </c>
      <c r="D32" s="15">
        <v>0</v>
      </c>
      <c r="E32" s="15">
        <f>VLOOKUP(B32,$AL:$AP,4,FALSE)</f>
        <v>0</v>
      </c>
      <c r="F32" s="26"/>
      <c r="G32" s="15"/>
      <c r="H32" s="15"/>
      <c r="I32" s="15">
        <f t="shared" si="9"/>
        <v>0</v>
      </c>
      <c r="J32" s="39">
        <f t="shared" si="2"/>
        <v>0</v>
      </c>
      <c r="K32" s="40">
        <v>20</v>
      </c>
      <c r="L32" s="15">
        <v>0</v>
      </c>
      <c r="M32" s="15">
        <f>VLOOKUP(B32,$AL:$AP,5,FALSE)/10000</f>
        <v>0</v>
      </c>
      <c r="N32" s="15"/>
      <c r="O32" s="26"/>
      <c r="P32" s="15">
        <f t="shared" si="3"/>
        <v>0</v>
      </c>
      <c r="Q32" s="60">
        <f t="shared" si="4"/>
        <v>0</v>
      </c>
      <c r="R32" s="40">
        <v>1</v>
      </c>
      <c r="S32" s="61"/>
      <c r="T32" s="70"/>
      <c r="U32" s="70"/>
      <c r="V32" s="15">
        <f t="shared" si="5"/>
        <v>0</v>
      </c>
      <c r="W32" s="71">
        <f t="shared" si="6"/>
        <v>0</v>
      </c>
      <c r="X32" s="62">
        <f t="shared" si="7"/>
        <v>0</v>
      </c>
      <c r="Y32" s="15">
        <v>82.347</v>
      </c>
      <c r="Z32" s="80">
        <f t="shared" si="8"/>
        <v>-82.347</v>
      </c>
      <c r="AA32" s="80" t="str">
        <f t="shared" si="0"/>
        <v>江镇支行</v>
      </c>
      <c r="AB32" s="81" t="s">
        <v>204</v>
      </c>
      <c r="AC32" s="81">
        <v>0</v>
      </c>
      <c r="AD32" s="81">
        <v>0</v>
      </c>
      <c r="AE32" s="81">
        <v>0</v>
      </c>
      <c r="AF32" s="81">
        <v>0</v>
      </c>
      <c r="AG32" s="80" t="str">
        <f>IFERROR(VLOOKUP(AB32,$AI:$AJ,2,FALSE),0)</f>
        <v>江镇支行</v>
      </c>
      <c r="AI32" s="90" t="s">
        <v>205</v>
      </c>
      <c r="AJ32" s="89" t="s">
        <v>125</v>
      </c>
      <c r="AL32" s="83" t="s">
        <v>199</v>
      </c>
      <c r="AM32" s="83">
        <v>0</v>
      </c>
      <c r="AN32" s="83">
        <v>0</v>
      </c>
      <c r="AO32" s="83">
        <v>0</v>
      </c>
      <c r="AP32" s="83">
        <v>0</v>
      </c>
      <c r="AR32" s="80" t="s">
        <v>199</v>
      </c>
      <c r="AS32" s="80">
        <v>0</v>
      </c>
      <c r="AT32" s="80">
        <v>0</v>
      </c>
      <c r="AU32" s="80">
        <v>0</v>
      </c>
      <c r="AV32" s="80">
        <v>0</v>
      </c>
      <c r="AX32" s="80" t="s">
        <v>205</v>
      </c>
      <c r="AY32" s="80" t="s">
        <v>125</v>
      </c>
      <c r="BB32" s="80" t="str">
        <f>VLOOKUP(BC32,$AX:$AY,2,FALSE)</f>
        <v>零售市场部</v>
      </c>
      <c r="BC32" s="80" t="s">
        <v>202</v>
      </c>
      <c r="BD32" s="80">
        <v>0</v>
      </c>
      <c r="BF32" s="80" t="s">
        <v>117</v>
      </c>
      <c r="BG32" s="80">
        <v>3</v>
      </c>
      <c r="BR32" s="80" t="str">
        <f>VLOOKUP(BS32,$AX:$AY,2,FALSE)</f>
        <v>零售市场部</v>
      </c>
      <c r="BS32" s="80" t="s">
        <v>189</v>
      </c>
      <c r="BT32" s="80">
        <v>65</v>
      </c>
    </row>
    <row r="33" s="80" customFormat="1" ht="17.25" spans="1:72">
      <c r="A33" s="25"/>
      <c r="B33" s="13" t="s">
        <v>61</v>
      </c>
      <c r="C33" s="14">
        <v>9</v>
      </c>
      <c r="D33" s="15">
        <v>0</v>
      </c>
      <c r="E33" s="15">
        <f>VLOOKUP(B33,$AL:$AP,4,FALSE)</f>
        <v>0</v>
      </c>
      <c r="F33" s="26"/>
      <c r="G33" s="15"/>
      <c r="H33" s="15"/>
      <c r="I33" s="15">
        <f t="shared" si="9"/>
        <v>0</v>
      </c>
      <c r="J33" s="39">
        <f t="shared" si="2"/>
        <v>0</v>
      </c>
      <c r="K33" s="40">
        <v>60</v>
      </c>
      <c r="L33" s="15">
        <v>0</v>
      </c>
      <c r="M33" s="15">
        <f>VLOOKUP(B33,$AL:$AP,5,FALSE)/10000</f>
        <v>0</v>
      </c>
      <c r="N33" s="15"/>
      <c r="O33" s="26"/>
      <c r="P33" s="15">
        <f t="shared" si="3"/>
        <v>0</v>
      </c>
      <c r="Q33" s="60">
        <f t="shared" si="4"/>
        <v>0</v>
      </c>
      <c r="R33" s="40">
        <v>1</v>
      </c>
      <c r="S33" s="61"/>
      <c r="T33" s="70"/>
      <c r="U33" s="70"/>
      <c r="V33" s="15">
        <f t="shared" si="5"/>
        <v>0</v>
      </c>
      <c r="W33" s="71">
        <f t="shared" si="6"/>
        <v>0</v>
      </c>
      <c r="X33" s="62">
        <f t="shared" si="7"/>
        <v>0</v>
      </c>
      <c r="Y33" s="15">
        <v>9.6</v>
      </c>
      <c r="Z33" s="80">
        <f t="shared" si="8"/>
        <v>-9.6</v>
      </c>
      <c r="AA33" s="80" t="str">
        <f t="shared" si="0"/>
        <v>三林支行</v>
      </c>
      <c r="AB33" s="81" t="s">
        <v>207</v>
      </c>
      <c r="AC33" s="81">
        <v>0</v>
      </c>
      <c r="AD33" s="81">
        <v>0</v>
      </c>
      <c r="AE33" s="81">
        <v>0</v>
      </c>
      <c r="AF33" s="81">
        <v>0</v>
      </c>
      <c r="AG33" s="80" t="str">
        <f>IFERROR(VLOOKUP(AB33,$AI:$AJ,2,FALSE),0)</f>
        <v>三林支行</v>
      </c>
      <c r="AI33" s="90" t="s">
        <v>208</v>
      </c>
      <c r="AJ33" s="89" t="s">
        <v>125</v>
      </c>
      <c r="AL33" s="83" t="s">
        <v>117</v>
      </c>
      <c r="AM33" s="83">
        <v>1</v>
      </c>
      <c r="AN33" s="83">
        <v>0</v>
      </c>
      <c r="AO33" s="83">
        <v>1</v>
      </c>
      <c r="AP33" s="83">
        <v>0</v>
      </c>
      <c r="AR33" s="80" t="s">
        <v>117</v>
      </c>
      <c r="AS33" s="80">
        <v>1</v>
      </c>
      <c r="AT33" s="80">
        <v>0</v>
      </c>
      <c r="AU33" s="80">
        <v>1</v>
      </c>
      <c r="AV33" s="80">
        <v>0</v>
      </c>
      <c r="AX33" s="80" t="s">
        <v>208</v>
      </c>
      <c r="AY33" s="80" t="s">
        <v>125</v>
      </c>
      <c r="BB33" s="80" t="str">
        <f>VLOOKUP(BC33,$AX:$AY,2,FALSE)</f>
        <v>高行支行</v>
      </c>
      <c r="BC33" s="80" t="s">
        <v>122</v>
      </c>
      <c r="BD33" s="80">
        <v>0</v>
      </c>
      <c r="BF33" s="80" t="s">
        <v>210</v>
      </c>
      <c r="BG33" s="80">
        <v>0</v>
      </c>
      <c r="BR33" s="80" t="str">
        <f>VLOOKUP(BS33,$AX:$AY,2,FALSE)</f>
        <v>合庆支行</v>
      </c>
      <c r="BS33" s="80" t="s">
        <v>471</v>
      </c>
      <c r="BT33" s="80">
        <v>1</v>
      </c>
    </row>
    <row r="34" s="80" customFormat="1" ht="17.25" spans="1:72">
      <c r="A34" s="25"/>
      <c r="B34" s="13" t="s">
        <v>210</v>
      </c>
      <c r="C34" s="14">
        <v>9</v>
      </c>
      <c r="D34" s="15">
        <v>0</v>
      </c>
      <c r="E34" s="15">
        <f>VLOOKUP(B34,$AL:$AP,4,FALSE)</f>
        <v>0</v>
      </c>
      <c r="F34" s="26"/>
      <c r="G34" s="15"/>
      <c r="H34" s="15"/>
      <c r="I34" s="15">
        <f t="shared" si="9"/>
        <v>0</v>
      </c>
      <c r="J34" s="39">
        <f t="shared" si="2"/>
        <v>0</v>
      </c>
      <c r="K34" s="40">
        <v>30</v>
      </c>
      <c r="L34" s="15">
        <v>0</v>
      </c>
      <c r="M34" s="15">
        <f>VLOOKUP(B34,$AL:$AP,5,FALSE)/10000</f>
        <v>0</v>
      </c>
      <c r="N34" s="15"/>
      <c r="O34" s="26"/>
      <c r="P34" s="15">
        <f t="shared" si="3"/>
        <v>0</v>
      </c>
      <c r="Q34" s="60">
        <f t="shared" si="4"/>
        <v>0</v>
      </c>
      <c r="R34" s="40">
        <v>1</v>
      </c>
      <c r="S34" s="61"/>
      <c r="T34" s="70"/>
      <c r="U34" s="70"/>
      <c r="V34" s="15">
        <f t="shared" si="5"/>
        <v>0</v>
      </c>
      <c r="W34" s="71">
        <f t="shared" si="6"/>
        <v>0</v>
      </c>
      <c r="X34" s="62">
        <f t="shared" si="7"/>
        <v>0</v>
      </c>
      <c r="Y34" s="15">
        <v>87.57</v>
      </c>
      <c r="Z34" s="80">
        <f t="shared" si="8"/>
        <v>-87.57</v>
      </c>
      <c r="AA34" s="80" t="str">
        <f t="shared" si="0"/>
        <v>御桥分理处</v>
      </c>
      <c r="AB34" s="81" t="s">
        <v>62</v>
      </c>
      <c r="AC34" s="81">
        <v>0</v>
      </c>
      <c r="AD34" s="81">
        <v>0</v>
      </c>
      <c r="AE34" s="81">
        <v>0</v>
      </c>
      <c r="AF34" s="81">
        <v>0</v>
      </c>
      <c r="AG34" s="80" t="str">
        <f>IFERROR(VLOOKUP(AB34,$AI:$AJ,2,FALSE),0)</f>
        <v>御桥分理处</v>
      </c>
      <c r="AI34" s="89" t="s">
        <v>212</v>
      </c>
      <c r="AJ34" s="89" t="s">
        <v>125</v>
      </c>
      <c r="AL34" s="83" t="s">
        <v>210</v>
      </c>
      <c r="AM34" s="83">
        <v>0</v>
      </c>
      <c r="AN34" s="83">
        <v>0</v>
      </c>
      <c r="AO34" s="83">
        <v>0</v>
      </c>
      <c r="AP34" s="83">
        <v>0</v>
      </c>
      <c r="AR34" s="80" t="s">
        <v>210</v>
      </c>
      <c r="AS34" s="80">
        <v>0</v>
      </c>
      <c r="AT34" s="80">
        <v>0</v>
      </c>
      <c r="AU34" s="80">
        <v>0</v>
      </c>
      <c r="AV34" s="80">
        <v>0</v>
      </c>
      <c r="AX34" s="80" t="s">
        <v>212</v>
      </c>
      <c r="AY34" s="80" t="s">
        <v>125</v>
      </c>
      <c r="BB34" s="80" t="str">
        <f>VLOOKUP(BC34,$AX:$AY,2,FALSE)</f>
        <v>妙境支行</v>
      </c>
      <c r="BC34" s="80" t="s">
        <v>209</v>
      </c>
      <c r="BD34" s="80">
        <v>0</v>
      </c>
      <c r="BF34" s="80" t="s">
        <v>121</v>
      </c>
      <c r="BG34" s="80">
        <v>0</v>
      </c>
      <c r="BR34" s="80" t="str">
        <f>VLOOKUP(BS34,$AX:$AY,2,FALSE)</f>
        <v>东沟支行</v>
      </c>
      <c r="BS34" s="80" t="s">
        <v>477</v>
      </c>
      <c r="BT34" s="80">
        <v>3</v>
      </c>
    </row>
    <row r="35" s="80" customFormat="1" ht="17.25" spans="1:72">
      <c r="A35" s="25"/>
      <c r="B35" s="13" t="s">
        <v>199</v>
      </c>
      <c r="C35" s="14">
        <v>9</v>
      </c>
      <c r="D35" s="15">
        <v>0</v>
      </c>
      <c r="E35" s="15">
        <f>VLOOKUP(B35,$AL:$AP,4,FALSE)</f>
        <v>0</v>
      </c>
      <c r="F35" s="26"/>
      <c r="G35" s="15"/>
      <c r="H35" s="15"/>
      <c r="I35" s="15">
        <f t="shared" si="9"/>
        <v>0</v>
      </c>
      <c r="J35" s="39">
        <f t="shared" si="2"/>
        <v>0</v>
      </c>
      <c r="K35" s="40">
        <v>30</v>
      </c>
      <c r="L35" s="15">
        <v>0</v>
      </c>
      <c r="M35" s="15">
        <f>VLOOKUP(B35,$AL:$AP,5,FALSE)/10000</f>
        <v>0</v>
      </c>
      <c r="N35" s="15"/>
      <c r="O35" s="26"/>
      <c r="P35" s="15">
        <f t="shared" si="3"/>
        <v>0</v>
      </c>
      <c r="Q35" s="60">
        <f t="shared" si="4"/>
        <v>0</v>
      </c>
      <c r="R35" s="40">
        <v>1</v>
      </c>
      <c r="S35" s="61"/>
      <c r="T35" s="70"/>
      <c r="U35" s="70"/>
      <c r="V35" s="15">
        <f t="shared" si="5"/>
        <v>0</v>
      </c>
      <c r="W35" s="71">
        <f t="shared" si="6"/>
        <v>0</v>
      </c>
      <c r="X35" s="62">
        <f t="shared" si="7"/>
        <v>0</v>
      </c>
      <c r="Y35" s="15">
        <v>15.7</v>
      </c>
      <c r="Z35" s="80">
        <f t="shared" si="8"/>
        <v>-15.7</v>
      </c>
      <c r="AA35" s="80" t="str">
        <f t="shared" si="0"/>
        <v>曹路支行</v>
      </c>
      <c r="AB35" s="81" t="s">
        <v>216</v>
      </c>
      <c r="AC35" s="81">
        <v>0</v>
      </c>
      <c r="AD35" s="81">
        <v>0</v>
      </c>
      <c r="AE35" s="81">
        <v>0</v>
      </c>
      <c r="AF35" s="81">
        <v>0</v>
      </c>
      <c r="AG35" s="80" t="str">
        <f>IFERROR(VLOOKUP(AB35,$AI:$AJ,2,FALSE),0)</f>
        <v>曹路支行</v>
      </c>
      <c r="AI35" s="89" t="s">
        <v>217</v>
      </c>
      <c r="AJ35" s="89" t="s">
        <v>125</v>
      </c>
      <c r="AL35" s="83" t="s">
        <v>219</v>
      </c>
      <c r="AM35" s="83">
        <v>0</v>
      </c>
      <c r="AN35" s="83">
        <v>0</v>
      </c>
      <c r="AO35" s="83">
        <v>0</v>
      </c>
      <c r="AP35" s="83">
        <v>0</v>
      </c>
      <c r="AR35" s="80" t="s">
        <v>219</v>
      </c>
      <c r="AS35" s="80">
        <v>0</v>
      </c>
      <c r="AT35" s="80">
        <v>0</v>
      </c>
      <c r="AU35" s="80">
        <v>0</v>
      </c>
      <c r="AV35" s="80">
        <v>0</v>
      </c>
      <c r="AX35" s="80" t="s">
        <v>217</v>
      </c>
      <c r="AY35" s="80" t="s">
        <v>125</v>
      </c>
      <c r="BB35" s="80" t="str">
        <f>VLOOKUP(BC35,$AX:$AY,2,FALSE)</f>
        <v>香山分理处</v>
      </c>
      <c r="BC35" s="80" t="s">
        <v>214</v>
      </c>
      <c r="BD35" s="80">
        <v>0</v>
      </c>
      <c r="BF35" s="80" t="s">
        <v>219</v>
      </c>
      <c r="BG35" s="80">
        <v>0</v>
      </c>
      <c r="BR35" s="80" t="str">
        <f>VLOOKUP(BS35,$AX:$AY,2,FALSE)</f>
        <v>金桥支行</v>
      </c>
      <c r="BS35" s="80" t="s">
        <v>249</v>
      </c>
      <c r="BT35" s="80">
        <v>1</v>
      </c>
    </row>
    <row r="36" s="80" customFormat="1" ht="17.25" spans="1:72">
      <c r="A36" s="25"/>
      <c r="B36" s="17" t="s">
        <v>219</v>
      </c>
      <c r="C36" s="18">
        <v>9</v>
      </c>
      <c r="D36" s="15">
        <v>0</v>
      </c>
      <c r="E36" s="15">
        <f>VLOOKUP(B36,$AL:$AP,4,FALSE)</f>
        <v>0</v>
      </c>
      <c r="F36" s="19"/>
      <c r="G36" s="15"/>
      <c r="H36" s="15"/>
      <c r="I36" s="15">
        <f t="shared" si="9"/>
        <v>0</v>
      </c>
      <c r="J36" s="39">
        <f t="shared" si="2"/>
        <v>0</v>
      </c>
      <c r="K36" s="42">
        <v>20</v>
      </c>
      <c r="L36" s="15">
        <v>0</v>
      </c>
      <c r="M36" s="15">
        <f>VLOOKUP(B36,$AL:$AP,5,FALSE)/10000</f>
        <v>0</v>
      </c>
      <c r="N36" s="15"/>
      <c r="O36" s="26"/>
      <c r="P36" s="15">
        <f t="shared" si="3"/>
        <v>0</v>
      </c>
      <c r="Q36" s="60">
        <f t="shared" si="4"/>
        <v>0</v>
      </c>
      <c r="R36" s="40">
        <v>1</v>
      </c>
      <c r="S36" s="61"/>
      <c r="T36" s="70"/>
      <c r="U36" s="70"/>
      <c r="V36" s="15">
        <f t="shared" si="5"/>
        <v>0</v>
      </c>
      <c r="W36" s="71">
        <f t="shared" si="6"/>
        <v>0</v>
      </c>
      <c r="X36" s="62">
        <f t="shared" si="7"/>
        <v>0</v>
      </c>
      <c r="Y36" s="15">
        <v>3.2</v>
      </c>
      <c r="Z36" s="80">
        <f t="shared" si="8"/>
        <v>-3.2</v>
      </c>
      <c r="AA36" s="80" t="str">
        <f t="shared" si="0"/>
        <v>川沙支行</v>
      </c>
      <c r="AB36" s="81" t="s">
        <v>48</v>
      </c>
      <c r="AC36" s="81">
        <v>1</v>
      </c>
      <c r="AD36" s="81">
        <v>0</v>
      </c>
      <c r="AE36" s="81">
        <v>1</v>
      </c>
      <c r="AF36" s="81">
        <v>0</v>
      </c>
      <c r="AG36" s="80" t="str">
        <f>IFERROR(VLOOKUP(AB36,$AI:$AJ,2,FALSE),0)</f>
        <v>川沙支行</v>
      </c>
      <c r="AI36" s="89" t="s">
        <v>220</v>
      </c>
      <c r="AJ36" s="89" t="s">
        <v>125</v>
      </c>
      <c r="AL36" s="83" t="s">
        <v>121</v>
      </c>
      <c r="AM36" s="83">
        <v>0</v>
      </c>
      <c r="AN36" s="83">
        <v>260000</v>
      </c>
      <c r="AO36" s="83">
        <v>0</v>
      </c>
      <c r="AP36" s="83">
        <v>413000</v>
      </c>
      <c r="AR36" s="80" t="s">
        <v>121</v>
      </c>
      <c r="AS36" s="80">
        <v>0</v>
      </c>
      <c r="AT36" s="80">
        <v>260000</v>
      </c>
      <c r="AU36" s="80">
        <v>0</v>
      </c>
      <c r="AV36" s="80">
        <v>413000</v>
      </c>
      <c r="AX36" s="80" t="s">
        <v>220</v>
      </c>
      <c r="AY36" s="80" t="s">
        <v>125</v>
      </c>
      <c r="BB36" s="80" t="str">
        <f>VLOOKUP(BC36,$AX:$AY,2,FALSE)</f>
        <v>高行支行</v>
      </c>
      <c r="BC36" s="80" t="s">
        <v>218</v>
      </c>
      <c r="BD36" s="80">
        <v>0</v>
      </c>
      <c r="BF36" s="80" t="s">
        <v>213</v>
      </c>
      <c r="BG36" s="80">
        <v>0</v>
      </c>
      <c r="BR36" s="80" t="str">
        <f>VLOOKUP(BS36,$AX:$AY,2,FALSE)</f>
        <v>御桥分理处</v>
      </c>
      <c r="BS36" s="80" t="s">
        <v>486</v>
      </c>
      <c r="BT36" s="80">
        <v>1</v>
      </c>
    </row>
    <row r="37" s="80" customFormat="1" ht="18" spans="1:72">
      <c r="A37" s="27"/>
      <c r="B37" s="28" t="s">
        <v>90</v>
      </c>
      <c r="C37" s="29">
        <v>17</v>
      </c>
      <c r="D37" s="23">
        <v>0</v>
      </c>
      <c r="E37" s="23">
        <f>VLOOKUP(B37,$AL:$AP,4,FALSE)</f>
        <v>0</v>
      </c>
      <c r="F37" s="30"/>
      <c r="G37" s="15"/>
      <c r="H37" s="23"/>
      <c r="I37" s="23">
        <f t="shared" si="9"/>
        <v>0</v>
      </c>
      <c r="J37" s="45">
        <f t="shared" si="2"/>
        <v>0</v>
      </c>
      <c r="K37" s="46">
        <v>50</v>
      </c>
      <c r="L37" s="23">
        <v>0</v>
      </c>
      <c r="M37" s="15">
        <f>VLOOKUP(B37,$AL:$AP,5,FALSE)/10000</f>
        <v>0</v>
      </c>
      <c r="N37" s="15"/>
      <c r="O37" s="30"/>
      <c r="P37" s="23">
        <f t="shared" si="3"/>
        <v>0</v>
      </c>
      <c r="Q37" s="72">
        <f t="shared" si="4"/>
        <v>0</v>
      </c>
      <c r="R37" s="46">
        <v>1</v>
      </c>
      <c r="S37" s="61"/>
      <c r="T37" s="73"/>
      <c r="U37" s="73"/>
      <c r="V37" s="23">
        <f t="shared" si="5"/>
        <v>0</v>
      </c>
      <c r="W37" s="74">
        <f t="shared" si="6"/>
        <v>0</v>
      </c>
      <c r="X37" s="75">
        <f t="shared" si="7"/>
        <v>0</v>
      </c>
      <c r="Y37" s="23">
        <v>9.1</v>
      </c>
      <c r="Z37" s="80">
        <f t="shared" si="8"/>
        <v>-9.1</v>
      </c>
      <c r="AA37" s="80" t="str">
        <f t="shared" si="0"/>
        <v>曹路支行</v>
      </c>
      <c r="AB37" s="81" t="s">
        <v>76</v>
      </c>
      <c r="AC37" s="81">
        <v>1</v>
      </c>
      <c r="AD37" s="81">
        <v>0</v>
      </c>
      <c r="AE37" s="81">
        <v>1</v>
      </c>
      <c r="AF37" s="81">
        <v>0</v>
      </c>
      <c r="AG37" s="80" t="str">
        <f>IFERROR(VLOOKUP(AB37,$AI:$AJ,2,FALSE),0)</f>
        <v>曹路支行</v>
      </c>
      <c r="AI37" s="89" t="s">
        <v>223</v>
      </c>
      <c r="AJ37" s="89" t="s">
        <v>125</v>
      </c>
      <c r="AL37" s="83" t="s">
        <v>213</v>
      </c>
      <c r="AM37" s="83">
        <v>0</v>
      </c>
      <c r="AN37" s="83">
        <v>0</v>
      </c>
      <c r="AO37" s="83">
        <v>0</v>
      </c>
      <c r="AP37" s="83">
        <v>0</v>
      </c>
      <c r="AR37" s="80" t="s">
        <v>213</v>
      </c>
      <c r="AS37" s="80">
        <v>0</v>
      </c>
      <c r="AT37" s="80">
        <v>0</v>
      </c>
      <c r="AU37" s="80">
        <v>0</v>
      </c>
      <c r="AV37" s="80">
        <v>0</v>
      </c>
      <c r="AX37" s="80" t="s">
        <v>223</v>
      </c>
      <c r="AY37" s="80" t="s">
        <v>125</v>
      </c>
      <c r="BB37" s="80" t="str">
        <f>VLOOKUP(BC37,$AX:$AY,2,FALSE)</f>
        <v>高东支行</v>
      </c>
      <c r="BC37" s="80" t="s">
        <v>222</v>
      </c>
      <c r="BD37" s="80">
        <v>0</v>
      </c>
      <c r="BF37" s="80" t="s">
        <v>225</v>
      </c>
      <c r="BG37" s="80">
        <v>0</v>
      </c>
      <c r="BR37" s="80" t="str">
        <f>VLOOKUP(BS37,$AX:$AY,2,FALSE)</f>
        <v>张江支行</v>
      </c>
      <c r="BS37" s="80" t="s">
        <v>493</v>
      </c>
      <c r="BT37" s="80">
        <v>4</v>
      </c>
    </row>
    <row r="38" s="80" customFormat="1" ht="18" spans="1:72">
      <c r="A38" s="25" t="s">
        <v>227</v>
      </c>
      <c r="B38" s="13" t="s">
        <v>82</v>
      </c>
      <c r="C38" s="14">
        <v>9</v>
      </c>
      <c r="D38" s="15">
        <v>0</v>
      </c>
      <c r="E38" s="15">
        <f>VLOOKUP(B38,$AL:$AP,4,FALSE)</f>
        <v>0</v>
      </c>
      <c r="F38" s="26"/>
      <c r="G38" s="15"/>
      <c r="H38" s="15"/>
      <c r="I38" s="15">
        <f t="shared" si="9"/>
        <v>0</v>
      </c>
      <c r="J38" s="39">
        <f t="shared" si="2"/>
        <v>0</v>
      </c>
      <c r="K38" s="40">
        <v>20</v>
      </c>
      <c r="L38" s="15">
        <v>5</v>
      </c>
      <c r="M38" s="15">
        <f>VLOOKUP(B38,$AL:$AP,5,FALSE)/10000</f>
        <v>0</v>
      </c>
      <c r="N38" s="15">
        <v>5</v>
      </c>
      <c r="O38" s="26"/>
      <c r="P38" s="15">
        <f t="shared" si="3"/>
        <v>5</v>
      </c>
      <c r="Q38" s="60">
        <f t="shared" si="4"/>
        <v>0.25</v>
      </c>
      <c r="R38" s="40">
        <v>1</v>
      </c>
      <c r="S38" s="61"/>
      <c r="T38" s="70"/>
      <c r="U38" s="70"/>
      <c r="V38" s="15">
        <f t="shared" si="5"/>
        <v>0</v>
      </c>
      <c r="W38" s="71">
        <f t="shared" si="6"/>
        <v>0</v>
      </c>
      <c r="X38" s="62">
        <f t="shared" si="7"/>
        <v>0.0125</v>
      </c>
      <c r="Y38" s="15">
        <v>32.06</v>
      </c>
      <c r="Z38" s="80">
        <f t="shared" si="8"/>
        <v>-27.06</v>
      </c>
      <c r="AA38" s="80" t="str">
        <f t="shared" si="0"/>
        <v>北蔡支行</v>
      </c>
      <c r="AB38" s="81" t="s">
        <v>58</v>
      </c>
      <c r="AC38" s="81">
        <v>0</v>
      </c>
      <c r="AD38" s="81">
        <v>0</v>
      </c>
      <c r="AE38" s="81">
        <v>0</v>
      </c>
      <c r="AF38" s="81">
        <v>0</v>
      </c>
      <c r="AG38" s="80" t="str">
        <f>IFERROR(VLOOKUP(AB38,$AI:$AJ,2,FALSE),0)</f>
        <v>北蔡支行</v>
      </c>
      <c r="AI38" s="89" t="s">
        <v>228</v>
      </c>
      <c r="AJ38" s="89" t="s">
        <v>125</v>
      </c>
      <c r="AL38" s="83" t="s">
        <v>225</v>
      </c>
      <c r="AM38" s="83">
        <v>1</v>
      </c>
      <c r="AN38" s="83">
        <v>0</v>
      </c>
      <c r="AO38" s="83">
        <v>1</v>
      </c>
      <c r="AP38" s="83">
        <v>6000</v>
      </c>
      <c r="AR38" s="80" t="s">
        <v>225</v>
      </c>
      <c r="AS38" s="80">
        <v>1</v>
      </c>
      <c r="AT38" s="80">
        <v>0</v>
      </c>
      <c r="AU38" s="80">
        <v>1</v>
      </c>
      <c r="AV38" s="80">
        <v>6000</v>
      </c>
      <c r="AX38" s="80" t="s">
        <v>228</v>
      </c>
      <c r="AY38" s="80" t="s">
        <v>125</v>
      </c>
      <c r="BB38" s="80" t="str">
        <f>VLOOKUP(BC38,$AX:$AY,2,FALSE)</f>
        <v>陆家嘴支行</v>
      </c>
      <c r="BC38" s="80" t="s">
        <v>224</v>
      </c>
      <c r="BD38" s="80">
        <v>0</v>
      </c>
      <c r="BF38" s="80" t="s">
        <v>128</v>
      </c>
      <c r="BG38" s="80">
        <v>1</v>
      </c>
      <c r="BR38" s="80" t="str">
        <f>VLOOKUP(BS38,$AX:$AY,2,FALSE)</f>
        <v>南新支行</v>
      </c>
      <c r="BS38" s="80" t="s">
        <v>747</v>
      </c>
      <c r="BT38" s="80">
        <v>2</v>
      </c>
    </row>
    <row r="39" s="80" customFormat="1" ht="17.25" spans="1:72">
      <c r="A39" s="25"/>
      <c r="B39" s="13" t="s">
        <v>93</v>
      </c>
      <c r="C39" s="14">
        <v>9</v>
      </c>
      <c r="D39" s="15">
        <v>1</v>
      </c>
      <c r="E39" s="15">
        <f>VLOOKUP(B39,$AL:$AP,4,FALSE)</f>
        <v>1</v>
      </c>
      <c r="F39" s="26"/>
      <c r="G39" s="15"/>
      <c r="H39" s="15"/>
      <c r="I39" s="15">
        <f t="shared" si="9"/>
        <v>1</v>
      </c>
      <c r="J39" s="39">
        <f t="shared" si="2"/>
        <v>0.111111111111111</v>
      </c>
      <c r="K39" s="40">
        <v>30</v>
      </c>
      <c r="L39" s="15">
        <v>1.1</v>
      </c>
      <c r="M39" s="15">
        <f>VLOOKUP(B39,$AL:$AP,5,FALSE)/10000</f>
        <v>1.1</v>
      </c>
      <c r="N39" s="15"/>
      <c r="O39" s="26"/>
      <c r="P39" s="15">
        <f t="shared" si="3"/>
        <v>1.1</v>
      </c>
      <c r="Q39" s="60">
        <f t="shared" si="4"/>
        <v>0.0366666666666667</v>
      </c>
      <c r="R39" s="40">
        <v>1</v>
      </c>
      <c r="S39" s="61"/>
      <c r="T39" s="70"/>
      <c r="U39" s="70"/>
      <c r="V39" s="15">
        <f t="shared" si="5"/>
        <v>0</v>
      </c>
      <c r="W39" s="71">
        <f t="shared" si="6"/>
        <v>0</v>
      </c>
      <c r="X39" s="62">
        <f t="shared" si="7"/>
        <v>0.00738888888888889</v>
      </c>
      <c r="Y39" s="15">
        <v>64.19</v>
      </c>
      <c r="Z39" s="80">
        <f t="shared" si="8"/>
        <v>-63.09</v>
      </c>
      <c r="AA39" s="80">
        <f t="shared" si="0"/>
        <v>0</v>
      </c>
      <c r="AB39" s="81" t="s">
        <v>230</v>
      </c>
      <c r="AC39" s="81">
        <v>0</v>
      </c>
      <c r="AD39" s="81">
        <v>0</v>
      </c>
      <c r="AE39" s="81">
        <v>0</v>
      </c>
      <c r="AF39" s="81">
        <v>0</v>
      </c>
      <c r="AG39" s="80">
        <f>IFERROR(VLOOKUP(AB39,$AI:$AJ,2,FALSE),0)</f>
        <v>0</v>
      </c>
      <c r="AI39" s="89" t="s">
        <v>231</v>
      </c>
      <c r="AJ39" s="89" t="s">
        <v>125</v>
      </c>
      <c r="AL39" s="83" t="s">
        <v>128</v>
      </c>
      <c r="AM39" s="83">
        <v>0</v>
      </c>
      <c r="AN39" s="83">
        <v>0</v>
      </c>
      <c r="AO39" s="83">
        <v>0</v>
      </c>
      <c r="AP39" s="83">
        <v>0</v>
      </c>
      <c r="AR39" s="80" t="s">
        <v>128</v>
      </c>
      <c r="AS39" s="80">
        <v>0</v>
      </c>
      <c r="AT39" s="80">
        <v>0</v>
      </c>
      <c r="AU39" s="80">
        <v>0</v>
      </c>
      <c r="AV39" s="80">
        <v>0</v>
      </c>
      <c r="AX39" s="80" t="s">
        <v>231</v>
      </c>
      <c r="AY39" s="80" t="s">
        <v>125</v>
      </c>
      <c r="BB39" s="80" t="s">
        <v>100</v>
      </c>
      <c r="BC39" s="80" t="s">
        <v>95</v>
      </c>
      <c r="BD39" s="80">
        <v>0</v>
      </c>
      <c r="BF39" s="80" t="s">
        <v>93</v>
      </c>
      <c r="BG39" s="80">
        <v>0</v>
      </c>
      <c r="BR39" s="80" t="str">
        <f>VLOOKUP(BS39,$AX:$AY,2,FALSE)</f>
        <v>杨思支行</v>
      </c>
      <c r="BS39" s="80" t="s">
        <v>198</v>
      </c>
      <c r="BT39" s="80">
        <v>4</v>
      </c>
    </row>
    <row r="40" s="80" customFormat="1" ht="17.25" spans="1:72">
      <c r="A40" s="25"/>
      <c r="B40" s="13" t="s">
        <v>225</v>
      </c>
      <c r="C40" s="14">
        <v>9</v>
      </c>
      <c r="D40" s="15">
        <v>1</v>
      </c>
      <c r="E40" s="15">
        <f>VLOOKUP(B40,$AL:$AP,4,FALSE)</f>
        <v>1</v>
      </c>
      <c r="F40" s="26"/>
      <c r="G40" s="15"/>
      <c r="H40" s="15"/>
      <c r="I40" s="15">
        <f t="shared" si="9"/>
        <v>1</v>
      </c>
      <c r="J40" s="39">
        <f t="shared" si="2"/>
        <v>0.111111111111111</v>
      </c>
      <c r="K40" s="40">
        <v>20</v>
      </c>
      <c r="L40" s="15">
        <v>0.6</v>
      </c>
      <c r="M40" s="15">
        <f>VLOOKUP(B40,$AL:$AP,5,FALSE)/10000</f>
        <v>0.6</v>
      </c>
      <c r="N40" s="15"/>
      <c r="O40" s="26"/>
      <c r="P40" s="15">
        <f t="shared" si="3"/>
        <v>0.6</v>
      </c>
      <c r="Q40" s="60">
        <f t="shared" si="4"/>
        <v>0.03</v>
      </c>
      <c r="R40" s="40">
        <v>1</v>
      </c>
      <c r="S40" s="61"/>
      <c r="T40" s="70"/>
      <c r="U40" s="70"/>
      <c r="V40" s="15">
        <f t="shared" si="5"/>
        <v>0</v>
      </c>
      <c r="W40" s="71">
        <f t="shared" si="6"/>
        <v>0</v>
      </c>
      <c r="X40" s="62">
        <f t="shared" si="7"/>
        <v>0.00705555555555556</v>
      </c>
      <c r="Y40" s="15">
        <v>37.9888</v>
      </c>
      <c r="Z40" s="80">
        <f t="shared" si="8"/>
        <v>-37.3888</v>
      </c>
      <c r="AA40" s="80" t="str">
        <f t="shared" si="0"/>
        <v>金海华城分理处</v>
      </c>
      <c r="AB40" s="81" t="s">
        <v>233</v>
      </c>
      <c r="AC40" s="81">
        <v>0</v>
      </c>
      <c r="AD40" s="81">
        <v>0</v>
      </c>
      <c r="AE40" s="81">
        <v>0</v>
      </c>
      <c r="AF40" s="81">
        <v>0</v>
      </c>
      <c r="AG40" s="80" t="str">
        <f>IFERROR(VLOOKUP(AB40,$AI:$AJ,2,FALSE),0)</f>
        <v>金海华城分理处</v>
      </c>
      <c r="AI40" s="89" t="s">
        <v>234</v>
      </c>
      <c r="AJ40" s="89" t="s">
        <v>125</v>
      </c>
      <c r="AL40" s="83" t="s">
        <v>93</v>
      </c>
      <c r="AM40" s="83">
        <v>1</v>
      </c>
      <c r="AN40" s="83">
        <v>1000</v>
      </c>
      <c r="AO40" s="83">
        <v>1</v>
      </c>
      <c r="AP40" s="83">
        <v>11000</v>
      </c>
      <c r="AR40" s="80" t="s">
        <v>93</v>
      </c>
      <c r="AS40" s="80">
        <v>1</v>
      </c>
      <c r="AT40" s="80">
        <v>1000</v>
      </c>
      <c r="AU40" s="80">
        <v>1</v>
      </c>
      <c r="AV40" s="80">
        <v>11000</v>
      </c>
      <c r="AX40" s="80" t="s">
        <v>234</v>
      </c>
      <c r="AY40" s="80" t="s">
        <v>125</v>
      </c>
      <c r="BB40" s="80" t="e">
        <f>VLOOKUP(BC40,$AX:$AY,2,FALSE)</f>
        <v>#N/A</v>
      </c>
      <c r="BC40" s="80" t="s">
        <v>101</v>
      </c>
      <c r="BD40" s="80">
        <v>45</v>
      </c>
      <c r="BF40" s="80" t="s">
        <v>159</v>
      </c>
      <c r="BG40" s="80">
        <v>0</v>
      </c>
      <c r="BR40" s="80" t="str">
        <f>VLOOKUP(BS40,$AX:$AY,2,FALSE)</f>
        <v>洋泾支行</v>
      </c>
      <c r="BS40" s="80" t="s">
        <v>256</v>
      </c>
      <c r="BT40" s="80">
        <v>2</v>
      </c>
    </row>
    <row r="41" s="80" customFormat="1" ht="17.25" spans="1:70">
      <c r="A41" s="25"/>
      <c r="B41" s="13" t="s">
        <v>159</v>
      </c>
      <c r="C41" s="14">
        <v>9</v>
      </c>
      <c r="D41" s="15">
        <v>0</v>
      </c>
      <c r="E41" s="15">
        <f>VLOOKUP(B41,$AL:$AP,4,FALSE)</f>
        <v>0</v>
      </c>
      <c r="F41" s="26"/>
      <c r="G41" s="15"/>
      <c r="H41" s="15"/>
      <c r="I41" s="15">
        <f t="shared" si="9"/>
        <v>0</v>
      </c>
      <c r="J41" s="39">
        <f t="shared" si="2"/>
        <v>0</v>
      </c>
      <c r="K41" s="40">
        <v>40</v>
      </c>
      <c r="L41" s="15">
        <v>2</v>
      </c>
      <c r="M41" s="15">
        <f>VLOOKUP(B41,$AL:$AP,5,FALSE)/10000</f>
        <v>2</v>
      </c>
      <c r="N41" s="15"/>
      <c r="O41" s="26"/>
      <c r="P41" s="15">
        <f t="shared" si="3"/>
        <v>2</v>
      </c>
      <c r="Q41" s="60">
        <f t="shared" si="4"/>
        <v>0.05</v>
      </c>
      <c r="R41" s="40">
        <v>1</v>
      </c>
      <c r="S41" s="61"/>
      <c r="T41" s="70"/>
      <c r="U41" s="70"/>
      <c r="V41" s="15">
        <f t="shared" si="5"/>
        <v>0</v>
      </c>
      <c r="W41" s="71">
        <f t="shared" si="6"/>
        <v>0</v>
      </c>
      <c r="X41" s="62">
        <f t="shared" si="7"/>
        <v>0.0025</v>
      </c>
      <c r="Y41" s="15">
        <v>21.3</v>
      </c>
      <c r="Z41" s="80">
        <f t="shared" si="8"/>
        <v>-19.3</v>
      </c>
      <c r="AA41" s="80" t="str">
        <f t="shared" si="0"/>
        <v>零售市场部</v>
      </c>
      <c r="AB41" s="81" t="s">
        <v>65</v>
      </c>
      <c r="AC41" s="81">
        <v>0</v>
      </c>
      <c r="AD41" s="81">
        <v>4000</v>
      </c>
      <c r="AE41" s="81">
        <v>0</v>
      </c>
      <c r="AF41" s="81">
        <v>4000</v>
      </c>
      <c r="AG41" s="80" t="str">
        <f>IFERROR(VLOOKUP(AB41,$AI:$AJ,2,FALSE),0)</f>
        <v>零售市场部</v>
      </c>
      <c r="AI41" s="89" t="s">
        <v>238</v>
      </c>
      <c r="AJ41" s="89" t="s">
        <v>125</v>
      </c>
      <c r="AL41" s="83" t="s">
        <v>159</v>
      </c>
      <c r="AM41" s="83">
        <v>0</v>
      </c>
      <c r="AN41" s="83">
        <v>20000</v>
      </c>
      <c r="AO41" s="83">
        <v>0</v>
      </c>
      <c r="AP41" s="83">
        <v>20000</v>
      </c>
      <c r="AR41" s="80" t="s">
        <v>159</v>
      </c>
      <c r="AS41" s="80">
        <v>0</v>
      </c>
      <c r="AT41" s="80">
        <v>20000</v>
      </c>
      <c r="AU41" s="80">
        <v>0</v>
      </c>
      <c r="AV41" s="80">
        <v>20000</v>
      </c>
      <c r="AX41" s="80" t="s">
        <v>238</v>
      </c>
      <c r="AY41" s="80" t="s">
        <v>125</v>
      </c>
      <c r="BB41" s="80" t="str">
        <f>VLOOKUP(BC41,$AX:$AY,2,FALSE)</f>
        <v>凌兆分理处</v>
      </c>
      <c r="BC41" s="80" t="s">
        <v>236</v>
      </c>
      <c r="BD41" s="80">
        <v>0</v>
      </c>
      <c r="BF41" s="80" t="s">
        <v>229</v>
      </c>
      <c r="BG41" s="80">
        <v>1</v>
      </c>
      <c r="BR41" s="80" t="e">
        <f>VLOOKUP(BS41,$AX:$AY,2,FALSE)</f>
        <v>#N/A</v>
      </c>
    </row>
    <row r="42" s="80" customFormat="1" ht="17.25" spans="1:70">
      <c r="A42" s="25"/>
      <c r="B42" s="13" t="s">
        <v>229</v>
      </c>
      <c r="C42" s="14">
        <v>9</v>
      </c>
      <c r="D42" s="15">
        <v>0</v>
      </c>
      <c r="E42" s="15">
        <f>VLOOKUP(B42,$AL:$AP,4,FALSE)</f>
        <v>0</v>
      </c>
      <c r="F42" s="26"/>
      <c r="G42" s="15"/>
      <c r="H42" s="15"/>
      <c r="I42" s="15">
        <f t="shared" si="9"/>
        <v>0</v>
      </c>
      <c r="J42" s="39">
        <f t="shared" si="2"/>
        <v>0</v>
      </c>
      <c r="K42" s="40">
        <v>20</v>
      </c>
      <c r="L42" s="15">
        <v>0</v>
      </c>
      <c r="M42" s="15">
        <f>VLOOKUP(B42,$AL:$AP,5,FALSE)/10000</f>
        <v>0</v>
      </c>
      <c r="N42" s="15"/>
      <c r="O42" s="26"/>
      <c r="P42" s="15">
        <f t="shared" si="3"/>
        <v>0</v>
      </c>
      <c r="Q42" s="60">
        <f t="shared" si="4"/>
        <v>0</v>
      </c>
      <c r="R42" s="40">
        <v>1</v>
      </c>
      <c r="S42" s="61"/>
      <c r="T42" s="70"/>
      <c r="U42" s="70"/>
      <c r="V42" s="15">
        <f t="shared" si="5"/>
        <v>0</v>
      </c>
      <c r="W42" s="71">
        <f t="shared" si="6"/>
        <v>0</v>
      </c>
      <c r="X42" s="62">
        <f t="shared" si="7"/>
        <v>0</v>
      </c>
      <c r="Y42" s="15">
        <v>7</v>
      </c>
      <c r="Z42" s="80">
        <f t="shared" si="8"/>
        <v>-7</v>
      </c>
      <c r="AA42" s="80" t="str">
        <f t="shared" si="0"/>
        <v>凌兆分理处</v>
      </c>
      <c r="AB42" s="81" t="s">
        <v>242</v>
      </c>
      <c r="AC42" s="81">
        <v>0</v>
      </c>
      <c r="AD42" s="81">
        <v>0</v>
      </c>
      <c r="AE42" s="81">
        <v>0</v>
      </c>
      <c r="AF42" s="81">
        <v>0</v>
      </c>
      <c r="AG42" s="80" t="str">
        <f>IFERROR(VLOOKUP(AB42,$AI:$AJ,2,FALSE),0)</f>
        <v>凌兆分理处</v>
      </c>
      <c r="AI42" s="89" t="s">
        <v>243</v>
      </c>
      <c r="AJ42" s="89" t="s">
        <v>125</v>
      </c>
      <c r="AL42" s="83" t="s">
        <v>229</v>
      </c>
      <c r="AM42" s="83">
        <v>0</v>
      </c>
      <c r="AN42" s="83">
        <v>0</v>
      </c>
      <c r="AO42" s="83">
        <v>0</v>
      </c>
      <c r="AP42" s="83">
        <v>0</v>
      </c>
      <c r="AR42" s="80" t="s">
        <v>229</v>
      </c>
      <c r="AS42" s="80">
        <v>0</v>
      </c>
      <c r="AT42" s="80">
        <v>0</v>
      </c>
      <c r="AU42" s="80">
        <v>0</v>
      </c>
      <c r="AV42" s="80">
        <v>0</v>
      </c>
      <c r="AX42" s="80" t="s">
        <v>243</v>
      </c>
      <c r="AY42" s="80" t="s">
        <v>125</v>
      </c>
      <c r="BB42" s="80" t="str">
        <f>VLOOKUP(BC42,$AX:$AY,2,FALSE)</f>
        <v>东沟支行</v>
      </c>
      <c r="BC42" s="80" t="s">
        <v>134</v>
      </c>
      <c r="BD42" s="80">
        <v>0</v>
      </c>
      <c r="BF42" s="80" t="s">
        <v>82</v>
      </c>
      <c r="BG42" s="80">
        <v>0</v>
      </c>
      <c r="BR42" s="80" t="e">
        <f>VLOOKUP(BS42,$AX:$AY,2,FALSE)</f>
        <v>#N/A</v>
      </c>
    </row>
    <row r="43" s="80" customFormat="1" ht="17.25" spans="1:70">
      <c r="A43" s="25"/>
      <c r="B43" s="13" t="s">
        <v>128</v>
      </c>
      <c r="C43" s="14">
        <v>9</v>
      </c>
      <c r="D43" s="15">
        <v>0</v>
      </c>
      <c r="E43" s="15">
        <f>VLOOKUP(B43,$AL:$AP,4,FALSE)</f>
        <v>0</v>
      </c>
      <c r="F43" s="26"/>
      <c r="G43" s="15"/>
      <c r="H43" s="15"/>
      <c r="I43" s="15">
        <f t="shared" si="9"/>
        <v>0</v>
      </c>
      <c r="J43" s="39">
        <f t="shared" si="2"/>
        <v>0</v>
      </c>
      <c r="K43" s="40">
        <v>40</v>
      </c>
      <c r="L43" s="15">
        <v>0</v>
      </c>
      <c r="M43" s="15">
        <f>VLOOKUP(B43,$AL:$AP,5,FALSE)/10000</f>
        <v>0</v>
      </c>
      <c r="N43" s="15"/>
      <c r="O43" s="26"/>
      <c r="P43" s="15">
        <f t="shared" si="3"/>
        <v>0</v>
      </c>
      <c r="Q43" s="60">
        <f t="shared" si="4"/>
        <v>0</v>
      </c>
      <c r="R43" s="40">
        <v>1</v>
      </c>
      <c r="S43" s="61"/>
      <c r="T43" s="70"/>
      <c r="U43" s="70"/>
      <c r="V43" s="15">
        <f t="shared" si="5"/>
        <v>0</v>
      </c>
      <c r="W43" s="71">
        <f t="shared" si="6"/>
        <v>0</v>
      </c>
      <c r="X43" s="62">
        <f t="shared" si="7"/>
        <v>0</v>
      </c>
      <c r="Y43" s="15">
        <v>18.6</v>
      </c>
      <c r="Z43" s="80">
        <f t="shared" si="8"/>
        <v>-18.6</v>
      </c>
      <c r="AA43" s="80">
        <f t="shared" si="0"/>
        <v>0</v>
      </c>
      <c r="AB43" s="81" t="s">
        <v>246</v>
      </c>
      <c r="AC43" s="81">
        <v>0</v>
      </c>
      <c r="AD43" s="81">
        <v>0</v>
      </c>
      <c r="AE43" s="81">
        <v>0</v>
      </c>
      <c r="AF43" s="81">
        <v>0</v>
      </c>
      <c r="AG43" s="80">
        <f>IFERROR(VLOOKUP(AB43,$AI:$AJ,2,FALSE),0)</f>
        <v>0</v>
      </c>
      <c r="AI43" s="88" t="s">
        <v>247</v>
      </c>
      <c r="AJ43" s="89" t="s">
        <v>125</v>
      </c>
      <c r="AL43" s="83" t="s">
        <v>82</v>
      </c>
      <c r="AM43" s="83">
        <v>0</v>
      </c>
      <c r="AN43" s="83">
        <v>0</v>
      </c>
      <c r="AO43" s="83">
        <v>0</v>
      </c>
      <c r="AP43" s="83">
        <v>0</v>
      </c>
      <c r="AR43" s="80" t="s">
        <v>82</v>
      </c>
      <c r="AS43" s="80">
        <v>0</v>
      </c>
      <c r="AT43" s="80">
        <v>0</v>
      </c>
      <c r="AU43" s="80">
        <v>0</v>
      </c>
      <c r="AV43" s="80">
        <v>0</v>
      </c>
      <c r="AX43" s="80" t="s">
        <v>247</v>
      </c>
      <c r="AY43" s="80" t="s">
        <v>125</v>
      </c>
      <c r="BB43" s="80" t="str">
        <f>VLOOKUP(BC43,$AX:$AY,2,FALSE)</f>
        <v>潼港分理处</v>
      </c>
      <c r="BC43" s="80" t="s">
        <v>245</v>
      </c>
      <c r="BD43" s="80">
        <v>0</v>
      </c>
      <c r="BF43" s="80" t="s">
        <v>241</v>
      </c>
      <c r="BG43" s="80">
        <v>0</v>
      </c>
      <c r="BR43" s="80" t="e">
        <f>VLOOKUP(BS43,$AX:$AY,2,FALSE)</f>
        <v>#N/A</v>
      </c>
    </row>
    <row r="44" s="80" customFormat="1" ht="17.25" spans="1:70">
      <c r="A44" s="25"/>
      <c r="B44" s="13" t="s">
        <v>182</v>
      </c>
      <c r="C44" s="14">
        <v>12</v>
      </c>
      <c r="D44" s="15">
        <v>0</v>
      </c>
      <c r="E44" s="15">
        <f>VLOOKUP(B44,$AL:$AP,4,FALSE)</f>
        <v>0</v>
      </c>
      <c r="F44" s="26"/>
      <c r="G44" s="15"/>
      <c r="H44" s="15"/>
      <c r="I44" s="15">
        <f t="shared" si="9"/>
        <v>0</v>
      </c>
      <c r="J44" s="39">
        <f t="shared" si="2"/>
        <v>0</v>
      </c>
      <c r="K44" s="40">
        <v>50</v>
      </c>
      <c r="L44" s="15">
        <v>0</v>
      </c>
      <c r="M44" s="15">
        <f>VLOOKUP(B44,$AL:$AP,5,FALSE)/10000</f>
        <v>0</v>
      </c>
      <c r="N44" s="15"/>
      <c r="O44" s="26"/>
      <c r="P44" s="15">
        <f t="shared" si="3"/>
        <v>0</v>
      </c>
      <c r="Q44" s="60">
        <f t="shared" si="4"/>
        <v>0</v>
      </c>
      <c r="R44" s="40">
        <v>1</v>
      </c>
      <c r="S44" s="61"/>
      <c r="T44" s="70"/>
      <c r="U44" s="70"/>
      <c r="V44" s="15">
        <f t="shared" si="5"/>
        <v>0</v>
      </c>
      <c r="W44" s="71">
        <f t="shared" si="6"/>
        <v>0</v>
      </c>
      <c r="X44" s="62">
        <f t="shared" si="7"/>
        <v>0</v>
      </c>
      <c r="Y44" s="15">
        <v>25.7324</v>
      </c>
      <c r="Z44" s="80">
        <f t="shared" si="8"/>
        <v>-25.7324</v>
      </c>
      <c r="AA44" s="80">
        <f t="shared" si="0"/>
        <v>0</v>
      </c>
      <c r="AB44" s="81" t="s">
        <v>250</v>
      </c>
      <c r="AC44" s="81">
        <v>0</v>
      </c>
      <c r="AD44" s="81">
        <v>0</v>
      </c>
      <c r="AE44" s="81">
        <v>0</v>
      </c>
      <c r="AF44" s="81">
        <v>0</v>
      </c>
      <c r="AG44" s="80">
        <f>IFERROR(VLOOKUP(AB44,$AI:$AJ,2,FALSE),0)</f>
        <v>0</v>
      </c>
      <c r="AI44" s="90" t="s">
        <v>251</v>
      </c>
      <c r="AJ44" s="89" t="s">
        <v>188</v>
      </c>
      <c r="AL44" s="83" t="s">
        <v>241</v>
      </c>
      <c r="AM44" s="83">
        <v>0</v>
      </c>
      <c r="AN44" s="83">
        <v>0</v>
      </c>
      <c r="AO44" s="83">
        <v>0</v>
      </c>
      <c r="AP44" s="83">
        <v>0</v>
      </c>
      <c r="AR44" s="80" t="s">
        <v>241</v>
      </c>
      <c r="AS44" s="80">
        <v>0</v>
      </c>
      <c r="AT44" s="80">
        <v>0</v>
      </c>
      <c r="AU44" s="80">
        <v>0</v>
      </c>
      <c r="AV44" s="80">
        <v>0</v>
      </c>
      <c r="AX44" s="80" t="s">
        <v>251</v>
      </c>
      <c r="AY44" s="80" t="s">
        <v>188</v>
      </c>
      <c r="BB44" s="80" t="str">
        <f>VLOOKUP(BC44,$AX:$AY,2,FALSE)</f>
        <v>民耀分理处</v>
      </c>
      <c r="BC44" s="80" t="s">
        <v>248</v>
      </c>
      <c r="BD44" s="80">
        <v>0</v>
      </c>
      <c r="BF44" s="80" t="s">
        <v>182</v>
      </c>
      <c r="BG44" s="80">
        <v>1</v>
      </c>
      <c r="BR44" s="80" t="e">
        <f>VLOOKUP(BS44,$AX:$AY,2,FALSE)</f>
        <v>#N/A</v>
      </c>
    </row>
    <row r="45" s="80" customFormat="1" ht="17.25" spans="1:70">
      <c r="A45" s="25"/>
      <c r="B45" s="17" t="s">
        <v>241</v>
      </c>
      <c r="C45" s="14">
        <v>9</v>
      </c>
      <c r="D45" s="15">
        <v>0</v>
      </c>
      <c r="E45" s="15">
        <f>VLOOKUP(B45,$AL:$AP,4,FALSE)</f>
        <v>0</v>
      </c>
      <c r="F45" s="26"/>
      <c r="G45" s="15"/>
      <c r="H45" s="15"/>
      <c r="I45" s="15">
        <f t="shared" si="9"/>
        <v>0</v>
      </c>
      <c r="J45" s="39">
        <f t="shared" si="2"/>
        <v>0</v>
      </c>
      <c r="K45" s="40">
        <v>40</v>
      </c>
      <c r="L45" s="15">
        <v>0</v>
      </c>
      <c r="M45" s="15">
        <f>VLOOKUP(B45,$AL:$AP,5,FALSE)/10000</f>
        <v>0</v>
      </c>
      <c r="N45" s="15"/>
      <c r="O45" s="26"/>
      <c r="P45" s="15">
        <f t="shared" si="3"/>
        <v>0</v>
      </c>
      <c r="Q45" s="60">
        <f t="shared" si="4"/>
        <v>0</v>
      </c>
      <c r="R45" s="40">
        <v>1</v>
      </c>
      <c r="S45" s="61"/>
      <c r="T45" s="70"/>
      <c r="U45" s="70"/>
      <c r="V45" s="15">
        <f t="shared" si="5"/>
        <v>0</v>
      </c>
      <c r="W45" s="71">
        <f t="shared" si="6"/>
        <v>0</v>
      </c>
      <c r="X45" s="62">
        <f t="shared" si="7"/>
        <v>0</v>
      </c>
      <c r="Y45" s="15">
        <v>5.76</v>
      </c>
      <c r="Z45" s="80">
        <f t="shared" si="8"/>
        <v>-5.76</v>
      </c>
      <c r="AA45" s="80" t="str">
        <f t="shared" si="0"/>
        <v>合庆支行</v>
      </c>
      <c r="AB45" s="81" t="s">
        <v>253</v>
      </c>
      <c r="AC45" s="81">
        <v>0</v>
      </c>
      <c r="AD45" s="81">
        <v>0</v>
      </c>
      <c r="AE45" s="81">
        <v>0</v>
      </c>
      <c r="AF45" s="81">
        <v>0</v>
      </c>
      <c r="AG45" s="80" t="str">
        <f>IFERROR(VLOOKUP(AB45,$AI:$AJ,2,FALSE),0)</f>
        <v>合庆支行</v>
      </c>
      <c r="AI45" s="89" t="s">
        <v>254</v>
      </c>
      <c r="AJ45" s="89" t="s">
        <v>188</v>
      </c>
      <c r="AL45" s="83" t="s">
        <v>182</v>
      </c>
      <c r="AM45" s="83">
        <v>0</v>
      </c>
      <c r="AN45" s="83">
        <v>0</v>
      </c>
      <c r="AO45" s="83">
        <v>0</v>
      </c>
      <c r="AP45" s="83">
        <v>0</v>
      </c>
      <c r="AR45" s="80" t="s">
        <v>182</v>
      </c>
      <c r="AS45" s="80">
        <v>0</v>
      </c>
      <c r="AT45" s="80">
        <v>0</v>
      </c>
      <c r="AU45" s="80">
        <v>0</v>
      </c>
      <c r="AV45" s="80">
        <v>0</v>
      </c>
      <c r="AX45" s="80" t="s">
        <v>254</v>
      </c>
      <c r="AY45" s="80" t="s">
        <v>188</v>
      </c>
      <c r="BB45" s="80" t="str">
        <f>VLOOKUP(BC45,$AX:$AY,2,FALSE)</f>
        <v>六里支行</v>
      </c>
      <c r="BC45" s="80" t="s">
        <v>108</v>
      </c>
      <c r="BD45" s="80">
        <v>0</v>
      </c>
      <c r="BF45" s="80" t="s">
        <v>133</v>
      </c>
      <c r="BG45" s="80">
        <v>0</v>
      </c>
      <c r="BR45" s="80" t="e">
        <f>VLOOKUP(BS45,$AX:$AY,2,FALSE)</f>
        <v>#N/A</v>
      </c>
    </row>
    <row r="46" s="80" customFormat="1" ht="17.25" spans="1:59">
      <c r="A46" s="25"/>
      <c r="B46" s="13" t="s">
        <v>213</v>
      </c>
      <c r="C46" s="14">
        <v>9</v>
      </c>
      <c r="D46" s="15">
        <v>0</v>
      </c>
      <c r="E46" s="15">
        <f>VLOOKUP(B46,$AL:$AP,4,FALSE)</f>
        <v>0</v>
      </c>
      <c r="F46" s="26"/>
      <c r="G46" s="15"/>
      <c r="H46" s="15"/>
      <c r="I46" s="15">
        <f t="shared" si="9"/>
        <v>0</v>
      </c>
      <c r="J46" s="39">
        <f t="shared" si="2"/>
        <v>0</v>
      </c>
      <c r="K46" s="40">
        <v>30</v>
      </c>
      <c r="L46" s="15">
        <v>0</v>
      </c>
      <c r="M46" s="15">
        <f>VLOOKUP(B46,$AL:$AP,5,FALSE)/10000</f>
        <v>0</v>
      </c>
      <c r="N46" s="15"/>
      <c r="O46" s="26"/>
      <c r="P46" s="15">
        <f t="shared" si="3"/>
        <v>0</v>
      </c>
      <c r="Q46" s="60">
        <f t="shared" si="4"/>
        <v>0</v>
      </c>
      <c r="R46" s="40">
        <v>1</v>
      </c>
      <c r="S46" s="61"/>
      <c r="T46" s="70"/>
      <c r="U46" s="70"/>
      <c r="V46" s="15">
        <f t="shared" si="5"/>
        <v>0</v>
      </c>
      <c r="W46" s="71">
        <f t="shared" si="6"/>
        <v>0</v>
      </c>
      <c r="X46" s="62">
        <f t="shared" si="7"/>
        <v>0</v>
      </c>
      <c r="Y46" s="15">
        <v>2.5</v>
      </c>
      <c r="Z46" s="80">
        <f t="shared" si="8"/>
        <v>-2.5</v>
      </c>
      <c r="AA46" s="80">
        <f t="shared" si="0"/>
        <v>0</v>
      </c>
      <c r="AB46" s="81" t="s">
        <v>257</v>
      </c>
      <c r="AC46" s="81">
        <v>0</v>
      </c>
      <c r="AD46" s="81">
        <v>0</v>
      </c>
      <c r="AE46" s="81">
        <v>0</v>
      </c>
      <c r="AF46" s="81">
        <v>0</v>
      </c>
      <c r="AG46" s="80">
        <f>IFERROR(VLOOKUP(AB46,$AI:$AJ,2,FALSE),0)</f>
        <v>0</v>
      </c>
      <c r="AI46" s="89" t="s">
        <v>258</v>
      </c>
      <c r="AJ46" s="89" t="s">
        <v>188</v>
      </c>
      <c r="AL46" s="83" t="s">
        <v>133</v>
      </c>
      <c r="AM46" s="83">
        <v>0</v>
      </c>
      <c r="AN46" s="83">
        <v>0</v>
      </c>
      <c r="AO46" s="83">
        <v>0</v>
      </c>
      <c r="AP46" s="83">
        <v>0</v>
      </c>
      <c r="AR46" s="80" t="s">
        <v>133</v>
      </c>
      <c r="AS46" s="80">
        <v>0</v>
      </c>
      <c r="AT46" s="80">
        <v>0</v>
      </c>
      <c r="AU46" s="80">
        <v>0</v>
      </c>
      <c r="AV46" s="80">
        <v>0</v>
      </c>
      <c r="AX46" s="80" t="s">
        <v>258</v>
      </c>
      <c r="AY46" s="80" t="s">
        <v>188</v>
      </c>
      <c r="BB46" s="80" t="str">
        <f>VLOOKUP(BC46,$AX:$AY,2,FALSE)</f>
        <v>零售市场部</v>
      </c>
      <c r="BC46" s="80" t="s">
        <v>255</v>
      </c>
      <c r="BD46" s="80">
        <v>0</v>
      </c>
      <c r="BF46" s="80" t="s">
        <v>100</v>
      </c>
      <c r="BG46" s="80">
        <v>259</v>
      </c>
    </row>
    <row r="47" s="80" customFormat="1" ht="22" customHeight="1" spans="1:59">
      <c r="A47" s="31"/>
      <c r="B47" s="32" t="s">
        <v>133</v>
      </c>
      <c r="C47" s="14">
        <v>9</v>
      </c>
      <c r="D47" s="15">
        <v>0</v>
      </c>
      <c r="E47" s="15">
        <f>VLOOKUP(B47,$AL:$AP,4,FALSE)</f>
        <v>0</v>
      </c>
      <c r="F47" s="26"/>
      <c r="G47" s="15"/>
      <c r="H47" s="15"/>
      <c r="I47" s="15">
        <f t="shared" si="9"/>
        <v>0</v>
      </c>
      <c r="J47" s="47">
        <f t="shared" si="2"/>
        <v>0</v>
      </c>
      <c r="K47" s="40">
        <v>30</v>
      </c>
      <c r="L47" s="15">
        <v>0</v>
      </c>
      <c r="M47" s="15">
        <f>VLOOKUP(B47,$AL:$AP,5,FALSE)/10000</f>
        <v>0</v>
      </c>
      <c r="N47" s="15"/>
      <c r="O47" s="26"/>
      <c r="P47" s="15">
        <f t="shared" si="3"/>
        <v>0</v>
      </c>
      <c r="Q47" s="60">
        <f t="shared" si="4"/>
        <v>0</v>
      </c>
      <c r="R47" s="40">
        <v>1</v>
      </c>
      <c r="S47" s="61"/>
      <c r="T47" s="70"/>
      <c r="U47" s="70"/>
      <c r="V47" s="15">
        <f t="shared" si="5"/>
        <v>0</v>
      </c>
      <c r="W47" s="71">
        <f t="shared" si="6"/>
        <v>0</v>
      </c>
      <c r="X47" s="62">
        <f t="shared" si="7"/>
        <v>0</v>
      </c>
      <c r="Y47" s="15">
        <v>0.88</v>
      </c>
      <c r="Z47" s="80">
        <f t="shared" si="8"/>
        <v>-0.88</v>
      </c>
      <c r="AA47" s="80" t="str">
        <f t="shared" si="0"/>
        <v>杨园支行</v>
      </c>
      <c r="AB47" s="81" t="s">
        <v>94</v>
      </c>
      <c r="AC47" s="81">
        <v>0</v>
      </c>
      <c r="AD47" s="81">
        <v>0</v>
      </c>
      <c r="AE47" s="81">
        <v>0</v>
      </c>
      <c r="AF47" s="81">
        <v>0</v>
      </c>
      <c r="AG47" s="80" t="str">
        <f>IFERROR(VLOOKUP(AB47,$AI:$AJ,2,FALSE),0)</f>
        <v>杨园支行</v>
      </c>
      <c r="AI47" s="89" t="s">
        <v>261</v>
      </c>
      <c r="AJ47" s="89" t="s">
        <v>188</v>
      </c>
      <c r="AL47" s="83" t="s">
        <v>30</v>
      </c>
      <c r="AM47" s="83">
        <v>0</v>
      </c>
      <c r="AN47" s="83">
        <v>0</v>
      </c>
      <c r="AO47" s="83">
        <v>0</v>
      </c>
      <c r="AP47" s="83">
        <v>0</v>
      </c>
      <c r="AR47" s="80" t="s">
        <v>30</v>
      </c>
      <c r="AS47" s="80">
        <v>0</v>
      </c>
      <c r="AT47" s="80">
        <v>0</v>
      </c>
      <c r="AU47" s="80">
        <v>0</v>
      </c>
      <c r="AV47" s="80">
        <v>0</v>
      </c>
      <c r="AX47" s="80" t="s">
        <v>261</v>
      </c>
      <c r="AY47" s="80" t="s">
        <v>188</v>
      </c>
      <c r="BB47" s="80" t="str">
        <f>VLOOKUP(BC47,$AX:$AY,2,FALSE)</f>
        <v>北蔡支行</v>
      </c>
      <c r="BC47" s="80" t="s">
        <v>260</v>
      </c>
      <c r="BD47" s="80">
        <v>0</v>
      </c>
      <c r="BF47" s="80" t="s">
        <v>221</v>
      </c>
      <c r="BG47" s="80">
        <v>2</v>
      </c>
    </row>
    <row r="48" s="80" customFormat="1" ht="19" customHeight="1" spans="1:59">
      <c r="A48" s="33" t="s">
        <v>264</v>
      </c>
      <c r="B48" s="34"/>
      <c r="C48" s="35">
        <f t="shared" ref="C48:H48" si="10">SUM(C4:C47)</f>
        <v>686</v>
      </c>
      <c r="D48" s="36">
        <v>43</v>
      </c>
      <c r="E48" s="36">
        <f t="shared" si="10"/>
        <v>23</v>
      </c>
      <c r="F48" s="36">
        <f t="shared" si="10"/>
        <v>20</v>
      </c>
      <c r="G48" s="36">
        <f t="shared" si="10"/>
        <v>0</v>
      </c>
      <c r="H48" s="36">
        <f t="shared" si="10"/>
        <v>0</v>
      </c>
      <c r="I48" s="36">
        <f t="shared" si="9"/>
        <v>43</v>
      </c>
      <c r="J48" s="49">
        <f t="shared" si="2"/>
        <v>0.0626822157434402</v>
      </c>
      <c r="K48" s="35">
        <f t="shared" ref="K48:P48" si="11">SUM(K4:K47)</f>
        <v>3410</v>
      </c>
      <c r="L48" s="36">
        <v>182.8383</v>
      </c>
      <c r="M48" s="36">
        <f t="shared" si="11"/>
        <v>158.6462</v>
      </c>
      <c r="N48" s="36">
        <f t="shared" si="11"/>
        <v>24.1921</v>
      </c>
      <c r="O48" s="36">
        <f t="shared" si="11"/>
        <v>0</v>
      </c>
      <c r="P48" s="36">
        <f t="shared" si="11"/>
        <v>182.8383</v>
      </c>
      <c r="Q48" s="76">
        <f t="shared" si="4"/>
        <v>0.0536182697947214</v>
      </c>
      <c r="R48" s="77">
        <f t="shared" ref="R48:V48" si="12">SUM(R4:R47)</f>
        <v>57</v>
      </c>
      <c r="S48" s="78">
        <f t="shared" si="12"/>
        <v>1</v>
      </c>
      <c r="T48" s="78">
        <f t="shared" si="12"/>
        <v>10</v>
      </c>
      <c r="U48" s="78">
        <f t="shared" si="12"/>
        <v>0</v>
      </c>
      <c r="V48" s="78">
        <f t="shared" si="12"/>
        <v>11</v>
      </c>
      <c r="W48" s="76">
        <f t="shared" si="6"/>
        <v>0.192982456140351</v>
      </c>
      <c r="X48" s="79">
        <f t="shared" si="7"/>
        <v>0.0154641470839256</v>
      </c>
      <c r="Y48" s="98">
        <v>2328.8517</v>
      </c>
      <c r="Z48" s="80">
        <f t="shared" si="8"/>
        <v>-2146.0134</v>
      </c>
      <c r="AA48" s="80" t="str">
        <f t="shared" si="0"/>
        <v>龚路支行</v>
      </c>
      <c r="AB48" s="81" t="s">
        <v>71</v>
      </c>
      <c r="AC48" s="81">
        <v>0</v>
      </c>
      <c r="AD48" s="81">
        <v>0</v>
      </c>
      <c r="AE48" s="81">
        <v>1</v>
      </c>
      <c r="AF48" s="81">
        <v>0</v>
      </c>
      <c r="AG48" s="80" t="str">
        <f>IFERROR(VLOOKUP(AB48,$AI:$AJ,2,FALSE),0)</f>
        <v>龚路支行</v>
      </c>
      <c r="AI48" s="89" t="s">
        <v>265</v>
      </c>
      <c r="AJ48" s="89" t="s">
        <v>188</v>
      </c>
      <c r="AL48" s="83" t="s">
        <v>99</v>
      </c>
      <c r="AM48" s="83">
        <v>0</v>
      </c>
      <c r="AN48" s="83">
        <v>0</v>
      </c>
      <c r="AO48" s="83">
        <v>0</v>
      </c>
      <c r="AP48" s="83">
        <v>0</v>
      </c>
      <c r="AR48" s="80" t="s">
        <v>99</v>
      </c>
      <c r="AS48" s="80">
        <v>0</v>
      </c>
      <c r="AT48" s="80">
        <v>0</v>
      </c>
      <c r="AU48" s="80">
        <v>0</v>
      </c>
      <c r="AV48" s="80">
        <v>0</v>
      </c>
      <c r="AX48" s="80" t="s">
        <v>265</v>
      </c>
      <c r="AY48" s="80" t="s">
        <v>188</v>
      </c>
      <c r="BB48" s="80" t="str">
        <f>VLOOKUP(BC48,$AX:$AY,2,FALSE)</f>
        <v>营业部</v>
      </c>
      <c r="BC48" s="80" t="s">
        <v>262</v>
      </c>
      <c r="BD48" s="80">
        <v>0</v>
      </c>
      <c r="BF48" s="80" t="e">
        <v>#N/A</v>
      </c>
      <c r="BG48" s="80">
        <v>46</v>
      </c>
    </row>
    <row r="49" s="80" customFormat="1" ht="17.25" spans="1:59">
      <c r="A49" s="96"/>
      <c r="B49" s="96"/>
      <c r="C49" s="96"/>
      <c r="D49" s="96"/>
      <c r="E49" s="96"/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Y49" s="98"/>
      <c r="Z49" s="80">
        <f t="shared" si="8"/>
        <v>0</v>
      </c>
      <c r="AA49" s="80">
        <f t="shared" si="0"/>
        <v>0</v>
      </c>
      <c r="AB49" s="81" t="s">
        <v>268</v>
      </c>
      <c r="AC49" s="81">
        <v>0</v>
      </c>
      <c r="AD49" s="81">
        <v>0</v>
      </c>
      <c r="AE49" s="81">
        <v>0</v>
      </c>
      <c r="AF49" s="81">
        <v>0</v>
      </c>
      <c r="AG49" s="80">
        <f>IFERROR(VLOOKUP(AB49,$AI:$AJ,2,FALSE),0)</f>
        <v>0</v>
      </c>
      <c r="AI49" s="89" t="s">
        <v>269</v>
      </c>
      <c r="AJ49" s="89" t="s">
        <v>188</v>
      </c>
      <c r="AL49" s="83" t="s">
        <v>125</v>
      </c>
      <c r="AM49" s="83">
        <v>0</v>
      </c>
      <c r="AN49" s="83">
        <v>0</v>
      </c>
      <c r="AO49" s="83">
        <v>0</v>
      </c>
      <c r="AP49" s="83">
        <v>0</v>
      </c>
      <c r="AR49" s="80" t="s">
        <v>125</v>
      </c>
      <c r="AS49" s="80">
        <v>0</v>
      </c>
      <c r="AT49" s="80">
        <v>0</v>
      </c>
      <c r="AU49" s="80">
        <v>0</v>
      </c>
      <c r="AV49" s="80">
        <v>0</v>
      </c>
      <c r="AX49" s="80" t="s">
        <v>269</v>
      </c>
      <c r="AY49" s="80" t="s">
        <v>188</v>
      </c>
      <c r="BB49" s="80" t="str">
        <f>VLOOKUP(BC49,$AX:$AY,2,FALSE)</f>
        <v>和炯路支行</v>
      </c>
      <c r="BC49" s="80" t="s">
        <v>266</v>
      </c>
      <c r="BD49" s="80">
        <v>0</v>
      </c>
      <c r="BF49" s="80" t="s">
        <v>146</v>
      </c>
      <c r="BG49" s="80">
        <v>346</v>
      </c>
    </row>
    <row r="50" s="80" customFormat="1" ht="17.25" spans="1:59">
      <c r="A50" s="96"/>
      <c r="B50" s="96"/>
      <c r="C50" s="96"/>
      <c r="D50" s="96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Y50" s="98"/>
      <c r="Z50" s="80">
        <f t="shared" si="8"/>
        <v>0</v>
      </c>
      <c r="AA50" s="80" t="str">
        <f t="shared" si="0"/>
        <v>妙境支行</v>
      </c>
      <c r="AB50" s="81" t="s">
        <v>79</v>
      </c>
      <c r="AC50" s="81">
        <v>0</v>
      </c>
      <c r="AD50" s="81">
        <v>0</v>
      </c>
      <c r="AE50" s="81">
        <v>0</v>
      </c>
      <c r="AF50" s="81">
        <v>0</v>
      </c>
      <c r="AG50" s="80" t="str">
        <f>IFERROR(VLOOKUP(AB50,$AI:$AJ,2,FALSE),0)</f>
        <v>妙境支行</v>
      </c>
      <c r="AI50" s="89" t="s">
        <v>272</v>
      </c>
      <c r="AJ50" s="89" t="s">
        <v>188</v>
      </c>
      <c r="AL50" s="83" t="s">
        <v>138</v>
      </c>
      <c r="AM50" s="83">
        <v>0</v>
      </c>
      <c r="AN50" s="83">
        <v>0</v>
      </c>
      <c r="AO50" s="83">
        <v>0</v>
      </c>
      <c r="AP50" s="83">
        <v>0</v>
      </c>
      <c r="AR50" s="80" t="s">
        <v>138</v>
      </c>
      <c r="AS50" s="80">
        <v>0</v>
      </c>
      <c r="AT50" s="80">
        <v>0</v>
      </c>
      <c r="AU50" s="80">
        <v>0</v>
      </c>
      <c r="AV50" s="80">
        <v>0</v>
      </c>
      <c r="AX50" s="80" t="s">
        <v>272</v>
      </c>
      <c r="AY50" s="80" t="s">
        <v>188</v>
      </c>
      <c r="BB50" s="80" t="s">
        <v>34</v>
      </c>
      <c r="BC50" s="80" t="s">
        <v>270</v>
      </c>
      <c r="BD50" s="80">
        <v>0</v>
      </c>
      <c r="BF50" s="80" t="s">
        <v>151</v>
      </c>
      <c r="BG50" s="80">
        <v>690</v>
      </c>
    </row>
    <row r="51" s="80" customFormat="1" ht="17.25" spans="1:56">
      <c r="A51" s="96"/>
      <c r="B51" s="96"/>
      <c r="C51" s="96"/>
      <c r="D51" s="96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Y51" s="98"/>
      <c r="Z51" s="80">
        <f t="shared" si="8"/>
        <v>0</v>
      </c>
      <c r="AA51" s="80">
        <f t="shared" si="0"/>
        <v>0</v>
      </c>
      <c r="AB51" s="81" t="s">
        <v>273</v>
      </c>
      <c r="AC51" s="81">
        <v>0</v>
      </c>
      <c r="AD51" s="81">
        <v>0</v>
      </c>
      <c r="AE51" s="81">
        <v>0</v>
      </c>
      <c r="AF51" s="81">
        <v>0</v>
      </c>
      <c r="AG51" s="80">
        <f>IFERROR(VLOOKUP(AB51,$AI:$AJ,2,FALSE),0)</f>
        <v>0</v>
      </c>
      <c r="AI51" s="89" t="s">
        <v>274</v>
      </c>
      <c r="AJ51" s="89" t="s">
        <v>188</v>
      </c>
      <c r="AL51" s="83" t="s">
        <v>188</v>
      </c>
      <c r="AM51" s="83">
        <v>0</v>
      </c>
      <c r="AN51" s="83">
        <v>0</v>
      </c>
      <c r="AO51" s="83">
        <v>0</v>
      </c>
      <c r="AP51" s="83">
        <v>1000</v>
      </c>
      <c r="AR51" s="80" t="s">
        <v>188</v>
      </c>
      <c r="AS51" s="80">
        <v>0</v>
      </c>
      <c r="AT51" s="80">
        <v>0</v>
      </c>
      <c r="AU51" s="80">
        <v>0</v>
      </c>
      <c r="AV51" s="80">
        <v>1000</v>
      </c>
      <c r="AX51" s="80" t="s">
        <v>274</v>
      </c>
      <c r="AY51" s="80" t="s">
        <v>188</v>
      </c>
      <c r="BB51" s="80" t="e">
        <f>VLOOKUP(BC51,$AX:$AY,2,FALSE)</f>
        <v>#N/A</v>
      </c>
      <c r="BC51" s="80" t="s">
        <v>141</v>
      </c>
      <c r="BD51" s="80">
        <v>0</v>
      </c>
    </row>
    <row r="52" s="80" customFormat="1" ht="17.25" spans="1:56">
      <c r="A52" s="96"/>
      <c r="B52" s="96"/>
      <c r="C52" s="96"/>
      <c r="D52" s="96"/>
      <c r="E52" s="96"/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Y52" s="98"/>
      <c r="Z52" s="80">
        <f t="shared" si="8"/>
        <v>0</v>
      </c>
      <c r="AA52" s="80" t="str">
        <f t="shared" si="0"/>
        <v>龚路支行</v>
      </c>
      <c r="AB52" s="81" t="s">
        <v>115</v>
      </c>
      <c r="AC52" s="81">
        <v>0</v>
      </c>
      <c r="AD52" s="81">
        <v>50000</v>
      </c>
      <c r="AE52" s="81">
        <v>2</v>
      </c>
      <c r="AF52" s="81">
        <v>50000</v>
      </c>
      <c r="AG52" s="80" t="str">
        <f>IFERROR(VLOOKUP(AB52,$AI:$AJ,2,FALSE),0)</f>
        <v>龚路支行</v>
      </c>
      <c r="AI52" s="89" t="s">
        <v>276</v>
      </c>
      <c r="AJ52" s="89" t="s">
        <v>188</v>
      </c>
      <c r="AL52" s="83" t="s">
        <v>100</v>
      </c>
      <c r="AM52" s="83">
        <v>12</v>
      </c>
      <c r="AN52" s="83">
        <v>1108700</v>
      </c>
      <c r="AO52" s="83">
        <v>12</v>
      </c>
      <c r="AP52" s="83">
        <v>2017922</v>
      </c>
      <c r="AR52" s="80" t="s">
        <v>100</v>
      </c>
      <c r="AS52" s="80">
        <v>12</v>
      </c>
      <c r="AT52" s="80">
        <v>1108700</v>
      </c>
      <c r="AU52" s="80">
        <v>12</v>
      </c>
      <c r="AV52" s="80">
        <v>2017922</v>
      </c>
      <c r="AX52" s="80" t="s">
        <v>276</v>
      </c>
      <c r="AY52" s="80" t="s">
        <v>188</v>
      </c>
      <c r="BB52" s="80" t="str">
        <f>VLOOKUP(BC52,$AX:$AY,2,FALSE)</f>
        <v>张江支行</v>
      </c>
      <c r="BC52" s="80" t="s">
        <v>275</v>
      </c>
      <c r="BD52" s="80">
        <v>0</v>
      </c>
    </row>
    <row r="53" s="80" customFormat="1" ht="17.25" spans="1:56">
      <c r="A53" s="96"/>
      <c r="B53" s="96"/>
      <c r="C53" s="96"/>
      <c r="D53" s="96"/>
      <c r="E53" s="96"/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Y53" s="98"/>
      <c r="Z53" s="80">
        <f t="shared" si="8"/>
        <v>0</v>
      </c>
      <c r="AA53" s="80">
        <f t="shared" si="0"/>
        <v>0</v>
      </c>
      <c r="AB53" s="81" t="s">
        <v>278</v>
      </c>
      <c r="AC53" s="81">
        <v>0</v>
      </c>
      <c r="AD53" s="81">
        <v>0</v>
      </c>
      <c r="AE53" s="81">
        <v>0</v>
      </c>
      <c r="AF53" s="81">
        <v>0</v>
      </c>
      <c r="AG53" s="80">
        <f>IFERROR(VLOOKUP(AB53,$AI:$AJ,2,FALSE),0)</f>
        <v>0</v>
      </c>
      <c r="AI53" s="89" t="s">
        <v>279</v>
      </c>
      <c r="AJ53" s="89" t="s">
        <v>188</v>
      </c>
      <c r="AL53" s="83" t="s">
        <v>221</v>
      </c>
      <c r="AM53" s="83">
        <v>0</v>
      </c>
      <c r="AN53" s="83">
        <v>0</v>
      </c>
      <c r="AO53" s="83">
        <v>0</v>
      </c>
      <c r="AP53" s="83">
        <v>0</v>
      </c>
      <c r="AR53" s="80" t="s">
        <v>221</v>
      </c>
      <c r="AS53" s="80">
        <v>0</v>
      </c>
      <c r="AT53" s="80">
        <v>0</v>
      </c>
      <c r="AU53" s="80">
        <v>0</v>
      </c>
      <c r="AV53" s="80">
        <v>0</v>
      </c>
      <c r="AX53" s="80" t="s">
        <v>279</v>
      </c>
      <c r="AY53" s="80" t="s">
        <v>188</v>
      </c>
      <c r="BB53" s="80" t="str">
        <f>VLOOKUP(BC53,$AX:$AY,2,FALSE)</f>
        <v>张江支行</v>
      </c>
      <c r="BC53" s="80" t="s">
        <v>277</v>
      </c>
      <c r="BD53" s="80">
        <v>0</v>
      </c>
    </row>
    <row r="54" s="80" customFormat="1" ht="17.25" spans="2:56">
      <c r="B54" s="96"/>
      <c r="C54" s="96"/>
      <c r="D54" s="96"/>
      <c r="E54" s="96"/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Y54" s="98"/>
      <c r="Z54" s="80">
        <f t="shared" si="8"/>
        <v>0</v>
      </c>
      <c r="AA54" s="80" t="str">
        <f t="shared" si="0"/>
        <v>三林支行</v>
      </c>
      <c r="AB54" s="81" t="s">
        <v>281</v>
      </c>
      <c r="AC54" s="81">
        <v>0</v>
      </c>
      <c r="AD54" s="81">
        <v>0</v>
      </c>
      <c r="AE54" s="81">
        <v>0</v>
      </c>
      <c r="AF54" s="81">
        <v>0</v>
      </c>
      <c r="AG54" s="80" t="str">
        <f>IFERROR(VLOOKUP(AB54,$AI:$AJ,2,FALSE),0)</f>
        <v>三林支行</v>
      </c>
      <c r="AI54" s="89" t="s">
        <v>282</v>
      </c>
      <c r="AJ54" s="89" t="s">
        <v>188</v>
      </c>
      <c r="AL54" s="83" t="s">
        <v>171</v>
      </c>
      <c r="AM54" s="83">
        <v>0</v>
      </c>
      <c r="AN54" s="83">
        <v>0</v>
      </c>
      <c r="AO54" s="83">
        <v>0</v>
      </c>
      <c r="AP54" s="83">
        <v>0</v>
      </c>
      <c r="AR54" s="80" t="s">
        <v>171</v>
      </c>
      <c r="AS54" s="80">
        <v>0</v>
      </c>
      <c r="AT54" s="80">
        <v>0</v>
      </c>
      <c r="AU54" s="80">
        <v>0</v>
      </c>
      <c r="AV54" s="80">
        <v>0</v>
      </c>
      <c r="AX54" s="80" t="s">
        <v>282</v>
      </c>
      <c r="AY54" s="80" t="s">
        <v>188</v>
      </c>
      <c r="BB54" s="80" t="str">
        <f>VLOOKUP(BC54,$AX:$AY,2,FALSE)</f>
        <v>零售市场部</v>
      </c>
      <c r="BC54" s="80" t="s">
        <v>280</v>
      </c>
      <c r="BD54" s="80">
        <v>0</v>
      </c>
    </row>
    <row r="55" s="80" customFormat="1" ht="17.25" spans="1:56">
      <c r="A55" s="96"/>
      <c r="B55" s="95"/>
      <c r="C55" s="95"/>
      <c r="D55" s="95"/>
      <c r="E55" s="95"/>
      <c r="F55" s="95"/>
      <c r="G55" s="95"/>
      <c r="H55" s="95"/>
      <c r="I55" s="95"/>
      <c r="J55" s="95"/>
      <c r="K55" s="95"/>
      <c r="Y55" s="98"/>
      <c r="Z55" s="80">
        <f t="shared" si="8"/>
        <v>0</v>
      </c>
      <c r="AA55" s="80" t="str">
        <f t="shared" si="0"/>
        <v>川沙支行</v>
      </c>
      <c r="AB55" s="81" t="s">
        <v>284</v>
      </c>
      <c r="AC55" s="81">
        <v>0</v>
      </c>
      <c r="AD55" s="81">
        <v>0</v>
      </c>
      <c r="AE55" s="81">
        <v>0</v>
      </c>
      <c r="AF55" s="81">
        <v>0</v>
      </c>
      <c r="AG55" s="80" t="str">
        <f>IFERROR(VLOOKUP(AB55,$AI:$AJ,2,FALSE),0)</f>
        <v>川沙支行</v>
      </c>
      <c r="AI55" s="88" t="s">
        <v>285</v>
      </c>
      <c r="AJ55" s="89" t="s">
        <v>286</v>
      </c>
      <c r="AL55" s="83" t="s">
        <v>235</v>
      </c>
      <c r="AM55" s="83">
        <v>0</v>
      </c>
      <c r="AN55" s="83">
        <v>0</v>
      </c>
      <c r="AO55" s="83">
        <v>0</v>
      </c>
      <c r="AP55" s="83">
        <v>0</v>
      </c>
      <c r="AR55" s="80" t="s">
        <v>235</v>
      </c>
      <c r="AS55" s="80">
        <v>0</v>
      </c>
      <c r="AT55" s="80">
        <v>0</v>
      </c>
      <c r="AU55" s="80">
        <v>0</v>
      </c>
      <c r="AV55" s="80">
        <v>0</v>
      </c>
      <c r="AX55" s="80" t="s">
        <v>285</v>
      </c>
      <c r="AY55" s="80" t="s">
        <v>286</v>
      </c>
      <c r="BB55" s="80" t="str">
        <f>VLOOKUP(BC55,$AX:$AY,2,FALSE)</f>
        <v>川沙支行</v>
      </c>
      <c r="BC55" s="80" t="s">
        <v>283</v>
      </c>
      <c r="BD55" s="80">
        <v>0</v>
      </c>
    </row>
    <row r="56" s="80" customFormat="1" ht="17.25" spans="1:56">
      <c r="A56" s="96"/>
      <c r="B56" s="95"/>
      <c r="C56" s="95"/>
      <c r="D56" s="95"/>
      <c r="E56" s="95"/>
      <c r="F56" s="95"/>
      <c r="G56" s="95"/>
      <c r="H56" s="95"/>
      <c r="I56" s="95"/>
      <c r="J56" s="95"/>
      <c r="K56" s="95"/>
      <c r="Y56" s="98"/>
      <c r="Z56" s="80">
        <f t="shared" si="8"/>
        <v>0</v>
      </c>
      <c r="AA56" s="80">
        <f t="shared" si="0"/>
        <v>0</v>
      </c>
      <c r="AB56" s="81" t="s">
        <v>288</v>
      </c>
      <c r="AC56" s="81">
        <v>0</v>
      </c>
      <c r="AD56" s="81">
        <v>0</v>
      </c>
      <c r="AE56" s="81">
        <v>0</v>
      </c>
      <c r="AF56" s="81">
        <v>0</v>
      </c>
      <c r="AG56" s="80">
        <f>IFERROR(VLOOKUP(AB56,$AI:$AJ,2,FALSE),0)</f>
        <v>0</v>
      </c>
      <c r="AI56" s="89" t="s">
        <v>289</v>
      </c>
      <c r="AJ56" s="89" t="s">
        <v>286</v>
      </c>
      <c r="AL56" s="83" t="s">
        <v>239</v>
      </c>
      <c r="AM56" s="83">
        <v>0</v>
      </c>
      <c r="AN56" s="83">
        <v>100000</v>
      </c>
      <c r="AO56" s="83">
        <v>0</v>
      </c>
      <c r="AP56" s="83">
        <v>100000</v>
      </c>
      <c r="AR56" s="80" t="s">
        <v>239</v>
      </c>
      <c r="AS56" s="80">
        <v>0</v>
      </c>
      <c r="AT56" s="80">
        <v>100000</v>
      </c>
      <c r="AU56" s="80">
        <v>0</v>
      </c>
      <c r="AV56" s="80">
        <v>100000</v>
      </c>
      <c r="AX56" s="80" t="s">
        <v>289</v>
      </c>
      <c r="AY56" s="80" t="s">
        <v>286</v>
      </c>
      <c r="BB56" s="80" t="str">
        <f>VLOOKUP(BC56,$AX:$AY,2,FALSE)</f>
        <v>高东支行</v>
      </c>
      <c r="BC56" s="80" t="s">
        <v>287</v>
      </c>
      <c r="BD56" s="80">
        <v>3</v>
      </c>
    </row>
    <row r="57" s="80" customFormat="1" ht="17.25" spans="1:56">
      <c r="A57" s="95"/>
      <c r="B57" s="95"/>
      <c r="C57" s="95"/>
      <c r="D57" s="95"/>
      <c r="E57" s="95"/>
      <c r="F57" s="95"/>
      <c r="G57" s="95"/>
      <c r="H57" s="95"/>
      <c r="I57" s="95"/>
      <c r="J57" s="95"/>
      <c r="K57" s="95"/>
      <c r="Y57" s="98"/>
      <c r="Z57" s="80">
        <f t="shared" si="8"/>
        <v>0</v>
      </c>
      <c r="AA57" s="80">
        <f t="shared" si="0"/>
        <v>0</v>
      </c>
      <c r="AB57" s="81" t="s">
        <v>292</v>
      </c>
      <c r="AC57" s="81">
        <v>0</v>
      </c>
      <c r="AD57" s="81">
        <v>0</v>
      </c>
      <c r="AE57" s="81">
        <v>0</v>
      </c>
      <c r="AF57" s="81">
        <v>0</v>
      </c>
      <c r="AG57" s="80">
        <f>IFERROR(VLOOKUP(AB57,$AI:$AJ,2,FALSE),0)</f>
        <v>0</v>
      </c>
      <c r="AI57" s="89" t="s">
        <v>293</v>
      </c>
      <c r="AJ57" s="89" t="s">
        <v>286</v>
      </c>
      <c r="AL57" s="83" t="s">
        <v>244</v>
      </c>
      <c r="AM57" s="83">
        <v>0</v>
      </c>
      <c r="AN57" s="83">
        <v>0</v>
      </c>
      <c r="AO57" s="83">
        <v>0</v>
      </c>
      <c r="AP57" s="83">
        <v>0</v>
      </c>
      <c r="AR57" s="80" t="s">
        <v>244</v>
      </c>
      <c r="AS57" s="80">
        <v>0</v>
      </c>
      <c r="AT57" s="80">
        <v>0</v>
      </c>
      <c r="AU57" s="80">
        <v>0</v>
      </c>
      <c r="AV57" s="80">
        <v>0</v>
      </c>
      <c r="AX57" s="80" t="s">
        <v>293</v>
      </c>
      <c r="AY57" s="80" t="s">
        <v>286</v>
      </c>
      <c r="BB57" s="80" t="str">
        <f>VLOOKUP(BC57,$AX:$AY,2,FALSE)</f>
        <v>陆家嘴支行</v>
      </c>
      <c r="BC57" s="80" t="s">
        <v>291</v>
      </c>
      <c r="BD57" s="80">
        <v>0</v>
      </c>
    </row>
    <row r="58" s="80" customFormat="1" ht="17.25" spans="1:56">
      <c r="A58" s="95"/>
      <c r="B58" s="95"/>
      <c r="C58" s="95"/>
      <c r="D58" s="95"/>
      <c r="E58" s="95"/>
      <c r="F58" s="95"/>
      <c r="G58" s="95"/>
      <c r="H58" s="95"/>
      <c r="I58" s="95"/>
      <c r="J58" s="95"/>
      <c r="K58" s="95"/>
      <c r="Y58" s="98"/>
      <c r="Z58" s="80">
        <f t="shared" si="8"/>
        <v>0</v>
      </c>
      <c r="AA58" s="80" t="str">
        <f t="shared" si="0"/>
        <v>唐镇支行</v>
      </c>
      <c r="AB58" s="81" t="s">
        <v>294</v>
      </c>
      <c r="AC58" s="81">
        <v>0</v>
      </c>
      <c r="AD58" s="81">
        <v>0</v>
      </c>
      <c r="AE58" s="81">
        <v>0</v>
      </c>
      <c r="AF58" s="81">
        <v>0</v>
      </c>
      <c r="AG58" s="80" t="str">
        <f>IFERROR(VLOOKUP(AB58,$AI:$AJ,2,FALSE),0)</f>
        <v>唐镇支行</v>
      </c>
      <c r="AI58" s="89" t="s">
        <v>295</v>
      </c>
      <c r="AJ58" s="89" t="s">
        <v>286</v>
      </c>
      <c r="AL58" s="83" t="s">
        <v>259</v>
      </c>
      <c r="AM58" s="83">
        <v>0</v>
      </c>
      <c r="AN58" s="83">
        <v>0</v>
      </c>
      <c r="AO58" s="83">
        <v>0</v>
      </c>
      <c r="AP58" s="83">
        <v>0</v>
      </c>
      <c r="AR58" s="80" t="s">
        <v>259</v>
      </c>
      <c r="AS58" s="80">
        <v>0</v>
      </c>
      <c r="AT58" s="80">
        <v>0</v>
      </c>
      <c r="AU58" s="80">
        <v>0</v>
      </c>
      <c r="AV58" s="80">
        <v>0</v>
      </c>
      <c r="AX58" s="80" t="s">
        <v>295</v>
      </c>
      <c r="AY58" s="80" t="s">
        <v>286</v>
      </c>
      <c r="BB58" s="80" t="str">
        <f>VLOOKUP(BC58,$AX:$AY,2,FALSE)</f>
        <v>零售市场部</v>
      </c>
      <c r="BC58" s="80" t="s">
        <v>116</v>
      </c>
      <c r="BD58" s="80">
        <v>43</v>
      </c>
    </row>
    <row r="59" s="80" customFormat="1" ht="17.25" spans="1:56">
      <c r="A59" s="95"/>
      <c r="B59" s="95"/>
      <c r="C59" s="95"/>
      <c r="D59" s="95"/>
      <c r="E59" s="95"/>
      <c r="F59" s="95"/>
      <c r="G59" s="95"/>
      <c r="H59" s="95"/>
      <c r="I59" s="95"/>
      <c r="J59" s="95"/>
      <c r="K59" s="95"/>
      <c r="Y59" s="98"/>
      <c r="Z59" s="80">
        <f t="shared" si="8"/>
        <v>0</v>
      </c>
      <c r="AA59" s="80" t="str">
        <f t="shared" si="0"/>
        <v>凌兆分理处</v>
      </c>
      <c r="AB59" s="81" t="s">
        <v>296</v>
      </c>
      <c r="AC59" s="81">
        <v>0</v>
      </c>
      <c r="AD59" s="81">
        <v>0</v>
      </c>
      <c r="AE59" s="81">
        <v>0</v>
      </c>
      <c r="AF59" s="81">
        <v>0</v>
      </c>
      <c r="AG59" s="80" t="str">
        <f>IFERROR(VLOOKUP(AB59,$AI:$AJ,2,FALSE),0)</f>
        <v>凌兆分理处</v>
      </c>
      <c r="AI59" s="89" t="s">
        <v>191</v>
      </c>
      <c r="AJ59" s="89" t="s">
        <v>286</v>
      </c>
      <c r="AL59" s="83" t="s">
        <v>290</v>
      </c>
      <c r="AM59" s="83">
        <v>0</v>
      </c>
      <c r="AN59" s="83">
        <v>0</v>
      </c>
      <c r="AO59" s="83">
        <v>0</v>
      </c>
      <c r="AP59" s="83">
        <v>0</v>
      </c>
      <c r="AR59" s="80" t="s">
        <v>290</v>
      </c>
      <c r="AS59" s="80">
        <v>0</v>
      </c>
      <c r="AT59" s="80">
        <v>0</v>
      </c>
      <c r="AU59" s="80">
        <v>0</v>
      </c>
      <c r="AV59" s="80">
        <v>0</v>
      </c>
      <c r="AX59" s="80" t="s">
        <v>191</v>
      </c>
      <c r="AY59" s="80" t="s">
        <v>286</v>
      </c>
      <c r="BB59" s="80" t="str">
        <f>VLOOKUP(BC59,$AX:$AY,2,FALSE)</f>
        <v>妙境支行</v>
      </c>
      <c r="BC59" s="80" t="s">
        <v>120</v>
      </c>
      <c r="BD59" s="80">
        <v>1</v>
      </c>
    </row>
    <row r="60" s="80" customFormat="1" ht="17.25" spans="1:56">
      <c r="A60" s="95"/>
      <c r="B60" s="95"/>
      <c r="C60" s="95"/>
      <c r="D60" s="95"/>
      <c r="E60" s="95"/>
      <c r="F60" s="95"/>
      <c r="G60" s="95"/>
      <c r="H60" s="95"/>
      <c r="I60" s="95"/>
      <c r="J60" s="95"/>
      <c r="K60" s="95"/>
      <c r="Y60" s="98"/>
      <c r="Z60" s="80">
        <f t="shared" si="8"/>
        <v>0</v>
      </c>
      <c r="AA60" s="80" t="str">
        <f t="shared" si="0"/>
        <v>营业部</v>
      </c>
      <c r="AB60" s="81" t="s">
        <v>297</v>
      </c>
      <c r="AC60" s="81">
        <v>0</v>
      </c>
      <c r="AD60" s="81">
        <v>0</v>
      </c>
      <c r="AE60" s="81">
        <v>0</v>
      </c>
      <c r="AF60" s="81">
        <v>0</v>
      </c>
      <c r="AG60" s="80" t="str">
        <f>IFERROR(VLOOKUP(AB60,$AI:$AJ,2,FALSE),0)</f>
        <v>营业部</v>
      </c>
      <c r="AI60" s="89" t="s">
        <v>298</v>
      </c>
      <c r="AJ60" s="89" t="s">
        <v>286</v>
      </c>
      <c r="AL60" s="83" t="s">
        <v>286</v>
      </c>
      <c r="AM60" s="83">
        <v>0</v>
      </c>
      <c r="AN60" s="83">
        <v>0</v>
      </c>
      <c r="AO60" s="83">
        <v>0</v>
      </c>
      <c r="AP60" s="83">
        <v>0</v>
      </c>
      <c r="AR60" s="80" t="s">
        <v>286</v>
      </c>
      <c r="AS60" s="80">
        <v>0</v>
      </c>
      <c r="AT60" s="80">
        <v>0</v>
      </c>
      <c r="AU60" s="80">
        <v>0</v>
      </c>
      <c r="AV60" s="80">
        <v>0</v>
      </c>
      <c r="AX60" s="80" t="s">
        <v>298</v>
      </c>
      <c r="AY60" s="80" t="s">
        <v>286</v>
      </c>
      <c r="BB60" s="80" t="str">
        <f>VLOOKUP(BC60,$AX:$AY,2,FALSE)</f>
        <v>高行支行</v>
      </c>
      <c r="BC60" s="80" t="s">
        <v>127</v>
      </c>
      <c r="BD60" s="80">
        <v>0</v>
      </c>
    </row>
    <row r="61" s="80" customFormat="1" ht="17.25" spans="1:56">
      <c r="A61" s="95"/>
      <c r="B61" s="95"/>
      <c r="C61" s="95"/>
      <c r="D61" s="95"/>
      <c r="E61" s="95"/>
      <c r="F61" s="95"/>
      <c r="G61" s="95"/>
      <c r="H61" s="95"/>
      <c r="I61" s="95"/>
      <c r="J61" s="95"/>
      <c r="K61" s="95"/>
      <c r="Y61" s="98"/>
      <c r="Z61" s="80">
        <f t="shared" si="8"/>
        <v>0</v>
      </c>
      <c r="AA61" s="80">
        <f t="shared" si="0"/>
        <v>0</v>
      </c>
      <c r="AB61" s="81" t="s">
        <v>301</v>
      </c>
      <c r="AC61" s="81">
        <v>0</v>
      </c>
      <c r="AD61" s="81">
        <v>0</v>
      </c>
      <c r="AE61" s="81">
        <v>0</v>
      </c>
      <c r="AF61" s="81">
        <v>0</v>
      </c>
      <c r="AG61" s="80">
        <f>IFERROR(VLOOKUP(AB61,$AI:$AJ,2,FALSE),0)</f>
        <v>0</v>
      </c>
      <c r="AI61" s="89" t="s">
        <v>302</v>
      </c>
      <c r="AJ61" s="89" t="s">
        <v>286</v>
      </c>
      <c r="AL61" s="83" t="s">
        <v>299</v>
      </c>
      <c r="AM61" s="83">
        <v>0</v>
      </c>
      <c r="AN61" s="83">
        <v>200000</v>
      </c>
      <c r="AO61" s="83">
        <v>0</v>
      </c>
      <c r="AP61" s="83">
        <v>200000</v>
      </c>
      <c r="AR61" s="80" t="s">
        <v>299</v>
      </c>
      <c r="AS61" s="80">
        <v>0</v>
      </c>
      <c r="AT61" s="80">
        <v>200000</v>
      </c>
      <c r="AU61" s="80">
        <v>0</v>
      </c>
      <c r="AV61" s="80">
        <v>200000</v>
      </c>
      <c r="AX61" s="80" t="s">
        <v>302</v>
      </c>
      <c r="AY61" s="80" t="s">
        <v>286</v>
      </c>
      <c r="BB61" s="80" t="e">
        <f>VLOOKUP(BC61,$AX:$AY,2,FALSE)</f>
        <v>#N/A</v>
      </c>
      <c r="BC61" s="80" t="s">
        <v>300</v>
      </c>
      <c r="BD61" s="80">
        <v>0</v>
      </c>
    </row>
    <row r="62" s="80" customFormat="1" ht="17.25" spans="1:56">
      <c r="A62" s="95"/>
      <c r="B62" s="95"/>
      <c r="C62" s="95"/>
      <c r="D62" s="95"/>
      <c r="E62" s="95"/>
      <c r="F62" s="95"/>
      <c r="G62" s="95"/>
      <c r="H62" s="95"/>
      <c r="I62" s="95"/>
      <c r="J62" s="95"/>
      <c r="K62" s="95"/>
      <c r="Y62" s="98"/>
      <c r="Z62" s="80">
        <f t="shared" si="8"/>
        <v>0</v>
      </c>
      <c r="AA62" s="80" t="str">
        <f t="shared" si="0"/>
        <v>王港支行</v>
      </c>
      <c r="AB62" s="81" t="s">
        <v>304</v>
      </c>
      <c r="AC62" s="81">
        <v>0</v>
      </c>
      <c r="AD62" s="81">
        <v>0</v>
      </c>
      <c r="AE62" s="81">
        <v>0</v>
      </c>
      <c r="AF62" s="81">
        <v>0</v>
      </c>
      <c r="AG62" s="80" t="str">
        <f>IFERROR(VLOOKUP(AB62,$AI:$AJ,2,FALSE),0)</f>
        <v>王港支行</v>
      </c>
      <c r="AI62" s="89" t="s">
        <v>305</v>
      </c>
      <c r="AJ62" s="89" t="s">
        <v>286</v>
      </c>
      <c r="AL62" s="83" t="s">
        <v>146</v>
      </c>
      <c r="AM62" s="83">
        <v>23</v>
      </c>
      <c r="AN62" s="83">
        <v>2527962</v>
      </c>
      <c r="AO62" s="83">
        <v>35</v>
      </c>
      <c r="AP62" s="83">
        <v>3969884</v>
      </c>
      <c r="AR62" s="80" t="s">
        <v>146</v>
      </c>
      <c r="AS62" s="80">
        <v>23</v>
      </c>
      <c r="AT62" s="80">
        <v>2527962</v>
      </c>
      <c r="AU62" s="80">
        <v>35</v>
      </c>
      <c r="AV62" s="80">
        <v>3969884</v>
      </c>
      <c r="AX62" s="80" t="s">
        <v>305</v>
      </c>
      <c r="AY62" s="80" t="s">
        <v>286</v>
      </c>
      <c r="BB62" s="80" t="str">
        <f>VLOOKUP(BC62,$AX:$AY,2,FALSE)</f>
        <v>金杨支行</v>
      </c>
      <c r="BC62" s="80" t="s">
        <v>303</v>
      </c>
      <c r="BD62" s="80">
        <v>0</v>
      </c>
    </row>
    <row r="63" s="80" customFormat="1" ht="17.25" spans="1:56">
      <c r="A63" s="95"/>
      <c r="B63" s="95"/>
      <c r="C63" s="95"/>
      <c r="D63" s="95"/>
      <c r="E63" s="95"/>
      <c r="F63" s="95"/>
      <c r="G63" s="95"/>
      <c r="H63" s="95"/>
      <c r="I63" s="95"/>
      <c r="J63" s="95"/>
      <c r="K63" s="95"/>
      <c r="Y63" s="98"/>
      <c r="Z63" s="80">
        <f t="shared" si="8"/>
        <v>0</v>
      </c>
      <c r="AA63" s="80">
        <f t="shared" si="0"/>
        <v>0</v>
      </c>
      <c r="AB63" s="81" t="s">
        <v>306</v>
      </c>
      <c r="AC63" s="81">
        <v>0</v>
      </c>
      <c r="AD63" s="81">
        <v>0</v>
      </c>
      <c r="AE63" s="81">
        <v>0</v>
      </c>
      <c r="AF63" s="81">
        <v>0</v>
      </c>
      <c r="AG63" s="80">
        <f>IFERROR(VLOOKUP(AB63,$AI:$AJ,2,FALSE),0)</f>
        <v>0</v>
      </c>
      <c r="AI63" s="89" t="s">
        <v>307</v>
      </c>
      <c r="AJ63" s="89" t="s">
        <v>286</v>
      </c>
      <c r="AL63" s="83" t="s">
        <v>151</v>
      </c>
      <c r="AM63" s="83">
        <v>46</v>
      </c>
      <c r="AN63" s="83">
        <v>5055924</v>
      </c>
      <c r="AO63" s="83">
        <v>70</v>
      </c>
      <c r="AP63" s="83">
        <v>7939768</v>
      </c>
      <c r="AR63" s="80" t="s">
        <v>151</v>
      </c>
      <c r="AS63" s="80">
        <v>46</v>
      </c>
      <c r="AT63" s="80">
        <v>5055924</v>
      </c>
      <c r="AU63" s="80">
        <v>70</v>
      </c>
      <c r="AV63" s="80">
        <v>7939768</v>
      </c>
      <c r="AX63" s="80" t="s">
        <v>307</v>
      </c>
      <c r="AY63" s="80" t="s">
        <v>286</v>
      </c>
      <c r="BB63" s="80" t="str">
        <f>VLOOKUP(BC63,$AX:$AY,2,FALSE)</f>
        <v>陆家嘴支行</v>
      </c>
      <c r="BC63" s="80" t="s">
        <v>132</v>
      </c>
      <c r="BD63" s="80">
        <v>0</v>
      </c>
    </row>
    <row r="64" s="80" customFormat="1" ht="17.25" spans="1:56">
      <c r="A64" s="95"/>
      <c r="B64" s="95"/>
      <c r="C64" s="95"/>
      <c r="D64" s="95"/>
      <c r="E64" s="95"/>
      <c r="F64" s="95"/>
      <c r="G64" s="95"/>
      <c r="H64" s="95"/>
      <c r="I64" s="95"/>
      <c r="J64" s="95"/>
      <c r="K64" s="95"/>
      <c r="Y64" s="98"/>
      <c r="Z64" s="80">
        <f t="shared" si="8"/>
        <v>0</v>
      </c>
      <c r="AA64" s="80" t="str">
        <f t="shared" si="0"/>
        <v>芳华分理处</v>
      </c>
      <c r="AB64" s="81" t="s">
        <v>85</v>
      </c>
      <c r="AC64" s="81">
        <v>0</v>
      </c>
      <c r="AD64" s="81">
        <v>0</v>
      </c>
      <c r="AE64" s="81">
        <v>0</v>
      </c>
      <c r="AF64" s="81">
        <v>0</v>
      </c>
      <c r="AG64" s="80" t="str">
        <f>IFERROR(VLOOKUP(AB64,$AI:$AJ,2,FALSE),0)</f>
        <v>芳华分理处</v>
      </c>
      <c r="AI64" s="89" t="s">
        <v>309</v>
      </c>
      <c r="AJ64" s="89" t="s">
        <v>286</v>
      </c>
      <c r="AL64" s="83"/>
      <c r="AM64" s="83"/>
      <c r="AN64" s="83"/>
      <c r="AO64" s="83"/>
      <c r="AP64" s="83"/>
      <c r="AX64" s="80" t="s">
        <v>309</v>
      </c>
      <c r="AY64" s="80" t="s">
        <v>286</v>
      </c>
      <c r="BB64" s="80" t="e">
        <f>VLOOKUP(BC64,$AX:$AY,2,FALSE)</f>
        <v>#N/A</v>
      </c>
      <c r="BC64" s="80" t="s">
        <v>308</v>
      </c>
      <c r="BD64" s="80">
        <v>0</v>
      </c>
    </row>
    <row r="65" s="80" customFormat="1" ht="17.25" spans="1:56">
      <c r="A65" s="95"/>
      <c r="B65" s="95"/>
      <c r="C65" s="95"/>
      <c r="D65" s="95"/>
      <c r="E65" s="95"/>
      <c r="F65" s="95"/>
      <c r="G65" s="95"/>
      <c r="H65" s="95"/>
      <c r="I65" s="95"/>
      <c r="J65" s="95"/>
      <c r="K65" s="95"/>
      <c r="Y65" s="98"/>
      <c r="Z65" s="80">
        <f t="shared" si="8"/>
        <v>0</v>
      </c>
      <c r="AA65" s="80" t="str">
        <f t="shared" si="0"/>
        <v>运营管理部</v>
      </c>
      <c r="AB65" s="81" t="s">
        <v>310</v>
      </c>
      <c r="AC65" s="81">
        <v>0</v>
      </c>
      <c r="AD65" s="81">
        <v>0</v>
      </c>
      <c r="AE65" s="81">
        <v>0</v>
      </c>
      <c r="AF65" s="81">
        <v>0</v>
      </c>
      <c r="AG65" s="80" t="str">
        <f>IFERROR(VLOOKUP(AB65,$AI:$AJ,2,FALSE),0)</f>
        <v>运营管理部</v>
      </c>
      <c r="AI65" s="89" t="s">
        <v>52</v>
      </c>
      <c r="AJ65" s="89" t="s">
        <v>286</v>
      </c>
      <c r="AL65" s="83"/>
      <c r="AM65" s="83"/>
      <c r="AN65" s="83"/>
      <c r="AO65" s="83"/>
      <c r="AP65" s="83"/>
      <c r="AX65" s="80" t="s">
        <v>52</v>
      </c>
      <c r="AY65" s="80" t="s">
        <v>286</v>
      </c>
      <c r="BB65" s="80" t="str">
        <f>VLOOKUP(BC65,$AX:$AY,2,FALSE)</f>
        <v>江镇支行</v>
      </c>
      <c r="BC65" s="80" t="s">
        <v>140</v>
      </c>
      <c r="BD65" s="80">
        <v>0</v>
      </c>
    </row>
    <row r="66" s="80" customFormat="1" ht="17.25" spans="1:56">
      <c r="A66" s="95"/>
      <c r="B66" s="95"/>
      <c r="C66" s="95"/>
      <c r="D66" s="95"/>
      <c r="E66" s="95"/>
      <c r="F66" s="95"/>
      <c r="G66" s="95"/>
      <c r="H66" s="95"/>
      <c r="I66" s="95"/>
      <c r="J66" s="95"/>
      <c r="K66" s="95"/>
      <c r="Y66" s="98"/>
      <c r="Z66" s="80">
        <f t="shared" si="8"/>
        <v>0</v>
      </c>
      <c r="AA66" s="80">
        <f t="shared" ref="AA66:AA129" si="13">AG66</f>
        <v>0</v>
      </c>
      <c r="AB66" s="81" t="s">
        <v>311</v>
      </c>
      <c r="AC66" s="81">
        <v>0</v>
      </c>
      <c r="AD66" s="81">
        <v>0</v>
      </c>
      <c r="AE66" s="81">
        <v>0</v>
      </c>
      <c r="AF66" s="81">
        <v>0</v>
      </c>
      <c r="AG66" s="80">
        <f>IFERROR(VLOOKUP(AB66,$AI:$AJ,2,FALSE),0)</f>
        <v>0</v>
      </c>
      <c r="AI66" s="89" t="s">
        <v>312</v>
      </c>
      <c r="AJ66" s="89" t="s">
        <v>286</v>
      </c>
      <c r="AL66" s="83"/>
      <c r="AM66" s="83"/>
      <c r="AN66" s="83"/>
      <c r="AO66" s="83"/>
      <c r="AP66" s="83"/>
      <c r="AX66" s="80" t="s">
        <v>312</v>
      </c>
      <c r="AY66" s="80" t="s">
        <v>286</v>
      </c>
      <c r="BB66" s="80" t="str">
        <f>VLOOKUP(BC66,$AX:$AY,2,FALSE)</f>
        <v>金海华城分理处</v>
      </c>
      <c r="BC66" s="80" t="s">
        <v>145</v>
      </c>
      <c r="BD66" s="80">
        <v>0</v>
      </c>
    </row>
    <row r="67" s="80" customFormat="1" ht="17.25" spans="1:56">
      <c r="A67" s="95"/>
      <c r="B67" s="95"/>
      <c r="C67" s="95"/>
      <c r="D67" s="95"/>
      <c r="E67" s="95"/>
      <c r="F67" s="95"/>
      <c r="G67" s="95"/>
      <c r="H67" s="95"/>
      <c r="I67" s="95"/>
      <c r="J67" s="95"/>
      <c r="K67" s="95"/>
      <c r="Y67" s="98"/>
      <c r="Z67" s="80">
        <f t="shared" si="8"/>
        <v>0</v>
      </c>
      <c r="AA67" s="80" t="str">
        <f t="shared" si="13"/>
        <v>陆家嘴支行</v>
      </c>
      <c r="AB67" s="81" t="s">
        <v>314</v>
      </c>
      <c r="AC67" s="81">
        <v>0</v>
      </c>
      <c r="AD67" s="81">
        <v>20000</v>
      </c>
      <c r="AE67" s="81">
        <v>0</v>
      </c>
      <c r="AF67" s="81">
        <v>20000</v>
      </c>
      <c r="AG67" s="80" t="str">
        <f>IFERROR(VLOOKUP(AB67,$AI:$AJ,2,FALSE),0)</f>
        <v>陆家嘴支行</v>
      </c>
      <c r="AI67" s="89" t="s">
        <v>315</v>
      </c>
      <c r="AJ67" s="89" t="s">
        <v>286</v>
      </c>
      <c r="AL67" s="83"/>
      <c r="AM67" s="83"/>
      <c r="AN67" s="83"/>
      <c r="AO67" s="83"/>
      <c r="AP67" s="83"/>
      <c r="AX67" s="80" t="s">
        <v>315</v>
      </c>
      <c r="AY67" s="80" t="s">
        <v>286</v>
      </c>
      <c r="BB67" s="80" t="str">
        <f>VLOOKUP(BC67,$AX:$AY,2,FALSE)</f>
        <v>张江支行</v>
      </c>
      <c r="BC67" s="80" t="s">
        <v>313</v>
      </c>
      <c r="BD67" s="80">
        <v>0</v>
      </c>
    </row>
    <row r="68" s="80" customFormat="1" ht="17.25" spans="1:56">
      <c r="A68" s="95"/>
      <c r="B68" s="95"/>
      <c r="C68" s="95"/>
      <c r="D68" s="95"/>
      <c r="E68" s="95"/>
      <c r="F68" s="95"/>
      <c r="G68" s="95"/>
      <c r="H68" s="95"/>
      <c r="I68" s="95"/>
      <c r="J68" s="95"/>
      <c r="K68" s="95"/>
      <c r="Y68" s="98"/>
      <c r="Z68" s="80">
        <f t="shared" ref="Z68:Z131" si="14">P68-Y68</f>
        <v>0</v>
      </c>
      <c r="AA68" s="80" t="str">
        <f t="shared" si="13"/>
        <v>江镇支行</v>
      </c>
      <c r="AB68" s="81" t="s">
        <v>317</v>
      </c>
      <c r="AC68" s="81">
        <v>0</v>
      </c>
      <c r="AD68" s="81">
        <v>0</v>
      </c>
      <c r="AE68" s="81">
        <v>0</v>
      </c>
      <c r="AF68" s="81">
        <v>0</v>
      </c>
      <c r="AG68" s="80" t="str">
        <f>IFERROR(VLOOKUP(AB68,$AI:$AJ,2,FALSE),0)</f>
        <v>江镇支行</v>
      </c>
      <c r="AI68" s="89" t="s">
        <v>318</v>
      </c>
      <c r="AJ68" s="89" t="s">
        <v>286</v>
      </c>
      <c r="AL68" s="83"/>
      <c r="AM68" s="83"/>
      <c r="AN68" s="83"/>
      <c r="AO68" s="83"/>
      <c r="AP68" s="83"/>
      <c r="AX68" s="80" t="s">
        <v>318</v>
      </c>
      <c r="AY68" s="80" t="s">
        <v>286</v>
      </c>
      <c r="BB68" s="80" t="e">
        <f>VLOOKUP(BC68,$AX:$AY,2,FALSE)</f>
        <v>#N/A</v>
      </c>
      <c r="BC68" s="80" t="s">
        <v>316</v>
      </c>
      <c r="BD68" s="80">
        <v>0</v>
      </c>
    </row>
    <row r="69" s="80" customFormat="1" ht="17.25" spans="1:56">
      <c r="A69" s="95"/>
      <c r="B69" s="95"/>
      <c r="C69" s="95"/>
      <c r="D69" s="95"/>
      <c r="E69" s="95"/>
      <c r="F69" s="95"/>
      <c r="G69" s="95"/>
      <c r="H69" s="95"/>
      <c r="I69" s="95"/>
      <c r="J69" s="95"/>
      <c r="K69" s="95"/>
      <c r="Y69" s="98"/>
      <c r="Z69" s="80">
        <f t="shared" si="14"/>
        <v>0</v>
      </c>
      <c r="AA69" s="80" t="str">
        <f t="shared" si="13"/>
        <v>张江支行</v>
      </c>
      <c r="AB69" s="81" t="s">
        <v>126</v>
      </c>
      <c r="AC69" s="81">
        <v>0</v>
      </c>
      <c r="AD69" s="81">
        <v>0</v>
      </c>
      <c r="AE69" s="81">
        <v>0</v>
      </c>
      <c r="AF69" s="81">
        <v>0</v>
      </c>
      <c r="AG69" s="80" t="str">
        <f>IFERROR(VLOOKUP(AB69,$AI:$AJ,2,FALSE),0)</f>
        <v>张江支行</v>
      </c>
      <c r="AI69" s="89" t="s">
        <v>319</v>
      </c>
      <c r="AJ69" s="89" t="s">
        <v>286</v>
      </c>
      <c r="AL69" s="83"/>
      <c r="AM69" s="83"/>
      <c r="AN69" s="83"/>
      <c r="AO69" s="83"/>
      <c r="AP69" s="83"/>
      <c r="AX69" s="80" t="s">
        <v>319</v>
      </c>
      <c r="AY69" s="80" t="s">
        <v>286</v>
      </c>
      <c r="BB69" s="80" t="str">
        <f>VLOOKUP(BC69,$AX:$AY,2,FALSE)</f>
        <v>零售市场部</v>
      </c>
      <c r="BC69" s="80" t="s">
        <v>150</v>
      </c>
      <c r="BD69" s="80">
        <v>1</v>
      </c>
    </row>
    <row r="70" s="80" customFormat="1" ht="17.25" spans="1:56">
      <c r="A70" s="95"/>
      <c r="B70" s="95"/>
      <c r="C70" s="95"/>
      <c r="D70" s="95"/>
      <c r="E70" s="95"/>
      <c r="F70" s="95"/>
      <c r="G70" s="95"/>
      <c r="H70" s="95"/>
      <c r="I70" s="95"/>
      <c r="J70" s="95"/>
      <c r="K70" s="95"/>
      <c r="Y70" s="98"/>
      <c r="Z70" s="80">
        <f t="shared" si="14"/>
        <v>0</v>
      </c>
      <c r="AA70" s="80" t="str">
        <f t="shared" si="13"/>
        <v>办公室</v>
      </c>
      <c r="AB70" s="81" t="s">
        <v>106</v>
      </c>
      <c r="AC70" s="81">
        <v>0</v>
      </c>
      <c r="AD70" s="81">
        <v>0</v>
      </c>
      <c r="AE70" s="81">
        <v>0</v>
      </c>
      <c r="AF70" s="81">
        <v>0</v>
      </c>
      <c r="AG70" s="80" t="str">
        <f>IFERROR(VLOOKUP(AB70,$AI:$AJ,2,FALSE),0)</f>
        <v>办公室</v>
      </c>
      <c r="AI70" s="89" t="s">
        <v>320</v>
      </c>
      <c r="AJ70" s="89" t="s">
        <v>286</v>
      </c>
      <c r="AL70" s="83"/>
      <c r="AM70" s="83"/>
      <c r="AN70" s="83"/>
      <c r="AO70" s="83"/>
      <c r="AP70" s="83"/>
      <c r="AX70" s="80" t="s">
        <v>320</v>
      </c>
      <c r="AY70" s="80" t="s">
        <v>286</v>
      </c>
      <c r="BB70" s="80" t="str">
        <f>VLOOKUP(BC70,$AX:$AY,2,FALSE)</f>
        <v>零售市场部</v>
      </c>
      <c r="BC70" s="80" t="s">
        <v>173</v>
      </c>
      <c r="BD70" s="80">
        <v>1</v>
      </c>
    </row>
    <row r="71" s="80" customFormat="1" ht="17.25" spans="1:56">
      <c r="A71" s="95"/>
      <c r="B71" s="95"/>
      <c r="C71" s="95"/>
      <c r="D71" s="95"/>
      <c r="E71" s="95"/>
      <c r="F71" s="95"/>
      <c r="G71" s="95"/>
      <c r="H71" s="95"/>
      <c r="I71" s="95"/>
      <c r="J71" s="95"/>
      <c r="K71" s="95"/>
      <c r="Y71" s="98"/>
      <c r="Z71" s="80">
        <f t="shared" si="14"/>
        <v>0</v>
      </c>
      <c r="AA71" s="80" t="str">
        <f t="shared" si="13"/>
        <v>严桥支行</v>
      </c>
      <c r="AB71" s="81" t="s">
        <v>322</v>
      </c>
      <c r="AC71" s="81">
        <v>0</v>
      </c>
      <c r="AD71" s="81">
        <v>0</v>
      </c>
      <c r="AE71" s="81">
        <v>0</v>
      </c>
      <c r="AF71" s="81">
        <v>0</v>
      </c>
      <c r="AG71" s="80" t="str">
        <f>IFERROR(VLOOKUP(AB71,$AI:$AJ,2,FALSE),0)</f>
        <v>严桥支行</v>
      </c>
      <c r="AI71" s="89" t="s">
        <v>323</v>
      </c>
      <c r="AJ71" s="89" t="s">
        <v>286</v>
      </c>
      <c r="AL71" s="83"/>
      <c r="AM71" s="83"/>
      <c r="AN71" s="83"/>
      <c r="AO71" s="83"/>
      <c r="AP71" s="83"/>
      <c r="AX71" s="80" t="s">
        <v>323</v>
      </c>
      <c r="AY71" s="80" t="s">
        <v>286</v>
      </c>
      <c r="BB71" s="80" t="str">
        <f>VLOOKUP(BC71,$AX:$AY,2,FALSE)</f>
        <v>黄楼支行</v>
      </c>
      <c r="BC71" s="80" t="s">
        <v>321</v>
      </c>
      <c r="BD71" s="80">
        <v>0</v>
      </c>
    </row>
    <row r="72" s="80" customFormat="1" ht="17.25" spans="1:56">
      <c r="A72" s="95"/>
      <c r="B72" s="95"/>
      <c r="C72" s="95"/>
      <c r="D72" s="95"/>
      <c r="E72" s="95"/>
      <c r="F72" s="95"/>
      <c r="G72" s="95"/>
      <c r="H72" s="95"/>
      <c r="I72" s="95"/>
      <c r="J72" s="95"/>
      <c r="K72" s="95"/>
      <c r="Y72" s="98"/>
      <c r="Z72" s="80">
        <f t="shared" si="14"/>
        <v>0</v>
      </c>
      <c r="AA72" s="80" t="str">
        <f t="shared" si="13"/>
        <v>王港支行</v>
      </c>
      <c r="AB72" s="81" t="s">
        <v>324</v>
      </c>
      <c r="AC72" s="81">
        <v>0</v>
      </c>
      <c r="AD72" s="81">
        <v>0</v>
      </c>
      <c r="AE72" s="81">
        <v>0</v>
      </c>
      <c r="AF72" s="81">
        <v>0</v>
      </c>
      <c r="AG72" s="80" t="str">
        <f>IFERROR(VLOOKUP(AB72,$AI:$AJ,2,FALSE),0)</f>
        <v>王港支行</v>
      </c>
      <c r="AI72" s="89" t="s">
        <v>325</v>
      </c>
      <c r="AJ72" s="89" t="s">
        <v>286</v>
      </c>
      <c r="AL72" s="83"/>
      <c r="AM72" s="83"/>
      <c r="AN72" s="83"/>
      <c r="AO72" s="83"/>
      <c r="AP72" s="83"/>
      <c r="AX72" s="80" t="s">
        <v>325</v>
      </c>
      <c r="AY72" s="80" t="s">
        <v>286</v>
      </c>
      <c r="BB72" s="80" t="str">
        <f>VLOOKUP(BC72,$AX:$AY,2,FALSE)</f>
        <v>花木支行</v>
      </c>
      <c r="BC72" s="80" t="s">
        <v>154</v>
      </c>
      <c r="BD72" s="80">
        <v>0</v>
      </c>
    </row>
    <row r="73" s="80" customFormat="1" ht="17.25" spans="1:56">
      <c r="A73" s="95"/>
      <c r="B73" s="95"/>
      <c r="C73" s="95"/>
      <c r="D73" s="95"/>
      <c r="E73" s="95"/>
      <c r="F73" s="95"/>
      <c r="G73" s="95"/>
      <c r="H73" s="95"/>
      <c r="I73" s="95"/>
      <c r="J73" s="95"/>
      <c r="K73" s="95"/>
      <c r="Y73" s="98"/>
      <c r="Z73" s="80">
        <f t="shared" si="14"/>
        <v>0</v>
      </c>
      <c r="AA73" s="80">
        <f t="shared" si="13"/>
        <v>0</v>
      </c>
      <c r="AB73" s="81" t="s">
        <v>327</v>
      </c>
      <c r="AC73" s="81">
        <v>0</v>
      </c>
      <c r="AD73" s="81">
        <v>0</v>
      </c>
      <c r="AE73" s="81">
        <v>0</v>
      </c>
      <c r="AF73" s="81">
        <v>0</v>
      </c>
      <c r="AG73" s="80">
        <f>IFERROR(VLOOKUP(AB73,$AI:$AJ,2,FALSE),0)</f>
        <v>0</v>
      </c>
      <c r="AI73" s="89" t="s">
        <v>328</v>
      </c>
      <c r="AJ73" s="89" t="s">
        <v>286</v>
      </c>
      <c r="AL73" s="83"/>
      <c r="AM73" s="83"/>
      <c r="AN73" s="83"/>
      <c r="AO73" s="83"/>
      <c r="AP73" s="83"/>
      <c r="AX73" s="80" t="s">
        <v>328</v>
      </c>
      <c r="AY73" s="80" t="s">
        <v>286</v>
      </c>
      <c r="BB73" s="80" t="str">
        <f>VLOOKUP(BC73,$AX:$AY,2,FALSE)</f>
        <v>北蔡支行</v>
      </c>
      <c r="BC73" s="80" t="s">
        <v>326</v>
      </c>
      <c r="BD73" s="80">
        <v>0</v>
      </c>
    </row>
    <row r="74" s="80" customFormat="1" ht="17.25" spans="1:56">
      <c r="A74" s="95"/>
      <c r="B74" s="95"/>
      <c r="C74" s="95"/>
      <c r="D74" s="95"/>
      <c r="E74" s="95"/>
      <c r="F74" s="95"/>
      <c r="G74" s="95"/>
      <c r="H74" s="95"/>
      <c r="I74" s="95"/>
      <c r="J74" s="95"/>
      <c r="K74" s="95"/>
      <c r="Y74" s="98"/>
      <c r="Z74" s="80">
        <f t="shared" si="14"/>
        <v>0</v>
      </c>
      <c r="AA74" s="80" t="str">
        <f t="shared" si="13"/>
        <v>御桥分理处</v>
      </c>
      <c r="AB74" s="81" t="s">
        <v>329</v>
      </c>
      <c r="AC74" s="81">
        <v>0</v>
      </c>
      <c r="AD74" s="81">
        <v>0</v>
      </c>
      <c r="AE74" s="81">
        <v>0</v>
      </c>
      <c r="AF74" s="81">
        <v>0</v>
      </c>
      <c r="AG74" s="80" t="str">
        <f>IFERROR(VLOOKUP(AB74,$AI:$AJ,2,FALSE),0)</f>
        <v>御桥分理处</v>
      </c>
      <c r="AI74" s="89" t="s">
        <v>330</v>
      </c>
      <c r="AJ74" s="89" t="s">
        <v>286</v>
      </c>
      <c r="AL74" s="83"/>
      <c r="AM74" s="83"/>
      <c r="AN74" s="83"/>
      <c r="AO74" s="83"/>
      <c r="AP74" s="83"/>
      <c r="AX74" s="80" t="s">
        <v>330</v>
      </c>
      <c r="AY74" s="80" t="s">
        <v>286</v>
      </c>
      <c r="BB74" s="80" t="str">
        <f>VLOOKUP(BC74,$AX:$AY,2,FALSE)</f>
        <v>北蔡支行</v>
      </c>
      <c r="BC74" s="80" t="s">
        <v>176</v>
      </c>
      <c r="BD74" s="80">
        <v>4</v>
      </c>
    </row>
    <row r="75" s="80" customFormat="1" ht="17.25" spans="1:56">
      <c r="A75" s="95"/>
      <c r="B75" s="95"/>
      <c r="C75" s="95"/>
      <c r="D75" s="95"/>
      <c r="E75" s="95"/>
      <c r="F75" s="95"/>
      <c r="G75" s="95"/>
      <c r="H75" s="95"/>
      <c r="I75" s="95"/>
      <c r="J75" s="95"/>
      <c r="K75" s="95"/>
      <c r="Y75" s="98"/>
      <c r="Z75" s="80">
        <f t="shared" si="14"/>
        <v>0</v>
      </c>
      <c r="AA75" s="80">
        <f t="shared" si="13"/>
        <v>0</v>
      </c>
      <c r="AB75" s="81" t="s">
        <v>332</v>
      </c>
      <c r="AC75" s="81">
        <v>0</v>
      </c>
      <c r="AD75" s="81">
        <v>0</v>
      </c>
      <c r="AE75" s="81">
        <v>0</v>
      </c>
      <c r="AF75" s="81">
        <v>0</v>
      </c>
      <c r="AG75" s="80">
        <f>IFERROR(VLOOKUP(AB75,$AI:$AJ,2,FALSE),0)</f>
        <v>0</v>
      </c>
      <c r="AI75" s="89" t="s">
        <v>333</v>
      </c>
      <c r="AJ75" s="89" t="s">
        <v>286</v>
      </c>
      <c r="AL75" s="83"/>
      <c r="AM75" s="83"/>
      <c r="AN75" s="83"/>
      <c r="AO75" s="83"/>
      <c r="AP75" s="83"/>
      <c r="AX75" s="80" t="s">
        <v>333</v>
      </c>
      <c r="AY75" s="80" t="s">
        <v>286</v>
      </c>
      <c r="BB75" s="80" t="str">
        <f>VLOOKUP(BC75,$AX:$AY,2,FALSE)</f>
        <v>营业部</v>
      </c>
      <c r="BC75" s="80" t="s">
        <v>331</v>
      </c>
      <c r="BD75" s="80">
        <v>0</v>
      </c>
    </row>
    <row r="76" s="80" customFormat="1" ht="17.25" spans="1:56">
      <c r="A76" s="95"/>
      <c r="B76" s="95"/>
      <c r="C76" s="95"/>
      <c r="D76" s="95"/>
      <c r="E76" s="95"/>
      <c r="F76" s="95"/>
      <c r="G76" s="95"/>
      <c r="H76" s="95"/>
      <c r="I76" s="95"/>
      <c r="J76" s="95"/>
      <c r="K76" s="95"/>
      <c r="Y76" s="98"/>
      <c r="Z76" s="80">
        <f t="shared" si="14"/>
        <v>0</v>
      </c>
      <c r="AA76" s="80" t="str">
        <f t="shared" si="13"/>
        <v>零售市场部</v>
      </c>
      <c r="AB76" s="81" t="s">
        <v>131</v>
      </c>
      <c r="AC76" s="81">
        <v>0</v>
      </c>
      <c r="AD76" s="81">
        <v>0</v>
      </c>
      <c r="AE76" s="81">
        <v>0</v>
      </c>
      <c r="AF76" s="81">
        <v>0</v>
      </c>
      <c r="AG76" s="80" t="str">
        <f>IFERROR(VLOOKUP(AB76,$AI:$AJ,2,FALSE),0)</f>
        <v>零售市场部</v>
      </c>
      <c r="AI76" s="89" t="s">
        <v>335</v>
      </c>
      <c r="AJ76" s="89" t="s">
        <v>286</v>
      </c>
      <c r="AL76" s="83"/>
      <c r="AM76" s="83"/>
      <c r="AN76" s="83"/>
      <c r="AO76" s="83"/>
      <c r="AP76" s="83"/>
      <c r="AX76" s="80" t="s">
        <v>335</v>
      </c>
      <c r="AY76" s="80" t="s">
        <v>286</v>
      </c>
      <c r="BB76" s="80" t="e">
        <f>VLOOKUP(BC76,$AX:$AY,2,FALSE)</f>
        <v>#N/A</v>
      </c>
      <c r="BC76" s="80" t="s">
        <v>334</v>
      </c>
      <c r="BD76" s="80">
        <v>0</v>
      </c>
    </row>
    <row r="77" s="80" customFormat="1" ht="17.25" spans="1:56">
      <c r="A77" s="95"/>
      <c r="B77" s="95"/>
      <c r="C77" s="95"/>
      <c r="D77" s="95"/>
      <c r="E77" s="95"/>
      <c r="F77" s="95"/>
      <c r="G77" s="95"/>
      <c r="H77" s="95"/>
      <c r="I77" s="95"/>
      <c r="J77" s="95"/>
      <c r="K77" s="95"/>
      <c r="Y77" s="98"/>
      <c r="Z77" s="80">
        <f t="shared" si="14"/>
        <v>0</v>
      </c>
      <c r="AA77" s="80" t="str">
        <f t="shared" si="13"/>
        <v>零售金融部</v>
      </c>
      <c r="AB77" s="81" t="s">
        <v>265</v>
      </c>
      <c r="AC77" s="81">
        <v>0</v>
      </c>
      <c r="AD77" s="81">
        <v>0</v>
      </c>
      <c r="AE77" s="81">
        <v>0</v>
      </c>
      <c r="AF77" s="81">
        <v>0</v>
      </c>
      <c r="AG77" s="80" t="str">
        <f>IFERROR(VLOOKUP(AB77,$AI:$AJ,2,FALSE),0)</f>
        <v>零售金融部</v>
      </c>
      <c r="AI77" s="89" t="s">
        <v>310</v>
      </c>
      <c r="AJ77" s="89" t="s">
        <v>286</v>
      </c>
      <c r="AL77" s="83"/>
      <c r="AM77" s="83"/>
      <c r="AN77" s="83"/>
      <c r="AO77" s="83"/>
      <c r="AP77" s="83"/>
      <c r="AX77" s="80" t="s">
        <v>310</v>
      </c>
      <c r="AY77" s="80" t="s">
        <v>286</v>
      </c>
      <c r="BB77" s="80" t="str">
        <f>VLOOKUP(BC77,$AX:$AY,2,FALSE)</f>
        <v>零售市场部</v>
      </c>
      <c r="BC77" s="80" t="s">
        <v>158</v>
      </c>
      <c r="BD77" s="80">
        <v>1</v>
      </c>
    </row>
    <row r="78" s="80" customFormat="1" ht="17.25" spans="1:56">
      <c r="A78" s="95"/>
      <c r="B78" s="95"/>
      <c r="C78" s="95"/>
      <c r="D78" s="95"/>
      <c r="E78" s="95"/>
      <c r="F78" s="95"/>
      <c r="G78" s="95"/>
      <c r="H78" s="95"/>
      <c r="I78" s="95"/>
      <c r="J78" s="95"/>
      <c r="K78" s="95"/>
      <c r="Y78" s="98"/>
      <c r="Z78" s="80">
        <f t="shared" si="14"/>
        <v>0</v>
      </c>
      <c r="AA78" s="80" t="str">
        <f t="shared" si="13"/>
        <v>民耀分理处</v>
      </c>
      <c r="AB78" s="81" t="s">
        <v>139</v>
      </c>
      <c r="AC78" s="81">
        <v>0</v>
      </c>
      <c r="AD78" s="81">
        <v>0</v>
      </c>
      <c r="AE78" s="81">
        <v>0</v>
      </c>
      <c r="AF78" s="81">
        <v>0</v>
      </c>
      <c r="AG78" s="80" t="str">
        <f>IFERROR(VLOOKUP(AB78,$AI:$AJ,2,FALSE),0)</f>
        <v>民耀分理处</v>
      </c>
      <c r="AI78" s="89" t="s">
        <v>337</v>
      </c>
      <c r="AJ78" s="89" t="s">
        <v>286</v>
      </c>
      <c r="AL78" s="83"/>
      <c r="AM78" s="83"/>
      <c r="AN78" s="83"/>
      <c r="AO78" s="83"/>
      <c r="AP78" s="83"/>
      <c r="AX78" s="80" t="s">
        <v>337</v>
      </c>
      <c r="AY78" s="80" t="s">
        <v>286</v>
      </c>
      <c r="BB78" s="80" t="str">
        <f>VLOOKUP(BC78,$AX:$AY,2,FALSE)</f>
        <v>川沙支行</v>
      </c>
      <c r="BC78" s="80" t="s">
        <v>336</v>
      </c>
      <c r="BD78" s="80">
        <v>0</v>
      </c>
    </row>
    <row r="79" s="80" customFormat="1" ht="17.25" spans="1:56">
      <c r="A79" s="95"/>
      <c r="B79" s="95"/>
      <c r="C79" s="95"/>
      <c r="D79" s="95"/>
      <c r="E79" s="95"/>
      <c r="F79" s="95"/>
      <c r="G79" s="95"/>
      <c r="H79" s="95"/>
      <c r="I79" s="95"/>
      <c r="J79" s="95"/>
      <c r="K79" s="95"/>
      <c r="Y79" s="98"/>
      <c r="Z79" s="80">
        <f t="shared" si="14"/>
        <v>0</v>
      </c>
      <c r="AA79" s="80" t="str">
        <f t="shared" si="13"/>
        <v>花木支行</v>
      </c>
      <c r="AB79" s="81" t="s">
        <v>339</v>
      </c>
      <c r="AC79" s="81">
        <v>0</v>
      </c>
      <c r="AD79" s="81">
        <v>0</v>
      </c>
      <c r="AE79" s="81">
        <v>0</v>
      </c>
      <c r="AF79" s="81">
        <v>0</v>
      </c>
      <c r="AG79" s="80" t="str">
        <f>IFERROR(VLOOKUP(AB79,$AI:$AJ,2,FALSE),0)</f>
        <v>花木支行</v>
      </c>
      <c r="AI79" s="89" t="s">
        <v>337</v>
      </c>
      <c r="AJ79" s="89" t="s">
        <v>286</v>
      </c>
      <c r="AL79" s="83"/>
      <c r="AM79" s="83"/>
      <c r="AN79" s="83"/>
      <c r="AO79" s="83"/>
      <c r="AP79" s="83"/>
      <c r="AX79" s="80" t="s">
        <v>337</v>
      </c>
      <c r="AY79" s="80" t="s">
        <v>286</v>
      </c>
      <c r="BB79" s="80" t="str">
        <f>VLOOKUP(BC79,$AX:$AY,2,FALSE)</f>
        <v>川沙支行</v>
      </c>
      <c r="BC79" s="80" t="s">
        <v>338</v>
      </c>
      <c r="BD79" s="80">
        <v>0</v>
      </c>
    </row>
    <row r="80" s="80" customFormat="1" ht="17.25" spans="1:56">
      <c r="A80" s="95"/>
      <c r="B80" s="95"/>
      <c r="C80" s="95"/>
      <c r="D80" s="95"/>
      <c r="E80" s="95"/>
      <c r="F80" s="95"/>
      <c r="G80" s="95"/>
      <c r="H80" s="95"/>
      <c r="I80" s="95"/>
      <c r="J80" s="95"/>
      <c r="K80" s="95"/>
      <c r="Y80" s="98"/>
      <c r="Z80" s="80">
        <f t="shared" si="14"/>
        <v>0</v>
      </c>
      <c r="AA80" s="80" t="str">
        <f t="shared" si="13"/>
        <v>南新分理处</v>
      </c>
      <c r="AB80" s="81" t="s">
        <v>340</v>
      </c>
      <c r="AC80" s="81">
        <v>0</v>
      </c>
      <c r="AD80" s="81">
        <v>0</v>
      </c>
      <c r="AE80" s="81">
        <v>0</v>
      </c>
      <c r="AF80" s="81">
        <v>0</v>
      </c>
      <c r="AG80" s="80" t="str">
        <f>IFERROR(VLOOKUP(AB80,$AI:$AJ,2,FALSE),0)</f>
        <v>南新分理处</v>
      </c>
      <c r="AI80" s="89" t="s">
        <v>341</v>
      </c>
      <c r="AJ80" s="89" t="s">
        <v>286</v>
      </c>
      <c r="AL80" s="83"/>
      <c r="AM80" s="83"/>
      <c r="AN80" s="83"/>
      <c r="AO80" s="83"/>
      <c r="AP80" s="83"/>
      <c r="AX80" s="80" t="s">
        <v>341</v>
      </c>
      <c r="AY80" s="80" t="s">
        <v>286</v>
      </c>
      <c r="BB80" s="80" t="str">
        <f>VLOOKUP(BC80,$AX:$AY,2,FALSE)</f>
        <v>零售市场部</v>
      </c>
      <c r="BC80" s="80" t="s">
        <v>185</v>
      </c>
      <c r="BD80" s="80">
        <v>0</v>
      </c>
    </row>
    <row r="81" s="80" customFormat="1" ht="17.25" spans="1:56">
      <c r="A81" s="95"/>
      <c r="B81" s="95"/>
      <c r="C81" s="95"/>
      <c r="D81" s="95"/>
      <c r="E81" s="95"/>
      <c r="F81" s="95"/>
      <c r="G81" s="95"/>
      <c r="H81" s="95"/>
      <c r="I81" s="95"/>
      <c r="J81" s="95"/>
      <c r="K81" s="95"/>
      <c r="Y81" s="98"/>
      <c r="Z81" s="80">
        <f t="shared" si="14"/>
        <v>0</v>
      </c>
      <c r="AA81" s="80" t="str">
        <f t="shared" si="13"/>
        <v>唐镇支行</v>
      </c>
      <c r="AB81" s="81" t="s">
        <v>343</v>
      </c>
      <c r="AC81" s="81">
        <v>0</v>
      </c>
      <c r="AD81" s="81">
        <v>0</v>
      </c>
      <c r="AE81" s="81">
        <v>0</v>
      </c>
      <c r="AF81" s="81">
        <v>0</v>
      </c>
      <c r="AG81" s="80" t="str">
        <f>IFERROR(VLOOKUP(AB81,$AI:$AJ,2,FALSE),0)</f>
        <v>唐镇支行</v>
      </c>
      <c r="AI81" s="89" t="s">
        <v>344</v>
      </c>
      <c r="AJ81" s="89" t="s">
        <v>286</v>
      </c>
      <c r="AL81" s="83"/>
      <c r="AM81" s="83"/>
      <c r="AN81" s="83"/>
      <c r="AO81" s="83"/>
      <c r="AP81" s="83"/>
      <c r="AX81" s="80" t="s">
        <v>344</v>
      </c>
      <c r="AY81" s="80" t="s">
        <v>286</v>
      </c>
      <c r="BB81" s="80" t="str">
        <f>VLOOKUP(BC81,$AX:$AY,2,FALSE)</f>
        <v>孙桥支行</v>
      </c>
      <c r="BC81" s="80" t="s">
        <v>342</v>
      </c>
      <c r="BD81" s="80">
        <v>2</v>
      </c>
    </row>
    <row r="82" s="80" customFormat="1" ht="17.25" spans="1:56">
      <c r="A82" s="95"/>
      <c r="B82" s="95"/>
      <c r="C82" s="95"/>
      <c r="D82" s="95"/>
      <c r="E82" s="95"/>
      <c r="F82" s="95"/>
      <c r="G82" s="95"/>
      <c r="H82" s="95"/>
      <c r="I82" s="95"/>
      <c r="J82" s="95"/>
      <c r="K82" s="95"/>
      <c r="Y82" s="98"/>
      <c r="Z82" s="80">
        <f t="shared" si="14"/>
        <v>0</v>
      </c>
      <c r="AA82" s="80" t="str">
        <f t="shared" si="13"/>
        <v>杨思支行</v>
      </c>
      <c r="AB82" s="81" t="s">
        <v>144</v>
      </c>
      <c r="AC82" s="81">
        <v>0</v>
      </c>
      <c r="AD82" s="81">
        <v>0</v>
      </c>
      <c r="AE82" s="81">
        <v>0</v>
      </c>
      <c r="AF82" s="81">
        <v>0</v>
      </c>
      <c r="AG82" s="80" t="str">
        <f>IFERROR(VLOOKUP(AB82,$AI:$AJ,2,FALSE),0)</f>
        <v>杨思支行</v>
      </c>
      <c r="AI82" s="89" t="s">
        <v>346</v>
      </c>
      <c r="AJ82" s="89" t="s">
        <v>286</v>
      </c>
      <c r="AL82" s="83"/>
      <c r="AM82" s="83"/>
      <c r="AN82" s="83"/>
      <c r="AO82" s="83"/>
      <c r="AP82" s="83"/>
      <c r="AX82" s="80" t="s">
        <v>346</v>
      </c>
      <c r="AY82" s="80" t="s">
        <v>286</v>
      </c>
      <c r="BB82" s="80" t="str">
        <f>VLOOKUP(BC82,$AX:$AY,2,FALSE)</f>
        <v>凌兆分理处</v>
      </c>
      <c r="BC82" s="80" t="s">
        <v>345</v>
      </c>
      <c r="BD82" s="80">
        <v>0</v>
      </c>
    </row>
    <row r="83" s="80" customFormat="1" ht="17.25" spans="1:56">
      <c r="A83" s="95"/>
      <c r="B83" s="95"/>
      <c r="C83" s="95"/>
      <c r="D83" s="95"/>
      <c r="E83" s="95"/>
      <c r="F83" s="95"/>
      <c r="G83" s="95"/>
      <c r="H83" s="95"/>
      <c r="I83" s="95"/>
      <c r="J83" s="95"/>
      <c r="K83" s="95"/>
      <c r="Y83" s="98"/>
      <c r="Z83" s="80">
        <f t="shared" si="14"/>
        <v>0</v>
      </c>
      <c r="AA83" s="80" t="str">
        <f t="shared" si="13"/>
        <v>零售市场部</v>
      </c>
      <c r="AB83" s="81" t="s">
        <v>56</v>
      </c>
      <c r="AC83" s="81">
        <v>0</v>
      </c>
      <c r="AD83" s="81">
        <v>0</v>
      </c>
      <c r="AE83" s="81">
        <v>0</v>
      </c>
      <c r="AF83" s="81">
        <v>0</v>
      </c>
      <c r="AG83" s="80" t="str">
        <f>IFERROR(VLOOKUP(AB83,$AI:$AJ,2,FALSE),0)</f>
        <v>零售市场部</v>
      </c>
      <c r="AI83" s="89" t="s">
        <v>348</v>
      </c>
      <c r="AJ83" s="89" t="s">
        <v>286</v>
      </c>
      <c r="AL83" s="83"/>
      <c r="AM83" s="83"/>
      <c r="AN83" s="83"/>
      <c r="AO83" s="83"/>
      <c r="AP83" s="83"/>
      <c r="AX83" s="80" t="s">
        <v>348</v>
      </c>
      <c r="AY83" s="80" t="s">
        <v>286</v>
      </c>
      <c r="BB83" s="80" t="str">
        <f>VLOOKUP(BC83,$AX:$AY,2,FALSE)</f>
        <v>黄楼支行</v>
      </c>
      <c r="BC83" s="80" t="s">
        <v>347</v>
      </c>
      <c r="BD83" s="80">
        <v>0</v>
      </c>
    </row>
    <row r="84" s="80" customFormat="1" ht="17.25" spans="1:56">
      <c r="A84" s="95"/>
      <c r="B84" s="95"/>
      <c r="C84" s="95"/>
      <c r="D84" s="95"/>
      <c r="E84" s="95"/>
      <c r="F84" s="95"/>
      <c r="G84" s="95"/>
      <c r="H84" s="95"/>
      <c r="I84" s="95"/>
      <c r="J84" s="95"/>
      <c r="K84" s="95"/>
      <c r="Y84" s="98"/>
      <c r="Z84" s="80">
        <f t="shared" si="14"/>
        <v>0</v>
      </c>
      <c r="AA84" s="80" t="str">
        <f t="shared" si="13"/>
        <v>曹路支行</v>
      </c>
      <c r="AB84" s="81" t="s">
        <v>63</v>
      </c>
      <c r="AC84" s="81">
        <v>0</v>
      </c>
      <c r="AD84" s="81">
        <v>0</v>
      </c>
      <c r="AE84" s="81">
        <v>0</v>
      </c>
      <c r="AF84" s="81">
        <v>0</v>
      </c>
      <c r="AG84" s="80" t="str">
        <f>IFERROR(VLOOKUP(AB84,$AI:$AJ,2,FALSE),0)</f>
        <v>曹路支行</v>
      </c>
      <c r="AI84" s="89" t="s">
        <v>350</v>
      </c>
      <c r="AJ84" s="89" t="s">
        <v>286</v>
      </c>
      <c r="AL84" s="83"/>
      <c r="AM84" s="83"/>
      <c r="AN84" s="83"/>
      <c r="AO84" s="83"/>
      <c r="AP84" s="83"/>
      <c r="AX84" s="80" t="s">
        <v>350</v>
      </c>
      <c r="AY84" s="80" t="s">
        <v>286</v>
      </c>
      <c r="BB84" s="80" t="str">
        <f>VLOOKUP(BC84,$AX:$AY,2,FALSE)</f>
        <v>龚路支行</v>
      </c>
      <c r="BC84" s="80" t="s">
        <v>349</v>
      </c>
      <c r="BD84" s="80">
        <v>0</v>
      </c>
    </row>
    <row r="85" s="80" customFormat="1" ht="17.25" spans="1:56">
      <c r="A85" s="95"/>
      <c r="B85" s="95"/>
      <c r="C85" s="95"/>
      <c r="D85" s="95"/>
      <c r="E85" s="95"/>
      <c r="F85" s="95"/>
      <c r="G85" s="95"/>
      <c r="H85" s="95"/>
      <c r="I85" s="95"/>
      <c r="J85" s="95"/>
      <c r="K85" s="95"/>
      <c r="Y85" s="98"/>
      <c r="Z85" s="80">
        <f t="shared" si="14"/>
        <v>0</v>
      </c>
      <c r="AA85" s="80" t="str">
        <f t="shared" si="13"/>
        <v>零售金融部</v>
      </c>
      <c r="AB85" s="81" t="s">
        <v>279</v>
      </c>
      <c r="AC85" s="81">
        <v>0</v>
      </c>
      <c r="AD85" s="81">
        <v>0</v>
      </c>
      <c r="AE85" s="81">
        <v>0</v>
      </c>
      <c r="AF85" s="81">
        <v>0</v>
      </c>
      <c r="AG85" s="80" t="str">
        <f>IFERROR(VLOOKUP(AB85,$AI:$AJ,2,FALSE),0)</f>
        <v>零售金融部</v>
      </c>
      <c r="AI85" s="89" t="s">
        <v>351</v>
      </c>
      <c r="AJ85" s="89" t="s">
        <v>286</v>
      </c>
      <c r="AL85" s="83"/>
      <c r="AM85" s="83"/>
      <c r="AN85" s="83"/>
      <c r="AO85" s="83"/>
      <c r="AP85" s="83"/>
      <c r="AX85" s="80" t="s">
        <v>351</v>
      </c>
      <c r="AY85" s="80" t="s">
        <v>286</v>
      </c>
      <c r="BB85" s="80" t="str">
        <f>VLOOKUP(BC85,$AX:$AY,2,FALSE)</f>
        <v>北蔡支行</v>
      </c>
      <c r="BC85" s="80" t="s">
        <v>190</v>
      </c>
      <c r="BD85" s="80">
        <v>0</v>
      </c>
    </row>
    <row r="86" s="80" customFormat="1" ht="17.25" spans="1:56">
      <c r="A86" s="95"/>
      <c r="B86" s="95"/>
      <c r="C86" s="95"/>
      <c r="D86" s="95"/>
      <c r="E86" s="95"/>
      <c r="F86" s="95"/>
      <c r="G86" s="95"/>
      <c r="H86" s="95"/>
      <c r="I86" s="95"/>
      <c r="J86" s="95"/>
      <c r="K86" s="95"/>
      <c r="Y86" s="98"/>
      <c r="Z86" s="80">
        <f t="shared" si="14"/>
        <v>0</v>
      </c>
      <c r="AA86" s="80" t="str">
        <f t="shared" si="13"/>
        <v>市场一部</v>
      </c>
      <c r="AB86" s="81" t="s">
        <v>352</v>
      </c>
      <c r="AC86" s="81">
        <v>0</v>
      </c>
      <c r="AD86" s="81">
        <v>0</v>
      </c>
      <c r="AE86" s="81">
        <v>0</v>
      </c>
      <c r="AF86" s="81">
        <v>0</v>
      </c>
      <c r="AG86" s="80" t="str">
        <f>IFERROR(VLOOKUP(AB86,$AI:$AJ,2,FALSE),0)</f>
        <v>市场一部</v>
      </c>
      <c r="AI86" s="89" t="s">
        <v>353</v>
      </c>
      <c r="AJ86" s="89" t="s">
        <v>286</v>
      </c>
      <c r="AL86" s="83"/>
      <c r="AM86" s="83"/>
      <c r="AN86" s="83"/>
      <c r="AO86" s="83"/>
      <c r="AP86" s="83"/>
      <c r="AX86" s="80" t="s">
        <v>353</v>
      </c>
      <c r="AY86" s="80" t="s">
        <v>286</v>
      </c>
      <c r="BB86" s="80" t="str">
        <f>VLOOKUP(BC86,$AX:$AY,2,FALSE)</f>
        <v>零售市场部</v>
      </c>
      <c r="BC86" s="80" t="s">
        <v>195</v>
      </c>
      <c r="BD86" s="80">
        <v>0</v>
      </c>
    </row>
    <row r="87" s="80" customFormat="1" ht="17.25" spans="1:56">
      <c r="A87" s="95"/>
      <c r="B87" s="95"/>
      <c r="C87" s="95"/>
      <c r="D87" s="95"/>
      <c r="E87" s="95"/>
      <c r="F87" s="95"/>
      <c r="G87" s="95"/>
      <c r="H87" s="95"/>
      <c r="I87" s="95"/>
      <c r="J87" s="95"/>
      <c r="K87" s="95"/>
      <c r="Y87" s="98"/>
      <c r="Z87" s="80">
        <f t="shared" si="14"/>
        <v>0</v>
      </c>
      <c r="AA87" s="80" t="str">
        <f t="shared" si="13"/>
        <v>零售市场部</v>
      </c>
      <c r="AB87" s="81" t="s">
        <v>355</v>
      </c>
      <c r="AC87" s="81">
        <v>0</v>
      </c>
      <c r="AD87" s="81">
        <v>0</v>
      </c>
      <c r="AE87" s="81">
        <v>0</v>
      </c>
      <c r="AF87" s="81">
        <v>0</v>
      </c>
      <c r="AG87" s="80" t="str">
        <f>IFERROR(VLOOKUP(AB87,$AI:$AJ,2,FALSE),0)</f>
        <v>零售市场部</v>
      </c>
      <c r="AI87" s="89" t="s">
        <v>356</v>
      </c>
      <c r="AJ87" s="89" t="s">
        <v>286</v>
      </c>
      <c r="AL87" s="83"/>
      <c r="AM87" s="83"/>
      <c r="AN87" s="83"/>
      <c r="AO87" s="83"/>
      <c r="AP87" s="83"/>
      <c r="AX87" s="80" t="s">
        <v>356</v>
      </c>
      <c r="AY87" s="80" t="s">
        <v>286</v>
      </c>
      <c r="BB87" s="80" t="str">
        <f>VLOOKUP(BC87,$AX:$AY,2,FALSE)</f>
        <v>东波分理处</v>
      </c>
      <c r="BC87" s="80" t="s">
        <v>354</v>
      </c>
      <c r="BD87" s="80">
        <v>0</v>
      </c>
    </row>
    <row r="88" s="80" customFormat="1" ht="17.25" spans="1:56">
      <c r="A88" s="95"/>
      <c r="B88" s="95"/>
      <c r="C88" s="95"/>
      <c r="D88" s="95"/>
      <c r="E88" s="95"/>
      <c r="F88" s="95"/>
      <c r="G88" s="95"/>
      <c r="H88" s="95"/>
      <c r="I88" s="95"/>
      <c r="J88" s="95"/>
      <c r="K88" s="95"/>
      <c r="Y88" s="98"/>
      <c r="Z88" s="80">
        <f t="shared" si="14"/>
        <v>0</v>
      </c>
      <c r="AA88" s="80" t="str">
        <f t="shared" si="13"/>
        <v>张江支行</v>
      </c>
      <c r="AB88" s="81" t="s">
        <v>358</v>
      </c>
      <c r="AC88" s="81">
        <v>0</v>
      </c>
      <c r="AD88" s="81">
        <v>0</v>
      </c>
      <c r="AE88" s="81">
        <v>0</v>
      </c>
      <c r="AF88" s="81">
        <v>0</v>
      </c>
      <c r="AG88" s="80" t="str">
        <f>IFERROR(VLOOKUP(AB88,$AI:$AJ,2,FALSE),0)</f>
        <v>张江支行</v>
      </c>
      <c r="AI88" s="89" t="s">
        <v>359</v>
      </c>
      <c r="AJ88" s="89" t="s">
        <v>286</v>
      </c>
      <c r="AL88" s="83"/>
      <c r="AM88" s="83"/>
      <c r="AN88" s="83"/>
      <c r="AO88" s="83"/>
      <c r="AP88" s="83"/>
      <c r="AX88" s="80" t="s">
        <v>359</v>
      </c>
      <c r="AY88" s="80" t="s">
        <v>286</v>
      </c>
      <c r="BB88" s="80" t="str">
        <f>VLOOKUP(BC88,$AX:$AY,2,FALSE)</f>
        <v>六团支行</v>
      </c>
      <c r="BC88" s="80" t="s">
        <v>357</v>
      </c>
      <c r="BD88" s="80">
        <v>0</v>
      </c>
    </row>
    <row r="89" s="80" customFormat="1" ht="17.25" spans="1:56">
      <c r="A89" s="95"/>
      <c r="B89" s="95"/>
      <c r="C89" s="95"/>
      <c r="D89" s="95"/>
      <c r="E89" s="95"/>
      <c r="F89" s="95"/>
      <c r="G89" s="95"/>
      <c r="H89" s="95"/>
      <c r="I89" s="95"/>
      <c r="J89" s="95"/>
      <c r="K89" s="95"/>
      <c r="Y89" s="98"/>
      <c r="Z89" s="80">
        <f t="shared" si="14"/>
        <v>0</v>
      </c>
      <c r="AA89" s="80" t="str">
        <f t="shared" si="13"/>
        <v>合庆支行</v>
      </c>
      <c r="AB89" s="81" t="s">
        <v>103</v>
      </c>
      <c r="AC89" s="81">
        <v>1</v>
      </c>
      <c r="AD89" s="81">
        <v>0</v>
      </c>
      <c r="AE89" s="81">
        <v>1</v>
      </c>
      <c r="AF89" s="81">
        <v>0</v>
      </c>
      <c r="AG89" s="80" t="str">
        <f>IFERROR(VLOOKUP(AB89,$AI:$AJ,2,FALSE),0)</f>
        <v>合庆支行</v>
      </c>
      <c r="AI89" s="89" t="s">
        <v>361</v>
      </c>
      <c r="AJ89" s="89" t="s">
        <v>286</v>
      </c>
      <c r="AL89" s="83"/>
      <c r="AM89" s="83"/>
      <c r="AN89" s="83"/>
      <c r="AO89" s="83"/>
      <c r="AP89" s="83"/>
      <c r="AX89" s="80" t="s">
        <v>361</v>
      </c>
      <c r="AY89" s="80" t="s">
        <v>286</v>
      </c>
      <c r="BB89" s="80" t="str">
        <f>VLOOKUP(BC89,$AX:$AY,2,FALSE)</f>
        <v>高行支行</v>
      </c>
      <c r="BC89" s="80" t="s">
        <v>360</v>
      </c>
      <c r="BD89" s="80">
        <v>0</v>
      </c>
    </row>
    <row r="90" s="80" customFormat="1" ht="17.25" spans="1:56">
      <c r="A90" s="95"/>
      <c r="B90" s="95"/>
      <c r="C90" s="95"/>
      <c r="D90" s="95"/>
      <c r="E90" s="95"/>
      <c r="F90" s="95"/>
      <c r="G90" s="95"/>
      <c r="H90" s="95"/>
      <c r="I90" s="95"/>
      <c r="J90" s="95"/>
      <c r="K90" s="95"/>
      <c r="Y90" s="98"/>
      <c r="Z90" s="80">
        <f t="shared" si="14"/>
        <v>0</v>
      </c>
      <c r="AA90" s="80" t="str">
        <f t="shared" si="13"/>
        <v>合庆支行</v>
      </c>
      <c r="AB90" s="81" t="s">
        <v>161</v>
      </c>
      <c r="AC90" s="81">
        <v>0</v>
      </c>
      <c r="AD90" s="81">
        <v>0</v>
      </c>
      <c r="AE90" s="81">
        <v>0</v>
      </c>
      <c r="AF90" s="81">
        <v>35000</v>
      </c>
      <c r="AG90" s="80" t="str">
        <f>IFERROR(VLOOKUP(AB90,$AI:$AJ,2,FALSE),0)</f>
        <v>合庆支行</v>
      </c>
      <c r="AI90" s="89" t="s">
        <v>363</v>
      </c>
      <c r="AJ90" s="89" t="s">
        <v>286</v>
      </c>
      <c r="AL90" s="83"/>
      <c r="AM90" s="83"/>
      <c r="AN90" s="83"/>
      <c r="AO90" s="83"/>
      <c r="AP90" s="83"/>
      <c r="AX90" s="80" t="s">
        <v>363</v>
      </c>
      <c r="AY90" s="80" t="s">
        <v>286</v>
      </c>
      <c r="BB90" s="80" t="str">
        <f>VLOOKUP(BC90,$AX:$AY,2,FALSE)</f>
        <v>唐镇支行</v>
      </c>
      <c r="BC90" s="80" t="s">
        <v>362</v>
      </c>
      <c r="BD90" s="80">
        <v>0</v>
      </c>
    </row>
    <row r="91" s="80" customFormat="1" ht="17.25" spans="1:56">
      <c r="A91" s="95"/>
      <c r="B91" s="95"/>
      <c r="C91" s="95"/>
      <c r="D91" s="95"/>
      <c r="E91" s="95"/>
      <c r="F91" s="95"/>
      <c r="G91" s="95"/>
      <c r="H91" s="95"/>
      <c r="I91" s="95"/>
      <c r="J91" s="95"/>
      <c r="K91" s="95"/>
      <c r="Y91" s="98"/>
      <c r="Z91" s="80">
        <f t="shared" si="14"/>
        <v>0</v>
      </c>
      <c r="AA91" s="80" t="str">
        <f t="shared" si="13"/>
        <v>凌桥支行</v>
      </c>
      <c r="AB91" s="81" t="s">
        <v>365</v>
      </c>
      <c r="AC91" s="81">
        <v>0</v>
      </c>
      <c r="AD91" s="81">
        <v>0</v>
      </c>
      <c r="AE91" s="81">
        <v>1</v>
      </c>
      <c r="AF91" s="81">
        <v>0</v>
      </c>
      <c r="AG91" s="80" t="str">
        <f>IFERROR(VLOOKUP(AB91,$AI:$AJ,2,FALSE),0)</f>
        <v>凌桥支行</v>
      </c>
      <c r="AI91" s="89" t="s">
        <v>366</v>
      </c>
      <c r="AJ91" s="89" t="s">
        <v>286</v>
      </c>
      <c r="AL91" s="83"/>
      <c r="AM91" s="83"/>
      <c r="AN91" s="83"/>
      <c r="AO91" s="83"/>
      <c r="AP91" s="83"/>
      <c r="AX91" s="80" t="s">
        <v>366</v>
      </c>
      <c r="AY91" s="80" t="s">
        <v>286</v>
      </c>
      <c r="BB91" s="80" t="str">
        <f>VLOOKUP(BC91,$AX:$AY,2,FALSE)</f>
        <v>花木支行</v>
      </c>
      <c r="BC91" s="80" t="s">
        <v>364</v>
      </c>
      <c r="BD91" s="80">
        <v>1</v>
      </c>
    </row>
    <row r="92" s="80" customFormat="1" ht="17.25" spans="1:56">
      <c r="A92" s="95"/>
      <c r="B92" s="95"/>
      <c r="C92" s="95"/>
      <c r="D92" s="95"/>
      <c r="E92" s="95"/>
      <c r="F92" s="95"/>
      <c r="G92" s="95"/>
      <c r="H92" s="95"/>
      <c r="I92" s="95"/>
      <c r="J92" s="95"/>
      <c r="K92" s="95"/>
      <c r="Y92" s="98"/>
      <c r="Z92" s="80">
        <f t="shared" si="14"/>
        <v>0</v>
      </c>
      <c r="AA92" s="80" t="str">
        <f t="shared" si="13"/>
        <v>洋泾支行</v>
      </c>
      <c r="AB92" s="81" t="s">
        <v>166</v>
      </c>
      <c r="AC92" s="81">
        <v>0</v>
      </c>
      <c r="AD92" s="81">
        <v>0</v>
      </c>
      <c r="AE92" s="81">
        <v>1</v>
      </c>
      <c r="AF92" s="81">
        <v>0</v>
      </c>
      <c r="AG92" s="80" t="str">
        <f>IFERROR(VLOOKUP(AB92,$AI:$AJ,2,FALSE),0)</f>
        <v>洋泾支行</v>
      </c>
      <c r="AI92" s="89" t="s">
        <v>367</v>
      </c>
      <c r="AJ92" s="89" t="s">
        <v>286</v>
      </c>
      <c r="AL92" s="83"/>
      <c r="AM92" s="83"/>
      <c r="AN92" s="83"/>
      <c r="AO92" s="83"/>
      <c r="AP92" s="83"/>
      <c r="AX92" s="80" t="s">
        <v>367</v>
      </c>
      <c r="AY92" s="80" t="s">
        <v>286</v>
      </c>
      <c r="BB92" s="80" t="str">
        <f>VLOOKUP(BC92,$AX:$AY,2,FALSE)</f>
        <v>零售市场部</v>
      </c>
      <c r="BC92" s="80" t="s">
        <v>162</v>
      </c>
      <c r="BD92" s="80">
        <v>1</v>
      </c>
    </row>
    <row r="93" s="80" customFormat="1" ht="17.25" spans="1:56">
      <c r="A93" s="95"/>
      <c r="B93" s="95"/>
      <c r="C93" s="95"/>
      <c r="D93" s="95"/>
      <c r="E93" s="95"/>
      <c r="F93" s="95"/>
      <c r="G93" s="95"/>
      <c r="H93" s="95"/>
      <c r="I93" s="95"/>
      <c r="J93" s="95"/>
      <c r="K93" s="95"/>
      <c r="Y93" s="98"/>
      <c r="Z93" s="80">
        <f t="shared" si="14"/>
        <v>0</v>
      </c>
      <c r="AA93" s="80" t="str">
        <f t="shared" si="13"/>
        <v>金桥支行</v>
      </c>
      <c r="AB93" s="81" t="s">
        <v>369</v>
      </c>
      <c r="AC93" s="81">
        <v>0</v>
      </c>
      <c r="AD93" s="81">
        <v>0</v>
      </c>
      <c r="AE93" s="81">
        <v>0</v>
      </c>
      <c r="AF93" s="81">
        <v>0</v>
      </c>
      <c r="AG93" s="80" t="str">
        <f>IFERROR(VLOOKUP(AB93,$AI:$AJ,2,FALSE),0)</f>
        <v>金桥支行</v>
      </c>
      <c r="AI93" s="89"/>
      <c r="AJ93" s="89"/>
      <c r="AL93" s="83"/>
      <c r="AM93" s="83"/>
      <c r="AN93" s="83"/>
      <c r="AO93" s="83"/>
      <c r="AP93" s="83"/>
      <c r="BB93" s="80" t="str">
        <f>VLOOKUP(BC93,$AX:$AY,2,FALSE)</f>
        <v>南新分理处</v>
      </c>
      <c r="BC93" s="80" t="s">
        <v>368</v>
      </c>
      <c r="BD93" s="80">
        <v>0</v>
      </c>
    </row>
    <row r="94" s="80" customFormat="1" ht="17.25" spans="1:56">
      <c r="A94" s="95"/>
      <c r="B94" s="95"/>
      <c r="C94" s="95"/>
      <c r="D94" s="95"/>
      <c r="E94" s="95"/>
      <c r="F94" s="95"/>
      <c r="G94" s="95"/>
      <c r="H94" s="95"/>
      <c r="I94" s="95"/>
      <c r="J94" s="95"/>
      <c r="K94" s="95"/>
      <c r="Y94" s="98"/>
      <c r="Z94" s="80">
        <f t="shared" si="14"/>
        <v>0</v>
      </c>
      <c r="AA94" s="80" t="str">
        <f t="shared" si="13"/>
        <v>合规内控部</v>
      </c>
      <c r="AB94" s="81" t="s">
        <v>371</v>
      </c>
      <c r="AC94" s="81">
        <v>0</v>
      </c>
      <c r="AD94" s="81">
        <v>0</v>
      </c>
      <c r="AE94" s="81">
        <v>0</v>
      </c>
      <c r="AF94" s="81">
        <v>0</v>
      </c>
      <c r="AG94" s="80" t="str">
        <f>IFERROR(VLOOKUP(AB94,$AI:$AJ,2,FALSE),0)</f>
        <v>合规内控部</v>
      </c>
      <c r="AI94" s="89" t="s">
        <v>372</v>
      </c>
      <c r="AJ94" s="89" t="s">
        <v>286</v>
      </c>
      <c r="AL94" s="83"/>
      <c r="AM94" s="83"/>
      <c r="AN94" s="83"/>
      <c r="AO94" s="83"/>
      <c r="AP94" s="83"/>
      <c r="AX94" s="80" t="s">
        <v>372</v>
      </c>
      <c r="AY94" s="80" t="s">
        <v>286</v>
      </c>
      <c r="BB94" s="80" t="str">
        <f>VLOOKUP(BC94,$AX:$AY,2,FALSE)</f>
        <v>陆家嘴支行</v>
      </c>
      <c r="BC94" s="80" t="s">
        <v>370</v>
      </c>
      <c r="BD94" s="80">
        <v>0</v>
      </c>
    </row>
    <row r="95" s="80" customFormat="1" ht="17.25" spans="1:56">
      <c r="A95" s="95"/>
      <c r="B95" s="95"/>
      <c r="C95" s="95"/>
      <c r="D95" s="95"/>
      <c r="E95" s="95"/>
      <c r="F95" s="95"/>
      <c r="G95" s="95"/>
      <c r="H95" s="95"/>
      <c r="I95" s="95"/>
      <c r="J95" s="95"/>
      <c r="K95" s="95"/>
      <c r="Y95" s="98"/>
      <c r="Z95" s="80">
        <f t="shared" si="14"/>
        <v>0</v>
      </c>
      <c r="AA95" s="80" t="str">
        <f t="shared" si="13"/>
        <v>御桥分理处</v>
      </c>
      <c r="AB95" s="81" t="s">
        <v>374</v>
      </c>
      <c r="AC95" s="81">
        <v>0</v>
      </c>
      <c r="AD95" s="81">
        <v>0</v>
      </c>
      <c r="AE95" s="81">
        <v>0</v>
      </c>
      <c r="AF95" s="81">
        <v>0</v>
      </c>
      <c r="AG95" s="80" t="str">
        <f>IFERROR(VLOOKUP(AB95,$AI:$AJ,2,FALSE),0)</f>
        <v>御桥分理处</v>
      </c>
      <c r="AI95" s="89" t="s">
        <v>375</v>
      </c>
      <c r="AJ95" s="89" t="s">
        <v>286</v>
      </c>
      <c r="AL95" s="83"/>
      <c r="AM95" s="83"/>
      <c r="AN95" s="83"/>
      <c r="AO95" s="83"/>
      <c r="AP95" s="83"/>
      <c r="AX95" s="80" t="s">
        <v>375</v>
      </c>
      <c r="AY95" s="80" t="s">
        <v>286</v>
      </c>
      <c r="BB95" s="80" t="str">
        <f>VLOOKUP(BC95,$AX:$AY,2,FALSE)</f>
        <v>东沟支行</v>
      </c>
      <c r="BC95" s="80" t="s">
        <v>373</v>
      </c>
      <c r="BD95" s="80">
        <v>0</v>
      </c>
    </row>
    <row r="96" s="80" customFormat="1" ht="17.25" spans="1:56">
      <c r="A96" s="95"/>
      <c r="B96" s="95"/>
      <c r="C96" s="95"/>
      <c r="D96" s="95"/>
      <c r="E96" s="95"/>
      <c r="F96" s="95"/>
      <c r="G96" s="95"/>
      <c r="H96" s="95"/>
      <c r="I96" s="95"/>
      <c r="J96" s="95"/>
      <c r="K96" s="95"/>
      <c r="Y96" s="98"/>
      <c r="Z96" s="80">
        <f t="shared" si="14"/>
        <v>0</v>
      </c>
      <c r="AA96" s="80" t="str">
        <f t="shared" si="13"/>
        <v>凌兆分理处</v>
      </c>
      <c r="AB96" s="81" t="s">
        <v>376</v>
      </c>
      <c r="AC96" s="81">
        <v>0</v>
      </c>
      <c r="AD96" s="81">
        <v>0</v>
      </c>
      <c r="AE96" s="81">
        <v>0</v>
      </c>
      <c r="AF96" s="81">
        <v>0</v>
      </c>
      <c r="AG96" s="80" t="str">
        <f>IFERROR(VLOOKUP(AB96,$AI:$AJ,2,FALSE),0)</f>
        <v>凌兆分理处</v>
      </c>
      <c r="AI96" s="89" t="s">
        <v>377</v>
      </c>
      <c r="AJ96" s="89" t="s">
        <v>286</v>
      </c>
      <c r="AL96" s="83"/>
      <c r="AM96" s="83"/>
      <c r="AN96" s="83"/>
      <c r="AO96" s="83"/>
      <c r="AP96" s="83"/>
      <c r="AX96" s="80" t="s">
        <v>377</v>
      </c>
      <c r="AY96" s="80" t="s">
        <v>286</v>
      </c>
      <c r="BB96" s="80" t="str">
        <f>VLOOKUP(BC96,$AX:$AY,2,FALSE)</f>
        <v>孙桥支行</v>
      </c>
      <c r="BC96" s="80" t="s">
        <v>203</v>
      </c>
      <c r="BD96" s="80">
        <v>0</v>
      </c>
    </row>
    <row r="97" s="80" customFormat="1" ht="17.25" spans="1:56">
      <c r="A97" s="95"/>
      <c r="B97" s="95"/>
      <c r="C97" s="95"/>
      <c r="D97" s="95"/>
      <c r="E97" s="95"/>
      <c r="F97" s="95"/>
      <c r="G97" s="95"/>
      <c r="H97" s="95"/>
      <c r="I97" s="95"/>
      <c r="J97" s="95"/>
      <c r="K97" s="95"/>
      <c r="Y97" s="98"/>
      <c r="Z97" s="80">
        <f t="shared" si="14"/>
        <v>0</v>
      </c>
      <c r="AA97" s="80">
        <f t="shared" si="13"/>
        <v>0</v>
      </c>
      <c r="AB97" s="81" t="s">
        <v>379</v>
      </c>
      <c r="AC97" s="81">
        <v>0</v>
      </c>
      <c r="AD97" s="81">
        <v>0</v>
      </c>
      <c r="AE97" s="81">
        <v>0</v>
      </c>
      <c r="AF97" s="81">
        <v>0</v>
      </c>
      <c r="AG97" s="80">
        <f>IFERROR(VLOOKUP(AB97,$AI:$AJ,2,FALSE),0)</f>
        <v>0</v>
      </c>
      <c r="AI97" s="89" t="s">
        <v>380</v>
      </c>
      <c r="AJ97" s="89" t="s">
        <v>286</v>
      </c>
      <c r="AL97" s="83"/>
      <c r="AM97" s="83"/>
      <c r="AN97" s="83"/>
      <c r="AO97" s="83"/>
      <c r="AP97" s="83"/>
      <c r="AX97" s="80" t="s">
        <v>380</v>
      </c>
      <c r="AY97" s="80" t="s">
        <v>286</v>
      </c>
      <c r="BB97" s="80" t="str">
        <f>VLOOKUP(BC97,$AX:$AY,2,FALSE)</f>
        <v>施湾支行</v>
      </c>
      <c r="BC97" s="80" t="s">
        <v>378</v>
      </c>
      <c r="BD97" s="80">
        <v>0</v>
      </c>
    </row>
    <row r="98" s="80" customFormat="1" ht="17.25" spans="1:56">
      <c r="A98" s="95"/>
      <c r="B98" s="95"/>
      <c r="C98" s="95"/>
      <c r="D98" s="95"/>
      <c r="E98" s="95"/>
      <c r="F98" s="95"/>
      <c r="G98" s="95"/>
      <c r="H98" s="95"/>
      <c r="I98" s="95"/>
      <c r="J98" s="95"/>
      <c r="K98" s="95"/>
      <c r="Y98" s="98"/>
      <c r="Z98" s="80">
        <f t="shared" si="14"/>
        <v>0</v>
      </c>
      <c r="AA98" s="80">
        <f t="shared" si="13"/>
        <v>0</v>
      </c>
      <c r="AB98" s="81" t="s">
        <v>382</v>
      </c>
      <c r="AC98" s="81">
        <v>0</v>
      </c>
      <c r="AD98" s="81">
        <v>0</v>
      </c>
      <c r="AE98" s="81">
        <v>0</v>
      </c>
      <c r="AF98" s="81">
        <v>0</v>
      </c>
      <c r="AG98" s="80">
        <f>IFERROR(VLOOKUP(AB98,$AI:$AJ,2,FALSE),0)</f>
        <v>0</v>
      </c>
      <c r="AI98" s="89" t="s">
        <v>383</v>
      </c>
      <c r="AJ98" s="89" t="s">
        <v>286</v>
      </c>
      <c r="AL98" s="83"/>
      <c r="AM98" s="83"/>
      <c r="AN98" s="83"/>
      <c r="AO98" s="83"/>
      <c r="AP98" s="83"/>
      <c r="AX98" s="80" t="s">
        <v>383</v>
      </c>
      <c r="AY98" s="80" t="s">
        <v>286</v>
      </c>
      <c r="BB98" s="80" t="str">
        <f>VLOOKUP(BC98,$AX:$AY,2,FALSE)</f>
        <v>洋泾支行</v>
      </c>
      <c r="BC98" s="80" t="s">
        <v>381</v>
      </c>
      <c r="BD98" s="80">
        <v>1</v>
      </c>
    </row>
    <row r="99" s="80" customFormat="1" ht="17.25" spans="1:56">
      <c r="A99" s="95"/>
      <c r="B99" s="95"/>
      <c r="C99" s="95"/>
      <c r="D99" s="95"/>
      <c r="E99" s="95"/>
      <c r="F99" s="95"/>
      <c r="G99" s="95"/>
      <c r="H99" s="95"/>
      <c r="I99" s="95"/>
      <c r="J99" s="95"/>
      <c r="K99" s="95"/>
      <c r="Y99" s="98"/>
      <c r="Z99" s="80">
        <f t="shared" si="14"/>
        <v>0</v>
      </c>
      <c r="AA99" s="80" t="str">
        <f t="shared" si="13"/>
        <v>南新分理处</v>
      </c>
      <c r="AB99" s="81" t="s">
        <v>110</v>
      </c>
      <c r="AC99" s="81">
        <v>0</v>
      </c>
      <c r="AD99" s="81">
        <v>0</v>
      </c>
      <c r="AE99" s="81">
        <v>0</v>
      </c>
      <c r="AF99" s="81">
        <v>0</v>
      </c>
      <c r="AG99" s="80" t="str">
        <f>IFERROR(VLOOKUP(AB99,$AI:$AJ,2,FALSE),0)</f>
        <v>南新分理处</v>
      </c>
      <c r="AI99" s="89" t="s">
        <v>385</v>
      </c>
      <c r="AJ99" s="89" t="s">
        <v>286</v>
      </c>
      <c r="AL99" s="83"/>
      <c r="AM99" s="83"/>
      <c r="AN99" s="83"/>
      <c r="AO99" s="83"/>
      <c r="AP99" s="83"/>
      <c r="AX99" s="80" t="s">
        <v>385</v>
      </c>
      <c r="AY99" s="80" t="s">
        <v>286</v>
      </c>
      <c r="BB99" s="80" t="str">
        <f>VLOOKUP(BC99,$AX:$AY,2,FALSE)</f>
        <v>合庆支行</v>
      </c>
      <c r="BC99" s="80" t="s">
        <v>384</v>
      </c>
      <c r="BD99" s="80">
        <v>0</v>
      </c>
    </row>
    <row r="100" s="80" customFormat="1" ht="17.25" spans="1:56">
      <c r="A100" s="95"/>
      <c r="B100" s="95"/>
      <c r="C100" s="95"/>
      <c r="D100" s="95"/>
      <c r="E100" s="95"/>
      <c r="F100" s="95"/>
      <c r="G100" s="95"/>
      <c r="H100" s="95"/>
      <c r="I100" s="95"/>
      <c r="J100" s="95"/>
      <c r="K100" s="95"/>
      <c r="Y100" s="98"/>
      <c r="Z100" s="80">
        <f t="shared" si="14"/>
        <v>0</v>
      </c>
      <c r="AA100" s="80">
        <f t="shared" si="13"/>
        <v>0</v>
      </c>
      <c r="AB100" s="81" t="s">
        <v>386</v>
      </c>
      <c r="AC100" s="81">
        <v>0</v>
      </c>
      <c r="AD100" s="81">
        <v>0</v>
      </c>
      <c r="AE100" s="81">
        <v>0</v>
      </c>
      <c r="AF100" s="81">
        <v>0</v>
      </c>
      <c r="AG100" s="80">
        <f>IFERROR(VLOOKUP(AB100,$AI:$AJ,2,FALSE),0)</f>
        <v>0</v>
      </c>
      <c r="AI100" s="89" t="s">
        <v>387</v>
      </c>
      <c r="AJ100" s="89" t="s">
        <v>286</v>
      </c>
      <c r="AL100" s="83"/>
      <c r="AM100" s="83"/>
      <c r="AN100" s="83"/>
      <c r="AO100" s="83"/>
      <c r="AP100" s="83"/>
      <c r="AX100" s="80" t="s">
        <v>387</v>
      </c>
      <c r="AY100" s="80" t="s">
        <v>286</v>
      </c>
      <c r="BB100" s="80" t="str">
        <f>VLOOKUP(BC100,$AX:$AY,2,FALSE)</f>
        <v>零售市场部</v>
      </c>
      <c r="BC100" s="80" t="s">
        <v>206</v>
      </c>
      <c r="BD100" s="80">
        <v>0</v>
      </c>
    </row>
    <row r="101" s="80" customFormat="1" ht="17.25" spans="1:56">
      <c r="A101" s="95"/>
      <c r="B101" s="95"/>
      <c r="C101" s="95"/>
      <c r="D101" s="95"/>
      <c r="E101" s="95"/>
      <c r="F101" s="95"/>
      <c r="G101" s="95"/>
      <c r="H101" s="95"/>
      <c r="I101" s="95"/>
      <c r="J101" s="95"/>
      <c r="K101" s="95"/>
      <c r="Y101" s="98"/>
      <c r="Z101" s="80">
        <f t="shared" si="14"/>
        <v>0</v>
      </c>
      <c r="AA101" s="80">
        <f t="shared" si="13"/>
        <v>0</v>
      </c>
      <c r="AB101" s="81" t="s">
        <v>388</v>
      </c>
      <c r="AC101" s="81">
        <v>0</v>
      </c>
      <c r="AD101" s="81">
        <v>0</v>
      </c>
      <c r="AE101" s="81">
        <v>0</v>
      </c>
      <c r="AF101" s="81">
        <v>0</v>
      </c>
      <c r="AG101" s="80">
        <f>IFERROR(VLOOKUP(AB101,$AI:$AJ,2,FALSE),0)</f>
        <v>0</v>
      </c>
      <c r="AI101" s="89" t="s">
        <v>389</v>
      </c>
      <c r="AJ101" s="89" t="s">
        <v>286</v>
      </c>
      <c r="AL101" s="83"/>
      <c r="AM101" s="83"/>
      <c r="AN101" s="83"/>
      <c r="AO101" s="83"/>
      <c r="AP101" s="83"/>
      <c r="AX101" s="80" t="s">
        <v>389</v>
      </c>
      <c r="AY101" s="80" t="s">
        <v>286</v>
      </c>
      <c r="BB101" s="80" t="str">
        <f>VLOOKUP(BC101,$AX:$AY,2,FALSE)</f>
        <v>严桥支行</v>
      </c>
      <c r="BC101" s="80" t="s">
        <v>211</v>
      </c>
      <c r="BD101" s="80">
        <v>0</v>
      </c>
    </row>
    <row r="102" s="80" customFormat="1" ht="17.25" spans="1:56">
      <c r="A102" s="95"/>
      <c r="B102" s="95"/>
      <c r="C102" s="95"/>
      <c r="D102" s="95"/>
      <c r="E102" s="95"/>
      <c r="F102" s="95"/>
      <c r="G102" s="95"/>
      <c r="H102" s="95"/>
      <c r="I102" s="95"/>
      <c r="J102" s="95"/>
      <c r="K102" s="95"/>
      <c r="Y102" s="98"/>
      <c r="Z102" s="80">
        <f t="shared" si="14"/>
        <v>0</v>
      </c>
      <c r="AA102" s="80" t="str">
        <f t="shared" si="13"/>
        <v>龚路支行</v>
      </c>
      <c r="AB102" s="81" t="s">
        <v>391</v>
      </c>
      <c r="AC102" s="81">
        <v>0</v>
      </c>
      <c r="AD102" s="81">
        <v>0</v>
      </c>
      <c r="AE102" s="81">
        <v>0</v>
      </c>
      <c r="AF102" s="81">
        <v>0</v>
      </c>
      <c r="AG102" s="80" t="str">
        <f>IFERROR(VLOOKUP(AB102,$AI:$AJ,2,FALSE),0)</f>
        <v>龚路支行</v>
      </c>
      <c r="AI102" s="89" t="s">
        <v>392</v>
      </c>
      <c r="AJ102" s="89" t="s">
        <v>286</v>
      </c>
      <c r="AL102" s="83"/>
      <c r="AM102" s="83"/>
      <c r="AN102" s="83"/>
      <c r="AO102" s="83"/>
      <c r="AP102" s="83"/>
      <c r="AX102" s="80" t="s">
        <v>392</v>
      </c>
      <c r="AY102" s="80" t="s">
        <v>286</v>
      </c>
      <c r="BB102" s="80" t="str">
        <f>VLOOKUP(BC102,$AX:$AY,2,FALSE)</f>
        <v>三林支行</v>
      </c>
      <c r="BC102" s="80" t="s">
        <v>390</v>
      </c>
      <c r="BD102" s="80">
        <v>0</v>
      </c>
    </row>
    <row r="103" s="80" customFormat="1" ht="17.25" spans="1:56">
      <c r="A103" s="95"/>
      <c r="B103" s="95"/>
      <c r="C103" s="95"/>
      <c r="D103" s="95"/>
      <c r="E103" s="95"/>
      <c r="F103" s="95"/>
      <c r="G103" s="95"/>
      <c r="H103" s="95"/>
      <c r="I103" s="95"/>
      <c r="J103" s="95"/>
      <c r="K103" s="95"/>
      <c r="Y103" s="98"/>
      <c r="Z103" s="80">
        <f t="shared" si="14"/>
        <v>0</v>
      </c>
      <c r="AA103" s="80" t="str">
        <f t="shared" si="13"/>
        <v>江镇支行</v>
      </c>
      <c r="AB103" s="81" t="s">
        <v>394</v>
      </c>
      <c r="AC103" s="81">
        <v>0</v>
      </c>
      <c r="AD103" s="81">
        <v>0</v>
      </c>
      <c r="AE103" s="81">
        <v>0</v>
      </c>
      <c r="AF103" s="81">
        <v>0</v>
      </c>
      <c r="AG103" s="80" t="str">
        <f>IFERROR(VLOOKUP(AB103,$AI:$AJ,2,FALSE),0)</f>
        <v>江镇支行</v>
      </c>
      <c r="AI103" s="89" t="s">
        <v>395</v>
      </c>
      <c r="AJ103" s="89" t="s">
        <v>286</v>
      </c>
      <c r="AL103" s="83"/>
      <c r="AM103" s="83"/>
      <c r="AN103" s="83"/>
      <c r="AO103" s="83"/>
      <c r="AP103" s="83"/>
      <c r="AX103" s="80" t="s">
        <v>395</v>
      </c>
      <c r="AY103" s="80" t="s">
        <v>286</v>
      </c>
      <c r="BB103" s="80" t="str">
        <f>VLOOKUP(BC103,$AX:$AY,2,FALSE)</f>
        <v>凌桥支行</v>
      </c>
      <c r="BC103" s="80" t="s">
        <v>393</v>
      </c>
      <c r="BD103" s="80">
        <v>0</v>
      </c>
    </row>
    <row r="104" s="80" customFormat="1" ht="17.25" spans="1:56">
      <c r="A104" s="95"/>
      <c r="B104" s="95"/>
      <c r="C104" s="95"/>
      <c r="D104" s="95"/>
      <c r="E104" s="95"/>
      <c r="F104" s="95"/>
      <c r="G104" s="95"/>
      <c r="H104" s="95"/>
      <c r="I104" s="95"/>
      <c r="J104" s="95"/>
      <c r="K104" s="95"/>
      <c r="Y104" s="98"/>
      <c r="Z104" s="80">
        <f t="shared" si="14"/>
        <v>0</v>
      </c>
      <c r="AA104" s="80">
        <f t="shared" si="13"/>
        <v>0</v>
      </c>
      <c r="AB104" s="81" t="s">
        <v>397</v>
      </c>
      <c r="AC104" s="81">
        <v>0</v>
      </c>
      <c r="AD104" s="81">
        <v>0</v>
      </c>
      <c r="AE104" s="81">
        <v>0</v>
      </c>
      <c r="AF104" s="81">
        <v>0</v>
      </c>
      <c r="AG104" s="80">
        <f>IFERROR(VLOOKUP(AB104,$AI:$AJ,2,FALSE),0)</f>
        <v>0</v>
      </c>
      <c r="AI104" s="89" t="s">
        <v>398</v>
      </c>
      <c r="AJ104" s="89" t="s">
        <v>286</v>
      </c>
      <c r="AL104" s="83"/>
      <c r="AM104" s="83"/>
      <c r="AN104" s="83"/>
      <c r="AO104" s="83"/>
      <c r="AP104" s="83"/>
      <c r="AX104" s="80" t="s">
        <v>398</v>
      </c>
      <c r="AY104" s="80" t="s">
        <v>286</v>
      </c>
      <c r="BB104" s="80" t="str">
        <f>VLOOKUP(BC104,$AX:$AY,2,FALSE)</f>
        <v>三林支行</v>
      </c>
      <c r="BC104" s="80" t="s">
        <v>396</v>
      </c>
      <c r="BD104" s="80">
        <v>0</v>
      </c>
    </row>
    <row r="105" s="80" customFormat="1" ht="17.25" spans="1:56">
      <c r="A105" s="95"/>
      <c r="B105" s="95"/>
      <c r="C105" s="95"/>
      <c r="D105" s="95"/>
      <c r="E105" s="95"/>
      <c r="F105" s="95"/>
      <c r="G105" s="95"/>
      <c r="H105" s="95"/>
      <c r="I105" s="95"/>
      <c r="J105" s="95"/>
      <c r="K105" s="95"/>
      <c r="Y105" s="98"/>
      <c r="Z105" s="80">
        <f t="shared" si="14"/>
        <v>0</v>
      </c>
      <c r="AA105" s="80" t="str">
        <f t="shared" si="13"/>
        <v>益江支行</v>
      </c>
      <c r="AB105" s="81" t="s">
        <v>399</v>
      </c>
      <c r="AC105" s="81">
        <v>0</v>
      </c>
      <c r="AD105" s="81">
        <v>0</v>
      </c>
      <c r="AE105" s="81">
        <v>0</v>
      </c>
      <c r="AF105" s="81">
        <v>0</v>
      </c>
      <c r="AG105" s="80" t="str">
        <f>IFERROR(VLOOKUP(AB105,$AI:$AJ,2,FALSE),0)</f>
        <v>益江支行</v>
      </c>
      <c r="AI105" s="89" t="s">
        <v>400</v>
      </c>
      <c r="AJ105" s="89" t="s">
        <v>286</v>
      </c>
      <c r="AL105" s="83"/>
      <c r="AM105" s="83"/>
      <c r="AN105" s="83"/>
      <c r="AO105" s="83"/>
      <c r="AP105" s="83"/>
      <c r="AX105" s="80" t="s">
        <v>400</v>
      </c>
      <c r="AY105" s="80" t="s">
        <v>286</v>
      </c>
      <c r="BB105" s="80" t="str">
        <f>VLOOKUP(BC105,$AX:$AY,2,FALSE)</f>
        <v>益江分理处</v>
      </c>
      <c r="BC105" s="80" t="s">
        <v>215</v>
      </c>
      <c r="BD105" s="80">
        <v>1</v>
      </c>
    </row>
    <row r="106" s="80" customFormat="1" ht="17.25" spans="1:56">
      <c r="A106" s="95"/>
      <c r="B106" s="95"/>
      <c r="C106" s="95"/>
      <c r="D106" s="95"/>
      <c r="E106" s="95"/>
      <c r="F106" s="95"/>
      <c r="G106" s="95"/>
      <c r="H106" s="95"/>
      <c r="I106" s="95"/>
      <c r="J106" s="95"/>
      <c r="K106" s="95"/>
      <c r="Y106" s="98"/>
      <c r="Z106" s="80">
        <f t="shared" si="14"/>
        <v>0</v>
      </c>
      <c r="AA106" s="80" t="str">
        <f t="shared" si="13"/>
        <v>川沙支行</v>
      </c>
      <c r="AB106" s="81" t="s">
        <v>401</v>
      </c>
      <c r="AC106" s="81">
        <v>0</v>
      </c>
      <c r="AD106" s="81">
        <v>0</v>
      </c>
      <c r="AE106" s="81">
        <v>0</v>
      </c>
      <c r="AF106" s="81">
        <v>0</v>
      </c>
      <c r="AG106" s="80" t="str">
        <f>IFERROR(VLOOKUP(AB106,$AI:$AJ,2,FALSE),0)</f>
        <v>川沙支行</v>
      </c>
      <c r="AI106" s="89" t="s">
        <v>402</v>
      </c>
      <c r="AJ106" s="89" t="s">
        <v>286</v>
      </c>
      <c r="AL106" s="83"/>
      <c r="AM106" s="83"/>
      <c r="AN106" s="83"/>
      <c r="AO106" s="83"/>
      <c r="AP106" s="83"/>
      <c r="AX106" s="80" t="s">
        <v>402</v>
      </c>
      <c r="AY106" s="80" t="s">
        <v>286</v>
      </c>
      <c r="BB106" s="80" t="str">
        <f>VLOOKUP(BC106,$AX:$AY,2,FALSE)</f>
        <v>零售市场部</v>
      </c>
      <c r="BC106" s="80" t="s">
        <v>168</v>
      </c>
      <c r="BD106" s="80">
        <v>89</v>
      </c>
    </row>
    <row r="107" s="80" customFormat="1" ht="17.25" spans="1:56">
      <c r="A107" s="95"/>
      <c r="B107" s="95"/>
      <c r="C107" s="95"/>
      <c r="D107" s="95"/>
      <c r="E107" s="95"/>
      <c r="F107" s="95"/>
      <c r="G107" s="95"/>
      <c r="H107" s="95"/>
      <c r="I107" s="95"/>
      <c r="J107" s="95"/>
      <c r="K107" s="95"/>
      <c r="Y107" s="98"/>
      <c r="Z107" s="80">
        <f t="shared" si="14"/>
        <v>0</v>
      </c>
      <c r="AA107" s="80" t="str">
        <f t="shared" si="13"/>
        <v>零售市场部</v>
      </c>
      <c r="AB107" s="81" t="s">
        <v>403</v>
      </c>
      <c r="AC107" s="81">
        <v>0</v>
      </c>
      <c r="AD107" s="81">
        <v>0</v>
      </c>
      <c r="AE107" s="81">
        <v>0</v>
      </c>
      <c r="AF107" s="81">
        <v>0</v>
      </c>
      <c r="AG107" s="80" t="str">
        <f>IFERROR(VLOOKUP(AB107,$AI:$AJ,2,FALSE),0)</f>
        <v>零售市场部</v>
      </c>
      <c r="AI107" s="89" t="s">
        <v>404</v>
      </c>
      <c r="AJ107" s="89" t="s">
        <v>286</v>
      </c>
      <c r="AL107" s="83"/>
      <c r="AM107" s="83"/>
      <c r="AN107" s="83"/>
      <c r="AO107" s="83"/>
      <c r="AP107" s="83"/>
      <c r="AX107" s="80" t="s">
        <v>404</v>
      </c>
      <c r="AY107" s="80" t="s">
        <v>286</v>
      </c>
      <c r="BB107" s="80" t="str">
        <f>VLOOKUP(BC107,$AX:$AY,2,FALSE)</f>
        <v>新园路支行</v>
      </c>
      <c r="BC107" s="80" t="s">
        <v>172</v>
      </c>
      <c r="BD107" s="80">
        <v>0</v>
      </c>
    </row>
    <row r="108" s="80" customFormat="1" ht="17.25" spans="1:56">
      <c r="A108" s="95"/>
      <c r="B108" s="95"/>
      <c r="C108" s="95"/>
      <c r="D108" s="95"/>
      <c r="E108" s="95"/>
      <c r="F108" s="95"/>
      <c r="G108" s="95"/>
      <c r="H108" s="95"/>
      <c r="I108" s="95"/>
      <c r="J108" s="95"/>
      <c r="K108" s="95"/>
      <c r="Y108" s="98"/>
      <c r="Z108" s="80">
        <f t="shared" si="14"/>
        <v>0</v>
      </c>
      <c r="AA108" s="80" t="str">
        <f t="shared" si="13"/>
        <v>金桥支行</v>
      </c>
      <c r="AB108" s="81" t="s">
        <v>70</v>
      </c>
      <c r="AC108" s="81">
        <v>0</v>
      </c>
      <c r="AD108" s="81">
        <v>100000</v>
      </c>
      <c r="AE108" s="81">
        <v>0</v>
      </c>
      <c r="AF108" s="81">
        <v>100000</v>
      </c>
      <c r="AG108" s="80" t="str">
        <f>IFERROR(VLOOKUP(AB108,$AI:$AJ,2,FALSE),0)</f>
        <v>金桥支行</v>
      </c>
      <c r="AI108" s="90" t="s">
        <v>406</v>
      </c>
      <c r="AJ108" s="89" t="s">
        <v>286</v>
      </c>
      <c r="AL108" s="83"/>
      <c r="AM108" s="83"/>
      <c r="AN108" s="83"/>
      <c r="AO108" s="83"/>
      <c r="AP108" s="83"/>
      <c r="AX108" s="80" t="s">
        <v>406</v>
      </c>
      <c r="AY108" s="80" t="s">
        <v>286</v>
      </c>
      <c r="BB108" s="80" t="str">
        <f>VLOOKUP(BC108,$AX:$AY,2,FALSE)</f>
        <v>江镇支行</v>
      </c>
      <c r="BC108" s="80" t="s">
        <v>405</v>
      </c>
      <c r="BD108" s="80">
        <v>0</v>
      </c>
    </row>
    <row r="109" s="80" customFormat="1" ht="17.25" spans="1:56">
      <c r="A109" s="95"/>
      <c r="B109" s="95"/>
      <c r="C109" s="95"/>
      <c r="D109" s="95"/>
      <c r="E109" s="95"/>
      <c r="F109" s="95"/>
      <c r="G109" s="95"/>
      <c r="H109" s="95"/>
      <c r="I109" s="95"/>
      <c r="J109" s="95"/>
      <c r="K109" s="95"/>
      <c r="Y109" s="98"/>
      <c r="Z109" s="80">
        <f t="shared" si="14"/>
        <v>0</v>
      </c>
      <c r="AA109" s="80" t="str">
        <f t="shared" si="13"/>
        <v>零售市场部</v>
      </c>
      <c r="AB109" s="81" t="s">
        <v>408</v>
      </c>
      <c r="AC109" s="81">
        <v>0</v>
      </c>
      <c r="AD109" s="81">
        <v>0</v>
      </c>
      <c r="AE109" s="81">
        <v>0</v>
      </c>
      <c r="AF109" s="81">
        <v>0</v>
      </c>
      <c r="AG109" s="80" t="str">
        <f>IFERROR(VLOOKUP(AB109,$AI:$AJ,2,FALSE),0)</f>
        <v>零售市场部</v>
      </c>
      <c r="AI109" s="89" t="s">
        <v>409</v>
      </c>
      <c r="AJ109" s="89" t="s">
        <v>286</v>
      </c>
      <c r="AL109" s="83"/>
      <c r="AM109" s="83"/>
      <c r="AN109" s="83"/>
      <c r="AO109" s="83"/>
      <c r="AP109" s="83"/>
      <c r="AX109" s="80" t="s">
        <v>409</v>
      </c>
      <c r="AY109" s="80" t="s">
        <v>286</v>
      </c>
      <c r="BB109" s="80" t="str">
        <f>VLOOKUP(BC109,$AX:$AY,2,FALSE)</f>
        <v>凌兆分理处</v>
      </c>
      <c r="BC109" s="80" t="s">
        <v>861</v>
      </c>
      <c r="BD109" s="80">
        <v>1</v>
      </c>
    </row>
    <row r="110" s="80" customFormat="1" ht="17.25" spans="1:56">
      <c r="A110" s="95"/>
      <c r="B110" s="95"/>
      <c r="C110" s="95"/>
      <c r="D110" s="95"/>
      <c r="E110" s="95"/>
      <c r="F110" s="95"/>
      <c r="G110" s="95"/>
      <c r="H110" s="95"/>
      <c r="I110" s="95"/>
      <c r="J110" s="95"/>
      <c r="K110" s="95"/>
      <c r="Y110" s="98"/>
      <c r="Z110" s="80">
        <f t="shared" si="14"/>
        <v>0</v>
      </c>
      <c r="AA110" s="80" t="str">
        <f t="shared" si="13"/>
        <v>龚路支行</v>
      </c>
      <c r="AB110" s="81" t="s">
        <v>411</v>
      </c>
      <c r="AC110" s="81">
        <v>0</v>
      </c>
      <c r="AD110" s="81">
        <v>0</v>
      </c>
      <c r="AE110" s="81">
        <v>0</v>
      </c>
      <c r="AF110" s="81">
        <v>0</v>
      </c>
      <c r="AG110" s="80" t="str">
        <f>IFERROR(VLOOKUP(AB110,$AI:$AJ,2,FALSE),0)</f>
        <v>龚路支行</v>
      </c>
      <c r="AI110" s="89" t="s">
        <v>412</v>
      </c>
      <c r="AJ110" s="89" t="s">
        <v>286</v>
      </c>
      <c r="AL110" s="83"/>
      <c r="AM110" s="83"/>
      <c r="AN110" s="83"/>
      <c r="AO110" s="83"/>
      <c r="AP110" s="83"/>
      <c r="AX110" s="80" t="s">
        <v>412</v>
      </c>
      <c r="AY110" s="80" t="s">
        <v>286</v>
      </c>
      <c r="BB110" s="80" t="str">
        <f>VLOOKUP(BC110,$AX:$AY,2,FALSE)</f>
        <v>金桥支行</v>
      </c>
      <c r="BC110" s="80" t="s">
        <v>407</v>
      </c>
      <c r="BD110" s="80">
        <v>0</v>
      </c>
    </row>
    <row r="111" s="80" customFormat="1" ht="17.25" spans="1:56">
      <c r="A111" s="95"/>
      <c r="B111" s="95"/>
      <c r="C111" s="95"/>
      <c r="D111" s="95"/>
      <c r="E111" s="95"/>
      <c r="F111" s="95"/>
      <c r="G111" s="95"/>
      <c r="H111" s="95"/>
      <c r="I111" s="95"/>
      <c r="J111" s="95"/>
      <c r="K111" s="95"/>
      <c r="Y111" s="98"/>
      <c r="Z111" s="80">
        <f t="shared" si="14"/>
        <v>0</v>
      </c>
      <c r="AA111" s="80" t="str">
        <f t="shared" si="13"/>
        <v>运营管理部业务保障部</v>
      </c>
      <c r="AB111" s="81" t="s">
        <v>414</v>
      </c>
      <c r="AC111" s="81">
        <v>0</v>
      </c>
      <c r="AD111" s="81">
        <v>0</v>
      </c>
      <c r="AE111" s="81">
        <v>0</v>
      </c>
      <c r="AF111" s="81">
        <v>0</v>
      </c>
      <c r="AG111" s="80" t="str">
        <f>IFERROR(VLOOKUP(AB111,$AI:$AJ,2,FALSE),0)</f>
        <v>运营管理部业务保障部</v>
      </c>
      <c r="AI111" s="89" t="s">
        <v>415</v>
      </c>
      <c r="AJ111" s="89" t="s">
        <v>299</v>
      </c>
      <c r="AL111" s="83"/>
      <c r="AM111" s="83"/>
      <c r="AN111" s="83"/>
      <c r="AO111" s="83"/>
      <c r="AP111" s="83"/>
      <c r="AX111" s="80" t="s">
        <v>415</v>
      </c>
      <c r="AY111" s="80" t="s">
        <v>299</v>
      </c>
      <c r="BB111" s="80" t="str">
        <f>VLOOKUP(BC111,$AX:$AY,2,FALSE)</f>
        <v>营业部</v>
      </c>
      <c r="BC111" s="80" t="s">
        <v>410</v>
      </c>
      <c r="BD111" s="80">
        <v>0</v>
      </c>
    </row>
    <row r="112" s="80" customFormat="1" ht="17.25" spans="1:56">
      <c r="A112" s="95"/>
      <c r="B112" s="95"/>
      <c r="C112" s="95"/>
      <c r="D112" s="95"/>
      <c r="E112" s="95"/>
      <c r="F112" s="95"/>
      <c r="G112" s="95"/>
      <c r="H112" s="95"/>
      <c r="I112" s="95"/>
      <c r="J112" s="95"/>
      <c r="K112" s="95"/>
      <c r="Y112" s="98"/>
      <c r="Z112" s="80">
        <f t="shared" si="14"/>
        <v>0</v>
      </c>
      <c r="AA112" s="80">
        <f t="shared" si="13"/>
        <v>0</v>
      </c>
      <c r="AB112" s="81" t="s">
        <v>417</v>
      </c>
      <c r="AC112" s="81">
        <v>0</v>
      </c>
      <c r="AD112" s="81">
        <v>0</v>
      </c>
      <c r="AE112" s="81">
        <v>0</v>
      </c>
      <c r="AF112" s="81">
        <v>0</v>
      </c>
      <c r="AG112" s="80">
        <f>IFERROR(VLOOKUP(AB112,$AI:$AJ,2,FALSE),0)</f>
        <v>0</v>
      </c>
      <c r="AI112" s="89" t="s">
        <v>418</v>
      </c>
      <c r="AJ112" s="89" t="s">
        <v>299</v>
      </c>
      <c r="AL112" s="83"/>
      <c r="AM112" s="83"/>
      <c r="AN112" s="83"/>
      <c r="AO112" s="83"/>
      <c r="AP112" s="83"/>
      <c r="AX112" s="80" t="s">
        <v>418</v>
      </c>
      <c r="AY112" s="80" t="s">
        <v>299</v>
      </c>
      <c r="BB112" s="80" t="str">
        <f>VLOOKUP(BC112,$AX:$AY,2,FALSE)</f>
        <v>北蔡支行</v>
      </c>
      <c r="BC112" s="80" t="s">
        <v>413</v>
      </c>
      <c r="BD112" s="80">
        <v>0</v>
      </c>
    </row>
    <row r="113" s="80" customFormat="1" ht="17.25" spans="1:56">
      <c r="A113" s="95"/>
      <c r="B113" s="95"/>
      <c r="C113" s="95"/>
      <c r="D113" s="95"/>
      <c r="E113" s="95"/>
      <c r="F113" s="95"/>
      <c r="G113" s="95"/>
      <c r="H113" s="95"/>
      <c r="I113" s="95"/>
      <c r="J113" s="95"/>
      <c r="K113" s="95"/>
      <c r="Y113" s="98"/>
      <c r="Z113" s="80">
        <f t="shared" si="14"/>
        <v>0</v>
      </c>
      <c r="AA113" s="80" t="str">
        <f t="shared" si="13"/>
        <v>办公室</v>
      </c>
      <c r="AB113" s="81" t="s">
        <v>137</v>
      </c>
      <c r="AC113" s="81">
        <v>0</v>
      </c>
      <c r="AD113" s="81">
        <v>0</v>
      </c>
      <c r="AE113" s="81">
        <v>0</v>
      </c>
      <c r="AF113" s="81">
        <v>0</v>
      </c>
      <c r="AG113" s="80" t="str">
        <f>IFERROR(VLOOKUP(AB113,$AI:$AJ,2,FALSE),0)</f>
        <v>办公室</v>
      </c>
      <c r="AI113" s="89" t="s">
        <v>419</v>
      </c>
      <c r="AJ113" s="89" t="s">
        <v>299</v>
      </c>
      <c r="AL113" s="83"/>
      <c r="AM113" s="83"/>
      <c r="AN113" s="83"/>
      <c r="AO113" s="83"/>
      <c r="AP113" s="83"/>
      <c r="AX113" s="80" t="s">
        <v>419</v>
      </c>
      <c r="AY113" s="80" t="s">
        <v>299</v>
      </c>
      <c r="BB113" s="80" t="str">
        <f>VLOOKUP(BC113,$AX:$AY,2,FALSE)</f>
        <v>潼港分理处</v>
      </c>
      <c r="BC113" s="80" t="s">
        <v>416</v>
      </c>
      <c r="BD113" s="80">
        <v>0</v>
      </c>
    </row>
    <row r="114" s="80" customFormat="1" ht="17.25" spans="1:56">
      <c r="A114" s="95"/>
      <c r="B114" s="95"/>
      <c r="C114" s="95"/>
      <c r="D114" s="95"/>
      <c r="E114" s="95"/>
      <c r="F114" s="95"/>
      <c r="G114" s="95"/>
      <c r="H114" s="95"/>
      <c r="I114" s="95"/>
      <c r="J114" s="95"/>
      <c r="K114" s="95"/>
      <c r="Y114" s="98"/>
      <c r="Z114" s="80">
        <f t="shared" si="14"/>
        <v>0</v>
      </c>
      <c r="AA114" s="80" t="str">
        <f t="shared" si="13"/>
        <v>民耀分理处</v>
      </c>
      <c r="AB114" s="81" t="s">
        <v>421</v>
      </c>
      <c r="AC114" s="81">
        <v>0</v>
      </c>
      <c r="AD114" s="81">
        <v>0</v>
      </c>
      <c r="AE114" s="81">
        <v>0</v>
      </c>
      <c r="AF114" s="81">
        <v>0</v>
      </c>
      <c r="AG114" s="80" t="str">
        <f>IFERROR(VLOOKUP(AB114,$AI:$AJ,2,FALSE),0)</f>
        <v>民耀分理处</v>
      </c>
      <c r="AI114" s="89" t="s">
        <v>414</v>
      </c>
      <c r="AJ114" s="89" t="s">
        <v>299</v>
      </c>
      <c r="AL114" s="83"/>
      <c r="AM114" s="83"/>
      <c r="AN114" s="83"/>
      <c r="AO114" s="83"/>
      <c r="AP114" s="83"/>
      <c r="AX114" s="80" t="s">
        <v>414</v>
      </c>
      <c r="AY114" s="80" t="s">
        <v>299</v>
      </c>
      <c r="BB114" s="80" t="str">
        <f>VLOOKUP(BC114,$AX:$AY,2,FALSE)</f>
        <v>曹路支行</v>
      </c>
      <c r="BC114" s="80" t="s">
        <v>226</v>
      </c>
      <c r="BD114" s="80">
        <v>0</v>
      </c>
    </row>
    <row r="115" s="80" customFormat="1" ht="17.25" spans="1:56">
      <c r="A115" s="95"/>
      <c r="B115" s="95"/>
      <c r="C115" s="95"/>
      <c r="D115" s="95"/>
      <c r="E115" s="95"/>
      <c r="F115" s="95"/>
      <c r="G115" s="95"/>
      <c r="H115" s="95"/>
      <c r="I115" s="95"/>
      <c r="J115" s="95"/>
      <c r="K115" s="95"/>
      <c r="Y115" s="98"/>
      <c r="Z115" s="80">
        <f t="shared" si="14"/>
        <v>0</v>
      </c>
      <c r="AA115" s="80" t="str">
        <f t="shared" si="13"/>
        <v>零售市场部</v>
      </c>
      <c r="AB115" s="81" t="s">
        <v>423</v>
      </c>
      <c r="AC115" s="81">
        <v>0</v>
      </c>
      <c r="AD115" s="81">
        <v>0</v>
      </c>
      <c r="AE115" s="81">
        <v>0</v>
      </c>
      <c r="AF115" s="81">
        <v>0</v>
      </c>
      <c r="AG115" s="80" t="str">
        <f>IFERROR(VLOOKUP(AB115,$AI:$AJ,2,FALSE),0)</f>
        <v>零售市场部</v>
      </c>
      <c r="AI115" s="89" t="s">
        <v>424</v>
      </c>
      <c r="AJ115" s="89" t="s">
        <v>299</v>
      </c>
      <c r="AL115" s="83"/>
      <c r="AM115" s="83"/>
      <c r="AN115" s="83"/>
      <c r="AO115" s="83"/>
      <c r="AP115" s="83"/>
      <c r="AX115" s="80" t="s">
        <v>424</v>
      </c>
      <c r="AY115" s="80" t="s">
        <v>299</v>
      </c>
      <c r="BB115" s="80" t="str">
        <f>VLOOKUP(BC115,$AX:$AY,2,FALSE)</f>
        <v>营业部</v>
      </c>
      <c r="BC115" s="80" t="s">
        <v>420</v>
      </c>
      <c r="BD115" s="80">
        <v>0</v>
      </c>
    </row>
    <row r="116" s="80" customFormat="1" ht="17.25" spans="1:56">
      <c r="A116" s="95"/>
      <c r="B116" s="95"/>
      <c r="C116" s="95"/>
      <c r="D116" s="95"/>
      <c r="E116" s="95"/>
      <c r="F116" s="95"/>
      <c r="G116" s="95"/>
      <c r="H116" s="95"/>
      <c r="I116" s="95"/>
      <c r="J116" s="95"/>
      <c r="K116" s="95"/>
      <c r="Y116" s="98"/>
      <c r="Z116" s="80">
        <f t="shared" si="14"/>
        <v>0</v>
      </c>
      <c r="AA116" s="80" t="str">
        <f t="shared" si="13"/>
        <v>金海华城分理处</v>
      </c>
      <c r="AB116" s="81" t="s">
        <v>426</v>
      </c>
      <c r="AC116" s="81">
        <v>0</v>
      </c>
      <c r="AD116" s="81">
        <v>0</v>
      </c>
      <c r="AE116" s="81">
        <v>0</v>
      </c>
      <c r="AF116" s="81">
        <v>0</v>
      </c>
      <c r="AG116" s="80" t="str">
        <f>IFERROR(VLOOKUP(AB116,$AI:$AJ,2,FALSE),0)</f>
        <v>金海华城分理处</v>
      </c>
      <c r="AI116" s="89" t="s">
        <v>427</v>
      </c>
      <c r="AJ116" s="89" t="s">
        <v>299</v>
      </c>
      <c r="AL116" s="83"/>
      <c r="AM116" s="83"/>
      <c r="AN116" s="83"/>
      <c r="AO116" s="83"/>
      <c r="AP116" s="83"/>
      <c r="AX116" s="80" t="s">
        <v>427</v>
      </c>
      <c r="AY116" s="80" t="s">
        <v>299</v>
      </c>
      <c r="BB116" s="80" t="str">
        <f>VLOOKUP(BC116,$AX:$AY,2,FALSE)</f>
        <v>六团支行</v>
      </c>
      <c r="BC116" s="80" t="s">
        <v>422</v>
      </c>
      <c r="BD116" s="80">
        <v>0</v>
      </c>
    </row>
    <row r="117" s="80" customFormat="1" ht="17.25" spans="1:56">
      <c r="A117" s="95"/>
      <c r="B117" s="95"/>
      <c r="C117" s="95"/>
      <c r="D117" s="95"/>
      <c r="E117" s="95"/>
      <c r="F117" s="95"/>
      <c r="G117" s="95"/>
      <c r="H117" s="95"/>
      <c r="I117" s="95"/>
      <c r="J117" s="95"/>
      <c r="K117" s="95"/>
      <c r="Y117" s="98"/>
      <c r="Z117" s="80">
        <f t="shared" si="14"/>
        <v>0</v>
      </c>
      <c r="AA117" s="80">
        <f t="shared" si="13"/>
        <v>0</v>
      </c>
      <c r="AB117" s="81" t="s">
        <v>429</v>
      </c>
      <c r="AC117" s="81">
        <v>0</v>
      </c>
      <c r="AD117" s="81">
        <v>0</v>
      </c>
      <c r="AE117" s="81">
        <v>0</v>
      </c>
      <c r="AF117" s="81">
        <v>0</v>
      </c>
      <c r="AG117" s="80">
        <f>IFERROR(VLOOKUP(AB117,$AI:$AJ,2,FALSE),0)</f>
        <v>0</v>
      </c>
      <c r="AI117" s="89" t="s">
        <v>430</v>
      </c>
      <c r="AJ117" s="89" t="s">
        <v>299</v>
      </c>
      <c r="AL117" s="83"/>
      <c r="AM117" s="83"/>
      <c r="AN117" s="83"/>
      <c r="AO117" s="83"/>
      <c r="AP117" s="83"/>
      <c r="AX117" s="80" t="s">
        <v>430</v>
      </c>
      <c r="AY117" s="80" t="s">
        <v>299</v>
      </c>
      <c r="BB117" s="80" t="str">
        <f>VLOOKUP(BC117,$AX:$AY,2,FALSE)</f>
        <v>香山分理处</v>
      </c>
      <c r="BC117" s="80" t="s">
        <v>425</v>
      </c>
      <c r="BD117" s="80">
        <v>0</v>
      </c>
    </row>
    <row r="118" s="80" customFormat="1" ht="17.25" spans="1:56">
      <c r="A118" s="95"/>
      <c r="B118" s="95"/>
      <c r="C118" s="95"/>
      <c r="D118" s="95"/>
      <c r="E118" s="95"/>
      <c r="F118" s="95"/>
      <c r="G118" s="95"/>
      <c r="H118" s="95"/>
      <c r="I118" s="95"/>
      <c r="J118" s="95"/>
      <c r="K118" s="95"/>
      <c r="Y118" s="98"/>
      <c r="Z118" s="80">
        <f t="shared" si="14"/>
        <v>0</v>
      </c>
      <c r="AA118" s="80" t="str">
        <f t="shared" si="13"/>
        <v>龚路支行</v>
      </c>
      <c r="AB118" s="81" t="s">
        <v>432</v>
      </c>
      <c r="AC118" s="81">
        <v>0</v>
      </c>
      <c r="AD118" s="81">
        <v>0</v>
      </c>
      <c r="AE118" s="81">
        <v>0</v>
      </c>
      <c r="AF118" s="81">
        <v>0</v>
      </c>
      <c r="AG118" s="80" t="str">
        <f>IFERROR(VLOOKUP(AB118,$AI:$AJ,2,FALSE),0)</f>
        <v>龚路支行</v>
      </c>
      <c r="AI118" s="89" t="s">
        <v>433</v>
      </c>
      <c r="AJ118" s="89" t="s">
        <v>299</v>
      </c>
      <c r="AL118" s="83"/>
      <c r="AM118" s="83"/>
      <c r="AN118" s="83"/>
      <c r="AO118" s="83"/>
      <c r="AP118" s="83"/>
      <c r="AX118" s="80" t="s">
        <v>433</v>
      </c>
      <c r="AY118" s="80" t="s">
        <v>299</v>
      </c>
      <c r="BB118" s="80" t="str">
        <f>VLOOKUP(BC118,$AX:$AY,2,FALSE)</f>
        <v>江镇支行</v>
      </c>
      <c r="BC118" s="80" t="s">
        <v>428</v>
      </c>
      <c r="BD118" s="80">
        <v>0</v>
      </c>
    </row>
    <row r="119" s="80" customFormat="1" ht="17.25" spans="1:56">
      <c r="A119" s="95"/>
      <c r="B119" s="95"/>
      <c r="C119" s="95"/>
      <c r="D119" s="95"/>
      <c r="E119" s="95"/>
      <c r="F119" s="95"/>
      <c r="G119" s="95"/>
      <c r="H119" s="95"/>
      <c r="I119" s="95"/>
      <c r="J119" s="95"/>
      <c r="K119" s="95"/>
      <c r="Y119" s="98"/>
      <c r="Z119" s="80">
        <f t="shared" si="14"/>
        <v>0</v>
      </c>
      <c r="AA119" s="80" t="str">
        <f t="shared" si="13"/>
        <v>花木支行</v>
      </c>
      <c r="AB119" s="81" t="s">
        <v>435</v>
      </c>
      <c r="AC119" s="81">
        <v>0</v>
      </c>
      <c r="AD119" s="81">
        <v>0</v>
      </c>
      <c r="AE119" s="81">
        <v>0</v>
      </c>
      <c r="AF119" s="81">
        <v>0</v>
      </c>
      <c r="AG119" s="80" t="str">
        <f>IFERROR(VLOOKUP(AB119,$AI:$AJ,2,FALSE),0)</f>
        <v>花木支行</v>
      </c>
      <c r="AI119" s="89" t="s">
        <v>436</v>
      </c>
      <c r="AJ119" s="89" t="s">
        <v>299</v>
      </c>
      <c r="AL119" s="83"/>
      <c r="AM119" s="83"/>
      <c r="AN119" s="83"/>
      <c r="AO119" s="83"/>
      <c r="AP119" s="83"/>
      <c r="AX119" s="80" t="s">
        <v>436</v>
      </c>
      <c r="AY119" s="80" t="s">
        <v>299</v>
      </c>
      <c r="BB119" s="80" t="str">
        <f>VLOOKUP(BC119,$AX:$AY,2,FALSE)</f>
        <v>严桥支行</v>
      </c>
      <c r="BC119" s="80" t="s">
        <v>431</v>
      </c>
      <c r="BD119" s="80">
        <v>0</v>
      </c>
    </row>
    <row r="120" s="80" customFormat="1" ht="17.25" spans="1:56">
      <c r="A120" s="95"/>
      <c r="B120" s="95"/>
      <c r="C120" s="95"/>
      <c r="D120" s="95"/>
      <c r="E120" s="95"/>
      <c r="F120" s="95"/>
      <c r="G120" s="95"/>
      <c r="H120" s="95"/>
      <c r="I120" s="95"/>
      <c r="J120" s="95"/>
      <c r="K120" s="95"/>
      <c r="Y120" s="98"/>
      <c r="Z120" s="80">
        <f t="shared" si="14"/>
        <v>0</v>
      </c>
      <c r="AA120" s="80" t="str">
        <f t="shared" si="13"/>
        <v>高桥支行</v>
      </c>
      <c r="AB120" s="81" t="s">
        <v>438</v>
      </c>
      <c r="AC120" s="81">
        <v>0</v>
      </c>
      <c r="AD120" s="81">
        <v>0</v>
      </c>
      <c r="AE120" s="81">
        <v>0</v>
      </c>
      <c r="AF120" s="81">
        <v>0</v>
      </c>
      <c r="AG120" s="80" t="str">
        <f>IFERROR(VLOOKUP(AB120,$AI:$AJ,2,FALSE),0)</f>
        <v>高桥支行</v>
      </c>
      <c r="AI120" s="89" t="s">
        <v>439</v>
      </c>
      <c r="AJ120" s="89" t="s">
        <v>299</v>
      </c>
      <c r="AL120" s="83"/>
      <c r="AM120" s="83"/>
      <c r="AN120" s="83"/>
      <c r="AO120" s="83"/>
      <c r="AP120" s="83"/>
      <c r="AX120" s="80" t="s">
        <v>439</v>
      </c>
      <c r="AY120" s="80" t="s">
        <v>299</v>
      </c>
      <c r="BB120" s="80" t="str">
        <f>VLOOKUP(BC120,$AX:$AY,2,FALSE)</f>
        <v>蔡路支行</v>
      </c>
      <c r="BC120" s="80" t="s">
        <v>434</v>
      </c>
      <c r="BD120" s="80">
        <v>0</v>
      </c>
    </row>
    <row r="121" s="80" customFormat="1" ht="17.25" spans="1:56">
      <c r="A121" s="95"/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Y121" s="98"/>
      <c r="Z121" s="80">
        <f t="shared" si="14"/>
        <v>0</v>
      </c>
      <c r="AA121" s="80">
        <f t="shared" si="13"/>
        <v>0</v>
      </c>
      <c r="AB121" s="81" t="s">
        <v>441</v>
      </c>
      <c r="AC121" s="81">
        <v>0</v>
      </c>
      <c r="AD121" s="81">
        <v>0</v>
      </c>
      <c r="AE121" s="81">
        <v>0</v>
      </c>
      <c r="AF121" s="81">
        <v>0</v>
      </c>
      <c r="AG121" s="80">
        <f>IFERROR(VLOOKUP(AB121,$AI:$AJ,2,FALSE),0)</f>
        <v>0</v>
      </c>
      <c r="AI121" s="89" t="s">
        <v>442</v>
      </c>
      <c r="AJ121" s="89" t="s">
        <v>299</v>
      </c>
      <c r="AL121" s="83"/>
      <c r="AM121" s="83"/>
      <c r="AN121" s="83"/>
      <c r="AO121" s="83"/>
      <c r="AP121" s="83"/>
      <c r="AX121" s="80" t="s">
        <v>442</v>
      </c>
      <c r="AY121" s="80" t="s">
        <v>299</v>
      </c>
      <c r="BB121" s="80" t="str">
        <f>VLOOKUP(BC121,$AX:$AY,2,FALSE)</f>
        <v>唐镇支行</v>
      </c>
      <c r="BC121" s="80" t="s">
        <v>437</v>
      </c>
      <c r="BD121" s="80">
        <v>0</v>
      </c>
    </row>
    <row r="122" s="80" customFormat="1" ht="17.25" spans="1:56">
      <c r="A122" s="95"/>
      <c r="B122" s="95"/>
      <c r="C122" s="95"/>
      <c r="D122" s="95"/>
      <c r="E122" s="95"/>
      <c r="F122" s="95"/>
      <c r="G122" s="95"/>
      <c r="H122" s="95"/>
      <c r="I122" s="95"/>
      <c r="J122" s="95"/>
      <c r="K122" s="95"/>
      <c r="Y122" s="98"/>
      <c r="Z122" s="80">
        <f t="shared" si="14"/>
        <v>0</v>
      </c>
      <c r="AA122" s="80" t="str">
        <f t="shared" si="13"/>
        <v>潼港分理处</v>
      </c>
      <c r="AB122" s="81" t="s">
        <v>443</v>
      </c>
      <c r="AC122" s="81">
        <v>0</v>
      </c>
      <c r="AD122" s="81">
        <v>0</v>
      </c>
      <c r="AE122" s="81">
        <v>0</v>
      </c>
      <c r="AF122" s="81">
        <v>0</v>
      </c>
      <c r="AG122" s="80" t="str">
        <f>IFERROR(VLOOKUP(AB122,$AI:$AJ,2,FALSE),0)</f>
        <v>潼港分理处</v>
      </c>
      <c r="AI122" s="89" t="s">
        <v>444</v>
      </c>
      <c r="AJ122" s="89" t="s">
        <v>299</v>
      </c>
      <c r="AL122" s="83"/>
      <c r="AM122" s="83"/>
      <c r="AN122" s="83"/>
      <c r="AO122" s="83"/>
      <c r="AP122" s="83"/>
      <c r="AX122" s="80" t="s">
        <v>444</v>
      </c>
      <c r="AY122" s="80" t="s">
        <v>299</v>
      </c>
      <c r="BB122" s="80" t="str">
        <f>VLOOKUP(BC122,$AX:$AY,2,FALSE)</f>
        <v>东波分理处</v>
      </c>
      <c r="BC122" s="80" t="s">
        <v>440</v>
      </c>
      <c r="BD122" s="80">
        <v>0</v>
      </c>
    </row>
    <row r="123" s="80" customFormat="1" ht="17.25" spans="1:56">
      <c r="A123" s="95"/>
      <c r="B123" s="95"/>
      <c r="C123" s="95"/>
      <c r="D123" s="95"/>
      <c r="E123" s="95"/>
      <c r="F123" s="95"/>
      <c r="G123" s="95"/>
      <c r="H123" s="95"/>
      <c r="I123" s="95"/>
      <c r="J123" s="95"/>
      <c r="K123" s="95"/>
      <c r="Y123" s="98"/>
      <c r="Z123" s="80">
        <f t="shared" si="14"/>
        <v>0</v>
      </c>
      <c r="AA123" s="80" t="str">
        <f t="shared" si="13"/>
        <v>零售市场部</v>
      </c>
      <c r="AB123" s="81" t="s">
        <v>77</v>
      </c>
      <c r="AC123" s="81">
        <v>0</v>
      </c>
      <c r="AD123" s="81">
        <v>0</v>
      </c>
      <c r="AE123" s="81">
        <v>0</v>
      </c>
      <c r="AF123" s="81">
        <v>0</v>
      </c>
      <c r="AG123" s="80" t="str">
        <f>IFERROR(VLOOKUP(AB123,$AI:$AJ,2,FALSE),0)</f>
        <v>零售市场部</v>
      </c>
      <c r="AI123" s="89" t="s">
        <v>445</v>
      </c>
      <c r="AJ123" s="89" t="s">
        <v>299</v>
      </c>
      <c r="AL123" s="83"/>
      <c r="AM123" s="83"/>
      <c r="AN123" s="83"/>
      <c r="AO123" s="83"/>
      <c r="AP123" s="83"/>
      <c r="AX123" s="80" t="s">
        <v>445</v>
      </c>
      <c r="AY123" s="80" t="s">
        <v>299</v>
      </c>
      <c r="BB123" s="80" t="str">
        <f>VLOOKUP(BC123,$AX:$AY,2,FALSE)</f>
        <v>零售市场部</v>
      </c>
      <c r="BC123" s="80" t="s">
        <v>179</v>
      </c>
      <c r="BD123" s="80">
        <v>16</v>
      </c>
    </row>
    <row r="124" s="80" customFormat="1" ht="17.25" spans="1:56">
      <c r="A124" s="95"/>
      <c r="B124" s="95"/>
      <c r="C124" s="95"/>
      <c r="D124" s="95"/>
      <c r="E124" s="95"/>
      <c r="F124" s="95"/>
      <c r="G124" s="95"/>
      <c r="H124" s="95"/>
      <c r="I124" s="95"/>
      <c r="J124" s="95"/>
      <c r="K124" s="95"/>
      <c r="Y124" s="98"/>
      <c r="Z124" s="80">
        <f t="shared" si="14"/>
        <v>0</v>
      </c>
      <c r="AA124" s="80">
        <f t="shared" si="13"/>
        <v>0</v>
      </c>
      <c r="AB124" s="81" t="s">
        <v>447</v>
      </c>
      <c r="AC124" s="81">
        <v>0</v>
      </c>
      <c r="AD124" s="81">
        <v>0</v>
      </c>
      <c r="AE124" s="81">
        <v>0</v>
      </c>
      <c r="AF124" s="81">
        <v>0</v>
      </c>
      <c r="AG124" s="80">
        <f>IFERROR(VLOOKUP(AB124,$AI:$AJ,2,FALSE),0)</f>
        <v>0</v>
      </c>
      <c r="AI124" s="89" t="s">
        <v>448</v>
      </c>
      <c r="AJ124" s="89" t="s">
        <v>299</v>
      </c>
      <c r="AL124" s="83"/>
      <c r="AM124" s="83"/>
      <c r="AN124" s="83"/>
      <c r="AO124" s="83"/>
      <c r="AP124" s="83"/>
      <c r="AX124" s="80" t="s">
        <v>448</v>
      </c>
      <c r="AY124" s="80" t="s">
        <v>299</v>
      </c>
      <c r="BB124" s="80" t="str">
        <f>VLOOKUP(BC124,$AX:$AY,2,FALSE)</f>
        <v>芳华分理处</v>
      </c>
      <c r="BC124" s="80" t="s">
        <v>232</v>
      </c>
      <c r="BD124" s="80">
        <v>0</v>
      </c>
    </row>
    <row r="125" s="80" customFormat="1" ht="17.25" spans="1:56">
      <c r="A125" s="95"/>
      <c r="B125" s="95"/>
      <c r="C125" s="95"/>
      <c r="D125" s="95"/>
      <c r="E125" s="95"/>
      <c r="F125" s="95"/>
      <c r="G125" s="95"/>
      <c r="H125" s="95"/>
      <c r="I125" s="95"/>
      <c r="J125" s="95"/>
      <c r="K125" s="95"/>
      <c r="Y125" s="98"/>
      <c r="Z125" s="80">
        <f t="shared" si="14"/>
        <v>0</v>
      </c>
      <c r="AA125" s="80" t="str">
        <f t="shared" si="13"/>
        <v>香山分理处</v>
      </c>
      <c r="AB125" s="81" t="s">
        <v>183</v>
      </c>
      <c r="AC125" s="81">
        <v>0</v>
      </c>
      <c r="AD125" s="81">
        <v>0</v>
      </c>
      <c r="AE125" s="81">
        <v>0</v>
      </c>
      <c r="AF125" s="81">
        <v>0</v>
      </c>
      <c r="AG125" s="80" t="str">
        <f>IFERROR(VLOOKUP(AB125,$AI:$AJ,2,FALSE),0)</f>
        <v>香山分理处</v>
      </c>
      <c r="AI125" s="89" t="s">
        <v>450</v>
      </c>
      <c r="AJ125" s="89" t="s">
        <v>299</v>
      </c>
      <c r="AL125" s="83"/>
      <c r="AM125" s="83"/>
      <c r="AN125" s="83"/>
      <c r="AO125" s="83"/>
      <c r="AP125" s="83"/>
      <c r="AX125" s="80" t="s">
        <v>450</v>
      </c>
      <c r="AY125" s="80" t="s">
        <v>299</v>
      </c>
      <c r="BB125" s="80" t="str">
        <f>VLOOKUP(BC125,$AX:$AY,2,FALSE)</f>
        <v>民耀分理处</v>
      </c>
      <c r="BC125" s="80" t="s">
        <v>446</v>
      </c>
      <c r="BD125" s="80">
        <v>0</v>
      </c>
    </row>
    <row r="126" s="80" customFormat="1" ht="17.25" spans="1:56">
      <c r="A126" s="95"/>
      <c r="B126" s="95"/>
      <c r="C126" s="95"/>
      <c r="D126" s="95"/>
      <c r="E126" s="95"/>
      <c r="F126" s="95"/>
      <c r="G126" s="95"/>
      <c r="H126" s="95"/>
      <c r="I126" s="95"/>
      <c r="J126" s="95"/>
      <c r="K126" s="95"/>
      <c r="Y126" s="98"/>
      <c r="Z126" s="80">
        <f t="shared" si="14"/>
        <v>0</v>
      </c>
      <c r="AA126" s="80" t="str">
        <f t="shared" si="13"/>
        <v>王港支行</v>
      </c>
      <c r="AB126" s="81" t="s">
        <v>452</v>
      </c>
      <c r="AC126" s="81">
        <v>0</v>
      </c>
      <c r="AD126" s="81">
        <v>0</v>
      </c>
      <c r="AE126" s="81">
        <v>0</v>
      </c>
      <c r="AF126" s="81">
        <v>0</v>
      </c>
      <c r="AG126" s="80" t="str">
        <f>IFERROR(VLOOKUP(AB126,$AI:$AJ,2,FALSE),0)</f>
        <v>王港支行</v>
      </c>
      <c r="AI126" s="89" t="s">
        <v>453</v>
      </c>
      <c r="AJ126" s="89" t="s">
        <v>299</v>
      </c>
      <c r="AL126" s="83"/>
      <c r="AM126" s="83"/>
      <c r="AN126" s="83"/>
      <c r="AO126" s="83"/>
      <c r="AP126" s="83"/>
      <c r="AX126" s="80" t="s">
        <v>453</v>
      </c>
      <c r="AY126" s="80" t="s">
        <v>299</v>
      </c>
      <c r="BB126" s="80" t="str">
        <f>VLOOKUP(BC126,$AX:$AY,2,FALSE)</f>
        <v>金杨支行</v>
      </c>
      <c r="BC126" s="80" t="s">
        <v>449</v>
      </c>
      <c r="BD126" s="80">
        <v>0</v>
      </c>
    </row>
    <row r="127" s="80" customFormat="1" ht="17.25" spans="1:56">
      <c r="A127" s="95"/>
      <c r="B127" s="95"/>
      <c r="C127" s="95"/>
      <c r="D127" s="95"/>
      <c r="E127" s="95"/>
      <c r="F127" s="95"/>
      <c r="G127" s="95"/>
      <c r="H127" s="95"/>
      <c r="I127" s="95"/>
      <c r="J127" s="95"/>
      <c r="K127" s="95"/>
      <c r="Y127" s="98"/>
      <c r="Z127" s="80">
        <f t="shared" si="14"/>
        <v>0</v>
      </c>
      <c r="AA127" s="80">
        <f t="shared" si="13"/>
        <v>0</v>
      </c>
      <c r="AB127" s="81" t="s">
        <v>454</v>
      </c>
      <c r="AC127" s="81">
        <v>0</v>
      </c>
      <c r="AD127" s="81">
        <v>0</v>
      </c>
      <c r="AE127" s="81">
        <v>0</v>
      </c>
      <c r="AF127" s="81">
        <v>0</v>
      </c>
      <c r="AG127" s="80">
        <f>IFERROR(VLOOKUP(AB127,$AI:$AJ,2,FALSE),0)</f>
        <v>0</v>
      </c>
      <c r="AI127" s="89" t="s">
        <v>455</v>
      </c>
      <c r="AJ127" s="89" t="s">
        <v>299</v>
      </c>
      <c r="AL127" s="83"/>
      <c r="AM127" s="83"/>
      <c r="AN127" s="83"/>
      <c r="AO127" s="83"/>
      <c r="AP127" s="83"/>
      <c r="AX127" s="80" t="s">
        <v>455</v>
      </c>
      <c r="AY127" s="80" t="s">
        <v>299</v>
      </c>
      <c r="BB127" s="80" t="str">
        <f>VLOOKUP(BC127,$AX:$AY,2,FALSE)</f>
        <v>杨思支行</v>
      </c>
      <c r="BC127" s="80" t="s">
        <v>451</v>
      </c>
      <c r="BD127" s="80">
        <v>0</v>
      </c>
    </row>
    <row r="128" s="80" customFormat="1" ht="17.25" spans="1:56">
      <c r="A128" s="95"/>
      <c r="B128" s="95"/>
      <c r="C128" s="95"/>
      <c r="D128" s="95"/>
      <c r="E128" s="95"/>
      <c r="F128" s="95"/>
      <c r="G128" s="95"/>
      <c r="H128" s="95"/>
      <c r="I128" s="95"/>
      <c r="J128" s="95"/>
      <c r="K128" s="95"/>
      <c r="Y128" s="98"/>
      <c r="Z128" s="80">
        <f t="shared" si="14"/>
        <v>0</v>
      </c>
      <c r="AA128" s="80" t="str">
        <f t="shared" si="13"/>
        <v>公司金融部</v>
      </c>
      <c r="AB128" s="81" t="s">
        <v>201</v>
      </c>
      <c r="AC128" s="81">
        <v>0</v>
      </c>
      <c r="AD128" s="81">
        <v>0</v>
      </c>
      <c r="AE128" s="81">
        <v>0</v>
      </c>
      <c r="AF128" s="81">
        <v>0</v>
      </c>
      <c r="AG128" s="80" t="str">
        <f>IFERROR(VLOOKUP(AB128,$AI:$AJ,2,FALSE),0)</f>
        <v>公司金融部</v>
      </c>
      <c r="AI128" s="89" t="s">
        <v>456</v>
      </c>
      <c r="AJ128" s="89" t="s">
        <v>299</v>
      </c>
      <c r="AL128" s="83"/>
      <c r="AM128" s="83"/>
      <c r="AN128" s="83"/>
      <c r="AO128" s="83"/>
      <c r="AP128" s="83"/>
      <c r="AX128" s="80" t="s">
        <v>456</v>
      </c>
      <c r="AY128" s="80" t="s">
        <v>299</v>
      </c>
      <c r="BB128" s="80" t="str">
        <f>VLOOKUP(BC128,$AX:$AY,2,FALSE)</f>
        <v>花木支行</v>
      </c>
      <c r="BC128" s="80" t="s">
        <v>237</v>
      </c>
      <c r="BD128" s="80">
        <v>3</v>
      </c>
    </row>
    <row r="129" s="80" customFormat="1" ht="17.25" spans="1:56">
      <c r="A129" s="95"/>
      <c r="B129" s="95"/>
      <c r="C129" s="95"/>
      <c r="D129" s="95"/>
      <c r="E129" s="95"/>
      <c r="F129" s="95"/>
      <c r="G129" s="95"/>
      <c r="H129" s="95"/>
      <c r="I129" s="95"/>
      <c r="J129" s="95"/>
      <c r="K129" s="95"/>
      <c r="Y129" s="98"/>
      <c r="Z129" s="80">
        <f t="shared" si="14"/>
        <v>0</v>
      </c>
      <c r="AA129" s="80" t="str">
        <f t="shared" si="13"/>
        <v>办公室</v>
      </c>
      <c r="AB129" s="81" t="s">
        <v>113</v>
      </c>
      <c r="AC129" s="81">
        <v>0</v>
      </c>
      <c r="AD129" s="81">
        <v>0</v>
      </c>
      <c r="AE129" s="81">
        <v>0</v>
      </c>
      <c r="AF129" s="81">
        <v>0</v>
      </c>
      <c r="AG129" s="80" t="str">
        <f>IFERROR(VLOOKUP(AB129,$AI:$AJ,2,FALSE),0)</f>
        <v>办公室</v>
      </c>
      <c r="AI129" s="89" t="s">
        <v>458</v>
      </c>
      <c r="AJ129" s="89" t="s">
        <v>299</v>
      </c>
      <c r="AL129" s="83"/>
      <c r="AM129" s="83"/>
      <c r="AN129" s="83"/>
      <c r="AO129" s="83"/>
      <c r="AP129" s="83"/>
      <c r="AX129" s="80" t="s">
        <v>458</v>
      </c>
      <c r="AY129" s="80" t="s">
        <v>299</v>
      </c>
      <c r="BB129" s="80" t="str">
        <f>VLOOKUP(BC129,$AX:$AY,2,FALSE)</f>
        <v>零售市场部</v>
      </c>
      <c r="BC129" s="80" t="s">
        <v>240</v>
      </c>
      <c r="BD129" s="80">
        <v>3</v>
      </c>
    </row>
    <row r="130" s="80" customFormat="1" ht="17.25" spans="1:56">
      <c r="A130" s="95"/>
      <c r="B130" s="95"/>
      <c r="C130" s="95"/>
      <c r="D130" s="95"/>
      <c r="E130" s="95"/>
      <c r="F130" s="95"/>
      <c r="G130" s="95"/>
      <c r="H130" s="95"/>
      <c r="I130" s="95"/>
      <c r="J130" s="95"/>
      <c r="K130" s="95"/>
      <c r="Y130" s="98"/>
      <c r="Z130" s="80">
        <f t="shared" si="14"/>
        <v>0</v>
      </c>
      <c r="AA130" s="80" t="str">
        <f t="shared" ref="AA130:AA193" si="15">AG130</f>
        <v>王港支行</v>
      </c>
      <c r="AB130" s="81" t="s">
        <v>83</v>
      </c>
      <c r="AC130" s="81">
        <v>0</v>
      </c>
      <c r="AD130" s="81">
        <v>0</v>
      </c>
      <c r="AE130" s="81">
        <v>0</v>
      </c>
      <c r="AF130" s="81">
        <v>0</v>
      </c>
      <c r="AG130" s="80" t="str">
        <f>IFERROR(VLOOKUP(AB130,$AI:$AJ,2,FALSE),0)</f>
        <v>王港支行</v>
      </c>
      <c r="AI130" s="89" t="s">
        <v>460</v>
      </c>
      <c r="AJ130" s="89" t="s">
        <v>299</v>
      </c>
      <c r="AL130" s="83"/>
      <c r="AM130" s="83"/>
      <c r="AN130" s="83"/>
      <c r="AO130" s="83"/>
      <c r="AP130" s="83"/>
      <c r="AX130" s="80" t="s">
        <v>460</v>
      </c>
      <c r="AY130" s="80" t="s">
        <v>299</v>
      </c>
      <c r="BB130" s="80" t="str">
        <f>VLOOKUP(BC130,$AX:$AY,2,FALSE)</f>
        <v>唐镇支行</v>
      </c>
      <c r="BC130" s="80" t="s">
        <v>457</v>
      </c>
      <c r="BD130" s="80">
        <v>0</v>
      </c>
    </row>
    <row r="131" s="80" customFormat="1" ht="17.25" spans="1:56">
      <c r="A131" s="95"/>
      <c r="B131" s="95"/>
      <c r="C131" s="95"/>
      <c r="D131" s="95"/>
      <c r="E131" s="95"/>
      <c r="F131" s="95"/>
      <c r="G131" s="95"/>
      <c r="H131" s="95"/>
      <c r="I131" s="95"/>
      <c r="J131" s="95"/>
      <c r="K131" s="95"/>
      <c r="Y131" s="98"/>
      <c r="Z131" s="80">
        <f t="shared" si="14"/>
        <v>0</v>
      </c>
      <c r="AA131" s="80">
        <f t="shared" si="15"/>
        <v>0</v>
      </c>
      <c r="AB131" s="81" t="s">
        <v>462</v>
      </c>
      <c r="AC131" s="81">
        <v>0</v>
      </c>
      <c r="AD131" s="81">
        <v>0</v>
      </c>
      <c r="AE131" s="81">
        <v>0</v>
      </c>
      <c r="AF131" s="81">
        <v>0</v>
      </c>
      <c r="AG131" s="80">
        <f>IFERROR(VLOOKUP(AB131,$AI:$AJ,2,FALSE),0)</f>
        <v>0</v>
      </c>
      <c r="AI131" s="88" t="s">
        <v>463</v>
      </c>
      <c r="AJ131" s="89" t="s">
        <v>299</v>
      </c>
      <c r="AL131" s="83"/>
      <c r="AM131" s="83"/>
      <c r="AN131" s="83"/>
      <c r="AO131" s="83"/>
      <c r="AP131" s="83"/>
      <c r="AX131" s="80" t="s">
        <v>463</v>
      </c>
      <c r="AY131" s="80" t="s">
        <v>299</v>
      </c>
      <c r="BB131" s="80" t="str">
        <f>VLOOKUP(BC131,$AX:$AY,2,FALSE)</f>
        <v>新园路支行</v>
      </c>
      <c r="BC131" s="80" t="s">
        <v>459</v>
      </c>
      <c r="BD131" s="80">
        <v>0</v>
      </c>
    </row>
    <row r="132" s="80" customFormat="1" ht="17.25" spans="1:56">
      <c r="A132" s="95"/>
      <c r="B132" s="95"/>
      <c r="C132" s="95"/>
      <c r="D132" s="95"/>
      <c r="E132" s="95"/>
      <c r="F132" s="95"/>
      <c r="G132" s="95"/>
      <c r="H132" s="95"/>
      <c r="I132" s="95"/>
      <c r="J132" s="95"/>
      <c r="K132" s="95"/>
      <c r="Y132" s="98"/>
      <c r="Z132" s="80">
        <f t="shared" ref="Z132:Z195" si="16">P132-Y132</f>
        <v>0</v>
      </c>
      <c r="AA132" s="80" t="str">
        <f t="shared" si="15"/>
        <v>公司金融部</v>
      </c>
      <c r="AB132" s="81" t="s">
        <v>197</v>
      </c>
      <c r="AC132" s="81">
        <v>0</v>
      </c>
      <c r="AD132" s="81">
        <v>0</v>
      </c>
      <c r="AE132" s="81">
        <v>0</v>
      </c>
      <c r="AF132" s="81">
        <v>0</v>
      </c>
      <c r="AG132" s="80" t="str">
        <f>IFERROR(VLOOKUP(AB132,$AI:$AJ,2,FALSE),0)</f>
        <v>公司金融部</v>
      </c>
      <c r="AI132" s="90" t="s">
        <v>465</v>
      </c>
      <c r="AJ132" s="89" t="s">
        <v>299</v>
      </c>
      <c r="AL132" s="83"/>
      <c r="AM132" s="83"/>
      <c r="AN132" s="83"/>
      <c r="AO132" s="83"/>
      <c r="AP132" s="83"/>
      <c r="AX132" s="80" t="s">
        <v>465</v>
      </c>
      <c r="AY132" s="80" t="s">
        <v>299</v>
      </c>
      <c r="BB132" s="80" t="str">
        <f>VLOOKUP(BC132,$AX:$AY,2,FALSE)</f>
        <v>香山分理处</v>
      </c>
      <c r="BC132" s="80" t="s">
        <v>461</v>
      </c>
      <c r="BD132" s="80">
        <v>0</v>
      </c>
    </row>
    <row r="133" s="80" customFormat="1" ht="17.25" spans="1:56">
      <c r="A133" s="95"/>
      <c r="B133" s="95"/>
      <c r="C133" s="95"/>
      <c r="D133" s="95"/>
      <c r="E133" s="95"/>
      <c r="F133" s="95"/>
      <c r="G133" s="95"/>
      <c r="H133" s="95"/>
      <c r="I133" s="95"/>
      <c r="J133" s="95"/>
      <c r="K133" s="95"/>
      <c r="Y133" s="98"/>
      <c r="Z133" s="80">
        <f t="shared" si="16"/>
        <v>0</v>
      </c>
      <c r="AA133" s="80">
        <f t="shared" si="15"/>
        <v>0</v>
      </c>
      <c r="AB133" s="81" t="s">
        <v>193</v>
      </c>
      <c r="AC133" s="81">
        <v>0</v>
      </c>
      <c r="AD133" s="81">
        <v>0</v>
      </c>
      <c r="AE133" s="81">
        <v>0</v>
      </c>
      <c r="AF133" s="81">
        <v>0</v>
      </c>
      <c r="AG133" s="80">
        <f>IFERROR(VLOOKUP(AB133,$AI:$AJ,2,FALSE),0)</f>
        <v>0</v>
      </c>
      <c r="AI133" s="89" t="s">
        <v>466</v>
      </c>
      <c r="AJ133" s="89" t="s">
        <v>138</v>
      </c>
      <c r="AL133" s="83"/>
      <c r="AM133" s="83"/>
      <c r="AN133" s="83"/>
      <c r="AO133" s="83"/>
      <c r="AP133" s="83"/>
      <c r="AX133" s="80" t="s">
        <v>466</v>
      </c>
      <c r="AY133" s="80" t="s">
        <v>138</v>
      </c>
      <c r="BB133" s="80" t="str">
        <f>VLOOKUP(BC133,$AX:$AY,2,FALSE)</f>
        <v>严桥支行</v>
      </c>
      <c r="BC133" s="80" t="s">
        <v>464</v>
      </c>
      <c r="BD133" s="80">
        <v>0</v>
      </c>
    </row>
    <row r="134" s="80" customFormat="1" ht="17.25" spans="1:56">
      <c r="A134" s="95"/>
      <c r="B134" s="95"/>
      <c r="C134" s="95"/>
      <c r="D134" s="95"/>
      <c r="E134" s="95"/>
      <c r="F134" s="95"/>
      <c r="G134" s="95"/>
      <c r="H134" s="95"/>
      <c r="I134" s="95"/>
      <c r="J134" s="95"/>
      <c r="K134" s="95"/>
      <c r="Y134" s="98"/>
      <c r="Z134" s="80">
        <f t="shared" si="16"/>
        <v>0</v>
      </c>
      <c r="AA134" s="80" t="str">
        <f t="shared" si="15"/>
        <v>公司金融部</v>
      </c>
      <c r="AB134" s="81" t="s">
        <v>208</v>
      </c>
      <c r="AC134" s="81">
        <v>0</v>
      </c>
      <c r="AD134" s="81">
        <v>0</v>
      </c>
      <c r="AE134" s="81">
        <v>0</v>
      </c>
      <c r="AF134" s="81">
        <v>0</v>
      </c>
      <c r="AG134" s="80" t="str">
        <f>IFERROR(VLOOKUP(AB134,$AI:$AJ,2,FALSE),0)</f>
        <v>公司金融部</v>
      </c>
      <c r="AI134" s="89" t="s">
        <v>371</v>
      </c>
      <c r="AJ134" s="89" t="s">
        <v>138</v>
      </c>
      <c r="AL134" s="83"/>
      <c r="AM134" s="83"/>
      <c r="AN134" s="83"/>
      <c r="AO134" s="83"/>
      <c r="AP134" s="83"/>
      <c r="AX134" s="80" t="s">
        <v>371</v>
      </c>
      <c r="AY134" s="80" t="s">
        <v>138</v>
      </c>
      <c r="BB134" s="80" t="str">
        <f>VLOOKUP(BC134,$AX:$AY,2,FALSE)</f>
        <v>金杨支行</v>
      </c>
      <c r="BC134" s="80" t="s">
        <v>184</v>
      </c>
      <c r="BD134" s="80">
        <v>0</v>
      </c>
    </row>
    <row r="135" s="80" customFormat="1" ht="17.25" spans="1:56">
      <c r="A135" s="95"/>
      <c r="B135" s="95"/>
      <c r="C135" s="95"/>
      <c r="D135" s="95"/>
      <c r="E135" s="95"/>
      <c r="F135" s="95"/>
      <c r="G135" s="95"/>
      <c r="H135" s="95"/>
      <c r="I135" s="95"/>
      <c r="J135" s="95"/>
      <c r="K135" s="95"/>
      <c r="Y135" s="98"/>
      <c r="Z135" s="80">
        <f t="shared" si="16"/>
        <v>0</v>
      </c>
      <c r="AA135" s="80" t="str">
        <f t="shared" si="15"/>
        <v>运营管理部</v>
      </c>
      <c r="AB135" s="81" t="s">
        <v>409</v>
      </c>
      <c r="AC135" s="81">
        <v>0</v>
      </c>
      <c r="AD135" s="81">
        <v>0</v>
      </c>
      <c r="AE135" s="81">
        <v>0</v>
      </c>
      <c r="AF135" s="81">
        <v>0</v>
      </c>
      <c r="AG135" s="80" t="str">
        <f>IFERROR(VLOOKUP(AB135,$AI:$AJ,2,FALSE),0)</f>
        <v>运营管理部</v>
      </c>
      <c r="AI135" s="89" t="s">
        <v>469</v>
      </c>
      <c r="AJ135" s="89" t="s">
        <v>138</v>
      </c>
      <c r="AL135" s="83"/>
      <c r="AM135" s="83"/>
      <c r="AN135" s="83"/>
      <c r="AO135" s="83"/>
      <c r="AP135" s="83"/>
      <c r="AX135" s="80" t="s">
        <v>469</v>
      </c>
      <c r="AY135" s="80" t="s">
        <v>138</v>
      </c>
      <c r="BB135" s="80" t="str">
        <f>VLOOKUP(BC135,$AX:$AY,2,FALSE)</f>
        <v>黄楼支行</v>
      </c>
      <c r="BC135" s="80" t="s">
        <v>467</v>
      </c>
      <c r="BD135" s="80">
        <v>0</v>
      </c>
    </row>
    <row r="136" s="80" customFormat="1" ht="17.25" spans="1:56">
      <c r="A136" s="95"/>
      <c r="B136" s="95"/>
      <c r="C136" s="95"/>
      <c r="D136" s="95"/>
      <c r="E136" s="95"/>
      <c r="F136" s="95"/>
      <c r="G136" s="95"/>
      <c r="H136" s="95"/>
      <c r="I136" s="95"/>
      <c r="J136" s="95"/>
      <c r="K136" s="95"/>
      <c r="Y136" s="98"/>
      <c r="Z136" s="80">
        <f t="shared" si="16"/>
        <v>0</v>
      </c>
      <c r="AA136" s="80" t="str">
        <f t="shared" si="15"/>
        <v>运营管理部</v>
      </c>
      <c r="AB136" s="81" t="s">
        <v>302</v>
      </c>
      <c r="AC136" s="81">
        <v>0</v>
      </c>
      <c r="AD136" s="81">
        <v>0</v>
      </c>
      <c r="AE136" s="81">
        <v>0</v>
      </c>
      <c r="AF136" s="81">
        <v>0</v>
      </c>
      <c r="AG136" s="80" t="str">
        <f>IFERROR(VLOOKUP(AB136,$AI:$AJ,2,FALSE),0)</f>
        <v>运营管理部</v>
      </c>
      <c r="AI136" s="89" t="s">
        <v>470</v>
      </c>
      <c r="AJ136" s="89" t="s">
        <v>138</v>
      </c>
      <c r="AL136" s="83"/>
      <c r="AM136" s="83"/>
      <c r="AN136" s="83"/>
      <c r="AO136" s="83"/>
      <c r="AP136" s="83"/>
      <c r="AX136" s="80" t="s">
        <v>470</v>
      </c>
      <c r="AY136" s="80" t="s">
        <v>138</v>
      </c>
      <c r="BB136" s="80" t="str">
        <f>VLOOKUP(BC136,$AX:$AY,2,FALSE)</f>
        <v>孙桥支行</v>
      </c>
      <c r="BC136" s="80" t="s">
        <v>468</v>
      </c>
      <c r="BD136" s="80">
        <v>0</v>
      </c>
    </row>
    <row r="137" s="80" customFormat="1" ht="17.25" spans="1:56">
      <c r="A137" s="95"/>
      <c r="B137" s="95"/>
      <c r="C137" s="95"/>
      <c r="D137" s="95"/>
      <c r="E137" s="95"/>
      <c r="F137" s="95"/>
      <c r="G137" s="95"/>
      <c r="H137" s="95"/>
      <c r="I137" s="95"/>
      <c r="J137" s="95"/>
      <c r="K137" s="95"/>
      <c r="Y137" s="98"/>
      <c r="Z137" s="80">
        <f t="shared" si="16"/>
        <v>0</v>
      </c>
      <c r="AA137" s="80" t="str">
        <f t="shared" si="15"/>
        <v>川沙支行</v>
      </c>
      <c r="AB137" s="81" t="s">
        <v>89</v>
      </c>
      <c r="AC137" s="81">
        <v>0</v>
      </c>
      <c r="AD137" s="81">
        <v>15000</v>
      </c>
      <c r="AE137" s="81">
        <v>0</v>
      </c>
      <c r="AF137" s="81">
        <v>15000</v>
      </c>
      <c r="AG137" s="80" t="str">
        <f>IFERROR(VLOOKUP(AB137,$AI:$AJ,2,FALSE),0)</f>
        <v>川沙支行</v>
      </c>
      <c r="AI137" s="89" t="s">
        <v>472</v>
      </c>
      <c r="AJ137" s="89" t="s">
        <v>138</v>
      </c>
      <c r="AL137" s="83"/>
      <c r="AM137" s="83"/>
      <c r="AN137" s="83"/>
      <c r="AO137" s="83"/>
      <c r="AP137" s="83"/>
      <c r="AX137" s="80" t="s">
        <v>472</v>
      </c>
      <c r="AY137" s="80" t="s">
        <v>138</v>
      </c>
      <c r="BB137" s="80" t="str">
        <f>VLOOKUP(BC137,$AX:$AY,2,FALSE)</f>
        <v>零售市场部</v>
      </c>
      <c r="BC137" s="80" t="s">
        <v>189</v>
      </c>
      <c r="BD137" s="80">
        <v>47</v>
      </c>
    </row>
    <row r="138" s="80" customFormat="1" ht="17.25" spans="1:56">
      <c r="A138" s="95"/>
      <c r="B138" s="95"/>
      <c r="C138" s="95"/>
      <c r="D138" s="95"/>
      <c r="E138" s="95"/>
      <c r="F138" s="95"/>
      <c r="G138" s="95"/>
      <c r="H138" s="95"/>
      <c r="I138" s="95"/>
      <c r="J138" s="95"/>
      <c r="K138" s="95"/>
      <c r="Y138" s="98"/>
      <c r="Z138" s="80">
        <f t="shared" si="16"/>
        <v>0</v>
      </c>
      <c r="AA138" s="80" t="str">
        <f t="shared" si="15"/>
        <v>零售市场部</v>
      </c>
      <c r="AB138" s="81" t="s">
        <v>202</v>
      </c>
      <c r="AC138" s="81">
        <v>0</v>
      </c>
      <c r="AD138" s="81">
        <v>0</v>
      </c>
      <c r="AE138" s="81">
        <v>0</v>
      </c>
      <c r="AF138" s="81">
        <v>0</v>
      </c>
      <c r="AG138" s="80" t="str">
        <f>IFERROR(VLOOKUP(AB138,$AI:$AJ,2,FALSE),0)</f>
        <v>零售市场部</v>
      </c>
      <c r="AI138" s="89" t="s">
        <v>474</v>
      </c>
      <c r="AJ138" s="89" t="s">
        <v>138</v>
      </c>
      <c r="AL138" s="83"/>
      <c r="AM138" s="83"/>
      <c r="AN138" s="83"/>
      <c r="AO138" s="83"/>
      <c r="AP138" s="83"/>
      <c r="AX138" s="80" t="s">
        <v>474</v>
      </c>
      <c r="AY138" s="80" t="s">
        <v>138</v>
      </c>
      <c r="BB138" s="80" t="str">
        <f>VLOOKUP(BC138,$AX:$AY,2,FALSE)</f>
        <v>合庆支行</v>
      </c>
      <c r="BC138" s="80" t="s">
        <v>471</v>
      </c>
      <c r="BD138" s="80">
        <v>1</v>
      </c>
    </row>
    <row r="139" s="80" customFormat="1" ht="17.25" spans="1:56">
      <c r="A139" s="95"/>
      <c r="B139" s="95"/>
      <c r="C139" s="95"/>
      <c r="D139" s="95"/>
      <c r="E139" s="95"/>
      <c r="F139" s="95"/>
      <c r="G139" s="95"/>
      <c r="H139" s="95"/>
      <c r="I139" s="95"/>
      <c r="J139" s="95"/>
      <c r="K139" s="95"/>
      <c r="Y139" s="98"/>
      <c r="Z139" s="80">
        <f t="shared" si="16"/>
        <v>0</v>
      </c>
      <c r="AA139" s="80" t="str">
        <f t="shared" si="15"/>
        <v>黄楼支行</v>
      </c>
      <c r="AB139" s="81" t="s">
        <v>1049</v>
      </c>
      <c r="AC139" s="81">
        <v>0</v>
      </c>
      <c r="AD139" s="81">
        <v>0</v>
      </c>
      <c r="AE139" s="81">
        <v>1</v>
      </c>
      <c r="AF139" s="81">
        <v>0</v>
      </c>
      <c r="AG139" s="80" t="str">
        <f>IFERROR(VLOOKUP(AB139,$AI:$AJ,2,FALSE),0)</f>
        <v>黄楼支行</v>
      </c>
      <c r="AI139" s="89" t="s">
        <v>476</v>
      </c>
      <c r="AJ139" s="89" t="s">
        <v>138</v>
      </c>
      <c r="AL139" s="83"/>
      <c r="AM139" s="83"/>
      <c r="AN139" s="83"/>
      <c r="AO139" s="83"/>
      <c r="AP139" s="83"/>
      <c r="AX139" s="80" t="s">
        <v>476</v>
      </c>
      <c r="AY139" s="80" t="s">
        <v>138</v>
      </c>
      <c r="BB139" s="80" t="str">
        <f>VLOOKUP(BC139,$AX:$AY,2,FALSE)</f>
        <v>严桥支行</v>
      </c>
      <c r="BC139" s="80" t="s">
        <v>473</v>
      </c>
      <c r="BD139" s="80">
        <v>0</v>
      </c>
    </row>
    <row r="140" s="80" customFormat="1" ht="17.25" spans="1:56">
      <c r="A140" s="95"/>
      <c r="B140" s="95"/>
      <c r="C140" s="95"/>
      <c r="D140" s="95"/>
      <c r="E140" s="95"/>
      <c r="F140" s="95"/>
      <c r="G140" s="95"/>
      <c r="H140" s="95"/>
      <c r="I140" s="95"/>
      <c r="J140" s="95"/>
      <c r="K140" s="95"/>
      <c r="Y140" s="98"/>
      <c r="Z140" s="80">
        <f t="shared" si="16"/>
        <v>0</v>
      </c>
      <c r="AA140" s="80" t="str">
        <f t="shared" si="15"/>
        <v>人力资源部</v>
      </c>
      <c r="AB140" s="81" t="s">
        <v>187</v>
      </c>
      <c r="AC140" s="81">
        <v>0</v>
      </c>
      <c r="AD140" s="81">
        <v>0</v>
      </c>
      <c r="AE140" s="81">
        <v>0</v>
      </c>
      <c r="AF140" s="81">
        <v>0</v>
      </c>
      <c r="AG140" s="80" t="str">
        <f>IFERROR(VLOOKUP(AB140,$AI:$AJ,2,FALSE),0)</f>
        <v>人力资源部</v>
      </c>
      <c r="AI140" s="89" t="s">
        <v>479</v>
      </c>
      <c r="AJ140" s="89" t="s">
        <v>138</v>
      </c>
      <c r="AL140" s="83"/>
      <c r="AM140" s="83"/>
      <c r="AN140" s="83"/>
      <c r="AO140" s="83"/>
      <c r="AP140" s="83"/>
      <c r="AX140" s="80" t="s">
        <v>479</v>
      </c>
      <c r="AY140" s="80" t="s">
        <v>138</v>
      </c>
      <c r="BB140" s="80" t="str">
        <f>VLOOKUP(BC140,$AX:$AY,2,FALSE)</f>
        <v>张江支行</v>
      </c>
      <c r="BC140" s="80" t="s">
        <v>475</v>
      </c>
      <c r="BD140" s="80">
        <v>0</v>
      </c>
    </row>
    <row r="141" s="80" customFormat="1" ht="17.25" spans="1:56">
      <c r="A141" s="95"/>
      <c r="B141" s="95"/>
      <c r="C141" s="95"/>
      <c r="D141" s="95"/>
      <c r="E141" s="95"/>
      <c r="F141" s="95"/>
      <c r="G141" s="95"/>
      <c r="H141" s="95"/>
      <c r="I141" s="95"/>
      <c r="J141" s="95"/>
      <c r="K141" s="95"/>
      <c r="Y141" s="98"/>
      <c r="Z141" s="80">
        <f t="shared" si="16"/>
        <v>0</v>
      </c>
      <c r="AA141" s="80" t="str">
        <f t="shared" si="15"/>
        <v>洋泾支行</v>
      </c>
      <c r="AB141" s="81" t="s">
        <v>478</v>
      </c>
      <c r="AC141" s="81">
        <v>0</v>
      </c>
      <c r="AD141" s="81">
        <v>0</v>
      </c>
      <c r="AE141" s="81">
        <v>0</v>
      </c>
      <c r="AF141" s="81">
        <v>0</v>
      </c>
      <c r="AG141" s="80" t="str">
        <f>IFERROR(VLOOKUP(AB141,$AI:$AJ,2,FALSE),0)</f>
        <v>洋泾支行</v>
      </c>
      <c r="AI141" s="90" t="s">
        <v>80</v>
      </c>
      <c r="AJ141" s="89" t="s">
        <v>99</v>
      </c>
      <c r="AL141" s="83"/>
      <c r="AM141" s="83"/>
      <c r="AN141" s="83"/>
      <c r="AO141" s="83"/>
      <c r="AP141" s="83"/>
      <c r="AX141" s="80" t="s">
        <v>80</v>
      </c>
      <c r="AY141" s="80" t="s">
        <v>99</v>
      </c>
      <c r="BB141" s="80" t="str">
        <f>VLOOKUP(BC141,$AX:$AY,2,FALSE)</f>
        <v>东沟支行</v>
      </c>
      <c r="BC141" s="80" t="s">
        <v>477</v>
      </c>
      <c r="BD141" s="80">
        <v>3</v>
      </c>
    </row>
    <row r="142" s="80" customFormat="1" ht="17.25" spans="1:56">
      <c r="A142" s="95"/>
      <c r="B142" s="95"/>
      <c r="C142" s="95"/>
      <c r="D142" s="95"/>
      <c r="E142" s="95"/>
      <c r="F142" s="95"/>
      <c r="G142" s="95"/>
      <c r="H142" s="95"/>
      <c r="I142" s="95"/>
      <c r="J142" s="95"/>
      <c r="K142" s="95"/>
      <c r="Y142" s="98"/>
      <c r="Z142" s="80">
        <f t="shared" si="16"/>
        <v>0</v>
      </c>
      <c r="AA142" s="80" t="str">
        <f t="shared" si="15"/>
        <v>高东支行</v>
      </c>
      <c r="AB142" s="81" t="s">
        <v>480</v>
      </c>
      <c r="AC142" s="81">
        <v>0</v>
      </c>
      <c r="AD142" s="81">
        <v>0</v>
      </c>
      <c r="AE142" s="81">
        <v>0</v>
      </c>
      <c r="AF142" s="81">
        <v>0</v>
      </c>
      <c r="AG142" s="80" t="str">
        <f>IFERROR(VLOOKUP(AB142,$AI:$AJ,2,FALSE),0)</f>
        <v>高东支行</v>
      </c>
      <c r="AI142" s="89" t="s">
        <v>483</v>
      </c>
      <c r="AJ142" s="89" t="s">
        <v>99</v>
      </c>
      <c r="AL142" s="83"/>
      <c r="AM142" s="83"/>
      <c r="AN142" s="83"/>
      <c r="AO142" s="83"/>
      <c r="AP142" s="83"/>
      <c r="AX142" s="80" t="s">
        <v>483</v>
      </c>
      <c r="AY142" s="80" t="s">
        <v>99</v>
      </c>
      <c r="BB142" s="80" t="str">
        <f>VLOOKUP(BC142,$AX:$AY,2,FALSE)</f>
        <v>金桥支行</v>
      </c>
      <c r="BC142" s="80" t="s">
        <v>249</v>
      </c>
      <c r="BD142" s="80">
        <v>1</v>
      </c>
    </row>
    <row r="143" s="80" customFormat="1" ht="17.25" spans="1:56">
      <c r="A143" s="95"/>
      <c r="B143" s="95"/>
      <c r="C143" s="95"/>
      <c r="D143" s="95"/>
      <c r="E143" s="95"/>
      <c r="F143" s="95"/>
      <c r="G143" s="95"/>
      <c r="H143" s="95"/>
      <c r="I143" s="95"/>
      <c r="J143" s="95"/>
      <c r="K143" s="95"/>
      <c r="Y143" s="98"/>
      <c r="Z143" s="80">
        <f t="shared" si="16"/>
        <v>0</v>
      </c>
      <c r="AA143" s="80">
        <f t="shared" si="15"/>
        <v>0</v>
      </c>
      <c r="AB143" s="81" t="s">
        <v>482</v>
      </c>
      <c r="AC143" s="81">
        <v>0</v>
      </c>
      <c r="AD143" s="81">
        <v>0</v>
      </c>
      <c r="AE143" s="81">
        <v>0</v>
      </c>
      <c r="AF143" s="81">
        <v>0</v>
      </c>
      <c r="AG143" s="80">
        <f>IFERROR(VLOOKUP(AB143,$AI:$AJ,2,FALSE),0)</f>
        <v>0</v>
      </c>
      <c r="AI143" s="89" t="s">
        <v>485</v>
      </c>
      <c r="AJ143" s="89" t="s">
        <v>99</v>
      </c>
      <c r="AL143" s="83"/>
      <c r="AM143" s="83"/>
      <c r="AN143" s="83"/>
      <c r="AO143" s="83"/>
      <c r="AP143" s="83"/>
      <c r="AX143" s="80" t="s">
        <v>485</v>
      </c>
      <c r="AY143" s="80" t="s">
        <v>99</v>
      </c>
      <c r="BB143" s="80" t="str">
        <f>VLOOKUP(BC143,$AX:$AY,2,FALSE)</f>
        <v>高桥支行</v>
      </c>
      <c r="BC143" s="80" t="s">
        <v>481</v>
      </c>
      <c r="BD143" s="80">
        <v>0</v>
      </c>
    </row>
    <row r="144" s="80" customFormat="1" ht="17.25" spans="1:56">
      <c r="A144" s="95"/>
      <c r="B144" s="95"/>
      <c r="C144" s="95"/>
      <c r="D144" s="95"/>
      <c r="E144" s="95"/>
      <c r="F144" s="95"/>
      <c r="G144" s="95"/>
      <c r="H144" s="95"/>
      <c r="I144" s="95"/>
      <c r="J144" s="95"/>
      <c r="K144" s="95"/>
      <c r="Y144" s="98"/>
      <c r="Z144" s="80">
        <f t="shared" si="16"/>
        <v>0</v>
      </c>
      <c r="AA144" s="80" t="str">
        <f t="shared" si="15"/>
        <v>高行支行</v>
      </c>
      <c r="AB144" s="81" t="s">
        <v>122</v>
      </c>
      <c r="AC144" s="81">
        <v>0</v>
      </c>
      <c r="AD144" s="81">
        <v>0</v>
      </c>
      <c r="AE144" s="81">
        <v>0</v>
      </c>
      <c r="AF144" s="81">
        <v>0</v>
      </c>
      <c r="AG144" s="80" t="str">
        <f>IFERROR(VLOOKUP(AB144,$AI:$AJ,2,FALSE),0)</f>
        <v>高行支行</v>
      </c>
      <c r="AI144" s="89" t="s">
        <v>488</v>
      </c>
      <c r="AJ144" s="89" t="s">
        <v>99</v>
      </c>
      <c r="AL144" s="83"/>
      <c r="AM144" s="83"/>
      <c r="AN144" s="83"/>
      <c r="AO144" s="83"/>
      <c r="AP144" s="83"/>
      <c r="AX144" s="80" t="s">
        <v>488</v>
      </c>
      <c r="AY144" s="80" t="s">
        <v>99</v>
      </c>
      <c r="BB144" s="80" t="str">
        <f>VLOOKUP(BC144,$AX:$AY,2,FALSE)</f>
        <v>香山分理处</v>
      </c>
      <c r="BC144" s="80" t="s">
        <v>484</v>
      </c>
      <c r="BD144" s="80">
        <v>0</v>
      </c>
    </row>
    <row r="145" s="80" customFormat="1" ht="17.25" spans="1:56">
      <c r="A145" s="95"/>
      <c r="B145" s="95"/>
      <c r="C145" s="95"/>
      <c r="D145" s="95"/>
      <c r="E145" s="95"/>
      <c r="F145" s="95"/>
      <c r="G145" s="95"/>
      <c r="H145" s="95"/>
      <c r="I145" s="95"/>
      <c r="J145" s="95"/>
      <c r="K145" s="95"/>
      <c r="Y145" s="98"/>
      <c r="Z145" s="80">
        <f t="shared" si="16"/>
        <v>0</v>
      </c>
      <c r="AA145" s="80" t="str">
        <f t="shared" si="15"/>
        <v>杨思支行</v>
      </c>
      <c r="AB145" s="81" t="s">
        <v>487</v>
      </c>
      <c r="AC145" s="81">
        <v>0</v>
      </c>
      <c r="AD145" s="81">
        <v>0</v>
      </c>
      <c r="AE145" s="81">
        <v>0</v>
      </c>
      <c r="AF145" s="81">
        <v>0</v>
      </c>
      <c r="AG145" s="80" t="str">
        <f>IFERROR(VLOOKUP(AB145,$AI:$AJ,2,FALSE),0)</f>
        <v>杨思支行</v>
      </c>
      <c r="AI145" s="89" t="s">
        <v>490</v>
      </c>
      <c r="AJ145" s="89" t="s">
        <v>99</v>
      </c>
      <c r="AL145" s="83"/>
      <c r="AM145" s="83"/>
      <c r="AN145" s="83"/>
      <c r="AO145" s="83"/>
      <c r="AP145" s="83"/>
      <c r="AX145" s="80" t="s">
        <v>490</v>
      </c>
      <c r="AY145" s="80" t="s">
        <v>99</v>
      </c>
      <c r="BB145" s="80" t="str">
        <f>VLOOKUP(BC145,$AX:$AY,2,FALSE)</f>
        <v>御桥分理处</v>
      </c>
      <c r="BC145" s="80" t="s">
        <v>486</v>
      </c>
      <c r="BD145" s="80">
        <v>1</v>
      </c>
    </row>
    <row r="146" s="80" customFormat="1" ht="17.25" spans="1:56">
      <c r="A146" s="95"/>
      <c r="B146" s="95"/>
      <c r="C146" s="95"/>
      <c r="D146" s="95"/>
      <c r="E146" s="95"/>
      <c r="F146" s="95"/>
      <c r="G146" s="95"/>
      <c r="H146" s="95"/>
      <c r="I146" s="95"/>
      <c r="J146" s="95"/>
      <c r="K146" s="95"/>
      <c r="Y146" s="98"/>
      <c r="Z146" s="80">
        <f t="shared" si="16"/>
        <v>0</v>
      </c>
      <c r="AA146" s="80" t="str">
        <f t="shared" si="15"/>
        <v>高东支行</v>
      </c>
      <c r="AB146" s="81" t="s">
        <v>489</v>
      </c>
      <c r="AC146" s="81">
        <v>0</v>
      </c>
      <c r="AD146" s="81">
        <v>0</v>
      </c>
      <c r="AE146" s="81">
        <v>0</v>
      </c>
      <c r="AF146" s="81">
        <v>0</v>
      </c>
      <c r="AG146" s="80" t="str">
        <f>IFERROR(VLOOKUP(AB146,$AI:$AJ,2,FALSE),0)</f>
        <v>高东支行</v>
      </c>
      <c r="AI146" s="89" t="s">
        <v>492</v>
      </c>
      <c r="AJ146" s="89" t="s">
        <v>99</v>
      </c>
      <c r="AL146" s="83"/>
      <c r="AM146" s="83"/>
      <c r="AN146" s="83"/>
      <c r="AO146" s="83"/>
      <c r="AP146" s="83"/>
      <c r="AX146" s="80" t="s">
        <v>492</v>
      </c>
      <c r="AY146" s="80" t="s">
        <v>99</v>
      </c>
      <c r="BB146" s="80" t="str">
        <f>VLOOKUP(BC146,$AX:$AY,2,FALSE)</f>
        <v>洋泾支行</v>
      </c>
      <c r="BC146" s="80" t="s">
        <v>194</v>
      </c>
      <c r="BD146" s="80">
        <v>0</v>
      </c>
    </row>
    <row r="147" s="80" customFormat="1" ht="17.25" spans="1:56">
      <c r="A147" s="95"/>
      <c r="B147" s="95"/>
      <c r="C147" s="95"/>
      <c r="D147" s="95"/>
      <c r="E147" s="95"/>
      <c r="F147" s="95"/>
      <c r="G147" s="95"/>
      <c r="H147" s="95"/>
      <c r="I147" s="95"/>
      <c r="J147" s="95"/>
      <c r="K147" s="95"/>
      <c r="Y147" s="98"/>
      <c r="Z147" s="80">
        <f t="shared" si="16"/>
        <v>0</v>
      </c>
      <c r="AA147" s="80" t="str">
        <f t="shared" si="15"/>
        <v>妙境支行</v>
      </c>
      <c r="AB147" s="81" t="s">
        <v>209</v>
      </c>
      <c r="AC147" s="81">
        <v>0</v>
      </c>
      <c r="AD147" s="81">
        <v>0</v>
      </c>
      <c r="AE147" s="81">
        <v>0</v>
      </c>
      <c r="AF147" s="81">
        <v>0</v>
      </c>
      <c r="AG147" s="80" t="str">
        <f>IFERROR(VLOOKUP(AB147,$AI:$AJ,2,FALSE),0)</f>
        <v>妙境支行</v>
      </c>
      <c r="AI147" s="89" t="s">
        <v>495</v>
      </c>
      <c r="AJ147" s="89" t="s">
        <v>99</v>
      </c>
      <c r="AL147" s="83"/>
      <c r="AM147" s="83"/>
      <c r="AN147" s="83"/>
      <c r="AO147" s="83"/>
      <c r="AP147" s="83"/>
      <c r="AX147" s="80" t="s">
        <v>495</v>
      </c>
      <c r="AY147" s="80" t="s">
        <v>99</v>
      </c>
      <c r="BB147" s="80" t="str">
        <f>VLOOKUP(BC147,$AX:$AY,2,FALSE)</f>
        <v>合庆支行</v>
      </c>
      <c r="BC147" s="80" t="s">
        <v>491</v>
      </c>
      <c r="BD147" s="80">
        <v>0</v>
      </c>
    </row>
    <row r="148" s="80" customFormat="1" ht="17.25" spans="1:56">
      <c r="A148" s="95"/>
      <c r="B148" s="95"/>
      <c r="C148" s="95"/>
      <c r="D148" s="95"/>
      <c r="E148" s="95"/>
      <c r="F148" s="95"/>
      <c r="G148" s="95"/>
      <c r="H148" s="95"/>
      <c r="I148" s="95"/>
      <c r="J148" s="95"/>
      <c r="K148" s="95"/>
      <c r="Y148" s="98"/>
      <c r="Z148" s="80">
        <f t="shared" si="16"/>
        <v>0</v>
      </c>
      <c r="AA148" s="80">
        <f t="shared" si="15"/>
        <v>0</v>
      </c>
      <c r="AB148" s="81" t="s">
        <v>494</v>
      </c>
      <c r="AC148" s="81">
        <v>0</v>
      </c>
      <c r="AD148" s="81">
        <v>0</v>
      </c>
      <c r="AE148" s="81">
        <v>0</v>
      </c>
      <c r="AF148" s="81">
        <v>0</v>
      </c>
      <c r="AG148" s="80">
        <f>IFERROR(VLOOKUP(AB148,$AI:$AJ,2,FALSE),0)</f>
        <v>0</v>
      </c>
      <c r="AI148" s="89" t="s">
        <v>498</v>
      </c>
      <c r="AJ148" s="89" t="s">
        <v>99</v>
      </c>
      <c r="AL148" s="83"/>
      <c r="AM148" s="83"/>
      <c r="AN148" s="83"/>
      <c r="AO148" s="83"/>
      <c r="AP148" s="83"/>
      <c r="AX148" s="80" t="s">
        <v>498</v>
      </c>
      <c r="AY148" s="80" t="s">
        <v>99</v>
      </c>
      <c r="BB148" s="80" t="str">
        <f>VLOOKUP(BC148,$AX:$AY,2,FALSE)</f>
        <v>张江支行</v>
      </c>
      <c r="BC148" s="80" t="s">
        <v>493</v>
      </c>
      <c r="BD148" s="80">
        <v>4</v>
      </c>
    </row>
    <row r="149" s="80" customFormat="1" ht="17.25" spans="1:56">
      <c r="A149" s="95"/>
      <c r="B149" s="95"/>
      <c r="C149" s="95"/>
      <c r="D149" s="95"/>
      <c r="E149" s="95"/>
      <c r="F149" s="95"/>
      <c r="G149" s="95"/>
      <c r="H149" s="95"/>
      <c r="I149" s="95"/>
      <c r="J149" s="95"/>
      <c r="K149" s="95"/>
      <c r="Y149" s="98"/>
      <c r="Z149" s="80">
        <f t="shared" si="16"/>
        <v>0</v>
      </c>
      <c r="AA149" s="80">
        <f t="shared" si="15"/>
        <v>0</v>
      </c>
      <c r="AB149" s="81" t="s">
        <v>497</v>
      </c>
      <c r="AC149" s="81">
        <v>0</v>
      </c>
      <c r="AD149" s="81">
        <v>0</v>
      </c>
      <c r="AE149" s="81">
        <v>0</v>
      </c>
      <c r="AF149" s="81">
        <v>0</v>
      </c>
      <c r="AG149" s="80">
        <f>IFERROR(VLOOKUP(AB149,$AI:$AJ,2,FALSE),0)</f>
        <v>0</v>
      </c>
      <c r="AI149" s="89" t="s">
        <v>501</v>
      </c>
      <c r="AJ149" s="89" t="s">
        <v>99</v>
      </c>
      <c r="AL149" s="83"/>
      <c r="AM149" s="83"/>
      <c r="AN149" s="83"/>
      <c r="AO149" s="83"/>
      <c r="AP149" s="83"/>
      <c r="AX149" s="80" t="s">
        <v>501</v>
      </c>
      <c r="AY149" s="80" t="s">
        <v>99</v>
      </c>
      <c r="BB149" s="80" t="str">
        <f>VLOOKUP(BC149,$AX:$AY,2,FALSE)</f>
        <v>曹路支行</v>
      </c>
      <c r="BC149" s="80" t="s">
        <v>496</v>
      </c>
      <c r="BD149" s="80">
        <v>0</v>
      </c>
    </row>
    <row r="150" s="80" customFormat="1" ht="17.25" spans="1:56">
      <c r="A150" s="95"/>
      <c r="B150" s="95"/>
      <c r="C150" s="95"/>
      <c r="D150" s="95"/>
      <c r="E150" s="95"/>
      <c r="F150" s="95"/>
      <c r="G150" s="95"/>
      <c r="H150" s="95"/>
      <c r="I150" s="95"/>
      <c r="J150" s="95"/>
      <c r="K150" s="95"/>
      <c r="Y150" s="98"/>
      <c r="Z150" s="80">
        <f t="shared" si="16"/>
        <v>0</v>
      </c>
      <c r="AA150" s="80" t="str">
        <f t="shared" si="15"/>
        <v>曹路支行</v>
      </c>
      <c r="AB150" s="81" t="s">
        <v>500</v>
      </c>
      <c r="AC150" s="81">
        <v>0</v>
      </c>
      <c r="AD150" s="81">
        <v>0</v>
      </c>
      <c r="AE150" s="81">
        <v>0</v>
      </c>
      <c r="AF150" s="81">
        <v>0</v>
      </c>
      <c r="AG150" s="80" t="str">
        <f>IFERROR(VLOOKUP(AB150,$AI:$AJ,2,FALSE),0)</f>
        <v>曹路支行</v>
      </c>
      <c r="AI150" s="89" t="s">
        <v>504</v>
      </c>
      <c r="AJ150" s="89" t="s">
        <v>99</v>
      </c>
      <c r="AL150" s="83"/>
      <c r="AM150" s="83"/>
      <c r="AN150" s="83"/>
      <c r="AO150" s="83"/>
      <c r="AP150" s="83"/>
      <c r="AX150" s="80" t="s">
        <v>504</v>
      </c>
      <c r="AY150" s="80" t="s">
        <v>99</v>
      </c>
      <c r="BB150" s="80" t="str">
        <f>VLOOKUP(BC150,$AX:$AY,2,FALSE)</f>
        <v>蔡路支行</v>
      </c>
      <c r="BC150" s="80" t="s">
        <v>499</v>
      </c>
      <c r="BD150" s="80">
        <v>0</v>
      </c>
    </row>
    <row r="151" s="80" customFormat="1" ht="17.25" spans="1:56">
      <c r="A151" s="95"/>
      <c r="B151" s="95"/>
      <c r="C151" s="95"/>
      <c r="D151" s="95"/>
      <c r="E151" s="95"/>
      <c r="F151" s="95"/>
      <c r="G151" s="95"/>
      <c r="H151" s="95"/>
      <c r="I151" s="95"/>
      <c r="J151" s="95"/>
      <c r="K151" s="95"/>
      <c r="Y151" s="98"/>
      <c r="Z151" s="80">
        <f t="shared" si="16"/>
        <v>0</v>
      </c>
      <c r="AA151" s="80">
        <f t="shared" si="15"/>
        <v>0</v>
      </c>
      <c r="AB151" s="81" t="s">
        <v>503</v>
      </c>
      <c r="AC151" s="81">
        <v>0</v>
      </c>
      <c r="AD151" s="81">
        <v>0</v>
      </c>
      <c r="AE151" s="81">
        <v>0</v>
      </c>
      <c r="AF151" s="81">
        <v>0</v>
      </c>
      <c r="AG151" s="80">
        <f>IFERROR(VLOOKUP(AB151,$AI:$AJ,2,FALSE),0)</f>
        <v>0</v>
      </c>
      <c r="AI151" s="89" t="s">
        <v>507</v>
      </c>
      <c r="AJ151" s="89" t="s">
        <v>99</v>
      </c>
      <c r="AL151" s="83"/>
      <c r="AM151" s="83"/>
      <c r="AN151" s="83"/>
      <c r="AO151" s="83"/>
      <c r="AP151" s="83"/>
      <c r="AX151" s="80" t="s">
        <v>507</v>
      </c>
      <c r="AY151" s="80" t="s">
        <v>99</v>
      </c>
      <c r="BB151" s="80" t="str">
        <f>VLOOKUP(BC151,$AX:$AY,2,FALSE)</f>
        <v>施湾支行</v>
      </c>
      <c r="BC151" s="80" t="s">
        <v>502</v>
      </c>
      <c r="BD151" s="80">
        <v>0</v>
      </c>
    </row>
    <row r="152" s="80" customFormat="1" ht="17.25" spans="1:56">
      <c r="A152" s="95"/>
      <c r="B152" s="95"/>
      <c r="C152" s="95"/>
      <c r="D152" s="95"/>
      <c r="E152" s="95"/>
      <c r="F152" s="95"/>
      <c r="G152" s="95"/>
      <c r="H152" s="95"/>
      <c r="I152" s="95"/>
      <c r="J152" s="95"/>
      <c r="K152" s="95"/>
      <c r="Y152" s="98"/>
      <c r="Z152" s="80">
        <f t="shared" si="16"/>
        <v>0</v>
      </c>
      <c r="AA152" s="80">
        <f t="shared" si="15"/>
        <v>0</v>
      </c>
      <c r="AB152" s="81" t="s">
        <v>506</v>
      </c>
      <c r="AC152" s="81">
        <v>0</v>
      </c>
      <c r="AD152" s="81">
        <v>0</v>
      </c>
      <c r="AE152" s="81">
        <v>0</v>
      </c>
      <c r="AF152" s="81">
        <v>0</v>
      </c>
      <c r="AG152" s="80">
        <f>IFERROR(VLOOKUP(AB152,$AI:$AJ,2,FALSE),0)</f>
        <v>0</v>
      </c>
      <c r="AI152" s="89" t="s">
        <v>509</v>
      </c>
      <c r="AJ152" s="89" t="s">
        <v>99</v>
      </c>
      <c r="AL152" s="83"/>
      <c r="AM152" s="83"/>
      <c r="AN152" s="83"/>
      <c r="AO152" s="83"/>
      <c r="AP152" s="83"/>
      <c r="AX152" s="80" t="s">
        <v>509</v>
      </c>
      <c r="AY152" s="80" t="s">
        <v>99</v>
      </c>
      <c r="BB152" s="80" t="str">
        <f>VLOOKUP(BC152,$AX:$AY,2,FALSE)</f>
        <v>南新支行</v>
      </c>
      <c r="BC152" s="80" t="s">
        <v>747</v>
      </c>
      <c r="BD152" s="80">
        <v>2</v>
      </c>
    </row>
    <row r="153" s="80" customFormat="1" ht="17.25" spans="1:56">
      <c r="A153" s="95"/>
      <c r="B153" s="95"/>
      <c r="C153" s="95"/>
      <c r="D153" s="95"/>
      <c r="E153" s="95"/>
      <c r="F153" s="95"/>
      <c r="G153" s="95"/>
      <c r="H153" s="95"/>
      <c r="I153" s="95"/>
      <c r="J153" s="95"/>
      <c r="K153" s="95"/>
      <c r="Y153" s="98"/>
      <c r="Z153" s="80">
        <f t="shared" si="16"/>
        <v>0</v>
      </c>
      <c r="AA153" s="80" t="str">
        <f t="shared" si="15"/>
        <v>运营管理部</v>
      </c>
      <c r="AB153" s="81" t="s">
        <v>330</v>
      </c>
      <c r="AC153" s="81">
        <v>0</v>
      </c>
      <c r="AD153" s="81">
        <v>0</v>
      </c>
      <c r="AE153" s="81">
        <v>0</v>
      </c>
      <c r="AF153" s="81">
        <v>0</v>
      </c>
      <c r="AG153" s="80" t="str">
        <f>IFERROR(VLOOKUP(AB153,$AI:$AJ,2,FALSE),0)</f>
        <v>运营管理部</v>
      </c>
      <c r="AI153" s="89" t="s">
        <v>511</v>
      </c>
      <c r="AJ153" s="89" t="s">
        <v>99</v>
      </c>
      <c r="AL153" s="83"/>
      <c r="AM153" s="83"/>
      <c r="AN153" s="83"/>
      <c r="AO153" s="83"/>
      <c r="AP153" s="83"/>
      <c r="AX153" s="80" t="s">
        <v>511</v>
      </c>
      <c r="AY153" s="80" t="s">
        <v>99</v>
      </c>
      <c r="BB153" s="80" t="str">
        <f>VLOOKUP(BC153,$AX:$AY,2,FALSE)</f>
        <v>杨思支行</v>
      </c>
      <c r="BC153" s="80" t="s">
        <v>198</v>
      </c>
      <c r="BD153" s="80">
        <v>3</v>
      </c>
    </row>
    <row r="154" s="80" customFormat="1" ht="17.25" spans="1:56">
      <c r="A154" s="95"/>
      <c r="B154" s="95"/>
      <c r="C154" s="95"/>
      <c r="D154" s="95"/>
      <c r="E154" s="95"/>
      <c r="F154" s="95"/>
      <c r="G154" s="95"/>
      <c r="H154" s="95"/>
      <c r="I154" s="95"/>
      <c r="J154" s="95"/>
      <c r="K154" s="95"/>
      <c r="Y154" s="98"/>
      <c r="Z154" s="80">
        <f t="shared" si="16"/>
        <v>0</v>
      </c>
      <c r="AA154" s="80" t="str">
        <f t="shared" si="15"/>
        <v>香山分理处</v>
      </c>
      <c r="AB154" s="81" t="s">
        <v>214</v>
      </c>
      <c r="AC154" s="81">
        <v>0</v>
      </c>
      <c r="AD154" s="81">
        <v>0</v>
      </c>
      <c r="AE154" s="81">
        <v>0</v>
      </c>
      <c r="AF154" s="81">
        <v>0</v>
      </c>
      <c r="AG154" s="80" t="str">
        <f>IFERROR(VLOOKUP(AB154,$AI:$AJ,2,FALSE),0)</f>
        <v>香山分理处</v>
      </c>
      <c r="AI154" s="89" t="s">
        <v>513</v>
      </c>
      <c r="AJ154" s="89" t="s">
        <v>99</v>
      </c>
      <c r="AL154" s="83"/>
      <c r="AM154" s="83"/>
      <c r="AN154" s="83"/>
      <c r="AO154" s="83"/>
      <c r="AP154" s="83"/>
      <c r="AX154" s="80" t="s">
        <v>513</v>
      </c>
      <c r="AY154" s="80" t="s">
        <v>99</v>
      </c>
      <c r="BB154" s="80" t="str">
        <f>VLOOKUP(BC154,$AX:$AY,2,FALSE)</f>
        <v>花木支行</v>
      </c>
      <c r="BC154" s="80" t="s">
        <v>505</v>
      </c>
      <c r="BD154" s="80">
        <v>0</v>
      </c>
    </row>
    <row r="155" s="80" customFormat="1" ht="17.25" spans="1:56">
      <c r="A155" s="95"/>
      <c r="B155" s="95"/>
      <c r="C155" s="95"/>
      <c r="D155" s="95"/>
      <c r="E155" s="95"/>
      <c r="F155" s="95"/>
      <c r="G155" s="95"/>
      <c r="H155" s="95"/>
      <c r="I155" s="95"/>
      <c r="J155" s="95"/>
      <c r="K155" s="95"/>
      <c r="Y155" s="98"/>
      <c r="Z155" s="80">
        <f t="shared" si="16"/>
        <v>0</v>
      </c>
      <c r="AA155" s="80" t="str">
        <f t="shared" si="15"/>
        <v>高行支行</v>
      </c>
      <c r="AB155" s="81" t="s">
        <v>218</v>
      </c>
      <c r="AC155" s="81">
        <v>0</v>
      </c>
      <c r="AD155" s="81">
        <v>0</v>
      </c>
      <c r="AE155" s="81">
        <v>0</v>
      </c>
      <c r="AF155" s="81">
        <v>0</v>
      </c>
      <c r="AG155" s="80" t="str">
        <f>IFERROR(VLOOKUP(AB155,$AI:$AJ,2,FALSE),0)</f>
        <v>高行支行</v>
      </c>
      <c r="AI155" s="89" t="s">
        <v>515</v>
      </c>
      <c r="AJ155" s="89" t="s">
        <v>99</v>
      </c>
      <c r="AL155" s="83"/>
      <c r="AM155" s="83"/>
      <c r="AN155" s="83"/>
      <c r="AO155" s="83"/>
      <c r="AP155" s="83"/>
      <c r="AX155" s="80" t="s">
        <v>515</v>
      </c>
      <c r="AY155" s="80" t="s">
        <v>99</v>
      </c>
      <c r="BB155" s="80" t="str">
        <f>VLOOKUP(BC155,$AX:$AY,2,FALSE)</f>
        <v>高桥支行</v>
      </c>
      <c r="BC155" s="80" t="s">
        <v>508</v>
      </c>
      <c r="BD155" s="80">
        <v>0</v>
      </c>
    </row>
    <row r="156" s="80" customFormat="1" ht="17.25" spans="1:56">
      <c r="A156" s="95"/>
      <c r="B156" s="95"/>
      <c r="C156" s="95"/>
      <c r="D156" s="95"/>
      <c r="E156" s="95"/>
      <c r="F156" s="95"/>
      <c r="G156" s="95"/>
      <c r="H156" s="95"/>
      <c r="I156" s="95"/>
      <c r="J156" s="95"/>
      <c r="K156" s="95"/>
      <c r="Y156" s="98"/>
      <c r="Z156" s="80">
        <f t="shared" si="16"/>
        <v>0</v>
      </c>
      <c r="AA156" s="80" t="str">
        <f t="shared" si="15"/>
        <v>运营管理部</v>
      </c>
      <c r="AB156" s="81" t="s">
        <v>328</v>
      </c>
      <c r="AC156" s="81">
        <v>0</v>
      </c>
      <c r="AD156" s="81">
        <v>0</v>
      </c>
      <c r="AE156" s="81">
        <v>0</v>
      </c>
      <c r="AF156" s="81">
        <v>0</v>
      </c>
      <c r="AG156" s="80" t="str">
        <f>IFERROR(VLOOKUP(AB156,$AI:$AJ,2,FALSE),0)</f>
        <v>运营管理部</v>
      </c>
      <c r="AI156" s="89" t="s">
        <v>518</v>
      </c>
      <c r="AJ156" s="89" t="s">
        <v>99</v>
      </c>
      <c r="AL156" s="83"/>
      <c r="AM156" s="83"/>
      <c r="AN156" s="83"/>
      <c r="AO156" s="83"/>
      <c r="AP156" s="83"/>
      <c r="AX156" s="80" t="s">
        <v>518</v>
      </c>
      <c r="AY156" s="80" t="s">
        <v>99</v>
      </c>
      <c r="BB156" s="80" t="str">
        <f>VLOOKUP(BC156,$AX:$AY,2,FALSE)</f>
        <v>杨园支行</v>
      </c>
      <c r="BC156" s="80" t="s">
        <v>510</v>
      </c>
      <c r="BD156" s="80">
        <v>0</v>
      </c>
    </row>
    <row r="157" s="80" customFormat="1" ht="17.25" spans="1:56">
      <c r="A157" s="95"/>
      <c r="B157" s="95"/>
      <c r="C157" s="95"/>
      <c r="D157" s="95"/>
      <c r="E157" s="95"/>
      <c r="F157" s="95"/>
      <c r="G157" s="95"/>
      <c r="H157" s="95"/>
      <c r="I157" s="95"/>
      <c r="J157" s="95"/>
      <c r="K157" s="95"/>
      <c r="Y157" s="98"/>
      <c r="Z157" s="80">
        <f t="shared" si="16"/>
        <v>0</v>
      </c>
      <c r="AA157" s="80">
        <f t="shared" si="15"/>
        <v>0</v>
      </c>
      <c r="AB157" s="81" t="s">
        <v>517</v>
      </c>
      <c r="AC157" s="81">
        <v>0</v>
      </c>
      <c r="AD157" s="81">
        <v>0</v>
      </c>
      <c r="AE157" s="81">
        <v>0</v>
      </c>
      <c r="AF157" s="81">
        <v>0</v>
      </c>
      <c r="AG157" s="80">
        <f>IFERROR(VLOOKUP(AB157,$AI:$AJ,2,FALSE),0)</f>
        <v>0</v>
      </c>
      <c r="AI157" s="89" t="s">
        <v>521</v>
      </c>
      <c r="AJ157" s="89" t="s">
        <v>99</v>
      </c>
      <c r="AL157" s="83"/>
      <c r="AM157" s="83"/>
      <c r="AN157" s="83"/>
      <c r="AO157" s="83"/>
      <c r="AP157" s="83"/>
      <c r="AX157" s="80" t="s">
        <v>521</v>
      </c>
      <c r="AY157" s="80" t="s">
        <v>99</v>
      </c>
      <c r="BB157" s="80" t="str">
        <f>VLOOKUP(BC157,$AX:$AY,2,FALSE)</f>
        <v>北蔡支行</v>
      </c>
      <c r="BC157" s="80" t="s">
        <v>512</v>
      </c>
      <c r="BD157" s="80">
        <v>0</v>
      </c>
    </row>
    <row r="158" s="80" customFormat="1" ht="17.25" spans="1:56">
      <c r="A158" s="95"/>
      <c r="B158" s="95"/>
      <c r="C158" s="95"/>
      <c r="D158" s="95"/>
      <c r="E158" s="95"/>
      <c r="F158" s="95"/>
      <c r="G158" s="95"/>
      <c r="H158" s="95"/>
      <c r="I158" s="95"/>
      <c r="J158" s="95"/>
      <c r="K158" s="95"/>
      <c r="Y158" s="98"/>
      <c r="Z158" s="80">
        <f t="shared" si="16"/>
        <v>0</v>
      </c>
      <c r="AA158" s="80" t="str">
        <f t="shared" si="15"/>
        <v>三林支行</v>
      </c>
      <c r="AB158" s="81" t="s">
        <v>520</v>
      </c>
      <c r="AC158" s="81">
        <v>0</v>
      </c>
      <c r="AD158" s="81">
        <v>0</v>
      </c>
      <c r="AE158" s="81">
        <v>0</v>
      </c>
      <c r="AF158" s="81">
        <v>0</v>
      </c>
      <c r="AG158" s="80" t="str">
        <f>IFERROR(VLOOKUP(AB158,$AI:$AJ,2,FALSE),0)</f>
        <v>三林支行</v>
      </c>
      <c r="AI158" s="89" t="s">
        <v>524</v>
      </c>
      <c r="AJ158" s="89" t="s">
        <v>99</v>
      </c>
      <c r="AL158" s="83"/>
      <c r="AM158" s="83"/>
      <c r="AN158" s="83"/>
      <c r="AO158" s="83"/>
      <c r="AP158" s="83"/>
      <c r="AX158" s="80" t="s">
        <v>524</v>
      </c>
      <c r="AY158" s="80" t="s">
        <v>99</v>
      </c>
      <c r="BB158" s="80" t="str">
        <f>VLOOKUP(BC158,$AX:$AY,2,FALSE)</f>
        <v>东波分理处</v>
      </c>
      <c r="BC158" s="80" t="s">
        <v>514</v>
      </c>
      <c r="BD158" s="80">
        <v>0</v>
      </c>
    </row>
    <row r="159" s="80" customFormat="1" ht="17.25" spans="1:56">
      <c r="A159" s="95"/>
      <c r="B159" s="95"/>
      <c r="C159" s="95"/>
      <c r="D159" s="95"/>
      <c r="E159" s="95"/>
      <c r="F159" s="95"/>
      <c r="G159" s="95"/>
      <c r="H159" s="95"/>
      <c r="I159" s="95"/>
      <c r="J159" s="95"/>
      <c r="K159" s="95"/>
      <c r="Y159" s="98"/>
      <c r="Z159" s="80">
        <f t="shared" si="16"/>
        <v>0</v>
      </c>
      <c r="AA159" s="80">
        <f t="shared" si="15"/>
        <v>0</v>
      </c>
      <c r="AB159" s="81" t="s">
        <v>523</v>
      </c>
      <c r="AC159" s="81">
        <v>0</v>
      </c>
      <c r="AD159" s="81">
        <v>0</v>
      </c>
      <c r="AE159" s="81">
        <v>0</v>
      </c>
      <c r="AF159" s="81">
        <v>0</v>
      </c>
      <c r="AG159" s="80">
        <f>IFERROR(VLOOKUP(AB159,$AI:$AJ,2,FALSE),0)</f>
        <v>0</v>
      </c>
      <c r="AI159" s="89" t="s">
        <v>527</v>
      </c>
      <c r="AJ159" s="89" t="s">
        <v>99</v>
      </c>
      <c r="AL159" s="83"/>
      <c r="AM159" s="83"/>
      <c r="AN159" s="83"/>
      <c r="AO159" s="83"/>
      <c r="AP159" s="83"/>
      <c r="AX159" s="80" t="s">
        <v>527</v>
      </c>
      <c r="AY159" s="80" t="s">
        <v>99</v>
      </c>
      <c r="BB159" s="80" t="str">
        <f>VLOOKUP(BC159,$AX:$AY,2,FALSE)</f>
        <v>五星路支行</v>
      </c>
      <c r="BC159" s="80" t="s">
        <v>516</v>
      </c>
      <c r="BD159" s="80">
        <v>0</v>
      </c>
    </row>
    <row r="160" s="80" customFormat="1" ht="17.25" spans="1:56">
      <c r="A160" s="95"/>
      <c r="B160" s="95"/>
      <c r="C160" s="95"/>
      <c r="D160" s="95"/>
      <c r="E160" s="95"/>
      <c r="F160" s="95"/>
      <c r="G160" s="95"/>
      <c r="H160" s="95"/>
      <c r="I160" s="95"/>
      <c r="J160" s="95"/>
      <c r="K160" s="95"/>
      <c r="Y160" s="98"/>
      <c r="Z160" s="80">
        <f t="shared" si="16"/>
        <v>0</v>
      </c>
      <c r="AA160" s="80" t="str">
        <f t="shared" si="15"/>
        <v>施湾支行</v>
      </c>
      <c r="AB160" s="81" t="s">
        <v>526</v>
      </c>
      <c r="AC160" s="81">
        <v>0</v>
      </c>
      <c r="AD160" s="81">
        <v>0</v>
      </c>
      <c r="AE160" s="81">
        <v>0</v>
      </c>
      <c r="AF160" s="81">
        <v>0</v>
      </c>
      <c r="AG160" s="80" t="str">
        <f>IFERROR(VLOOKUP(AB160,$AI:$AJ,2,FALSE),0)</f>
        <v>施湾支行</v>
      </c>
      <c r="AI160" s="89" t="s">
        <v>530</v>
      </c>
      <c r="AJ160" s="89" t="s">
        <v>99</v>
      </c>
      <c r="AL160" s="83"/>
      <c r="AM160" s="83"/>
      <c r="AN160" s="83"/>
      <c r="AO160" s="83"/>
      <c r="AP160" s="83"/>
      <c r="AX160" s="80" t="s">
        <v>530</v>
      </c>
      <c r="AY160" s="80" t="s">
        <v>99</v>
      </c>
      <c r="BB160" s="80" t="str">
        <f>VLOOKUP(BC160,$AX:$AY,2,FALSE)</f>
        <v>营业部</v>
      </c>
      <c r="BC160" s="80" t="s">
        <v>519</v>
      </c>
      <c r="BD160" s="80">
        <v>0</v>
      </c>
    </row>
    <row r="161" s="80" customFormat="1" ht="17.25" spans="1:56">
      <c r="A161" s="95"/>
      <c r="B161" s="95"/>
      <c r="C161" s="95"/>
      <c r="D161" s="95"/>
      <c r="E161" s="95"/>
      <c r="F161" s="95"/>
      <c r="G161" s="95"/>
      <c r="H161" s="95"/>
      <c r="I161" s="95"/>
      <c r="J161" s="95"/>
      <c r="K161" s="95"/>
      <c r="Y161" s="98"/>
      <c r="Z161" s="80">
        <f t="shared" si="16"/>
        <v>0</v>
      </c>
      <c r="AA161" s="80" t="str">
        <f t="shared" si="15"/>
        <v>花木支行</v>
      </c>
      <c r="AB161" s="81" t="s">
        <v>529</v>
      </c>
      <c r="AC161" s="81">
        <v>0</v>
      </c>
      <c r="AD161" s="81">
        <v>0</v>
      </c>
      <c r="AE161" s="81">
        <v>0</v>
      </c>
      <c r="AF161" s="81">
        <v>0</v>
      </c>
      <c r="AG161" s="80" t="str">
        <f>IFERROR(VLOOKUP(AB161,$AI:$AJ,2,FALSE),0)</f>
        <v>花木支行</v>
      </c>
      <c r="AI161" s="89" t="s">
        <v>533</v>
      </c>
      <c r="AJ161" s="89" t="s">
        <v>99</v>
      </c>
      <c r="AL161" s="83"/>
      <c r="AM161" s="83"/>
      <c r="AN161" s="83"/>
      <c r="AO161" s="83"/>
      <c r="AP161" s="83"/>
      <c r="AX161" s="80" t="s">
        <v>533</v>
      </c>
      <c r="AY161" s="80" t="s">
        <v>99</v>
      </c>
      <c r="BB161" s="80" t="str">
        <f>VLOOKUP(BC161,$AX:$AY,2,FALSE)</f>
        <v>益江分理处</v>
      </c>
      <c r="BC161" s="80" t="s">
        <v>522</v>
      </c>
      <c r="BD161" s="80">
        <v>0</v>
      </c>
    </row>
    <row r="162" s="80" customFormat="1" ht="17.25" spans="1:56">
      <c r="A162" s="95"/>
      <c r="B162" s="95"/>
      <c r="C162" s="95"/>
      <c r="D162" s="95"/>
      <c r="E162" s="95"/>
      <c r="F162" s="95"/>
      <c r="G162" s="95"/>
      <c r="H162" s="95"/>
      <c r="I162" s="95"/>
      <c r="J162" s="95"/>
      <c r="K162" s="95"/>
      <c r="Y162" s="98"/>
      <c r="Z162" s="80">
        <f t="shared" si="16"/>
        <v>0</v>
      </c>
      <c r="AA162" s="80">
        <f t="shared" si="15"/>
        <v>0</v>
      </c>
      <c r="AB162" s="81" t="s">
        <v>532</v>
      </c>
      <c r="AC162" s="81">
        <v>0</v>
      </c>
      <c r="AD162" s="81">
        <v>0</v>
      </c>
      <c r="AE162" s="81">
        <v>0</v>
      </c>
      <c r="AF162" s="81">
        <v>0</v>
      </c>
      <c r="AG162" s="80">
        <f>IFERROR(VLOOKUP(AB162,$AI:$AJ,2,FALSE),0)</f>
        <v>0</v>
      </c>
      <c r="AI162" s="88" t="s">
        <v>534</v>
      </c>
      <c r="AJ162" s="89" t="s">
        <v>244</v>
      </c>
      <c r="AL162" s="83"/>
      <c r="AM162" s="83"/>
      <c r="AN162" s="83"/>
      <c r="AO162" s="83"/>
      <c r="AP162" s="83"/>
      <c r="AX162" s="80" t="s">
        <v>534</v>
      </c>
      <c r="AY162" s="80" t="s">
        <v>244</v>
      </c>
      <c r="BB162" s="80" t="e">
        <f>VLOOKUP(BC162,$AX:$AY,2,FALSE)</f>
        <v>#N/A</v>
      </c>
      <c r="BC162" s="80" t="s">
        <v>525</v>
      </c>
      <c r="BD162" s="80">
        <v>0</v>
      </c>
    </row>
    <row r="163" s="80" customFormat="1" ht="17.25" spans="1:56">
      <c r="A163" s="95"/>
      <c r="B163" s="95"/>
      <c r="C163" s="95"/>
      <c r="D163" s="95"/>
      <c r="E163" s="95"/>
      <c r="F163" s="95"/>
      <c r="G163" s="95"/>
      <c r="H163" s="95"/>
      <c r="I163" s="95"/>
      <c r="J163" s="95"/>
      <c r="K163" s="95"/>
      <c r="Y163" s="98"/>
      <c r="Z163" s="80">
        <f t="shared" si="16"/>
        <v>0</v>
      </c>
      <c r="AA163" s="80" t="str">
        <f t="shared" si="15"/>
        <v>高东支行</v>
      </c>
      <c r="AB163" s="81" t="s">
        <v>222</v>
      </c>
      <c r="AC163" s="81">
        <v>0</v>
      </c>
      <c r="AD163" s="81">
        <v>0</v>
      </c>
      <c r="AE163" s="81">
        <v>0</v>
      </c>
      <c r="AF163" s="81">
        <v>0</v>
      </c>
      <c r="AG163" s="80" t="str">
        <f>IFERROR(VLOOKUP(AB163,$AI:$AJ,2,FALSE),0)</f>
        <v>高东支行</v>
      </c>
      <c r="AI163" s="90" t="s">
        <v>152</v>
      </c>
      <c r="AJ163" s="89" t="s">
        <v>244</v>
      </c>
      <c r="AL163" s="83"/>
      <c r="AM163" s="83"/>
      <c r="AN163" s="83"/>
      <c r="AO163" s="83"/>
      <c r="AP163" s="83"/>
      <c r="AX163" s="80" t="s">
        <v>152</v>
      </c>
      <c r="AY163" s="80" t="s">
        <v>244</v>
      </c>
      <c r="BB163" s="80" t="str">
        <f>VLOOKUP(BC163,$AX:$AY,2,FALSE)</f>
        <v>黄楼支行</v>
      </c>
      <c r="BC163" s="80" t="s">
        <v>528</v>
      </c>
      <c r="BD163" s="80">
        <v>0</v>
      </c>
    </row>
    <row r="164" s="80" customFormat="1" ht="17.25" spans="1:56">
      <c r="A164" s="95"/>
      <c r="B164" s="95"/>
      <c r="C164" s="95"/>
      <c r="D164" s="95"/>
      <c r="E164" s="95"/>
      <c r="F164" s="95"/>
      <c r="G164" s="95"/>
      <c r="H164" s="95"/>
      <c r="I164" s="95"/>
      <c r="J164" s="95"/>
      <c r="K164" s="95"/>
      <c r="Y164" s="98"/>
      <c r="Z164" s="80">
        <f t="shared" si="16"/>
        <v>0</v>
      </c>
      <c r="AA164" s="80">
        <f t="shared" si="15"/>
        <v>0</v>
      </c>
      <c r="AB164" s="81" t="s">
        <v>535</v>
      </c>
      <c r="AC164" s="81">
        <v>0</v>
      </c>
      <c r="AD164" s="81">
        <v>0</v>
      </c>
      <c r="AE164" s="81">
        <v>0</v>
      </c>
      <c r="AF164" s="81">
        <v>0</v>
      </c>
      <c r="AG164" s="80">
        <f>IFERROR(VLOOKUP(AB164,$AI:$AJ,2,FALSE),0)</f>
        <v>0</v>
      </c>
      <c r="AI164" s="90" t="s">
        <v>538</v>
      </c>
      <c r="AJ164" s="89" t="s">
        <v>244</v>
      </c>
      <c r="AL164" s="83"/>
      <c r="AM164" s="83"/>
      <c r="AN164" s="83"/>
      <c r="AO164" s="83"/>
      <c r="AP164" s="83"/>
      <c r="AX164" s="80" t="s">
        <v>538</v>
      </c>
      <c r="AY164" s="80" t="s">
        <v>244</v>
      </c>
      <c r="BB164" s="80" t="str">
        <f>VLOOKUP(BC164,$AX:$AY,2,FALSE)</f>
        <v>杨园支行</v>
      </c>
      <c r="BC164" s="80" t="s">
        <v>531</v>
      </c>
      <c r="BD164" s="80">
        <v>0</v>
      </c>
    </row>
    <row r="165" s="80" customFormat="1" ht="17.25" spans="1:56">
      <c r="A165" s="95"/>
      <c r="B165" s="95"/>
      <c r="C165" s="95"/>
      <c r="D165" s="95"/>
      <c r="E165" s="95"/>
      <c r="F165" s="95"/>
      <c r="G165" s="95"/>
      <c r="H165" s="95"/>
      <c r="I165" s="95"/>
      <c r="J165" s="95"/>
      <c r="K165" s="95"/>
      <c r="Y165" s="98"/>
      <c r="Z165" s="80">
        <f t="shared" si="16"/>
        <v>0</v>
      </c>
      <c r="AA165" s="80" t="str">
        <f t="shared" si="15"/>
        <v>市场三部</v>
      </c>
      <c r="AB165" s="81" t="s">
        <v>537</v>
      </c>
      <c r="AC165" s="81">
        <v>0</v>
      </c>
      <c r="AD165" s="81">
        <v>0</v>
      </c>
      <c r="AE165" s="81">
        <v>0</v>
      </c>
      <c r="AF165" s="81">
        <v>0</v>
      </c>
      <c r="AG165" s="80" t="str">
        <f>IFERROR(VLOOKUP(AB165,$AI:$AJ,2,FALSE),0)</f>
        <v>市场三部</v>
      </c>
      <c r="AI165" s="89" t="s">
        <v>541</v>
      </c>
      <c r="AJ165" s="89" t="s">
        <v>244</v>
      </c>
      <c r="AL165" s="83"/>
      <c r="AM165" s="83"/>
      <c r="AN165" s="83"/>
      <c r="AO165" s="83"/>
      <c r="AP165" s="83"/>
      <c r="AX165" s="80" t="s">
        <v>541</v>
      </c>
      <c r="AY165" s="80" t="s">
        <v>244</v>
      </c>
      <c r="BB165" s="80" t="str">
        <f>VLOOKUP(BC165,$AX:$AY,2,FALSE)</f>
        <v>凌桥支行</v>
      </c>
      <c r="BC165" s="80" t="s">
        <v>905</v>
      </c>
      <c r="BD165" s="80">
        <v>1</v>
      </c>
    </row>
    <row r="166" s="80" customFormat="1" ht="17.25" spans="1:56">
      <c r="A166" s="95"/>
      <c r="B166" s="95"/>
      <c r="C166" s="95"/>
      <c r="D166" s="95"/>
      <c r="E166" s="95"/>
      <c r="F166" s="95"/>
      <c r="G166" s="95"/>
      <c r="H166" s="95"/>
      <c r="I166" s="95"/>
      <c r="J166" s="95"/>
      <c r="K166" s="95"/>
      <c r="Y166" s="98"/>
      <c r="Z166" s="80">
        <f t="shared" si="16"/>
        <v>0</v>
      </c>
      <c r="AA166" s="80">
        <f t="shared" si="15"/>
        <v>0</v>
      </c>
      <c r="AB166" s="81" t="s">
        <v>540</v>
      </c>
      <c r="AC166" s="81">
        <v>0</v>
      </c>
      <c r="AD166" s="81">
        <v>0</v>
      </c>
      <c r="AE166" s="81">
        <v>0</v>
      </c>
      <c r="AF166" s="81">
        <v>0</v>
      </c>
      <c r="AG166" s="80">
        <f>IFERROR(VLOOKUP(AB166,$AI:$AJ,2,FALSE),0)</f>
        <v>0</v>
      </c>
      <c r="AI166" s="89" t="s">
        <v>543</v>
      </c>
      <c r="AJ166" s="89" t="s">
        <v>244</v>
      </c>
      <c r="AL166" s="83"/>
      <c r="AM166" s="83"/>
      <c r="AN166" s="83"/>
      <c r="AO166" s="83"/>
      <c r="AP166" s="83"/>
      <c r="AX166" s="80" t="s">
        <v>543</v>
      </c>
      <c r="AY166" s="80" t="s">
        <v>244</v>
      </c>
      <c r="BB166" s="80" t="str">
        <f>VLOOKUP(BC166,$AX:$AY,2,FALSE)</f>
        <v>三林支行</v>
      </c>
      <c r="BC166" s="80" t="s">
        <v>252</v>
      </c>
      <c r="BD166" s="80">
        <v>0</v>
      </c>
    </row>
    <row r="167" s="80" customFormat="1" ht="17.25" spans="1:56">
      <c r="A167" s="95"/>
      <c r="B167" s="95"/>
      <c r="C167" s="95"/>
      <c r="D167" s="95"/>
      <c r="E167" s="95"/>
      <c r="F167" s="95"/>
      <c r="G167" s="95"/>
      <c r="H167" s="95"/>
      <c r="I167" s="95"/>
      <c r="J167" s="95"/>
      <c r="K167" s="95"/>
      <c r="Y167" s="98"/>
      <c r="Z167" s="80">
        <f t="shared" si="16"/>
        <v>0</v>
      </c>
      <c r="AA167" s="80" t="str">
        <f t="shared" si="15"/>
        <v>陆家嘴支行</v>
      </c>
      <c r="AB167" s="81" t="s">
        <v>224</v>
      </c>
      <c r="AC167" s="81">
        <v>0</v>
      </c>
      <c r="AD167" s="81">
        <v>0</v>
      </c>
      <c r="AE167" s="81">
        <v>0</v>
      </c>
      <c r="AF167" s="81">
        <v>0</v>
      </c>
      <c r="AG167" s="80" t="str">
        <f>IFERROR(VLOOKUP(AB167,$AI:$AJ,2,FALSE),0)</f>
        <v>陆家嘴支行</v>
      </c>
      <c r="AI167" s="89" t="s">
        <v>546</v>
      </c>
      <c r="AJ167" s="89" t="s">
        <v>244</v>
      </c>
      <c r="AL167" s="83"/>
      <c r="AM167" s="83"/>
      <c r="AN167" s="83"/>
      <c r="AO167" s="83"/>
      <c r="AP167" s="83"/>
      <c r="AX167" s="80" t="s">
        <v>546</v>
      </c>
      <c r="AY167" s="80" t="s">
        <v>244</v>
      </c>
      <c r="BC167" s="80" t="s">
        <v>256</v>
      </c>
      <c r="BD167" s="80">
        <v>1</v>
      </c>
    </row>
    <row r="168" s="80" customFormat="1" ht="17.25" spans="1:56">
      <c r="A168" s="95"/>
      <c r="B168" s="95"/>
      <c r="C168" s="95"/>
      <c r="D168" s="95"/>
      <c r="E168" s="95"/>
      <c r="F168" s="95"/>
      <c r="G168" s="95"/>
      <c r="H168" s="95"/>
      <c r="I168" s="95"/>
      <c r="J168" s="95"/>
      <c r="K168" s="95"/>
      <c r="Y168" s="98"/>
      <c r="Z168" s="80">
        <f t="shared" si="16"/>
        <v>0</v>
      </c>
      <c r="AA168" s="80">
        <f t="shared" si="15"/>
        <v>0</v>
      </c>
      <c r="AB168" s="81" t="s">
        <v>545</v>
      </c>
      <c r="AC168" s="81">
        <v>0</v>
      </c>
      <c r="AD168" s="81">
        <v>0</v>
      </c>
      <c r="AE168" s="81">
        <v>0</v>
      </c>
      <c r="AF168" s="81">
        <v>0</v>
      </c>
      <c r="AG168" s="80">
        <f>IFERROR(VLOOKUP(AB168,$AI:$AJ,2,FALSE),0)</f>
        <v>0</v>
      </c>
      <c r="AI168" s="89" t="s">
        <v>548</v>
      </c>
      <c r="AJ168" s="89" t="s">
        <v>244</v>
      </c>
      <c r="AL168" s="83"/>
      <c r="AM168" s="83"/>
      <c r="AN168" s="83"/>
      <c r="AO168" s="83"/>
      <c r="AP168" s="83"/>
      <c r="AX168" s="80" t="s">
        <v>548</v>
      </c>
      <c r="AY168" s="80" t="s">
        <v>244</v>
      </c>
      <c r="BC168" s="80" t="s">
        <v>536</v>
      </c>
      <c r="BD168" s="80">
        <v>0</v>
      </c>
    </row>
    <row r="169" s="80" customFormat="1" ht="17.25" spans="1:56">
      <c r="A169" s="95"/>
      <c r="B169" s="95"/>
      <c r="C169" s="95"/>
      <c r="D169" s="95"/>
      <c r="E169" s="95"/>
      <c r="F169" s="95"/>
      <c r="G169" s="95"/>
      <c r="H169" s="95"/>
      <c r="I169" s="95"/>
      <c r="J169" s="95"/>
      <c r="K169" s="95"/>
      <c r="Y169" s="98"/>
      <c r="Z169" s="80">
        <f t="shared" si="16"/>
        <v>0</v>
      </c>
      <c r="AA169" s="80" t="str">
        <f t="shared" si="15"/>
        <v>洋泾支行</v>
      </c>
      <c r="AB169" s="81" t="s">
        <v>95</v>
      </c>
      <c r="AC169" s="81">
        <v>0</v>
      </c>
      <c r="AD169" s="81">
        <v>0</v>
      </c>
      <c r="AE169" s="81">
        <v>0</v>
      </c>
      <c r="AF169" s="81">
        <v>0</v>
      </c>
      <c r="AG169" s="80" t="str">
        <f>IFERROR(VLOOKUP(AB169,$AI:$AJ,2,FALSE),0)</f>
        <v>洋泾支行</v>
      </c>
      <c r="AI169" s="89" t="s">
        <v>551</v>
      </c>
      <c r="AJ169" s="89" t="s">
        <v>244</v>
      </c>
      <c r="AL169" s="83"/>
      <c r="AM169" s="83"/>
      <c r="AN169" s="83"/>
      <c r="AO169" s="83"/>
      <c r="AP169" s="83"/>
      <c r="AX169" s="80" t="s">
        <v>551</v>
      </c>
      <c r="AY169" s="80" t="s">
        <v>244</v>
      </c>
      <c r="BC169" s="80" t="s">
        <v>539</v>
      </c>
      <c r="BD169" s="80">
        <v>0</v>
      </c>
    </row>
    <row r="170" s="80" customFormat="1" ht="17.25" spans="1:56">
      <c r="A170" s="95"/>
      <c r="B170" s="95"/>
      <c r="C170" s="95"/>
      <c r="D170" s="95"/>
      <c r="E170" s="95"/>
      <c r="F170" s="95"/>
      <c r="G170" s="95"/>
      <c r="H170" s="95"/>
      <c r="I170" s="95"/>
      <c r="J170" s="95"/>
      <c r="K170" s="95"/>
      <c r="Y170" s="98"/>
      <c r="Z170" s="80">
        <f t="shared" si="16"/>
        <v>0</v>
      </c>
      <c r="AA170" s="80">
        <f t="shared" si="15"/>
        <v>0</v>
      </c>
      <c r="AB170" s="81" t="s">
        <v>550</v>
      </c>
      <c r="AC170" s="81">
        <v>0</v>
      </c>
      <c r="AD170" s="81">
        <v>0</v>
      </c>
      <c r="AE170" s="81">
        <v>0</v>
      </c>
      <c r="AF170" s="81">
        <v>0</v>
      </c>
      <c r="AG170" s="80">
        <f>IFERROR(VLOOKUP(AB170,$AI:$AJ,2,FALSE),0)</f>
        <v>0</v>
      </c>
      <c r="AI170" s="89" t="s">
        <v>554</v>
      </c>
      <c r="AJ170" s="89" t="s">
        <v>244</v>
      </c>
      <c r="AL170" s="83"/>
      <c r="AM170" s="83"/>
      <c r="AN170" s="83"/>
      <c r="AO170" s="83"/>
      <c r="AP170" s="83"/>
      <c r="AX170" s="80" t="s">
        <v>554</v>
      </c>
      <c r="AY170" s="80" t="s">
        <v>244</v>
      </c>
      <c r="BC170" s="80" t="s">
        <v>542</v>
      </c>
      <c r="BD170" s="80">
        <v>0</v>
      </c>
    </row>
    <row r="171" s="80" customFormat="1" ht="17.25" spans="1:56">
      <c r="A171" s="95"/>
      <c r="B171" s="95"/>
      <c r="C171" s="95"/>
      <c r="D171" s="95"/>
      <c r="E171" s="95"/>
      <c r="F171" s="95"/>
      <c r="G171" s="95"/>
      <c r="H171" s="95"/>
      <c r="I171" s="95"/>
      <c r="J171" s="95"/>
      <c r="K171" s="95"/>
      <c r="Y171" s="98"/>
      <c r="Z171" s="80">
        <f t="shared" si="16"/>
        <v>0</v>
      </c>
      <c r="AA171" s="80" t="str">
        <f t="shared" si="15"/>
        <v>新园路支行</v>
      </c>
      <c r="AB171" s="81" t="s">
        <v>553</v>
      </c>
      <c r="AC171" s="81">
        <v>0</v>
      </c>
      <c r="AD171" s="81">
        <v>0</v>
      </c>
      <c r="AE171" s="81">
        <v>0</v>
      </c>
      <c r="AF171" s="81">
        <v>0</v>
      </c>
      <c r="AG171" s="80" t="str">
        <f>IFERROR(VLOOKUP(AB171,$AI:$AJ,2,FALSE),0)</f>
        <v>新园路支行</v>
      </c>
      <c r="AI171" s="89" t="s">
        <v>557</v>
      </c>
      <c r="AJ171" s="89" t="s">
        <v>244</v>
      </c>
      <c r="AL171" s="83"/>
      <c r="AM171" s="83"/>
      <c r="AN171" s="83"/>
      <c r="AO171" s="83"/>
      <c r="AP171" s="83"/>
      <c r="AX171" s="80" t="s">
        <v>557</v>
      </c>
      <c r="AY171" s="80" t="s">
        <v>244</v>
      </c>
      <c r="BC171" s="80" t="s">
        <v>544</v>
      </c>
      <c r="BD171" s="80">
        <v>0</v>
      </c>
    </row>
    <row r="172" s="80" customFormat="1" ht="17.25" spans="1:56">
      <c r="A172" s="95"/>
      <c r="B172" s="95"/>
      <c r="C172" s="95"/>
      <c r="D172" s="95"/>
      <c r="E172" s="95"/>
      <c r="F172" s="95"/>
      <c r="G172" s="95"/>
      <c r="H172" s="95"/>
      <c r="I172" s="95"/>
      <c r="J172" s="95"/>
      <c r="K172" s="95"/>
      <c r="Y172" s="98"/>
      <c r="Z172" s="80">
        <f t="shared" si="16"/>
        <v>0</v>
      </c>
      <c r="AA172" s="80" t="str">
        <f t="shared" si="15"/>
        <v>六里支行</v>
      </c>
      <c r="AB172" s="81" t="s">
        <v>556</v>
      </c>
      <c r="AC172" s="81">
        <v>0</v>
      </c>
      <c r="AD172" s="81">
        <v>0</v>
      </c>
      <c r="AE172" s="81">
        <v>0</v>
      </c>
      <c r="AF172" s="81">
        <v>0</v>
      </c>
      <c r="AG172" s="80" t="str">
        <f>IFERROR(VLOOKUP(AB172,$AI:$AJ,2,FALSE),0)</f>
        <v>六里支行</v>
      </c>
      <c r="AI172" s="89" t="s">
        <v>559</v>
      </c>
      <c r="AJ172" s="89" t="s">
        <v>244</v>
      </c>
      <c r="AL172" s="83"/>
      <c r="AM172" s="83"/>
      <c r="AN172" s="83"/>
      <c r="AO172" s="83"/>
      <c r="AP172" s="83"/>
      <c r="AX172" s="80" t="s">
        <v>559</v>
      </c>
      <c r="AY172" s="80" t="s">
        <v>244</v>
      </c>
      <c r="BC172" s="80" t="s">
        <v>547</v>
      </c>
      <c r="BD172" s="80">
        <v>0</v>
      </c>
    </row>
    <row r="173" s="80" customFormat="1" ht="17.25" spans="1:56">
      <c r="A173" s="95"/>
      <c r="B173" s="95"/>
      <c r="C173" s="95"/>
      <c r="D173" s="95"/>
      <c r="E173" s="95"/>
      <c r="F173" s="95"/>
      <c r="G173" s="95"/>
      <c r="H173" s="95"/>
      <c r="I173" s="95"/>
      <c r="J173" s="95"/>
      <c r="K173" s="95"/>
      <c r="Y173" s="98"/>
      <c r="Z173" s="80">
        <f t="shared" si="16"/>
        <v>0</v>
      </c>
      <c r="AA173" s="80" t="str">
        <f t="shared" si="15"/>
        <v>运营管理部</v>
      </c>
      <c r="AB173" s="81" t="s">
        <v>341</v>
      </c>
      <c r="AC173" s="81">
        <v>0</v>
      </c>
      <c r="AD173" s="81">
        <v>0</v>
      </c>
      <c r="AE173" s="81">
        <v>0</v>
      </c>
      <c r="AF173" s="81">
        <v>0</v>
      </c>
      <c r="AG173" s="80" t="str">
        <f>IFERROR(VLOOKUP(AB173,$AI:$AJ,2,FALSE),0)</f>
        <v>运营管理部</v>
      </c>
      <c r="AI173" s="88" t="s">
        <v>561</v>
      </c>
      <c r="AJ173" s="89" t="s">
        <v>244</v>
      </c>
      <c r="AL173" s="83"/>
      <c r="AM173" s="83"/>
      <c r="AN173" s="83"/>
      <c r="AO173" s="83"/>
      <c r="AP173" s="83"/>
      <c r="AX173" s="80" t="s">
        <v>561</v>
      </c>
      <c r="AY173" s="80" t="s">
        <v>244</v>
      </c>
      <c r="BC173" s="80" t="s">
        <v>549</v>
      </c>
      <c r="BD173" s="80">
        <v>0</v>
      </c>
    </row>
    <row r="174" s="80" customFormat="1" ht="17.25" spans="1:56">
      <c r="A174" s="95"/>
      <c r="B174" s="95"/>
      <c r="C174" s="95"/>
      <c r="D174" s="95"/>
      <c r="E174" s="95"/>
      <c r="F174" s="95"/>
      <c r="G174" s="95"/>
      <c r="H174" s="95"/>
      <c r="I174" s="95"/>
      <c r="J174" s="95"/>
      <c r="K174" s="95"/>
      <c r="Y174" s="98"/>
      <c r="Z174" s="80">
        <f t="shared" si="16"/>
        <v>0</v>
      </c>
      <c r="AA174" s="80">
        <f t="shared" si="15"/>
        <v>0</v>
      </c>
      <c r="AB174" s="81" t="s">
        <v>560</v>
      </c>
      <c r="AC174" s="81">
        <v>0</v>
      </c>
      <c r="AD174" s="81">
        <v>0</v>
      </c>
      <c r="AE174" s="81">
        <v>0</v>
      </c>
      <c r="AF174" s="81">
        <v>0</v>
      </c>
      <c r="AG174" s="80">
        <f>IFERROR(VLOOKUP(AB174,$AI:$AJ,2,FALSE),0)</f>
        <v>0</v>
      </c>
      <c r="AI174" s="90" t="s">
        <v>562</v>
      </c>
      <c r="AJ174" s="89" t="s">
        <v>244</v>
      </c>
      <c r="AL174" s="83"/>
      <c r="AM174" s="83"/>
      <c r="AN174" s="83"/>
      <c r="AO174" s="83"/>
      <c r="AP174" s="83"/>
      <c r="AX174" s="80" t="s">
        <v>562</v>
      </c>
      <c r="AY174" s="80" t="s">
        <v>244</v>
      </c>
      <c r="BC174" s="80" t="s">
        <v>552</v>
      </c>
      <c r="BD174" s="80">
        <v>0</v>
      </c>
    </row>
    <row r="175" s="80" customFormat="1" ht="17.25" spans="1:56">
      <c r="A175" s="95"/>
      <c r="B175" s="95"/>
      <c r="C175" s="95"/>
      <c r="D175" s="95"/>
      <c r="E175" s="95"/>
      <c r="F175" s="95"/>
      <c r="G175" s="95"/>
      <c r="H175" s="95"/>
      <c r="I175" s="95"/>
      <c r="J175" s="95"/>
      <c r="K175" s="95"/>
      <c r="Y175" s="98"/>
      <c r="Z175" s="80">
        <f t="shared" si="16"/>
        <v>0</v>
      </c>
      <c r="AA175" s="80" t="str">
        <f t="shared" si="15"/>
        <v>零售市场部</v>
      </c>
      <c r="AB175" s="81" t="s">
        <v>101</v>
      </c>
      <c r="AC175" s="81">
        <v>0</v>
      </c>
      <c r="AD175" s="81">
        <v>0</v>
      </c>
      <c r="AE175" s="81">
        <v>0</v>
      </c>
      <c r="AF175" s="81">
        <v>0</v>
      </c>
      <c r="AG175" s="80" t="str">
        <f>IFERROR(VLOOKUP(AB175,$AI:$AJ,2,FALSE),0)</f>
        <v>零售市场部</v>
      </c>
      <c r="AI175" s="90" t="s">
        <v>564</v>
      </c>
      <c r="AJ175" s="89" t="s">
        <v>244</v>
      </c>
      <c r="AL175" s="83"/>
      <c r="AM175" s="83"/>
      <c r="AN175" s="83"/>
      <c r="AO175" s="83"/>
      <c r="AP175" s="83"/>
      <c r="AX175" s="80" t="s">
        <v>564</v>
      </c>
      <c r="AY175" s="80" t="s">
        <v>244</v>
      </c>
      <c r="BC175" s="80" t="s">
        <v>555</v>
      </c>
      <c r="BD175" s="80">
        <v>0</v>
      </c>
    </row>
    <row r="176" s="80" customFormat="1" ht="17.25" spans="1:56">
      <c r="A176" s="95"/>
      <c r="B176" s="95"/>
      <c r="C176" s="95"/>
      <c r="D176" s="95"/>
      <c r="E176" s="95"/>
      <c r="F176" s="95"/>
      <c r="G176" s="95"/>
      <c r="H176" s="95"/>
      <c r="I176" s="95"/>
      <c r="J176" s="95"/>
      <c r="K176" s="95"/>
      <c r="Y176" s="98"/>
      <c r="Z176" s="80">
        <f t="shared" si="16"/>
        <v>0</v>
      </c>
      <c r="AA176" s="80">
        <f t="shared" si="15"/>
        <v>0</v>
      </c>
      <c r="AB176" s="81" t="s">
        <v>563</v>
      </c>
      <c r="AC176" s="81">
        <v>0</v>
      </c>
      <c r="AD176" s="81">
        <v>0</v>
      </c>
      <c r="AE176" s="81">
        <v>0</v>
      </c>
      <c r="AF176" s="81">
        <v>0</v>
      </c>
      <c r="AG176" s="80">
        <f>IFERROR(VLOOKUP(AB176,$AI:$AJ,2,FALSE),0)</f>
        <v>0</v>
      </c>
      <c r="AI176" s="89" t="s">
        <v>566</v>
      </c>
      <c r="AJ176" s="89" t="s">
        <v>259</v>
      </c>
      <c r="AL176" s="83"/>
      <c r="AM176" s="83"/>
      <c r="AN176" s="83"/>
      <c r="AO176" s="83"/>
      <c r="AP176" s="83"/>
      <c r="AX176" s="80" t="s">
        <v>566</v>
      </c>
      <c r="AY176" s="80" t="s">
        <v>259</v>
      </c>
      <c r="BC176" s="80" t="s">
        <v>558</v>
      </c>
      <c r="BD176" s="80">
        <v>0</v>
      </c>
    </row>
    <row r="177" s="80" customFormat="1" ht="17.25" spans="1:56">
      <c r="A177" s="95"/>
      <c r="B177" s="95"/>
      <c r="C177" s="95"/>
      <c r="D177" s="95"/>
      <c r="E177" s="95"/>
      <c r="F177" s="95"/>
      <c r="G177" s="95"/>
      <c r="H177" s="95"/>
      <c r="I177" s="95"/>
      <c r="J177" s="95"/>
      <c r="K177" s="95"/>
      <c r="Y177" s="98"/>
      <c r="Z177" s="80">
        <f t="shared" si="16"/>
        <v>0</v>
      </c>
      <c r="AA177" s="80">
        <f t="shared" si="15"/>
        <v>0</v>
      </c>
      <c r="AB177" s="81" t="s">
        <v>565</v>
      </c>
      <c r="AC177" s="81">
        <v>0</v>
      </c>
      <c r="AD177" s="81">
        <v>0</v>
      </c>
      <c r="AE177" s="81">
        <v>0</v>
      </c>
      <c r="AF177" s="81">
        <v>0</v>
      </c>
      <c r="AG177" s="80">
        <f>IFERROR(VLOOKUP(AB177,$AI:$AJ,2,FALSE),0)</f>
        <v>0</v>
      </c>
      <c r="AI177" s="89" t="s">
        <v>568</v>
      </c>
      <c r="AJ177" s="89" t="s">
        <v>259</v>
      </c>
      <c r="AL177" s="83"/>
      <c r="AM177" s="83"/>
      <c r="AN177" s="83"/>
      <c r="AO177" s="83"/>
      <c r="AP177" s="83"/>
      <c r="AX177" s="80" t="s">
        <v>568</v>
      </c>
      <c r="AY177" s="80" t="s">
        <v>259</v>
      </c>
      <c r="BC177" s="80" t="s">
        <v>151</v>
      </c>
      <c r="BD177" s="80">
        <v>345</v>
      </c>
    </row>
    <row r="178" s="80" customFormat="1" ht="17.25" spans="1:51">
      <c r="A178" s="95"/>
      <c r="B178" s="95"/>
      <c r="C178" s="95"/>
      <c r="D178" s="95"/>
      <c r="E178" s="95"/>
      <c r="F178" s="95"/>
      <c r="G178" s="95"/>
      <c r="H178" s="95"/>
      <c r="I178" s="95"/>
      <c r="J178" s="95"/>
      <c r="K178" s="95"/>
      <c r="Y178" s="98"/>
      <c r="Z178" s="80">
        <f t="shared" si="16"/>
        <v>0</v>
      </c>
      <c r="AA178" s="80" t="str">
        <f t="shared" si="15"/>
        <v>张江支行</v>
      </c>
      <c r="AB178" s="81" t="s">
        <v>567</v>
      </c>
      <c r="AC178" s="81">
        <v>0</v>
      </c>
      <c r="AD178" s="81">
        <v>0</v>
      </c>
      <c r="AE178" s="81">
        <v>0</v>
      </c>
      <c r="AF178" s="81">
        <v>0</v>
      </c>
      <c r="AG178" s="80" t="str">
        <f>IFERROR(VLOOKUP(AB178,$AI:$AJ,2,FALSE),0)</f>
        <v>张江支行</v>
      </c>
      <c r="AI178" s="89" t="s">
        <v>570</v>
      </c>
      <c r="AJ178" s="89" t="s">
        <v>259</v>
      </c>
      <c r="AL178" s="83"/>
      <c r="AM178" s="83"/>
      <c r="AN178" s="83"/>
      <c r="AO178" s="83"/>
      <c r="AP178" s="83"/>
      <c r="AX178" s="80" t="s">
        <v>570</v>
      </c>
      <c r="AY178" s="80" t="s">
        <v>259</v>
      </c>
    </row>
    <row r="179" s="80" customFormat="1" ht="17.25" spans="1:51">
      <c r="A179" s="95"/>
      <c r="B179" s="95"/>
      <c r="C179" s="95"/>
      <c r="D179" s="95"/>
      <c r="E179" s="95"/>
      <c r="F179" s="95"/>
      <c r="G179" s="95"/>
      <c r="H179" s="95"/>
      <c r="I179" s="95"/>
      <c r="J179" s="95"/>
      <c r="K179" s="95"/>
      <c r="Y179" s="98"/>
      <c r="Z179" s="80">
        <f t="shared" si="16"/>
        <v>0</v>
      </c>
      <c r="AA179" s="80" t="str">
        <f t="shared" si="15"/>
        <v>曹路支行</v>
      </c>
      <c r="AB179" s="81" t="s">
        <v>569</v>
      </c>
      <c r="AC179" s="81">
        <v>0</v>
      </c>
      <c r="AD179" s="81">
        <v>0</v>
      </c>
      <c r="AE179" s="81">
        <v>0</v>
      </c>
      <c r="AF179" s="81">
        <v>0</v>
      </c>
      <c r="AG179" s="80" t="str">
        <f>IFERROR(VLOOKUP(AB179,$AI:$AJ,2,FALSE),0)</f>
        <v>曹路支行</v>
      </c>
      <c r="AI179" s="89" t="s">
        <v>572</v>
      </c>
      <c r="AJ179" s="89" t="s">
        <v>259</v>
      </c>
      <c r="AL179" s="83"/>
      <c r="AM179" s="83"/>
      <c r="AN179" s="83"/>
      <c r="AO179" s="83"/>
      <c r="AP179" s="83"/>
      <c r="AX179" s="80" t="s">
        <v>572</v>
      </c>
      <c r="AY179" s="80" t="s">
        <v>259</v>
      </c>
    </row>
    <row r="180" s="80" customFormat="1" ht="17.25" spans="1:51">
      <c r="A180" s="95"/>
      <c r="B180" s="95"/>
      <c r="C180" s="95"/>
      <c r="D180" s="95"/>
      <c r="E180" s="95"/>
      <c r="F180" s="95"/>
      <c r="G180" s="95"/>
      <c r="H180" s="95"/>
      <c r="I180" s="95"/>
      <c r="J180" s="95"/>
      <c r="K180" s="95"/>
      <c r="Y180" s="98"/>
      <c r="Z180" s="80">
        <f t="shared" si="16"/>
        <v>0</v>
      </c>
      <c r="AA180" s="80">
        <f t="shared" si="15"/>
        <v>0</v>
      </c>
      <c r="AB180" s="81" t="s">
        <v>571</v>
      </c>
      <c r="AC180" s="81">
        <v>0</v>
      </c>
      <c r="AD180" s="81">
        <v>500</v>
      </c>
      <c r="AE180" s="81">
        <v>0</v>
      </c>
      <c r="AF180" s="81">
        <v>500</v>
      </c>
      <c r="AG180" s="80">
        <f>IFERROR(VLOOKUP(AB180,$AI:$AJ,2,FALSE),0)</f>
        <v>0</v>
      </c>
      <c r="AI180" s="91" t="s">
        <v>574</v>
      </c>
      <c r="AJ180" s="89" t="s">
        <v>259</v>
      </c>
      <c r="AL180" s="83"/>
      <c r="AM180" s="83"/>
      <c r="AN180" s="83"/>
      <c r="AO180" s="83"/>
      <c r="AP180" s="83"/>
      <c r="AX180" s="80" t="s">
        <v>574</v>
      </c>
      <c r="AY180" s="80" t="s">
        <v>259</v>
      </c>
    </row>
    <row r="181" s="80" customFormat="1" ht="17.25" spans="1:51">
      <c r="A181" s="95"/>
      <c r="B181" s="95"/>
      <c r="C181" s="95"/>
      <c r="D181" s="95"/>
      <c r="E181" s="95"/>
      <c r="F181" s="95"/>
      <c r="G181" s="95"/>
      <c r="H181" s="95"/>
      <c r="I181" s="95"/>
      <c r="J181" s="95"/>
      <c r="K181" s="95"/>
      <c r="Y181" s="98"/>
      <c r="Z181" s="80">
        <f t="shared" si="16"/>
        <v>0</v>
      </c>
      <c r="AA181" s="80" t="str">
        <f t="shared" si="15"/>
        <v>芳华分理处</v>
      </c>
      <c r="AB181" s="81" t="s">
        <v>573</v>
      </c>
      <c r="AC181" s="81">
        <v>0</v>
      </c>
      <c r="AD181" s="81">
        <v>0</v>
      </c>
      <c r="AE181" s="81">
        <v>0</v>
      </c>
      <c r="AF181" s="81">
        <v>0</v>
      </c>
      <c r="AG181" s="80" t="str">
        <f>IFERROR(VLOOKUP(AB181,$AI:$AJ,2,FALSE),0)</f>
        <v>芳华分理处</v>
      </c>
      <c r="AI181" s="92" t="s">
        <v>576</v>
      </c>
      <c r="AJ181" s="89" t="s">
        <v>259</v>
      </c>
      <c r="AL181" s="83"/>
      <c r="AM181" s="83"/>
      <c r="AN181" s="83"/>
      <c r="AO181" s="83"/>
      <c r="AP181" s="83"/>
      <c r="AX181" s="80" t="s">
        <v>576</v>
      </c>
      <c r="AY181" s="80" t="s">
        <v>259</v>
      </c>
    </row>
    <row r="182" s="80" customFormat="1" ht="17.25" spans="1:51">
      <c r="A182" s="95"/>
      <c r="B182" s="95"/>
      <c r="C182" s="95"/>
      <c r="D182" s="95"/>
      <c r="E182" s="95"/>
      <c r="F182" s="95"/>
      <c r="G182" s="95"/>
      <c r="H182" s="95"/>
      <c r="I182" s="95"/>
      <c r="J182" s="95"/>
      <c r="K182" s="95"/>
      <c r="Y182" s="98"/>
      <c r="Z182" s="80">
        <f t="shared" si="16"/>
        <v>0</v>
      </c>
      <c r="AA182" s="80" t="str">
        <f t="shared" si="15"/>
        <v>高桥支行</v>
      </c>
      <c r="AB182" s="81" t="s">
        <v>575</v>
      </c>
      <c r="AC182" s="81">
        <v>0</v>
      </c>
      <c r="AD182" s="81">
        <v>0</v>
      </c>
      <c r="AE182" s="81">
        <v>0</v>
      </c>
      <c r="AF182" s="81">
        <v>0</v>
      </c>
      <c r="AG182" s="80" t="str">
        <f>IFERROR(VLOOKUP(AB182,$AI:$AJ,2,FALSE),0)</f>
        <v>高桥支行</v>
      </c>
      <c r="AI182" s="89" t="s">
        <v>578</v>
      </c>
      <c r="AJ182" s="89" t="s">
        <v>259</v>
      </c>
      <c r="AL182" s="83"/>
      <c r="AM182" s="83"/>
      <c r="AN182" s="83"/>
      <c r="AO182" s="83"/>
      <c r="AP182" s="83"/>
      <c r="AX182" s="80" t="s">
        <v>578</v>
      </c>
      <c r="AY182" s="80" t="s">
        <v>259</v>
      </c>
    </row>
    <row r="183" s="80" customFormat="1" ht="17.25" spans="1:51">
      <c r="A183" s="95"/>
      <c r="B183" s="95"/>
      <c r="C183" s="95"/>
      <c r="D183" s="95"/>
      <c r="E183" s="95"/>
      <c r="F183" s="95"/>
      <c r="G183" s="95"/>
      <c r="H183" s="95"/>
      <c r="I183" s="95"/>
      <c r="J183" s="95"/>
      <c r="K183" s="95"/>
      <c r="Y183" s="98"/>
      <c r="Z183" s="80">
        <f t="shared" si="16"/>
        <v>0</v>
      </c>
      <c r="AA183" s="80" t="str">
        <f t="shared" si="15"/>
        <v>高东支行</v>
      </c>
      <c r="AB183" s="81" t="s">
        <v>577</v>
      </c>
      <c r="AC183" s="81">
        <v>0</v>
      </c>
      <c r="AD183" s="81">
        <v>0</v>
      </c>
      <c r="AE183" s="81">
        <v>0</v>
      </c>
      <c r="AF183" s="81">
        <v>0</v>
      </c>
      <c r="AG183" s="80" t="str">
        <f>IFERROR(VLOOKUP(AB183,$AI:$AJ,2,FALSE),0)</f>
        <v>高东支行</v>
      </c>
      <c r="AI183" s="89" t="s">
        <v>580</v>
      </c>
      <c r="AJ183" s="89" t="s">
        <v>239</v>
      </c>
      <c r="AL183" s="83"/>
      <c r="AM183" s="83"/>
      <c r="AN183" s="83"/>
      <c r="AO183" s="83"/>
      <c r="AP183" s="83"/>
      <c r="AX183" s="80" t="s">
        <v>580</v>
      </c>
      <c r="AY183" s="80" t="s">
        <v>239</v>
      </c>
    </row>
    <row r="184" s="80" customFormat="1" ht="17.25" spans="1:51">
      <c r="A184" s="95"/>
      <c r="B184" s="95"/>
      <c r="C184" s="95"/>
      <c r="D184" s="95"/>
      <c r="E184" s="95"/>
      <c r="F184" s="95"/>
      <c r="G184" s="95"/>
      <c r="H184" s="95"/>
      <c r="I184" s="95"/>
      <c r="J184" s="95"/>
      <c r="K184" s="95"/>
      <c r="Y184" s="98"/>
      <c r="Z184" s="80">
        <f t="shared" si="16"/>
        <v>0</v>
      </c>
      <c r="AA184" s="80">
        <f t="shared" si="15"/>
        <v>0</v>
      </c>
      <c r="AB184" s="81" t="s">
        <v>579</v>
      </c>
      <c r="AC184" s="81">
        <v>0</v>
      </c>
      <c r="AD184" s="81">
        <v>0</v>
      </c>
      <c r="AE184" s="81">
        <v>0</v>
      </c>
      <c r="AF184" s="81">
        <v>0</v>
      </c>
      <c r="AG184" s="80">
        <f>IFERROR(VLOOKUP(AB184,$AI:$AJ,2,FALSE),0)</f>
        <v>0</v>
      </c>
      <c r="AI184" s="89" t="s">
        <v>582</v>
      </c>
      <c r="AJ184" s="89" t="s">
        <v>239</v>
      </c>
      <c r="AL184" s="83"/>
      <c r="AM184" s="83"/>
      <c r="AN184" s="83"/>
      <c r="AO184" s="83"/>
      <c r="AP184" s="83"/>
      <c r="AX184" s="80" t="s">
        <v>582</v>
      </c>
      <c r="AY184" s="80" t="s">
        <v>239</v>
      </c>
    </row>
    <row r="185" s="80" customFormat="1" ht="17.25" spans="1:51">
      <c r="A185" s="95"/>
      <c r="B185" s="95"/>
      <c r="C185" s="95"/>
      <c r="D185" s="95"/>
      <c r="E185" s="95"/>
      <c r="F185" s="95"/>
      <c r="G185" s="95"/>
      <c r="H185" s="95"/>
      <c r="I185" s="95"/>
      <c r="J185" s="95"/>
      <c r="K185" s="95"/>
      <c r="Y185" s="98"/>
      <c r="Z185" s="80">
        <f t="shared" si="16"/>
        <v>0</v>
      </c>
      <c r="AA185" s="80">
        <f t="shared" si="15"/>
        <v>0</v>
      </c>
      <c r="AB185" s="81" t="s">
        <v>581</v>
      </c>
      <c r="AC185" s="81">
        <v>0</v>
      </c>
      <c r="AD185" s="81">
        <v>0</v>
      </c>
      <c r="AE185" s="81">
        <v>0</v>
      </c>
      <c r="AF185" s="81">
        <v>0</v>
      </c>
      <c r="AG185" s="80">
        <f>IFERROR(VLOOKUP(AB185,$AI:$AJ,2,FALSE),0)</f>
        <v>0</v>
      </c>
      <c r="AI185" s="89" t="s">
        <v>584</v>
      </c>
      <c r="AJ185" s="89" t="s">
        <v>239</v>
      </c>
      <c r="AL185" s="83"/>
      <c r="AM185" s="83"/>
      <c r="AN185" s="83"/>
      <c r="AO185" s="83"/>
      <c r="AP185" s="83"/>
      <c r="AX185" s="80" t="s">
        <v>584</v>
      </c>
      <c r="AY185" s="80" t="s">
        <v>239</v>
      </c>
    </row>
    <row r="186" s="80" customFormat="1" ht="17.25" spans="1:51">
      <c r="A186" s="95"/>
      <c r="B186" s="95"/>
      <c r="C186" s="95"/>
      <c r="D186" s="95"/>
      <c r="E186" s="95"/>
      <c r="F186" s="95"/>
      <c r="G186" s="95"/>
      <c r="H186" s="95"/>
      <c r="I186" s="95"/>
      <c r="J186" s="95"/>
      <c r="K186" s="95"/>
      <c r="Y186" s="98"/>
      <c r="Z186" s="80">
        <f t="shared" si="16"/>
        <v>0</v>
      </c>
      <c r="AA186" s="80">
        <f t="shared" si="15"/>
        <v>0</v>
      </c>
      <c r="AB186" s="81" t="s">
        <v>583</v>
      </c>
      <c r="AC186" s="81">
        <v>0</v>
      </c>
      <c r="AD186" s="81">
        <v>0</v>
      </c>
      <c r="AE186" s="81">
        <v>0</v>
      </c>
      <c r="AF186" s="81">
        <v>0</v>
      </c>
      <c r="AG186" s="80">
        <f>IFERROR(VLOOKUP(AB186,$AI:$AJ,2,FALSE),0)</f>
        <v>0</v>
      </c>
      <c r="AI186" s="89" t="s">
        <v>586</v>
      </c>
      <c r="AJ186" s="89" t="s">
        <v>239</v>
      </c>
      <c r="AL186" s="83"/>
      <c r="AM186" s="83"/>
      <c r="AN186" s="83"/>
      <c r="AO186" s="83"/>
      <c r="AP186" s="83"/>
      <c r="AX186" s="80" t="s">
        <v>586</v>
      </c>
      <c r="AY186" s="80" t="s">
        <v>239</v>
      </c>
    </row>
    <row r="187" s="80" customFormat="1" ht="17.25" spans="1:51">
      <c r="A187" s="95"/>
      <c r="B187" s="95"/>
      <c r="C187" s="95"/>
      <c r="D187" s="95"/>
      <c r="E187" s="95"/>
      <c r="F187" s="95"/>
      <c r="G187" s="95"/>
      <c r="H187" s="95"/>
      <c r="I187" s="95"/>
      <c r="J187" s="95"/>
      <c r="K187" s="95"/>
      <c r="Y187" s="98"/>
      <c r="Z187" s="80">
        <f t="shared" si="16"/>
        <v>0</v>
      </c>
      <c r="AA187" s="80" t="str">
        <f t="shared" si="15"/>
        <v>曹路支行</v>
      </c>
      <c r="AB187" s="81" t="s">
        <v>585</v>
      </c>
      <c r="AC187" s="81">
        <v>0</v>
      </c>
      <c r="AD187" s="81">
        <v>0</v>
      </c>
      <c r="AE187" s="81">
        <v>0</v>
      </c>
      <c r="AF187" s="81">
        <v>0</v>
      </c>
      <c r="AG187" s="80" t="str">
        <f>IFERROR(VLOOKUP(AB187,$AI:$AJ,2,FALSE),0)</f>
        <v>曹路支行</v>
      </c>
      <c r="AI187" s="89" t="s">
        <v>588</v>
      </c>
      <c r="AJ187" s="89" t="s">
        <v>239</v>
      </c>
      <c r="AL187" s="83"/>
      <c r="AM187" s="83"/>
      <c r="AN187" s="83"/>
      <c r="AO187" s="83"/>
      <c r="AP187" s="83"/>
      <c r="AX187" s="80" t="s">
        <v>588</v>
      </c>
      <c r="AY187" s="80" t="s">
        <v>239</v>
      </c>
    </row>
    <row r="188" s="80" customFormat="1" ht="17.25" spans="1:51">
      <c r="A188" s="95"/>
      <c r="B188" s="95"/>
      <c r="C188" s="95"/>
      <c r="D188" s="95"/>
      <c r="E188" s="95"/>
      <c r="F188" s="95"/>
      <c r="G188" s="95"/>
      <c r="H188" s="95"/>
      <c r="I188" s="95"/>
      <c r="J188" s="95"/>
      <c r="K188" s="95"/>
      <c r="Y188" s="98"/>
      <c r="Z188" s="80">
        <f t="shared" si="16"/>
        <v>0</v>
      </c>
      <c r="AA188" s="80" t="str">
        <f t="shared" si="15"/>
        <v>三林支行</v>
      </c>
      <c r="AB188" s="81" t="s">
        <v>587</v>
      </c>
      <c r="AC188" s="81">
        <v>0</v>
      </c>
      <c r="AD188" s="81">
        <v>0</v>
      </c>
      <c r="AE188" s="81">
        <v>0</v>
      </c>
      <c r="AF188" s="81">
        <v>0</v>
      </c>
      <c r="AG188" s="80" t="str">
        <f>IFERROR(VLOOKUP(AB188,$AI:$AJ,2,FALSE),0)</f>
        <v>三林支行</v>
      </c>
      <c r="AI188" s="89" t="s">
        <v>589</v>
      </c>
      <c r="AJ188" s="89" t="s">
        <v>239</v>
      </c>
      <c r="AL188" s="83"/>
      <c r="AM188" s="83"/>
      <c r="AN188" s="83"/>
      <c r="AO188" s="83"/>
      <c r="AP188" s="83"/>
      <c r="AX188" s="80" t="s">
        <v>589</v>
      </c>
      <c r="AY188" s="80" t="s">
        <v>239</v>
      </c>
    </row>
    <row r="189" s="80" customFormat="1" ht="17.25" spans="1:51">
      <c r="A189" s="95"/>
      <c r="B189" s="95"/>
      <c r="C189" s="95"/>
      <c r="D189" s="95"/>
      <c r="E189" s="95"/>
      <c r="F189" s="95"/>
      <c r="G189" s="95"/>
      <c r="H189" s="95"/>
      <c r="I189" s="95"/>
      <c r="J189" s="95"/>
      <c r="K189" s="95"/>
      <c r="Y189" s="98"/>
      <c r="Z189" s="80">
        <f t="shared" si="16"/>
        <v>0</v>
      </c>
      <c r="AA189" s="80" t="str">
        <f t="shared" si="15"/>
        <v>运营管理部业务保障部</v>
      </c>
      <c r="AB189" s="81" t="s">
        <v>415</v>
      </c>
      <c r="AC189" s="81">
        <v>0</v>
      </c>
      <c r="AD189" s="81">
        <v>0</v>
      </c>
      <c r="AE189" s="81">
        <v>0</v>
      </c>
      <c r="AF189" s="81">
        <v>0</v>
      </c>
      <c r="AG189" s="80" t="str">
        <f>IFERROR(VLOOKUP(AB189,$AI:$AJ,2,FALSE),0)</f>
        <v>运营管理部业务保障部</v>
      </c>
      <c r="AI189" s="89" t="s">
        <v>590</v>
      </c>
      <c r="AJ189" s="89" t="s">
        <v>239</v>
      </c>
      <c r="AL189" s="83"/>
      <c r="AM189" s="83"/>
      <c r="AN189" s="83"/>
      <c r="AO189" s="83"/>
      <c r="AP189" s="83"/>
      <c r="AX189" s="80" t="s">
        <v>590</v>
      </c>
      <c r="AY189" s="80" t="s">
        <v>239</v>
      </c>
    </row>
    <row r="190" s="80" customFormat="1" ht="17.25" spans="1:51">
      <c r="A190" s="95"/>
      <c r="B190" s="95"/>
      <c r="C190" s="95"/>
      <c r="D190" s="95"/>
      <c r="E190" s="95"/>
      <c r="F190" s="95"/>
      <c r="G190" s="95"/>
      <c r="H190" s="95"/>
      <c r="I190" s="95"/>
      <c r="J190" s="95"/>
      <c r="K190" s="95"/>
      <c r="Y190" s="98"/>
      <c r="Z190" s="80">
        <f t="shared" si="16"/>
        <v>0</v>
      </c>
      <c r="AA190" s="80" t="str">
        <f t="shared" si="15"/>
        <v>凌兆分理处</v>
      </c>
      <c r="AB190" s="81" t="s">
        <v>236</v>
      </c>
      <c r="AC190" s="81">
        <v>0</v>
      </c>
      <c r="AD190" s="81">
        <v>0</v>
      </c>
      <c r="AE190" s="81">
        <v>0</v>
      </c>
      <c r="AF190" s="81">
        <v>0</v>
      </c>
      <c r="AG190" s="80" t="str">
        <f>IFERROR(VLOOKUP(AB190,$AI:$AJ,2,FALSE),0)</f>
        <v>凌兆分理处</v>
      </c>
      <c r="AI190" s="92" t="s">
        <v>591</v>
      </c>
      <c r="AJ190" s="89" t="s">
        <v>239</v>
      </c>
      <c r="AL190" s="83"/>
      <c r="AM190" s="83"/>
      <c r="AN190" s="83"/>
      <c r="AO190" s="83"/>
      <c r="AP190" s="83"/>
      <c r="AX190" s="80" t="s">
        <v>591</v>
      </c>
      <c r="AY190" s="80" t="s">
        <v>239</v>
      </c>
    </row>
    <row r="191" s="80" customFormat="1" ht="17.25" spans="1:51">
      <c r="A191" s="95"/>
      <c r="B191" s="95"/>
      <c r="C191" s="95"/>
      <c r="D191" s="95"/>
      <c r="E191" s="95"/>
      <c r="F191" s="95"/>
      <c r="G191" s="95"/>
      <c r="H191" s="95"/>
      <c r="I191" s="95"/>
      <c r="J191" s="95"/>
      <c r="K191" s="95"/>
      <c r="Y191" s="98"/>
      <c r="Z191" s="80">
        <f t="shared" si="16"/>
        <v>0</v>
      </c>
      <c r="AA191" s="80" t="str">
        <f t="shared" si="15"/>
        <v>东沟支行</v>
      </c>
      <c r="AB191" s="81" t="s">
        <v>134</v>
      </c>
      <c r="AC191" s="81">
        <v>0</v>
      </c>
      <c r="AD191" s="81">
        <v>0</v>
      </c>
      <c r="AE191" s="81">
        <v>0</v>
      </c>
      <c r="AF191" s="81">
        <v>0</v>
      </c>
      <c r="AG191" s="80" t="str">
        <f>IFERROR(VLOOKUP(AB191,$AI:$AJ,2,FALSE),0)</f>
        <v>东沟支行</v>
      </c>
      <c r="AI191" s="89" t="s">
        <v>352</v>
      </c>
      <c r="AJ191" s="89" t="s">
        <v>239</v>
      </c>
      <c r="AL191" s="83"/>
      <c r="AM191" s="83"/>
      <c r="AN191" s="83"/>
      <c r="AO191" s="83"/>
      <c r="AP191" s="83"/>
      <c r="AX191" s="80" t="s">
        <v>352</v>
      </c>
      <c r="AY191" s="80" t="s">
        <v>239</v>
      </c>
    </row>
    <row r="192" s="80" customFormat="1" ht="17.25" spans="1:51">
      <c r="A192" s="95"/>
      <c r="B192" s="95"/>
      <c r="C192" s="95"/>
      <c r="D192" s="95"/>
      <c r="E192" s="95"/>
      <c r="F192" s="95"/>
      <c r="G192" s="95"/>
      <c r="H192" s="95"/>
      <c r="I192" s="95"/>
      <c r="J192" s="95"/>
      <c r="K192" s="95"/>
      <c r="Y192" s="98"/>
      <c r="Z192" s="80">
        <f t="shared" si="16"/>
        <v>0</v>
      </c>
      <c r="AA192" s="80" t="str">
        <f t="shared" si="15"/>
        <v>潼港分理处</v>
      </c>
      <c r="AB192" s="81" t="s">
        <v>245</v>
      </c>
      <c r="AC192" s="81">
        <v>0</v>
      </c>
      <c r="AD192" s="81">
        <v>0</v>
      </c>
      <c r="AE192" s="81">
        <v>0</v>
      </c>
      <c r="AF192" s="81">
        <v>6000</v>
      </c>
      <c r="AG192" s="80" t="str">
        <f>IFERROR(VLOOKUP(AB192,$AI:$AJ,2,FALSE),0)</f>
        <v>潼港分理处</v>
      </c>
      <c r="AI192" s="89" t="s">
        <v>593</v>
      </c>
      <c r="AJ192" s="89" t="s">
        <v>73</v>
      </c>
      <c r="AL192" s="83"/>
      <c r="AM192" s="83"/>
      <c r="AN192" s="83"/>
      <c r="AO192" s="83"/>
      <c r="AP192" s="83"/>
      <c r="AX192" s="80" t="s">
        <v>593</v>
      </c>
      <c r="AY192" s="80" t="s">
        <v>73</v>
      </c>
    </row>
    <row r="193" s="80" customFormat="1" ht="17.25" spans="1:51">
      <c r="A193" s="95"/>
      <c r="B193" s="95"/>
      <c r="C193" s="95"/>
      <c r="D193" s="95"/>
      <c r="E193" s="95"/>
      <c r="F193" s="95"/>
      <c r="G193" s="95"/>
      <c r="H193" s="95"/>
      <c r="I193" s="95"/>
      <c r="J193" s="95"/>
      <c r="K193" s="95"/>
      <c r="Y193" s="98"/>
      <c r="Z193" s="80">
        <f t="shared" si="16"/>
        <v>0</v>
      </c>
      <c r="AA193" s="80" t="str">
        <f t="shared" si="15"/>
        <v>曹路支行</v>
      </c>
      <c r="AB193" s="81" t="s">
        <v>592</v>
      </c>
      <c r="AC193" s="81">
        <v>0</v>
      </c>
      <c r="AD193" s="81">
        <v>0</v>
      </c>
      <c r="AE193" s="81">
        <v>0</v>
      </c>
      <c r="AF193" s="81">
        <v>0</v>
      </c>
      <c r="AG193" s="80" t="str">
        <f>IFERROR(VLOOKUP(AB193,$AI:$AJ,2,FALSE),0)</f>
        <v>曹路支行</v>
      </c>
      <c r="AI193" s="89" t="s">
        <v>595</v>
      </c>
      <c r="AJ193" s="89" t="s">
        <v>73</v>
      </c>
      <c r="AL193" s="83"/>
      <c r="AM193" s="83"/>
      <c r="AN193" s="83"/>
      <c r="AO193" s="83"/>
      <c r="AP193" s="83"/>
      <c r="AX193" s="80" t="s">
        <v>595</v>
      </c>
      <c r="AY193" s="80" t="s">
        <v>73</v>
      </c>
    </row>
    <row r="194" s="80" customFormat="1" ht="17.25" spans="1:51">
      <c r="A194" s="95"/>
      <c r="B194" s="95"/>
      <c r="C194" s="95"/>
      <c r="D194" s="95"/>
      <c r="E194" s="95"/>
      <c r="F194" s="95"/>
      <c r="G194" s="95"/>
      <c r="H194" s="95"/>
      <c r="I194" s="95"/>
      <c r="J194" s="95"/>
      <c r="K194" s="95"/>
      <c r="Y194" s="98"/>
      <c r="Z194" s="80">
        <f t="shared" si="16"/>
        <v>0</v>
      </c>
      <c r="AA194" s="80">
        <f t="shared" ref="AA194:AA257" si="17">AG194</f>
        <v>0</v>
      </c>
      <c r="AB194" s="81" t="s">
        <v>594</v>
      </c>
      <c r="AC194" s="81">
        <v>0</v>
      </c>
      <c r="AD194" s="81">
        <v>0</v>
      </c>
      <c r="AE194" s="81">
        <v>0</v>
      </c>
      <c r="AF194" s="81">
        <v>0</v>
      </c>
      <c r="AG194" s="80">
        <f>IFERROR(VLOOKUP(AB194,$AI:$AJ,2,FALSE),0)</f>
        <v>0</v>
      </c>
      <c r="AI194" s="89" t="s">
        <v>331</v>
      </c>
      <c r="AJ194" s="89" t="s">
        <v>73</v>
      </c>
      <c r="AK194" s="80" t="s">
        <v>263</v>
      </c>
      <c r="AL194" s="83"/>
      <c r="AM194" s="83"/>
      <c r="AN194" s="83"/>
      <c r="AO194" s="83"/>
      <c r="AP194" s="83"/>
      <c r="AX194" s="80" t="s">
        <v>331</v>
      </c>
      <c r="AY194" s="80" t="s">
        <v>73</v>
      </c>
    </row>
    <row r="195" s="80" customFormat="1" ht="17.25" spans="1:51">
      <c r="A195" s="95"/>
      <c r="B195" s="95"/>
      <c r="C195" s="95"/>
      <c r="D195" s="95"/>
      <c r="E195" s="95"/>
      <c r="F195" s="95"/>
      <c r="G195" s="95"/>
      <c r="H195" s="95"/>
      <c r="I195" s="95"/>
      <c r="J195" s="95"/>
      <c r="K195" s="95"/>
      <c r="Y195" s="98"/>
      <c r="Z195" s="80">
        <f t="shared" si="16"/>
        <v>0</v>
      </c>
      <c r="AA195" s="80" t="str">
        <f t="shared" si="17"/>
        <v>民耀分理处</v>
      </c>
      <c r="AB195" s="81" t="s">
        <v>248</v>
      </c>
      <c r="AC195" s="81">
        <v>0</v>
      </c>
      <c r="AD195" s="81">
        <v>0</v>
      </c>
      <c r="AE195" s="81">
        <v>0</v>
      </c>
      <c r="AF195" s="81">
        <v>0</v>
      </c>
      <c r="AG195" s="80" t="str">
        <f>IFERROR(VLOOKUP(AB195,$AI:$AJ,2,FALSE),0)</f>
        <v>民耀分理处</v>
      </c>
      <c r="AI195" s="89" t="s">
        <v>597</v>
      </c>
      <c r="AJ195" s="89" t="s">
        <v>73</v>
      </c>
      <c r="AK195" s="80" t="s">
        <v>263</v>
      </c>
      <c r="AL195" s="83"/>
      <c r="AM195" s="83"/>
      <c r="AN195" s="83"/>
      <c r="AO195" s="83"/>
      <c r="AP195" s="83"/>
      <c r="AX195" s="80" t="s">
        <v>597</v>
      </c>
      <c r="AY195" s="80" t="s">
        <v>73</v>
      </c>
    </row>
    <row r="196" s="80" customFormat="1" ht="17.25" spans="1:51">
      <c r="A196" s="95"/>
      <c r="B196" s="95"/>
      <c r="C196" s="95"/>
      <c r="D196" s="95"/>
      <c r="E196" s="95"/>
      <c r="F196" s="95"/>
      <c r="G196" s="95"/>
      <c r="H196" s="95"/>
      <c r="I196" s="95"/>
      <c r="J196" s="95"/>
      <c r="K196" s="95"/>
      <c r="Y196" s="98"/>
      <c r="Z196" s="80">
        <f t="shared" ref="Z196:Z259" si="18">P196-Y196</f>
        <v>0</v>
      </c>
      <c r="AA196" s="80" t="str">
        <f t="shared" si="17"/>
        <v>张江支行</v>
      </c>
      <c r="AB196" s="81" t="s">
        <v>596</v>
      </c>
      <c r="AC196" s="81">
        <v>0</v>
      </c>
      <c r="AD196" s="81">
        <v>0</v>
      </c>
      <c r="AE196" s="81">
        <v>0</v>
      </c>
      <c r="AF196" s="81">
        <v>0</v>
      </c>
      <c r="AG196" s="80" t="str">
        <f>IFERROR(VLOOKUP(AB196,$AI:$AJ,2,FALSE),0)</f>
        <v>张江支行</v>
      </c>
      <c r="AI196" s="89" t="s">
        <v>410</v>
      </c>
      <c r="AJ196" s="89" t="s">
        <v>73</v>
      </c>
      <c r="AK196" s="80" t="s">
        <v>263</v>
      </c>
      <c r="AL196" s="83"/>
      <c r="AM196" s="83"/>
      <c r="AN196" s="83"/>
      <c r="AO196" s="83"/>
      <c r="AP196" s="83"/>
      <c r="AX196" s="80" t="s">
        <v>410</v>
      </c>
      <c r="AY196" s="80" t="s">
        <v>73</v>
      </c>
    </row>
    <row r="197" s="80" customFormat="1" ht="17.25" spans="1:51">
      <c r="A197" s="95"/>
      <c r="B197" s="95"/>
      <c r="C197" s="95"/>
      <c r="D197" s="95"/>
      <c r="E197" s="95"/>
      <c r="F197" s="95"/>
      <c r="G197" s="95"/>
      <c r="H197" s="95"/>
      <c r="I197" s="95"/>
      <c r="J197" s="95"/>
      <c r="K197" s="95"/>
      <c r="Y197" s="98"/>
      <c r="Z197" s="80">
        <f t="shared" si="18"/>
        <v>0</v>
      </c>
      <c r="AA197" s="80" t="str">
        <f t="shared" si="17"/>
        <v>六里支行</v>
      </c>
      <c r="AB197" s="81" t="s">
        <v>108</v>
      </c>
      <c r="AC197" s="81">
        <v>0</v>
      </c>
      <c r="AD197" s="81">
        <v>0</v>
      </c>
      <c r="AE197" s="81">
        <v>0</v>
      </c>
      <c r="AF197" s="81">
        <v>0</v>
      </c>
      <c r="AG197" s="80" t="str">
        <f>IFERROR(VLOOKUP(AB197,$AI:$AJ,2,FALSE),0)</f>
        <v>六里支行</v>
      </c>
      <c r="AI197" s="92" t="s">
        <v>598</v>
      </c>
      <c r="AJ197" s="89" t="s">
        <v>73</v>
      </c>
      <c r="AK197" s="80" t="s">
        <v>263</v>
      </c>
      <c r="AL197" s="83"/>
      <c r="AM197" s="83"/>
      <c r="AN197" s="83"/>
      <c r="AO197" s="83"/>
      <c r="AP197" s="83"/>
      <c r="AX197" s="80" t="s">
        <v>598</v>
      </c>
      <c r="AY197" s="80" t="s">
        <v>73</v>
      </c>
    </row>
    <row r="198" s="80" customFormat="1" ht="17.25" spans="1:51">
      <c r="A198" s="95"/>
      <c r="B198" s="95"/>
      <c r="C198" s="95"/>
      <c r="D198" s="95"/>
      <c r="E198" s="95"/>
      <c r="F198" s="95"/>
      <c r="G198" s="95"/>
      <c r="H198" s="95"/>
      <c r="I198" s="95"/>
      <c r="J198" s="95"/>
      <c r="K198" s="95"/>
      <c r="Y198" s="98"/>
      <c r="Z198" s="80">
        <f t="shared" si="18"/>
        <v>0</v>
      </c>
      <c r="AA198" s="80" t="str">
        <f t="shared" si="17"/>
        <v>零售金融部</v>
      </c>
      <c r="AB198" s="81" t="s">
        <v>282</v>
      </c>
      <c r="AC198" s="81">
        <v>0</v>
      </c>
      <c r="AD198" s="81">
        <v>0</v>
      </c>
      <c r="AE198" s="81">
        <v>0</v>
      </c>
      <c r="AF198" s="81">
        <v>0</v>
      </c>
      <c r="AG198" s="80" t="str">
        <f>IFERROR(VLOOKUP(AB198,$AI:$AJ,2,FALSE),0)</f>
        <v>零售金融部</v>
      </c>
      <c r="AI198" s="89" t="s">
        <v>600</v>
      </c>
      <c r="AJ198" s="89" t="s">
        <v>73</v>
      </c>
      <c r="AK198" s="80" t="s">
        <v>263</v>
      </c>
      <c r="AL198" s="83"/>
      <c r="AM198" s="83"/>
      <c r="AN198" s="83"/>
      <c r="AO198" s="83"/>
      <c r="AP198" s="83"/>
      <c r="AX198" s="80" t="s">
        <v>600</v>
      </c>
      <c r="AY198" s="80" t="s">
        <v>73</v>
      </c>
    </row>
    <row r="199" s="80" customFormat="1" ht="17.25" spans="1:51">
      <c r="A199" s="95"/>
      <c r="B199" s="95"/>
      <c r="C199" s="95"/>
      <c r="D199" s="95"/>
      <c r="E199" s="95"/>
      <c r="F199" s="95"/>
      <c r="G199" s="95"/>
      <c r="H199" s="95"/>
      <c r="I199" s="95"/>
      <c r="J199" s="95"/>
      <c r="K199" s="95"/>
      <c r="Y199" s="98"/>
      <c r="Z199" s="80">
        <f t="shared" si="18"/>
        <v>0</v>
      </c>
      <c r="AA199" s="80" t="str">
        <f t="shared" si="17"/>
        <v>御桥分理处</v>
      </c>
      <c r="AB199" s="81" t="s">
        <v>599</v>
      </c>
      <c r="AC199" s="81">
        <v>0</v>
      </c>
      <c r="AD199" s="81">
        <v>0</v>
      </c>
      <c r="AE199" s="81">
        <v>0</v>
      </c>
      <c r="AF199" s="81">
        <v>0</v>
      </c>
      <c r="AG199" s="80" t="str">
        <f>IFERROR(VLOOKUP(AB199,$AI:$AJ,2,FALSE),0)</f>
        <v>御桥分理处</v>
      </c>
      <c r="AI199" s="89" t="s">
        <v>602</v>
      </c>
      <c r="AJ199" s="89" t="s">
        <v>73</v>
      </c>
      <c r="AK199" s="80" t="s">
        <v>263</v>
      </c>
      <c r="AL199" s="83"/>
      <c r="AM199" s="83"/>
      <c r="AN199" s="83"/>
      <c r="AO199" s="83"/>
      <c r="AP199" s="83"/>
      <c r="AX199" s="80" t="s">
        <v>602</v>
      </c>
      <c r="AY199" s="80" t="s">
        <v>73</v>
      </c>
    </row>
    <row r="200" s="80" customFormat="1" ht="17.25" spans="1:51">
      <c r="A200" s="95"/>
      <c r="B200" s="95"/>
      <c r="C200" s="95"/>
      <c r="D200" s="95"/>
      <c r="E200" s="95"/>
      <c r="F200" s="95"/>
      <c r="G200" s="95"/>
      <c r="H200" s="95"/>
      <c r="I200" s="95"/>
      <c r="J200" s="95"/>
      <c r="K200" s="95"/>
      <c r="Y200" s="98"/>
      <c r="Z200" s="80">
        <f t="shared" si="18"/>
        <v>0</v>
      </c>
      <c r="AA200" s="80" t="str">
        <f t="shared" si="17"/>
        <v>三林支行</v>
      </c>
      <c r="AB200" s="81" t="s">
        <v>601</v>
      </c>
      <c r="AC200" s="81">
        <v>0</v>
      </c>
      <c r="AD200" s="81">
        <v>0</v>
      </c>
      <c r="AE200" s="81">
        <v>0</v>
      </c>
      <c r="AF200" s="81">
        <v>0</v>
      </c>
      <c r="AG200" s="80" t="str">
        <f>IFERROR(VLOOKUP(AB200,$AI:$AJ,2,FALSE),0)</f>
        <v>三林支行</v>
      </c>
      <c r="AI200" s="89" t="s">
        <v>604</v>
      </c>
      <c r="AJ200" s="89" t="s">
        <v>73</v>
      </c>
      <c r="AK200" s="80" t="s">
        <v>263</v>
      </c>
      <c r="AL200" s="83"/>
      <c r="AM200" s="83"/>
      <c r="AN200" s="83"/>
      <c r="AO200" s="83"/>
      <c r="AP200" s="83"/>
      <c r="AX200" s="80" t="s">
        <v>604</v>
      </c>
      <c r="AY200" s="80" t="s">
        <v>73</v>
      </c>
    </row>
    <row r="201" s="80" customFormat="1" ht="17.25" spans="1:51">
      <c r="A201" s="95"/>
      <c r="B201" s="95"/>
      <c r="C201" s="95"/>
      <c r="D201" s="95"/>
      <c r="E201" s="95"/>
      <c r="F201" s="95"/>
      <c r="G201" s="95"/>
      <c r="H201" s="95"/>
      <c r="I201" s="95"/>
      <c r="J201" s="95"/>
      <c r="K201" s="95"/>
      <c r="Y201" s="98"/>
      <c r="Z201" s="80">
        <f t="shared" si="18"/>
        <v>0</v>
      </c>
      <c r="AA201" s="80">
        <f t="shared" si="17"/>
        <v>0</v>
      </c>
      <c r="AB201" s="81" t="s">
        <v>603</v>
      </c>
      <c r="AC201" s="81">
        <v>0</v>
      </c>
      <c r="AD201" s="81">
        <v>0</v>
      </c>
      <c r="AE201" s="81">
        <v>0</v>
      </c>
      <c r="AF201" s="81">
        <v>0</v>
      </c>
      <c r="AG201" s="80">
        <f>IFERROR(VLOOKUP(AB201,$AI:$AJ,2,FALSE),0)</f>
        <v>0</v>
      </c>
      <c r="AI201" s="92" t="s">
        <v>262</v>
      </c>
      <c r="AJ201" s="89" t="s">
        <v>73</v>
      </c>
      <c r="AK201" s="80" t="s">
        <v>263</v>
      </c>
      <c r="AL201" s="83"/>
      <c r="AM201" s="83"/>
      <c r="AN201" s="83"/>
      <c r="AO201" s="83"/>
      <c r="AP201" s="83"/>
      <c r="AX201" s="80" t="s">
        <v>262</v>
      </c>
      <c r="AY201" s="80" t="s">
        <v>73</v>
      </c>
    </row>
    <row r="202" s="80" customFormat="1" ht="17.25" spans="1:51">
      <c r="A202" s="95"/>
      <c r="B202" s="95"/>
      <c r="C202" s="95"/>
      <c r="D202" s="95"/>
      <c r="E202" s="95"/>
      <c r="F202" s="95"/>
      <c r="G202" s="95"/>
      <c r="H202" s="95"/>
      <c r="I202" s="95"/>
      <c r="J202" s="95"/>
      <c r="K202" s="95"/>
      <c r="Y202" s="98"/>
      <c r="Z202" s="80">
        <f t="shared" si="18"/>
        <v>0</v>
      </c>
      <c r="AA202" s="80" t="str">
        <f t="shared" si="17"/>
        <v>零售市场部</v>
      </c>
      <c r="AB202" s="81" t="s">
        <v>255</v>
      </c>
      <c r="AC202" s="81">
        <v>0</v>
      </c>
      <c r="AD202" s="81">
        <v>0</v>
      </c>
      <c r="AE202" s="81">
        <v>0</v>
      </c>
      <c r="AF202" s="81">
        <v>0</v>
      </c>
      <c r="AG202" s="80" t="str">
        <f>IFERROR(VLOOKUP(AB202,$AI:$AJ,2,FALSE),0)</f>
        <v>零售市场部</v>
      </c>
      <c r="AI202" s="89" t="s">
        <v>605</v>
      </c>
      <c r="AJ202" s="89" t="s">
        <v>235</v>
      </c>
      <c r="AL202" s="83"/>
      <c r="AM202" s="83"/>
      <c r="AN202" s="83"/>
      <c r="AO202" s="83"/>
      <c r="AP202" s="83"/>
      <c r="AX202" s="80" t="s">
        <v>605</v>
      </c>
      <c r="AY202" s="80" t="s">
        <v>235</v>
      </c>
    </row>
    <row r="203" s="80" customFormat="1" ht="17.25" spans="1:51">
      <c r="A203" s="95"/>
      <c r="B203" s="95"/>
      <c r="C203" s="95"/>
      <c r="D203" s="95"/>
      <c r="E203" s="95"/>
      <c r="F203" s="95"/>
      <c r="G203" s="95"/>
      <c r="H203" s="95"/>
      <c r="I203" s="95"/>
      <c r="J203" s="95"/>
      <c r="K203" s="95"/>
      <c r="Y203" s="98"/>
      <c r="Z203" s="80">
        <f t="shared" si="18"/>
        <v>0</v>
      </c>
      <c r="AA203" s="80" t="str">
        <f t="shared" si="17"/>
        <v>北蔡支行</v>
      </c>
      <c r="AB203" s="81" t="s">
        <v>260</v>
      </c>
      <c r="AC203" s="81">
        <v>0</v>
      </c>
      <c r="AD203" s="81">
        <v>0</v>
      </c>
      <c r="AE203" s="81">
        <v>0</v>
      </c>
      <c r="AF203" s="81">
        <v>0</v>
      </c>
      <c r="AG203" s="80" t="str">
        <f>IFERROR(VLOOKUP(AB203,$AI:$AJ,2,FALSE),0)</f>
        <v>北蔡支行</v>
      </c>
      <c r="AI203" s="89" t="s">
        <v>607</v>
      </c>
      <c r="AJ203" s="89" t="s">
        <v>235</v>
      </c>
      <c r="AL203" s="83"/>
      <c r="AM203" s="83"/>
      <c r="AN203" s="83"/>
      <c r="AO203" s="83"/>
      <c r="AP203" s="83"/>
      <c r="AX203" s="80" t="s">
        <v>607</v>
      </c>
      <c r="AY203" s="80" t="s">
        <v>235</v>
      </c>
    </row>
    <row r="204" s="80" customFormat="1" ht="17.25" spans="1:51">
      <c r="A204" s="95"/>
      <c r="B204" s="95"/>
      <c r="C204" s="95"/>
      <c r="D204" s="95"/>
      <c r="E204" s="95"/>
      <c r="F204" s="95"/>
      <c r="G204" s="95"/>
      <c r="H204" s="95"/>
      <c r="I204" s="95"/>
      <c r="J204" s="95"/>
      <c r="K204" s="95"/>
      <c r="Y204" s="98"/>
      <c r="Z204" s="80">
        <f t="shared" si="18"/>
        <v>0</v>
      </c>
      <c r="AA204" s="80" t="str">
        <f t="shared" si="17"/>
        <v>金海华城分理处</v>
      </c>
      <c r="AB204" s="81" t="s">
        <v>606</v>
      </c>
      <c r="AC204" s="81">
        <v>0</v>
      </c>
      <c r="AD204" s="81">
        <v>0</v>
      </c>
      <c r="AE204" s="81">
        <v>0</v>
      </c>
      <c r="AF204" s="81">
        <v>0</v>
      </c>
      <c r="AG204" s="80" t="str">
        <f>IFERROR(VLOOKUP(AB204,$AI:$AJ,2,FALSE),0)</f>
        <v>金海华城分理处</v>
      </c>
      <c r="AI204" s="89" t="s">
        <v>537</v>
      </c>
      <c r="AJ204" s="89" t="s">
        <v>235</v>
      </c>
      <c r="AL204" s="83"/>
      <c r="AM204" s="83"/>
      <c r="AN204" s="83"/>
      <c r="AO204" s="83"/>
      <c r="AP204" s="83"/>
      <c r="AX204" s="80" t="s">
        <v>537</v>
      </c>
      <c r="AY204" s="80" t="s">
        <v>235</v>
      </c>
    </row>
    <row r="205" s="80" customFormat="1" ht="17.25" spans="1:51">
      <c r="A205" s="95"/>
      <c r="B205" s="95"/>
      <c r="C205" s="95"/>
      <c r="D205" s="95"/>
      <c r="E205" s="95"/>
      <c r="F205" s="95"/>
      <c r="G205" s="95"/>
      <c r="H205" s="95"/>
      <c r="I205" s="95"/>
      <c r="J205" s="95"/>
      <c r="K205" s="95"/>
      <c r="Y205" s="98"/>
      <c r="Z205" s="80">
        <f t="shared" si="18"/>
        <v>0</v>
      </c>
      <c r="AA205" s="80" t="str">
        <f t="shared" si="17"/>
        <v>运营管理部</v>
      </c>
      <c r="AB205" s="81" t="s">
        <v>333</v>
      </c>
      <c r="AC205" s="81">
        <v>0</v>
      </c>
      <c r="AD205" s="81">
        <v>0</v>
      </c>
      <c r="AE205" s="81">
        <v>0</v>
      </c>
      <c r="AF205" s="81">
        <v>0</v>
      </c>
      <c r="AG205" s="80" t="str">
        <f>IFERROR(VLOOKUP(AB205,$AI:$AJ,2,FALSE),0)</f>
        <v>运营管理部</v>
      </c>
      <c r="AI205" s="89" t="s">
        <v>608</v>
      </c>
      <c r="AJ205" s="89" t="s">
        <v>235</v>
      </c>
      <c r="AL205" s="83"/>
      <c r="AM205" s="83"/>
      <c r="AN205" s="83"/>
      <c r="AO205" s="83"/>
      <c r="AP205" s="83"/>
      <c r="AX205" s="80" t="s">
        <v>608</v>
      </c>
      <c r="AY205" s="80" t="s">
        <v>235</v>
      </c>
    </row>
    <row r="206" s="80" customFormat="1" ht="17.25" spans="1:51">
      <c r="A206" s="95"/>
      <c r="B206" s="95"/>
      <c r="C206" s="95"/>
      <c r="D206" s="95"/>
      <c r="E206" s="95"/>
      <c r="F206" s="95"/>
      <c r="G206" s="95"/>
      <c r="H206" s="95"/>
      <c r="I206" s="95"/>
      <c r="J206" s="95"/>
      <c r="K206" s="95"/>
      <c r="Y206" s="98"/>
      <c r="Z206" s="80">
        <f t="shared" si="18"/>
        <v>0</v>
      </c>
      <c r="AA206" s="80" t="str">
        <f t="shared" si="17"/>
        <v>合规内控部</v>
      </c>
      <c r="AB206" s="81" t="s">
        <v>470</v>
      </c>
      <c r="AC206" s="81">
        <v>0</v>
      </c>
      <c r="AD206" s="81">
        <v>0</v>
      </c>
      <c r="AE206" s="81">
        <v>0</v>
      </c>
      <c r="AF206" s="81">
        <v>0</v>
      </c>
      <c r="AG206" s="80" t="str">
        <f>IFERROR(VLOOKUP(AB206,$AI:$AJ,2,FALSE),0)</f>
        <v>合规内控部</v>
      </c>
      <c r="AI206" s="88" t="s">
        <v>610</v>
      </c>
      <c r="AJ206" s="89" t="s">
        <v>66</v>
      </c>
      <c r="AK206" s="80" t="s">
        <v>267</v>
      </c>
      <c r="AL206" s="83"/>
      <c r="AM206" s="83"/>
      <c r="AN206" s="83"/>
      <c r="AO206" s="83"/>
      <c r="AP206" s="83"/>
      <c r="AX206" s="80" t="s">
        <v>610</v>
      </c>
      <c r="AY206" s="80" t="s">
        <v>66</v>
      </c>
    </row>
    <row r="207" s="80" customFormat="1" ht="17.25" spans="1:51">
      <c r="A207" s="95"/>
      <c r="B207" s="95"/>
      <c r="C207" s="95"/>
      <c r="D207" s="95"/>
      <c r="E207" s="95"/>
      <c r="F207" s="95"/>
      <c r="G207" s="95"/>
      <c r="H207" s="95"/>
      <c r="I207" s="95"/>
      <c r="J207" s="95"/>
      <c r="K207" s="95"/>
      <c r="Y207" s="98"/>
      <c r="Z207" s="80">
        <f t="shared" si="18"/>
        <v>0</v>
      </c>
      <c r="AA207" s="80" t="str">
        <f t="shared" si="17"/>
        <v>高行支行</v>
      </c>
      <c r="AB207" s="81" t="s">
        <v>609</v>
      </c>
      <c r="AC207" s="81">
        <v>0</v>
      </c>
      <c r="AD207" s="81">
        <v>0</v>
      </c>
      <c r="AE207" s="81">
        <v>0</v>
      </c>
      <c r="AF207" s="81">
        <v>0</v>
      </c>
      <c r="AG207" s="80" t="str">
        <f>IFERROR(VLOOKUP(AB207,$AI:$AJ,2,FALSE),0)</f>
        <v>高行支行</v>
      </c>
      <c r="AI207" s="90" t="s">
        <v>275</v>
      </c>
      <c r="AJ207" s="89" t="s">
        <v>66</v>
      </c>
      <c r="AK207" s="80" t="s">
        <v>267</v>
      </c>
      <c r="AL207" s="83"/>
      <c r="AM207" s="83"/>
      <c r="AN207" s="83"/>
      <c r="AO207" s="83"/>
      <c r="AP207" s="83"/>
      <c r="AX207" s="80" t="s">
        <v>275</v>
      </c>
      <c r="AY207" s="80" t="s">
        <v>66</v>
      </c>
    </row>
    <row r="208" s="80" customFormat="1" ht="17.25" spans="1:51">
      <c r="A208" s="95"/>
      <c r="B208" s="95"/>
      <c r="C208" s="95"/>
      <c r="D208" s="95"/>
      <c r="E208" s="95"/>
      <c r="F208" s="95"/>
      <c r="G208" s="95"/>
      <c r="H208" s="95"/>
      <c r="I208" s="95"/>
      <c r="J208" s="95"/>
      <c r="K208" s="95"/>
      <c r="Y208" s="98"/>
      <c r="Z208" s="80">
        <f t="shared" si="18"/>
        <v>0</v>
      </c>
      <c r="AA208" s="80" t="str">
        <f t="shared" si="17"/>
        <v>风险管理部</v>
      </c>
      <c r="AB208" s="81" t="s">
        <v>513</v>
      </c>
      <c r="AC208" s="81">
        <v>0</v>
      </c>
      <c r="AD208" s="81">
        <v>0</v>
      </c>
      <c r="AE208" s="81">
        <v>0</v>
      </c>
      <c r="AF208" s="81">
        <v>0</v>
      </c>
      <c r="AG208" s="80" t="str">
        <f>IFERROR(VLOOKUP(AB208,$AI:$AJ,2,FALSE),0)</f>
        <v>风险管理部</v>
      </c>
      <c r="AI208" s="89" t="s">
        <v>277</v>
      </c>
      <c r="AJ208" s="89" t="s">
        <v>66</v>
      </c>
      <c r="AK208" s="80" t="s">
        <v>267</v>
      </c>
      <c r="AL208" s="83"/>
      <c r="AM208" s="83"/>
      <c r="AN208" s="83"/>
      <c r="AO208" s="83"/>
      <c r="AP208" s="83"/>
      <c r="AX208" s="80" t="s">
        <v>277</v>
      </c>
      <c r="AY208" s="80" t="s">
        <v>66</v>
      </c>
    </row>
    <row r="209" s="80" customFormat="1" ht="17.25" spans="1:51">
      <c r="A209" s="95"/>
      <c r="B209" s="95"/>
      <c r="C209" s="95"/>
      <c r="D209" s="95"/>
      <c r="E209" s="95"/>
      <c r="F209" s="95"/>
      <c r="G209" s="95"/>
      <c r="H209" s="95"/>
      <c r="I209" s="95"/>
      <c r="J209" s="95"/>
      <c r="K209" s="95"/>
      <c r="Y209" s="98"/>
      <c r="Z209" s="80">
        <f t="shared" si="18"/>
        <v>0</v>
      </c>
      <c r="AA209" s="80" t="str">
        <f t="shared" si="17"/>
        <v>营业部</v>
      </c>
      <c r="AB209" s="81" t="s">
        <v>262</v>
      </c>
      <c r="AC209" s="81">
        <v>0</v>
      </c>
      <c r="AD209" s="81">
        <v>0</v>
      </c>
      <c r="AE209" s="81">
        <v>0</v>
      </c>
      <c r="AF209" s="81">
        <v>0</v>
      </c>
      <c r="AG209" s="80" t="str">
        <f>IFERROR(VLOOKUP(AB209,$AI:$AJ,2,FALSE),0)</f>
        <v>营业部</v>
      </c>
      <c r="AI209" s="89" t="s">
        <v>313</v>
      </c>
      <c r="AJ209" s="89" t="s">
        <v>66</v>
      </c>
      <c r="AK209" s="80" t="s">
        <v>267</v>
      </c>
      <c r="AL209" s="83"/>
      <c r="AM209" s="83"/>
      <c r="AN209" s="83"/>
      <c r="AO209" s="83"/>
      <c r="AP209" s="83"/>
      <c r="AX209" s="80" t="s">
        <v>313</v>
      </c>
      <c r="AY209" s="80" t="s">
        <v>66</v>
      </c>
    </row>
    <row r="210" s="80" customFormat="1" ht="17.25" spans="1:51">
      <c r="A210" s="95"/>
      <c r="B210" s="95"/>
      <c r="C210" s="95"/>
      <c r="D210" s="95"/>
      <c r="E210" s="95"/>
      <c r="F210" s="95"/>
      <c r="G210" s="95"/>
      <c r="H210" s="95"/>
      <c r="I210" s="95"/>
      <c r="J210" s="95"/>
      <c r="K210" s="95"/>
      <c r="Y210" s="98"/>
      <c r="Z210" s="80">
        <f t="shared" si="18"/>
        <v>0</v>
      </c>
      <c r="AA210" s="80" t="str">
        <f t="shared" si="17"/>
        <v>运营管理部</v>
      </c>
      <c r="AB210" s="81" t="s">
        <v>344</v>
      </c>
      <c r="AC210" s="81">
        <v>0</v>
      </c>
      <c r="AD210" s="81">
        <v>0</v>
      </c>
      <c r="AE210" s="81">
        <v>0</v>
      </c>
      <c r="AF210" s="81">
        <v>0</v>
      </c>
      <c r="AG210" s="80" t="str">
        <f>IFERROR(VLOOKUP(AB210,$AI:$AJ,2,FALSE),0)</f>
        <v>运营管理部</v>
      </c>
      <c r="AI210" s="89" t="s">
        <v>612</v>
      </c>
      <c r="AJ210" s="89" t="s">
        <v>66</v>
      </c>
      <c r="AK210" s="80" t="s">
        <v>267</v>
      </c>
      <c r="AL210" s="83"/>
      <c r="AM210" s="83"/>
      <c r="AN210" s="83"/>
      <c r="AO210" s="83"/>
      <c r="AP210" s="83"/>
      <c r="AX210" s="80" t="s">
        <v>612</v>
      </c>
      <c r="AY210" s="80" t="s">
        <v>66</v>
      </c>
    </row>
    <row r="211" s="80" customFormat="1" ht="17.25" spans="1:51">
      <c r="A211" s="95"/>
      <c r="B211" s="95"/>
      <c r="C211" s="95"/>
      <c r="D211" s="95"/>
      <c r="E211" s="95"/>
      <c r="F211" s="95"/>
      <c r="G211" s="95"/>
      <c r="H211" s="95"/>
      <c r="I211" s="95"/>
      <c r="J211" s="95"/>
      <c r="K211" s="95"/>
      <c r="Y211" s="98"/>
      <c r="Z211" s="80">
        <f t="shared" si="18"/>
        <v>0</v>
      </c>
      <c r="AA211" s="80" t="str">
        <f t="shared" si="17"/>
        <v>营业部</v>
      </c>
      <c r="AB211" s="81" t="s">
        <v>611</v>
      </c>
      <c r="AC211" s="81">
        <v>0</v>
      </c>
      <c r="AD211" s="81">
        <v>0</v>
      </c>
      <c r="AE211" s="81">
        <v>0</v>
      </c>
      <c r="AF211" s="81">
        <v>0</v>
      </c>
      <c r="AG211" s="80" t="str">
        <f>IFERROR(VLOOKUP(AB211,$AI:$AJ,2,FALSE),0)</f>
        <v>营业部</v>
      </c>
      <c r="AI211" s="89" t="s">
        <v>614</v>
      </c>
      <c r="AJ211" s="89" t="s">
        <v>66</v>
      </c>
      <c r="AL211" s="83"/>
      <c r="AM211" s="83"/>
      <c r="AN211" s="83"/>
      <c r="AO211" s="83"/>
      <c r="AP211" s="83"/>
      <c r="AX211" s="80" t="s">
        <v>614</v>
      </c>
      <c r="AY211" s="80" t="s">
        <v>66</v>
      </c>
    </row>
    <row r="212" s="80" customFormat="1" ht="17.25" spans="1:51">
      <c r="A212" s="95"/>
      <c r="B212" s="95"/>
      <c r="C212" s="95"/>
      <c r="D212" s="95"/>
      <c r="E212" s="95"/>
      <c r="F212" s="95"/>
      <c r="G212" s="95"/>
      <c r="H212" s="95"/>
      <c r="I212" s="95"/>
      <c r="J212" s="95"/>
      <c r="K212" s="95"/>
      <c r="Y212" s="98"/>
      <c r="Z212" s="80">
        <f t="shared" si="18"/>
        <v>0</v>
      </c>
      <c r="AA212" s="80" t="str">
        <f t="shared" si="17"/>
        <v>香山分理处</v>
      </c>
      <c r="AB212" s="81" t="s">
        <v>613</v>
      </c>
      <c r="AC212" s="81">
        <v>0</v>
      </c>
      <c r="AD212" s="81">
        <v>0</v>
      </c>
      <c r="AE212" s="81">
        <v>0</v>
      </c>
      <c r="AF212" s="81">
        <v>0</v>
      </c>
      <c r="AG212" s="80" t="str">
        <f>IFERROR(VLOOKUP(AB212,$AI:$AJ,2,FALSE),0)</f>
        <v>香山分理处</v>
      </c>
      <c r="AI212" s="89" t="s">
        <v>355</v>
      </c>
      <c r="AJ212" s="89" t="s">
        <v>100</v>
      </c>
      <c r="AL212" s="83"/>
      <c r="AM212" s="83"/>
      <c r="AN212" s="83"/>
      <c r="AO212" s="83"/>
      <c r="AP212" s="83"/>
      <c r="AX212" s="80" t="s">
        <v>355</v>
      </c>
      <c r="AY212" s="80" t="s">
        <v>100</v>
      </c>
    </row>
    <row r="213" s="80" customFormat="1" ht="17.25" spans="1:51">
      <c r="A213" s="95"/>
      <c r="B213" s="95"/>
      <c r="C213" s="95"/>
      <c r="D213" s="95"/>
      <c r="E213" s="95"/>
      <c r="F213" s="95"/>
      <c r="G213" s="95"/>
      <c r="H213" s="95"/>
      <c r="I213" s="95"/>
      <c r="J213" s="95"/>
      <c r="K213" s="95"/>
      <c r="Y213" s="98"/>
      <c r="Z213" s="80">
        <f t="shared" si="18"/>
        <v>0</v>
      </c>
      <c r="AA213" s="80" t="str">
        <f t="shared" si="17"/>
        <v>办公室</v>
      </c>
      <c r="AB213" s="81" t="s">
        <v>87</v>
      </c>
      <c r="AC213" s="81">
        <v>0</v>
      </c>
      <c r="AD213" s="81">
        <v>0</v>
      </c>
      <c r="AE213" s="81">
        <v>0</v>
      </c>
      <c r="AF213" s="81">
        <v>0</v>
      </c>
      <c r="AG213" s="80" t="str">
        <f>IFERROR(VLOOKUP(AB213,$AI:$AJ,2,FALSE),0)</f>
        <v>办公室</v>
      </c>
      <c r="AI213" s="89" t="s">
        <v>423</v>
      </c>
      <c r="AJ213" s="89" t="s">
        <v>100</v>
      </c>
      <c r="AL213" s="83"/>
      <c r="AM213" s="83"/>
      <c r="AN213" s="83"/>
      <c r="AO213" s="83"/>
      <c r="AP213" s="83"/>
      <c r="AX213" s="80" t="s">
        <v>423</v>
      </c>
      <c r="AY213" s="80" t="s">
        <v>100</v>
      </c>
    </row>
    <row r="214" s="80" customFormat="1" ht="17.25" spans="1:51">
      <c r="A214" s="95"/>
      <c r="B214" s="95"/>
      <c r="C214" s="95"/>
      <c r="D214" s="95"/>
      <c r="E214" s="95"/>
      <c r="F214" s="95"/>
      <c r="G214" s="95"/>
      <c r="H214" s="95"/>
      <c r="I214" s="95"/>
      <c r="J214" s="95"/>
      <c r="K214" s="95"/>
      <c r="Y214" s="98"/>
      <c r="Z214" s="80">
        <f t="shared" si="18"/>
        <v>0</v>
      </c>
      <c r="AA214" s="80" t="str">
        <f t="shared" si="17"/>
        <v>和炯路支行</v>
      </c>
      <c r="AB214" s="81" t="s">
        <v>266</v>
      </c>
      <c r="AC214" s="81">
        <v>0</v>
      </c>
      <c r="AD214" s="81">
        <v>0</v>
      </c>
      <c r="AE214" s="81">
        <v>0</v>
      </c>
      <c r="AF214" s="81">
        <v>0</v>
      </c>
      <c r="AG214" s="80" t="str">
        <f>IFERROR(VLOOKUP(AB214,$AI:$AJ,2,FALSE),0)</f>
        <v>和炯路支行</v>
      </c>
      <c r="AI214" s="89" t="s">
        <v>202</v>
      </c>
      <c r="AJ214" s="89" t="s">
        <v>100</v>
      </c>
      <c r="AL214" s="83"/>
      <c r="AM214" s="83"/>
      <c r="AN214" s="83"/>
      <c r="AO214" s="83"/>
      <c r="AP214" s="83"/>
      <c r="AX214" s="80" t="s">
        <v>202</v>
      </c>
      <c r="AY214" s="80" t="s">
        <v>100</v>
      </c>
    </row>
    <row r="215" s="80" customFormat="1" ht="17.25" spans="1:51">
      <c r="A215" s="95"/>
      <c r="B215" s="95"/>
      <c r="C215" s="95"/>
      <c r="D215" s="95"/>
      <c r="E215" s="95"/>
      <c r="F215" s="95"/>
      <c r="G215" s="95"/>
      <c r="H215" s="95"/>
      <c r="I215" s="95"/>
      <c r="J215" s="95"/>
      <c r="K215" s="95"/>
      <c r="Y215" s="98"/>
      <c r="Z215" s="80">
        <f t="shared" si="18"/>
        <v>0</v>
      </c>
      <c r="AA215" s="80" t="str">
        <f t="shared" si="17"/>
        <v>花木支行</v>
      </c>
      <c r="AB215" s="81" t="s">
        <v>270</v>
      </c>
      <c r="AC215" s="81">
        <v>0</v>
      </c>
      <c r="AD215" s="81">
        <v>0</v>
      </c>
      <c r="AE215" s="81">
        <v>0</v>
      </c>
      <c r="AF215" s="81">
        <v>0</v>
      </c>
      <c r="AG215" s="80" t="str">
        <f>IFERROR(VLOOKUP(AB215,$AI:$AJ,2,FALSE),0)</f>
        <v>花木支行</v>
      </c>
      <c r="AI215" s="89" t="s">
        <v>403</v>
      </c>
      <c r="AJ215" s="89" t="s">
        <v>100</v>
      </c>
      <c r="AL215" s="83"/>
      <c r="AM215" s="83"/>
      <c r="AN215" s="83"/>
      <c r="AO215" s="83"/>
      <c r="AP215" s="83"/>
      <c r="AX215" s="80" t="s">
        <v>403</v>
      </c>
      <c r="AY215" s="80" t="s">
        <v>100</v>
      </c>
    </row>
    <row r="216" s="80" customFormat="1" ht="17.25" spans="1:51">
      <c r="A216" s="95"/>
      <c r="B216" s="95"/>
      <c r="C216" s="95"/>
      <c r="D216" s="95"/>
      <c r="E216" s="95"/>
      <c r="F216" s="95"/>
      <c r="G216" s="95"/>
      <c r="H216" s="95"/>
      <c r="I216" s="95"/>
      <c r="J216" s="95"/>
      <c r="K216" s="95"/>
      <c r="Y216" s="98"/>
      <c r="Z216" s="80">
        <f t="shared" si="18"/>
        <v>0</v>
      </c>
      <c r="AA216" s="80" t="str">
        <f t="shared" si="17"/>
        <v>运营管理部</v>
      </c>
      <c r="AB216" s="81" t="s">
        <v>309</v>
      </c>
      <c r="AC216" s="81">
        <v>0</v>
      </c>
      <c r="AD216" s="81">
        <v>0</v>
      </c>
      <c r="AE216" s="81">
        <v>0</v>
      </c>
      <c r="AF216" s="81">
        <v>0</v>
      </c>
      <c r="AG216" s="80" t="str">
        <f>IFERROR(VLOOKUP(AB216,$AI:$AJ,2,FALSE),0)</f>
        <v>运营管理部</v>
      </c>
      <c r="AI216" s="89" t="s">
        <v>615</v>
      </c>
      <c r="AJ216" s="89" t="s">
        <v>100</v>
      </c>
      <c r="AK216" s="80" t="s">
        <v>263</v>
      </c>
      <c r="AL216" s="83"/>
      <c r="AM216" s="83"/>
      <c r="AN216" s="83"/>
      <c r="AO216" s="83"/>
      <c r="AP216" s="83"/>
      <c r="AX216" s="80" t="s">
        <v>615</v>
      </c>
      <c r="AY216" s="80" t="s">
        <v>100</v>
      </c>
    </row>
    <row r="217" s="80" customFormat="1" ht="17.25" spans="1:51">
      <c r="A217" s="95"/>
      <c r="B217" s="95"/>
      <c r="C217" s="95"/>
      <c r="D217" s="95"/>
      <c r="E217" s="95"/>
      <c r="F217" s="95"/>
      <c r="G217" s="95"/>
      <c r="H217" s="95"/>
      <c r="I217" s="95"/>
      <c r="J217" s="95"/>
      <c r="K217" s="95"/>
      <c r="Y217" s="98"/>
      <c r="Z217" s="80">
        <f t="shared" si="18"/>
        <v>0</v>
      </c>
      <c r="AA217" s="80" t="str">
        <f t="shared" si="17"/>
        <v>市场一部</v>
      </c>
      <c r="AB217" s="81" t="s">
        <v>589</v>
      </c>
      <c r="AC217" s="81">
        <v>0</v>
      </c>
      <c r="AD217" s="81">
        <v>0</v>
      </c>
      <c r="AE217" s="81">
        <v>0</v>
      </c>
      <c r="AF217" s="81">
        <v>0</v>
      </c>
      <c r="AG217" s="80" t="str">
        <f>IFERROR(VLOOKUP(AB217,$AI:$AJ,2,FALSE),0)</f>
        <v>市场一部</v>
      </c>
      <c r="AI217" s="89" t="s">
        <v>617</v>
      </c>
      <c r="AJ217" s="89" t="s">
        <v>100</v>
      </c>
      <c r="AL217" s="83"/>
      <c r="AM217" s="83"/>
      <c r="AN217" s="83"/>
      <c r="AO217" s="83"/>
      <c r="AP217" s="83"/>
      <c r="AX217" s="80" t="s">
        <v>617</v>
      </c>
      <c r="AY217" s="80" t="s">
        <v>100</v>
      </c>
    </row>
    <row r="218" s="80" customFormat="1" ht="17.25" spans="1:51">
      <c r="A218" s="95"/>
      <c r="B218" s="95"/>
      <c r="C218" s="95"/>
      <c r="D218" s="95"/>
      <c r="E218" s="95"/>
      <c r="F218" s="95"/>
      <c r="G218" s="95"/>
      <c r="H218" s="95"/>
      <c r="I218" s="95"/>
      <c r="J218" s="95"/>
      <c r="K218" s="95"/>
      <c r="Y218" s="98"/>
      <c r="Z218" s="80">
        <f t="shared" si="18"/>
        <v>0</v>
      </c>
      <c r="AA218" s="80" t="str">
        <f t="shared" si="17"/>
        <v>民耀分理处</v>
      </c>
      <c r="AB218" s="81" t="s">
        <v>616</v>
      </c>
      <c r="AC218" s="81">
        <v>0</v>
      </c>
      <c r="AD218" s="81">
        <v>0</v>
      </c>
      <c r="AE218" s="81">
        <v>0</v>
      </c>
      <c r="AF218" s="81">
        <v>0</v>
      </c>
      <c r="AG218" s="80" t="str">
        <f>IFERROR(VLOOKUP(AB218,$AI:$AJ,2,FALSE),0)</f>
        <v>民耀分理处</v>
      </c>
      <c r="AI218" s="89" t="s">
        <v>280</v>
      </c>
      <c r="AJ218" s="89" t="s">
        <v>100</v>
      </c>
      <c r="AL218" s="83"/>
      <c r="AM218" s="83"/>
      <c r="AN218" s="83"/>
      <c r="AO218" s="83"/>
      <c r="AP218" s="83"/>
      <c r="AX218" s="80" t="s">
        <v>280</v>
      </c>
      <c r="AY218" s="80" t="s">
        <v>100</v>
      </c>
    </row>
    <row r="219" s="80" customFormat="1" ht="17.25" spans="1:51">
      <c r="A219" s="95"/>
      <c r="B219" s="95"/>
      <c r="C219" s="95"/>
      <c r="D219" s="95"/>
      <c r="E219" s="95"/>
      <c r="F219" s="95"/>
      <c r="G219" s="95"/>
      <c r="H219" s="95"/>
      <c r="I219" s="95"/>
      <c r="J219" s="95"/>
      <c r="K219" s="95"/>
      <c r="Y219" s="98"/>
      <c r="Z219" s="80">
        <f t="shared" si="18"/>
        <v>0</v>
      </c>
      <c r="AA219" s="80">
        <f t="shared" si="17"/>
        <v>0</v>
      </c>
      <c r="AB219" s="81" t="s">
        <v>141</v>
      </c>
      <c r="AC219" s="81">
        <v>0</v>
      </c>
      <c r="AD219" s="81">
        <v>0</v>
      </c>
      <c r="AE219" s="81">
        <v>0</v>
      </c>
      <c r="AF219" s="81">
        <v>0</v>
      </c>
      <c r="AG219" s="80">
        <f>IFERROR(VLOOKUP(AB219,$AI:$AJ,2,FALSE),0)</f>
        <v>0</v>
      </c>
      <c r="AI219" s="89" t="s">
        <v>618</v>
      </c>
      <c r="AJ219" s="89" t="s">
        <v>100</v>
      </c>
      <c r="AL219" s="83"/>
      <c r="AM219" s="83"/>
      <c r="AN219" s="83"/>
      <c r="AO219" s="83"/>
      <c r="AP219" s="83"/>
      <c r="AX219" s="80" t="s">
        <v>618</v>
      </c>
      <c r="AY219" s="80" t="s">
        <v>100</v>
      </c>
    </row>
    <row r="220" s="80" customFormat="1" ht="17.25" spans="1:51">
      <c r="A220" s="95"/>
      <c r="B220" s="95"/>
      <c r="C220" s="95"/>
      <c r="D220" s="95"/>
      <c r="E220" s="95"/>
      <c r="F220" s="95"/>
      <c r="G220" s="95"/>
      <c r="H220" s="95"/>
      <c r="I220" s="95"/>
      <c r="J220" s="95"/>
      <c r="K220" s="95"/>
      <c r="Y220" s="98"/>
      <c r="Z220" s="80">
        <f t="shared" si="18"/>
        <v>0</v>
      </c>
      <c r="AA220" s="80" t="str">
        <f t="shared" si="17"/>
        <v>张江支行</v>
      </c>
      <c r="AB220" s="81" t="s">
        <v>275</v>
      </c>
      <c r="AC220" s="81">
        <v>0</v>
      </c>
      <c r="AD220" s="81">
        <v>0</v>
      </c>
      <c r="AE220" s="81">
        <v>0</v>
      </c>
      <c r="AF220" s="81">
        <v>0</v>
      </c>
      <c r="AG220" s="80" t="str">
        <f>IFERROR(VLOOKUP(AB220,$AI:$AJ,2,FALSE),0)</f>
        <v>张江支行</v>
      </c>
      <c r="AI220" s="89" t="s">
        <v>620</v>
      </c>
      <c r="AJ220" s="89" t="s">
        <v>100</v>
      </c>
      <c r="AL220" s="83"/>
      <c r="AM220" s="83"/>
      <c r="AN220" s="83"/>
      <c r="AO220" s="83"/>
      <c r="AP220" s="83"/>
      <c r="AX220" s="80" t="s">
        <v>620</v>
      </c>
      <c r="AY220" s="80" t="s">
        <v>100</v>
      </c>
    </row>
    <row r="221" s="80" customFormat="1" ht="17.25" spans="1:51">
      <c r="A221" s="95"/>
      <c r="B221" s="95"/>
      <c r="C221" s="95"/>
      <c r="D221" s="95"/>
      <c r="E221" s="95"/>
      <c r="F221" s="95"/>
      <c r="G221" s="95"/>
      <c r="H221" s="95"/>
      <c r="I221" s="95"/>
      <c r="J221" s="95"/>
      <c r="K221" s="95"/>
      <c r="Y221" s="98"/>
      <c r="Z221" s="80">
        <f t="shared" si="18"/>
        <v>0</v>
      </c>
      <c r="AA221" s="80" t="str">
        <f t="shared" si="17"/>
        <v>营业部</v>
      </c>
      <c r="AB221" s="81" t="s">
        <v>619</v>
      </c>
      <c r="AC221" s="81">
        <v>0</v>
      </c>
      <c r="AD221" s="81">
        <v>0</v>
      </c>
      <c r="AE221" s="81">
        <v>0</v>
      </c>
      <c r="AF221" s="81">
        <v>0</v>
      </c>
      <c r="AG221" s="80" t="str">
        <f>IFERROR(VLOOKUP(AB221,$AI:$AJ,2,FALSE),0)</f>
        <v>营业部</v>
      </c>
      <c r="AI221" s="89" t="s">
        <v>408</v>
      </c>
      <c r="AJ221" s="89" t="s">
        <v>100</v>
      </c>
      <c r="AL221" s="83"/>
      <c r="AM221" s="83"/>
      <c r="AN221" s="83"/>
      <c r="AO221" s="83"/>
      <c r="AP221" s="83"/>
      <c r="AX221" s="80" t="s">
        <v>408</v>
      </c>
      <c r="AY221" s="80" t="s">
        <v>100</v>
      </c>
    </row>
    <row r="222" s="80" customFormat="1" ht="17.25" spans="1:51">
      <c r="A222" s="95"/>
      <c r="B222" s="95"/>
      <c r="C222" s="95"/>
      <c r="D222" s="95"/>
      <c r="E222" s="95"/>
      <c r="F222" s="95"/>
      <c r="G222" s="95"/>
      <c r="H222" s="95"/>
      <c r="I222" s="95"/>
      <c r="J222" s="95"/>
      <c r="K222" s="95"/>
      <c r="Y222" s="98"/>
      <c r="Z222" s="80">
        <f t="shared" si="18"/>
        <v>0</v>
      </c>
      <c r="AA222" s="80">
        <f t="shared" si="17"/>
        <v>0</v>
      </c>
      <c r="AB222" s="81" t="s">
        <v>621</v>
      </c>
      <c r="AC222" s="81">
        <v>0</v>
      </c>
      <c r="AD222" s="81">
        <v>0</v>
      </c>
      <c r="AE222" s="81">
        <v>0</v>
      </c>
      <c r="AF222" s="81">
        <v>0</v>
      </c>
      <c r="AG222" s="80">
        <f>IFERROR(VLOOKUP(AB222,$AI:$AJ,2,FALSE),0)</f>
        <v>0</v>
      </c>
      <c r="AI222" s="89" t="s">
        <v>162</v>
      </c>
      <c r="AJ222" s="89" t="s">
        <v>100</v>
      </c>
      <c r="AL222" s="83"/>
      <c r="AM222" s="83"/>
      <c r="AN222" s="83"/>
      <c r="AO222" s="83"/>
      <c r="AP222" s="83"/>
      <c r="AX222" s="80" t="s">
        <v>162</v>
      </c>
      <c r="AY222" s="80" t="s">
        <v>100</v>
      </c>
    </row>
    <row r="223" s="80" customFormat="1" ht="17.25" spans="1:51">
      <c r="A223" s="95"/>
      <c r="B223" s="95"/>
      <c r="C223" s="95"/>
      <c r="D223" s="95"/>
      <c r="E223" s="95"/>
      <c r="F223" s="95"/>
      <c r="G223" s="95"/>
      <c r="H223" s="95"/>
      <c r="I223" s="95"/>
      <c r="J223" s="95"/>
      <c r="K223" s="95"/>
      <c r="Y223" s="98"/>
      <c r="Z223" s="80">
        <f t="shared" si="18"/>
        <v>0</v>
      </c>
      <c r="AA223" s="80" t="str">
        <f t="shared" si="17"/>
        <v>风险管理部</v>
      </c>
      <c r="AB223" s="81" t="s">
        <v>515</v>
      </c>
      <c r="AC223" s="81">
        <v>0</v>
      </c>
      <c r="AD223" s="81">
        <v>0</v>
      </c>
      <c r="AE223" s="81">
        <v>0</v>
      </c>
      <c r="AF223" s="81">
        <v>0</v>
      </c>
      <c r="AG223" s="80" t="str">
        <f>IFERROR(VLOOKUP(AB223,$AI:$AJ,2,FALSE),0)</f>
        <v>风险管理部</v>
      </c>
      <c r="AI223" s="89" t="s">
        <v>173</v>
      </c>
      <c r="AJ223" s="89" t="s">
        <v>100</v>
      </c>
      <c r="AL223" s="83"/>
      <c r="AM223" s="83"/>
      <c r="AN223" s="83"/>
      <c r="AO223" s="83"/>
      <c r="AP223" s="83"/>
      <c r="AX223" s="80" t="s">
        <v>173</v>
      </c>
      <c r="AY223" s="80" t="s">
        <v>100</v>
      </c>
    </row>
    <row r="224" s="80" customFormat="1" ht="17.25" spans="1:51">
      <c r="A224" s="95"/>
      <c r="B224" s="95"/>
      <c r="C224" s="95"/>
      <c r="D224" s="95"/>
      <c r="E224" s="95"/>
      <c r="F224" s="95"/>
      <c r="G224" s="95"/>
      <c r="H224" s="95"/>
      <c r="I224" s="95"/>
      <c r="J224" s="95"/>
      <c r="K224" s="95"/>
      <c r="Y224" s="98"/>
      <c r="Z224" s="80">
        <f t="shared" si="18"/>
        <v>0</v>
      </c>
      <c r="AA224" s="80">
        <f t="shared" si="17"/>
        <v>0</v>
      </c>
      <c r="AB224" s="81" t="s">
        <v>622</v>
      </c>
      <c r="AC224" s="81">
        <v>0</v>
      </c>
      <c r="AD224" s="81">
        <v>0</v>
      </c>
      <c r="AE224" s="81">
        <v>0</v>
      </c>
      <c r="AF224" s="81">
        <v>0</v>
      </c>
      <c r="AG224" s="80">
        <f>IFERROR(VLOOKUP(AB224,$AI:$AJ,2,FALSE),0)</f>
        <v>0</v>
      </c>
      <c r="AI224" s="89" t="s">
        <v>195</v>
      </c>
      <c r="AJ224" s="89" t="s">
        <v>100</v>
      </c>
      <c r="AL224" s="83"/>
      <c r="AM224" s="83"/>
      <c r="AN224" s="83"/>
      <c r="AO224" s="83"/>
      <c r="AP224" s="83"/>
      <c r="AX224" s="80" t="s">
        <v>195</v>
      </c>
      <c r="AY224" s="80" t="s">
        <v>100</v>
      </c>
    </row>
    <row r="225" s="80" customFormat="1" ht="17.25" spans="1:51">
      <c r="A225" s="95"/>
      <c r="B225" s="95"/>
      <c r="C225" s="95"/>
      <c r="D225" s="95"/>
      <c r="E225" s="95"/>
      <c r="F225" s="95"/>
      <c r="G225" s="95"/>
      <c r="H225" s="95"/>
      <c r="I225" s="95"/>
      <c r="J225" s="95"/>
      <c r="K225" s="95"/>
      <c r="Y225" s="98"/>
      <c r="Z225" s="80">
        <f t="shared" si="18"/>
        <v>0</v>
      </c>
      <c r="AA225" s="80" t="str">
        <f t="shared" si="17"/>
        <v>公司金融部</v>
      </c>
      <c r="AB225" s="81" t="s">
        <v>223</v>
      </c>
      <c r="AC225" s="81">
        <v>0</v>
      </c>
      <c r="AD225" s="81">
        <v>0</v>
      </c>
      <c r="AE225" s="81">
        <v>0</v>
      </c>
      <c r="AF225" s="81">
        <v>0</v>
      </c>
      <c r="AG225" s="80" t="str">
        <f>IFERROR(VLOOKUP(AB225,$AI:$AJ,2,FALSE),0)</f>
        <v>公司金融部</v>
      </c>
      <c r="AI225" s="93" t="s">
        <v>65</v>
      </c>
      <c r="AJ225" s="89" t="s">
        <v>100</v>
      </c>
      <c r="AL225" s="83"/>
      <c r="AM225" s="83"/>
      <c r="AN225" s="83"/>
      <c r="AO225" s="83"/>
      <c r="AP225" s="83"/>
      <c r="AX225" s="80" t="s">
        <v>65</v>
      </c>
      <c r="AY225" s="80" t="s">
        <v>100</v>
      </c>
    </row>
    <row r="226" s="80" customFormat="1" ht="17.25" spans="1:51">
      <c r="A226" s="95"/>
      <c r="B226" s="95"/>
      <c r="C226" s="95"/>
      <c r="D226" s="95"/>
      <c r="E226" s="95"/>
      <c r="F226" s="95"/>
      <c r="G226" s="95"/>
      <c r="H226" s="95"/>
      <c r="I226" s="95"/>
      <c r="J226" s="95"/>
      <c r="K226" s="95"/>
      <c r="Y226" s="98"/>
      <c r="Z226" s="80">
        <f t="shared" si="18"/>
        <v>0</v>
      </c>
      <c r="AA226" s="80" t="str">
        <f t="shared" si="17"/>
        <v>张江支行</v>
      </c>
      <c r="AB226" s="81" t="s">
        <v>277</v>
      </c>
      <c r="AC226" s="81">
        <v>0</v>
      </c>
      <c r="AD226" s="81">
        <v>0</v>
      </c>
      <c r="AE226" s="81">
        <v>0</v>
      </c>
      <c r="AF226" s="81">
        <v>0</v>
      </c>
      <c r="AG226" s="80" t="str">
        <f>IFERROR(VLOOKUP(AB226,$AI:$AJ,2,FALSE),0)</f>
        <v>张江支行</v>
      </c>
      <c r="AI226" s="91" t="s">
        <v>77</v>
      </c>
      <c r="AJ226" s="89" t="s">
        <v>100</v>
      </c>
      <c r="AL226" s="83"/>
      <c r="AM226" s="83"/>
      <c r="AN226" s="83"/>
      <c r="AO226" s="83"/>
      <c r="AP226" s="83"/>
      <c r="AX226" s="80" t="s">
        <v>77</v>
      </c>
      <c r="AY226" s="80" t="s">
        <v>100</v>
      </c>
    </row>
    <row r="227" s="80" customFormat="1" ht="17.25" spans="1:51">
      <c r="A227" s="95"/>
      <c r="B227" s="95"/>
      <c r="C227" s="95"/>
      <c r="D227" s="95"/>
      <c r="E227" s="95"/>
      <c r="F227" s="95"/>
      <c r="G227" s="95"/>
      <c r="H227" s="95"/>
      <c r="I227" s="95"/>
      <c r="J227" s="95"/>
      <c r="K227" s="95"/>
      <c r="Y227" s="98"/>
      <c r="Z227" s="80">
        <f t="shared" si="18"/>
        <v>0</v>
      </c>
      <c r="AA227" s="80" t="str">
        <f t="shared" si="17"/>
        <v>运营管理部</v>
      </c>
      <c r="AB227" s="81" t="s">
        <v>412</v>
      </c>
      <c r="AC227" s="81">
        <v>0</v>
      </c>
      <c r="AD227" s="81">
        <v>0</v>
      </c>
      <c r="AE227" s="81">
        <v>0</v>
      </c>
      <c r="AF227" s="81">
        <v>0</v>
      </c>
      <c r="AG227" s="80" t="str">
        <f>IFERROR(VLOOKUP(AB227,$AI:$AJ,2,FALSE),0)</f>
        <v>运营管理部</v>
      </c>
      <c r="AI227" s="89" t="s">
        <v>206</v>
      </c>
      <c r="AJ227" s="89" t="s">
        <v>100</v>
      </c>
      <c r="AL227" s="83"/>
      <c r="AM227" s="83"/>
      <c r="AN227" s="83"/>
      <c r="AO227" s="83"/>
      <c r="AP227" s="83"/>
      <c r="AX227" s="80" t="s">
        <v>206</v>
      </c>
      <c r="AY227" s="80" t="s">
        <v>100</v>
      </c>
    </row>
    <row r="228" s="80" customFormat="1" ht="17.25" spans="1:51">
      <c r="A228" s="95"/>
      <c r="B228" s="95"/>
      <c r="C228" s="95"/>
      <c r="D228" s="95"/>
      <c r="E228" s="95"/>
      <c r="F228" s="95"/>
      <c r="G228" s="95"/>
      <c r="H228" s="95"/>
      <c r="I228" s="95"/>
      <c r="J228" s="95"/>
      <c r="K228" s="95"/>
      <c r="Y228" s="98"/>
      <c r="Z228" s="80">
        <f t="shared" si="18"/>
        <v>0</v>
      </c>
      <c r="AA228" s="80" t="str">
        <f t="shared" si="17"/>
        <v>三林支行</v>
      </c>
      <c r="AB228" s="81" t="s">
        <v>623</v>
      </c>
      <c r="AC228" s="81">
        <v>0</v>
      </c>
      <c r="AD228" s="81">
        <v>0</v>
      </c>
      <c r="AE228" s="81">
        <v>0</v>
      </c>
      <c r="AF228" s="81">
        <v>0</v>
      </c>
      <c r="AG228" s="80" t="str">
        <f>IFERROR(VLOOKUP(AB228,$AI:$AJ,2,FALSE),0)</f>
        <v>三林支行</v>
      </c>
      <c r="AI228" s="94" t="s">
        <v>33</v>
      </c>
      <c r="AJ228" s="89" t="s">
        <v>100</v>
      </c>
      <c r="AL228" s="83"/>
      <c r="AM228" s="83"/>
      <c r="AN228" s="83"/>
      <c r="AO228" s="83"/>
      <c r="AP228" s="83"/>
      <c r="AX228" s="80" t="s">
        <v>33</v>
      </c>
      <c r="AY228" s="80" t="s">
        <v>100</v>
      </c>
    </row>
    <row r="229" s="80" customFormat="1" ht="17.25" spans="1:51">
      <c r="A229" s="95"/>
      <c r="B229" s="95"/>
      <c r="C229" s="95"/>
      <c r="D229" s="95"/>
      <c r="E229" s="95"/>
      <c r="F229" s="95"/>
      <c r="G229" s="95"/>
      <c r="H229" s="95"/>
      <c r="I229" s="95"/>
      <c r="J229" s="95"/>
      <c r="K229" s="95"/>
      <c r="Y229" s="98"/>
      <c r="Z229" s="80">
        <f t="shared" si="18"/>
        <v>0</v>
      </c>
      <c r="AA229" s="80">
        <f t="shared" si="17"/>
        <v>0</v>
      </c>
      <c r="AB229" s="81" t="s">
        <v>624</v>
      </c>
      <c r="AC229" s="81">
        <v>0</v>
      </c>
      <c r="AD229" s="81">
        <v>0</v>
      </c>
      <c r="AE229" s="81">
        <v>0</v>
      </c>
      <c r="AF229" s="81">
        <v>0</v>
      </c>
      <c r="AG229" s="80">
        <f>IFERROR(VLOOKUP(AB229,$AI:$AJ,2,FALSE),0)</f>
        <v>0</v>
      </c>
      <c r="AI229" s="94" t="s">
        <v>255</v>
      </c>
      <c r="AJ229" s="89" t="s">
        <v>100</v>
      </c>
      <c r="AL229" s="83"/>
      <c r="AM229" s="83"/>
      <c r="AN229" s="83"/>
      <c r="AO229" s="83"/>
      <c r="AP229" s="83"/>
      <c r="AX229" s="80" t="s">
        <v>255</v>
      </c>
      <c r="AY229" s="80" t="s">
        <v>100</v>
      </c>
    </row>
    <row r="230" s="80" customFormat="1" ht="17.25" spans="1:51">
      <c r="A230" s="95"/>
      <c r="B230" s="95"/>
      <c r="C230" s="95"/>
      <c r="D230" s="95"/>
      <c r="E230" s="95"/>
      <c r="F230" s="95"/>
      <c r="G230" s="95"/>
      <c r="H230" s="95"/>
      <c r="I230" s="95"/>
      <c r="J230" s="95"/>
      <c r="K230" s="95"/>
      <c r="Y230" s="98"/>
      <c r="Z230" s="80">
        <f t="shared" si="18"/>
        <v>0</v>
      </c>
      <c r="AA230" s="80" t="str">
        <f t="shared" si="17"/>
        <v>零售市场部</v>
      </c>
      <c r="AB230" s="81" t="s">
        <v>280</v>
      </c>
      <c r="AC230" s="81">
        <v>0</v>
      </c>
      <c r="AD230" s="81">
        <v>0</v>
      </c>
      <c r="AE230" s="81">
        <v>0</v>
      </c>
      <c r="AF230" s="81">
        <v>0</v>
      </c>
      <c r="AG230" s="80" t="str">
        <f>IFERROR(VLOOKUP(AB230,$AI:$AJ,2,FALSE),0)</f>
        <v>零售市场部</v>
      </c>
      <c r="AI230" s="89" t="s">
        <v>116</v>
      </c>
      <c r="AJ230" s="89" t="s">
        <v>100</v>
      </c>
      <c r="AL230" s="83"/>
      <c r="AM230" s="83"/>
      <c r="AN230" s="83"/>
      <c r="AO230" s="83"/>
      <c r="AP230" s="83"/>
      <c r="AX230" s="80" t="s">
        <v>116</v>
      </c>
      <c r="AY230" s="80" t="s">
        <v>100</v>
      </c>
    </row>
    <row r="231" s="80" customFormat="1" ht="17.25" spans="1:51">
      <c r="A231" s="95"/>
      <c r="B231" s="95"/>
      <c r="C231" s="95"/>
      <c r="D231" s="95"/>
      <c r="E231" s="95"/>
      <c r="F231" s="95"/>
      <c r="G231" s="95"/>
      <c r="H231" s="95"/>
      <c r="I231" s="95"/>
      <c r="J231" s="95"/>
      <c r="K231" s="95"/>
      <c r="Y231" s="98"/>
      <c r="Z231" s="80">
        <f t="shared" si="18"/>
        <v>0</v>
      </c>
      <c r="AA231" s="80" t="str">
        <f t="shared" si="17"/>
        <v>唐镇支行</v>
      </c>
      <c r="AB231" s="81" t="s">
        <v>625</v>
      </c>
      <c r="AC231" s="81">
        <v>0</v>
      </c>
      <c r="AD231" s="81">
        <v>0</v>
      </c>
      <c r="AE231" s="81">
        <v>0</v>
      </c>
      <c r="AF231" s="81">
        <v>0</v>
      </c>
      <c r="AG231" s="80" t="str">
        <f>IFERROR(VLOOKUP(AB231,$AI:$AJ,2,FALSE),0)</f>
        <v>唐镇支行</v>
      </c>
      <c r="AI231" s="89" t="s">
        <v>158</v>
      </c>
      <c r="AJ231" s="89" t="s">
        <v>100</v>
      </c>
      <c r="AL231" s="83"/>
      <c r="AM231" s="83"/>
      <c r="AN231" s="83"/>
      <c r="AO231" s="83"/>
      <c r="AP231" s="83"/>
      <c r="AX231" s="80" t="s">
        <v>158</v>
      </c>
      <c r="AY231" s="80" t="s">
        <v>100</v>
      </c>
    </row>
    <row r="232" s="80" customFormat="1" ht="17.25" spans="1:51">
      <c r="A232" s="95"/>
      <c r="B232" s="95"/>
      <c r="C232" s="95"/>
      <c r="D232" s="95"/>
      <c r="E232" s="95"/>
      <c r="F232" s="95"/>
      <c r="G232" s="95"/>
      <c r="H232" s="95"/>
      <c r="I232" s="95"/>
      <c r="J232" s="95"/>
      <c r="K232" s="95"/>
      <c r="Y232" s="98"/>
      <c r="Z232" s="80">
        <f t="shared" si="18"/>
        <v>0</v>
      </c>
      <c r="AA232" s="80" t="str">
        <f t="shared" si="17"/>
        <v>川沙支行</v>
      </c>
      <c r="AB232" s="81" t="s">
        <v>283</v>
      </c>
      <c r="AC232" s="81">
        <v>0</v>
      </c>
      <c r="AD232" s="81">
        <v>0</v>
      </c>
      <c r="AE232" s="81">
        <v>0</v>
      </c>
      <c r="AF232" s="81">
        <v>0</v>
      </c>
      <c r="AG232" s="80" t="str">
        <f>IFERROR(VLOOKUP(AB232,$AI:$AJ,2,FALSE),0)</f>
        <v>川沙支行</v>
      </c>
      <c r="AI232" s="89" t="s">
        <v>185</v>
      </c>
      <c r="AJ232" s="89" t="s">
        <v>100</v>
      </c>
      <c r="AL232" s="83"/>
      <c r="AM232" s="83"/>
      <c r="AN232" s="83"/>
      <c r="AO232" s="83"/>
      <c r="AP232" s="83"/>
      <c r="AX232" s="80" t="s">
        <v>185</v>
      </c>
      <c r="AY232" s="80" t="s">
        <v>100</v>
      </c>
    </row>
    <row r="233" s="80" customFormat="1" ht="17.25" spans="1:51">
      <c r="A233" s="95"/>
      <c r="B233" s="95"/>
      <c r="C233" s="95"/>
      <c r="D233" s="95"/>
      <c r="E233" s="95"/>
      <c r="F233" s="95"/>
      <c r="G233" s="95"/>
      <c r="H233" s="95"/>
      <c r="I233" s="95"/>
      <c r="J233" s="95"/>
      <c r="K233" s="95"/>
      <c r="Y233" s="98"/>
      <c r="Z233" s="80">
        <f t="shared" si="18"/>
        <v>0</v>
      </c>
      <c r="AA233" s="80" t="str">
        <f t="shared" si="17"/>
        <v>高东支行</v>
      </c>
      <c r="AB233" s="81" t="s">
        <v>287</v>
      </c>
      <c r="AC233" s="81">
        <v>0</v>
      </c>
      <c r="AD233" s="81">
        <v>0</v>
      </c>
      <c r="AE233" s="81">
        <v>0</v>
      </c>
      <c r="AF233" s="81">
        <v>5000</v>
      </c>
      <c r="AG233" s="80" t="str">
        <f>IFERROR(VLOOKUP(AB233,$AI:$AJ,2,FALSE),0)</f>
        <v>高东支行</v>
      </c>
      <c r="AI233" s="89" t="s">
        <v>56</v>
      </c>
      <c r="AJ233" s="89" t="s">
        <v>100</v>
      </c>
      <c r="AL233" s="83"/>
      <c r="AM233" s="83"/>
      <c r="AN233" s="83"/>
      <c r="AO233" s="83"/>
      <c r="AP233" s="83"/>
      <c r="AX233" s="80" t="s">
        <v>56</v>
      </c>
      <c r="AY233" s="80" t="s">
        <v>100</v>
      </c>
    </row>
    <row r="234" s="80" customFormat="1" ht="17.25" spans="1:51">
      <c r="A234" s="95"/>
      <c r="B234" s="95"/>
      <c r="C234" s="95"/>
      <c r="D234" s="95"/>
      <c r="E234" s="95"/>
      <c r="F234" s="95"/>
      <c r="G234" s="95"/>
      <c r="H234" s="95"/>
      <c r="I234" s="95"/>
      <c r="J234" s="95"/>
      <c r="K234" s="95"/>
      <c r="Y234" s="98"/>
      <c r="Z234" s="80">
        <f t="shared" si="18"/>
        <v>0</v>
      </c>
      <c r="AA234" s="80" t="str">
        <f t="shared" si="17"/>
        <v>陆家嘴支行</v>
      </c>
      <c r="AB234" s="81" t="s">
        <v>291</v>
      </c>
      <c r="AC234" s="81">
        <v>0</v>
      </c>
      <c r="AD234" s="81">
        <v>0</v>
      </c>
      <c r="AE234" s="81">
        <v>0</v>
      </c>
      <c r="AF234" s="81">
        <v>0</v>
      </c>
      <c r="AG234" s="80" t="str">
        <f>IFERROR(VLOOKUP(AB234,$AI:$AJ,2,FALSE),0)</f>
        <v>陆家嘴支行</v>
      </c>
      <c r="AI234" s="89" t="s">
        <v>189</v>
      </c>
      <c r="AJ234" s="89" t="s">
        <v>100</v>
      </c>
      <c r="AL234" s="83"/>
      <c r="AM234" s="83"/>
      <c r="AN234" s="83"/>
      <c r="AO234" s="83"/>
      <c r="AP234" s="83"/>
      <c r="AX234" s="80" t="s">
        <v>189</v>
      </c>
      <c r="AY234" s="80" t="s">
        <v>100</v>
      </c>
    </row>
    <row r="235" s="80" customFormat="1" ht="17.25" spans="1:51">
      <c r="A235" s="95"/>
      <c r="B235" s="95"/>
      <c r="C235" s="95"/>
      <c r="D235" s="95"/>
      <c r="E235" s="95"/>
      <c r="F235" s="95"/>
      <c r="G235" s="95"/>
      <c r="H235" s="95"/>
      <c r="I235" s="95"/>
      <c r="J235" s="95"/>
      <c r="K235" s="95"/>
      <c r="Y235" s="98"/>
      <c r="Z235" s="80">
        <f t="shared" si="18"/>
        <v>0</v>
      </c>
      <c r="AA235" s="80" t="str">
        <f t="shared" si="17"/>
        <v>高行支行</v>
      </c>
      <c r="AB235" s="81" t="s">
        <v>626</v>
      </c>
      <c r="AC235" s="81">
        <v>0</v>
      </c>
      <c r="AD235" s="81">
        <v>0</v>
      </c>
      <c r="AE235" s="81">
        <v>0</v>
      </c>
      <c r="AF235" s="81">
        <v>0</v>
      </c>
      <c r="AG235" s="80" t="str">
        <f>IFERROR(VLOOKUP(AB235,$AI:$AJ,2,FALSE),0)</f>
        <v>高行支行</v>
      </c>
      <c r="AI235" s="89" t="s">
        <v>240</v>
      </c>
      <c r="AJ235" s="89" t="s">
        <v>100</v>
      </c>
      <c r="AL235" s="83"/>
      <c r="AM235" s="83"/>
      <c r="AN235" s="83"/>
      <c r="AO235" s="83"/>
      <c r="AP235" s="83"/>
      <c r="AX235" s="80" t="s">
        <v>240</v>
      </c>
      <c r="AY235" s="80" t="s">
        <v>100</v>
      </c>
    </row>
    <row r="236" s="80" customFormat="1" ht="17.25" spans="1:51">
      <c r="A236" s="95"/>
      <c r="B236" s="95"/>
      <c r="C236" s="95"/>
      <c r="D236" s="95"/>
      <c r="E236" s="95"/>
      <c r="F236" s="95"/>
      <c r="G236" s="95"/>
      <c r="H236" s="95"/>
      <c r="I236" s="95"/>
      <c r="J236" s="95"/>
      <c r="K236" s="95"/>
      <c r="Y236" s="98"/>
      <c r="Z236" s="80">
        <f t="shared" si="18"/>
        <v>0</v>
      </c>
      <c r="AA236" s="80" t="str">
        <f t="shared" si="17"/>
        <v>三林支行</v>
      </c>
      <c r="AB236" s="81" t="s">
        <v>627</v>
      </c>
      <c r="AC236" s="81">
        <v>0</v>
      </c>
      <c r="AD236" s="81">
        <v>0</v>
      </c>
      <c r="AE236" s="81">
        <v>0</v>
      </c>
      <c r="AF236" s="81">
        <v>0</v>
      </c>
      <c r="AG236" s="80" t="str">
        <f>IFERROR(VLOOKUP(AB236,$AI:$AJ,2,FALSE),0)</f>
        <v>三林支行</v>
      </c>
      <c r="AI236" s="89" t="s">
        <v>150</v>
      </c>
      <c r="AJ236" s="89" t="s">
        <v>100</v>
      </c>
      <c r="AL236" s="83"/>
      <c r="AM236" s="83"/>
      <c r="AN236" s="83"/>
      <c r="AO236" s="83"/>
      <c r="AP236" s="83"/>
      <c r="AX236" s="80" t="s">
        <v>150</v>
      </c>
      <c r="AY236" s="80" t="s">
        <v>100</v>
      </c>
    </row>
    <row r="237" s="80" customFormat="1" ht="17.25" spans="1:51">
      <c r="A237" s="95"/>
      <c r="B237" s="95"/>
      <c r="C237" s="95"/>
      <c r="D237" s="95"/>
      <c r="E237" s="95"/>
      <c r="F237" s="95"/>
      <c r="G237" s="95"/>
      <c r="H237" s="95"/>
      <c r="I237" s="95"/>
      <c r="J237" s="95"/>
      <c r="K237" s="95"/>
      <c r="Y237" s="98"/>
      <c r="Z237" s="80">
        <f t="shared" si="18"/>
        <v>0</v>
      </c>
      <c r="AA237" s="80" t="str">
        <f t="shared" si="17"/>
        <v>高桥支行</v>
      </c>
      <c r="AB237" s="81" t="s">
        <v>628</v>
      </c>
      <c r="AC237" s="81">
        <v>0</v>
      </c>
      <c r="AD237" s="81">
        <v>0</v>
      </c>
      <c r="AE237" s="81">
        <v>0</v>
      </c>
      <c r="AF237" s="81">
        <v>0</v>
      </c>
      <c r="AG237" s="80" t="str">
        <f>IFERROR(VLOOKUP(AB237,$AI:$AJ,2,FALSE),0)</f>
        <v>高桥支行</v>
      </c>
      <c r="AI237" s="89" t="s">
        <v>131</v>
      </c>
      <c r="AJ237" s="89" t="s">
        <v>100</v>
      </c>
      <c r="AL237" s="83"/>
      <c r="AM237" s="83"/>
      <c r="AN237" s="83"/>
      <c r="AO237" s="83"/>
      <c r="AP237" s="83"/>
      <c r="AX237" s="80" t="s">
        <v>131</v>
      </c>
      <c r="AY237" s="80" t="s">
        <v>100</v>
      </c>
    </row>
    <row r="238" s="80" customFormat="1" ht="17.25" spans="1:51">
      <c r="A238" s="95"/>
      <c r="B238" s="95"/>
      <c r="C238" s="95"/>
      <c r="D238" s="95"/>
      <c r="E238" s="95"/>
      <c r="F238" s="95"/>
      <c r="G238" s="95"/>
      <c r="H238" s="95"/>
      <c r="I238" s="95"/>
      <c r="J238" s="95"/>
      <c r="K238" s="95"/>
      <c r="Y238" s="98"/>
      <c r="Z238" s="80">
        <f t="shared" si="18"/>
        <v>0</v>
      </c>
      <c r="AA238" s="80">
        <f t="shared" si="17"/>
        <v>0</v>
      </c>
      <c r="AB238" s="81" t="s">
        <v>629</v>
      </c>
      <c r="AC238" s="81">
        <v>0</v>
      </c>
      <c r="AD238" s="81">
        <v>0</v>
      </c>
      <c r="AE238" s="81">
        <v>0</v>
      </c>
      <c r="AF238" s="81">
        <v>0</v>
      </c>
      <c r="AG238" s="80">
        <f>IFERROR(VLOOKUP(AB238,$AI:$AJ,2,FALSE),0)</f>
        <v>0</v>
      </c>
      <c r="AI238" s="89" t="s">
        <v>179</v>
      </c>
      <c r="AJ238" s="89" t="s">
        <v>100</v>
      </c>
      <c r="AL238" s="83"/>
      <c r="AM238" s="83"/>
      <c r="AN238" s="83"/>
      <c r="AO238" s="83"/>
      <c r="AP238" s="83"/>
      <c r="AX238" s="80" t="s">
        <v>179</v>
      </c>
      <c r="AY238" s="80" t="s">
        <v>100</v>
      </c>
    </row>
    <row r="239" s="80" customFormat="1" ht="17.25" spans="1:51">
      <c r="A239" s="95"/>
      <c r="B239" s="95"/>
      <c r="C239" s="95"/>
      <c r="D239" s="95"/>
      <c r="E239" s="95"/>
      <c r="F239" s="95"/>
      <c r="G239" s="95"/>
      <c r="H239" s="95"/>
      <c r="I239" s="95"/>
      <c r="J239" s="95"/>
      <c r="K239" s="95"/>
      <c r="Y239" s="98"/>
      <c r="Z239" s="80">
        <f t="shared" si="18"/>
        <v>0</v>
      </c>
      <c r="AA239" s="80" t="str">
        <f t="shared" si="17"/>
        <v>零售市场部</v>
      </c>
      <c r="AB239" s="81" t="s">
        <v>116</v>
      </c>
      <c r="AC239" s="81">
        <v>0</v>
      </c>
      <c r="AD239" s="81">
        <v>0</v>
      </c>
      <c r="AE239" s="81">
        <v>0</v>
      </c>
      <c r="AF239" s="81">
        <v>0</v>
      </c>
      <c r="AG239" s="80" t="str">
        <f>IFERROR(VLOOKUP(AB239,$AI:$AJ,2,FALSE),0)</f>
        <v>零售市场部</v>
      </c>
      <c r="AI239" s="89" t="s">
        <v>168</v>
      </c>
      <c r="AJ239" s="89" t="s">
        <v>100</v>
      </c>
      <c r="AL239" s="83"/>
      <c r="AM239" s="83"/>
      <c r="AN239" s="83"/>
      <c r="AO239" s="83"/>
      <c r="AP239" s="83"/>
      <c r="AX239" s="80" t="s">
        <v>168</v>
      </c>
      <c r="AY239" s="80" t="s">
        <v>100</v>
      </c>
    </row>
    <row r="240" s="80" customFormat="1" ht="17.25" spans="1:51">
      <c r="A240" s="95"/>
      <c r="B240" s="95"/>
      <c r="C240" s="95"/>
      <c r="D240" s="95"/>
      <c r="E240" s="95"/>
      <c r="F240" s="95"/>
      <c r="G240" s="95"/>
      <c r="H240" s="95"/>
      <c r="I240" s="95"/>
      <c r="J240" s="95"/>
      <c r="K240" s="95"/>
      <c r="Y240" s="98"/>
      <c r="Z240" s="80">
        <f t="shared" si="18"/>
        <v>0</v>
      </c>
      <c r="AA240" s="80">
        <f t="shared" si="17"/>
        <v>0</v>
      </c>
      <c r="AB240" s="81" t="s">
        <v>630</v>
      </c>
      <c r="AC240" s="81">
        <v>0</v>
      </c>
      <c r="AD240" s="81">
        <v>0</v>
      </c>
      <c r="AE240" s="81">
        <v>0</v>
      </c>
      <c r="AF240" s="81">
        <v>0</v>
      </c>
      <c r="AG240" s="80">
        <f>IFERROR(VLOOKUP(AB240,$AI:$AJ,2,FALSE),0)</f>
        <v>0</v>
      </c>
      <c r="AI240" s="91" t="s">
        <v>632</v>
      </c>
      <c r="AJ240" s="89" t="s">
        <v>73</v>
      </c>
      <c r="AL240" s="83"/>
      <c r="AM240" s="83"/>
      <c r="AN240" s="83"/>
      <c r="AO240" s="83"/>
      <c r="AP240" s="83"/>
      <c r="AX240" s="80" t="s">
        <v>632</v>
      </c>
      <c r="AY240" s="80" t="s">
        <v>73</v>
      </c>
    </row>
    <row r="241" s="80" customFormat="1" ht="17.25" spans="1:51">
      <c r="A241" s="95"/>
      <c r="B241" s="95"/>
      <c r="C241" s="95"/>
      <c r="D241" s="95"/>
      <c r="E241" s="95"/>
      <c r="F241" s="95"/>
      <c r="G241" s="95"/>
      <c r="H241" s="95"/>
      <c r="I241" s="95"/>
      <c r="J241" s="95"/>
      <c r="K241" s="95"/>
      <c r="Y241" s="98"/>
      <c r="Z241" s="80">
        <f t="shared" si="18"/>
        <v>0</v>
      </c>
      <c r="AA241" s="80">
        <f t="shared" si="17"/>
        <v>0</v>
      </c>
      <c r="AB241" s="81" t="s">
        <v>631</v>
      </c>
      <c r="AC241" s="81">
        <v>0</v>
      </c>
      <c r="AD241" s="81">
        <v>0</v>
      </c>
      <c r="AE241" s="81">
        <v>0</v>
      </c>
      <c r="AF241" s="81">
        <v>0</v>
      </c>
      <c r="AG241" s="80">
        <f>IFERROR(VLOOKUP(AB241,$AI:$AJ,2,FALSE),0)</f>
        <v>0</v>
      </c>
      <c r="AI241" s="92" t="s">
        <v>633</v>
      </c>
      <c r="AJ241" s="89" t="s">
        <v>73</v>
      </c>
      <c r="AL241" s="83"/>
      <c r="AM241" s="83"/>
      <c r="AN241" s="83"/>
      <c r="AO241" s="83"/>
      <c r="AP241" s="83"/>
      <c r="AX241" s="80" t="s">
        <v>633</v>
      </c>
      <c r="AY241" s="80" t="s">
        <v>73</v>
      </c>
    </row>
    <row r="242" s="80" customFormat="1" ht="17.25" spans="1:51">
      <c r="A242" s="95"/>
      <c r="B242" s="95"/>
      <c r="C242" s="95"/>
      <c r="D242" s="95"/>
      <c r="E242" s="95"/>
      <c r="F242" s="95"/>
      <c r="G242" s="95"/>
      <c r="H242" s="95"/>
      <c r="I242" s="95"/>
      <c r="J242" s="95"/>
      <c r="K242" s="95"/>
      <c r="Y242" s="98"/>
      <c r="Z242" s="80">
        <f t="shared" si="18"/>
        <v>0</v>
      </c>
      <c r="AA242" s="80" t="str">
        <f t="shared" si="17"/>
        <v>妙境支行</v>
      </c>
      <c r="AB242" s="81" t="s">
        <v>120</v>
      </c>
      <c r="AC242" s="81">
        <v>0</v>
      </c>
      <c r="AD242" s="81">
        <v>0</v>
      </c>
      <c r="AE242" s="81">
        <v>0</v>
      </c>
      <c r="AF242" s="81">
        <v>0</v>
      </c>
      <c r="AG242" s="80" t="str">
        <f>IFERROR(VLOOKUP(AB242,$AI:$AJ,2,FALSE),0)</f>
        <v>妙境支行</v>
      </c>
      <c r="AI242" s="93" t="s">
        <v>297</v>
      </c>
      <c r="AJ242" s="89" t="s">
        <v>73</v>
      </c>
      <c r="AL242" s="83"/>
      <c r="AM242" s="83"/>
      <c r="AN242" s="83"/>
      <c r="AO242" s="83"/>
      <c r="AP242" s="83"/>
      <c r="AX242" s="80" t="s">
        <v>297</v>
      </c>
      <c r="AY242" s="80" t="s">
        <v>73</v>
      </c>
    </row>
    <row r="243" s="80" customFormat="1" ht="17.25" spans="1:51">
      <c r="A243" s="95"/>
      <c r="B243" s="95"/>
      <c r="C243" s="95"/>
      <c r="D243" s="95"/>
      <c r="E243" s="95"/>
      <c r="F243" s="95"/>
      <c r="G243" s="95"/>
      <c r="H243" s="95"/>
      <c r="I243" s="95"/>
      <c r="J243" s="95"/>
      <c r="K243" s="95"/>
      <c r="Y243" s="98"/>
      <c r="Z243" s="80">
        <f t="shared" si="18"/>
        <v>0</v>
      </c>
      <c r="AA243" s="80" t="str">
        <f t="shared" si="17"/>
        <v>高桥支行</v>
      </c>
      <c r="AB243" s="81" t="s">
        <v>634</v>
      </c>
      <c r="AC243" s="81">
        <v>0</v>
      </c>
      <c r="AD243" s="81">
        <v>0</v>
      </c>
      <c r="AE243" s="81">
        <v>0</v>
      </c>
      <c r="AF243" s="81">
        <v>0</v>
      </c>
      <c r="AG243" s="80" t="str">
        <f>IFERROR(VLOOKUP(AB243,$AI:$AJ,2,FALSE),0)</f>
        <v>高桥支行</v>
      </c>
      <c r="AI243" s="94" t="s">
        <v>519</v>
      </c>
      <c r="AJ243" s="89" t="s">
        <v>73</v>
      </c>
      <c r="AL243" s="83"/>
      <c r="AM243" s="83"/>
      <c r="AN243" s="83"/>
      <c r="AO243" s="83"/>
      <c r="AP243" s="83"/>
      <c r="AX243" s="80" t="s">
        <v>519</v>
      </c>
      <c r="AY243" s="80" t="s">
        <v>73</v>
      </c>
    </row>
    <row r="244" s="80" customFormat="1" ht="17.25" spans="1:51">
      <c r="A244" s="95"/>
      <c r="B244" s="95"/>
      <c r="C244" s="95"/>
      <c r="D244" s="95"/>
      <c r="E244" s="95"/>
      <c r="F244" s="95"/>
      <c r="G244" s="95"/>
      <c r="H244" s="95"/>
      <c r="I244" s="95"/>
      <c r="J244" s="95"/>
      <c r="K244" s="95"/>
      <c r="Y244" s="98"/>
      <c r="Z244" s="80">
        <f t="shared" si="18"/>
        <v>0</v>
      </c>
      <c r="AA244" s="80" t="str">
        <f t="shared" si="17"/>
        <v>六里支行</v>
      </c>
      <c r="AB244" s="81" t="s">
        <v>635</v>
      </c>
      <c r="AC244" s="81">
        <v>0</v>
      </c>
      <c r="AD244" s="81">
        <v>0</v>
      </c>
      <c r="AE244" s="81">
        <v>0</v>
      </c>
      <c r="AF244" s="81">
        <v>0</v>
      </c>
      <c r="AG244" s="80" t="str">
        <f>IFERROR(VLOOKUP(AB244,$AI:$AJ,2,FALSE),0)</f>
        <v>六里支行</v>
      </c>
      <c r="AI244" s="89" t="s">
        <v>237</v>
      </c>
      <c r="AJ244" s="89" t="s">
        <v>57</v>
      </c>
      <c r="AL244" s="83"/>
      <c r="AM244" s="83"/>
      <c r="AN244" s="83"/>
      <c r="AO244" s="83"/>
      <c r="AP244" s="83"/>
      <c r="AX244" s="80" t="s">
        <v>237</v>
      </c>
      <c r="AY244" s="80" t="s">
        <v>57</v>
      </c>
    </row>
    <row r="245" s="80" customFormat="1" ht="17.25" spans="1:51">
      <c r="A245" s="95"/>
      <c r="B245" s="95"/>
      <c r="C245" s="95"/>
      <c r="D245" s="95"/>
      <c r="E245" s="95"/>
      <c r="F245" s="95"/>
      <c r="G245" s="95"/>
      <c r="H245" s="95"/>
      <c r="I245" s="95"/>
      <c r="J245" s="95"/>
      <c r="K245" s="95"/>
      <c r="Y245" s="98"/>
      <c r="Z245" s="80">
        <f t="shared" si="18"/>
        <v>0</v>
      </c>
      <c r="AA245" s="80" t="str">
        <f t="shared" si="17"/>
        <v>花木支行</v>
      </c>
      <c r="AB245" s="81" t="s">
        <v>636</v>
      </c>
      <c r="AC245" s="81">
        <v>0</v>
      </c>
      <c r="AD245" s="81">
        <v>0</v>
      </c>
      <c r="AE245" s="81">
        <v>0</v>
      </c>
      <c r="AF245" s="81">
        <v>0</v>
      </c>
      <c r="AG245" s="80" t="str">
        <f>IFERROR(VLOOKUP(AB245,$AI:$AJ,2,FALSE),0)</f>
        <v>花木支行</v>
      </c>
      <c r="AI245" s="92" t="s">
        <v>249</v>
      </c>
      <c r="AJ245" s="89" t="s">
        <v>64</v>
      </c>
      <c r="AL245" s="83"/>
      <c r="AM245" s="83"/>
      <c r="AN245" s="83"/>
      <c r="AO245" s="83"/>
      <c r="AP245" s="83"/>
      <c r="AX245" s="80" t="s">
        <v>249</v>
      </c>
      <c r="AY245" s="80" t="s">
        <v>64</v>
      </c>
    </row>
    <row r="246" s="80" customFormat="1" ht="17.25" spans="1:51">
      <c r="A246" s="95"/>
      <c r="B246" s="95"/>
      <c r="C246" s="95"/>
      <c r="D246" s="95"/>
      <c r="E246" s="95"/>
      <c r="F246" s="95"/>
      <c r="G246" s="95"/>
      <c r="H246" s="95"/>
      <c r="I246" s="95"/>
      <c r="J246" s="95"/>
      <c r="K246" s="95"/>
      <c r="Y246" s="98"/>
      <c r="Z246" s="80">
        <f t="shared" si="18"/>
        <v>0</v>
      </c>
      <c r="AA246" s="80" t="str">
        <f t="shared" si="17"/>
        <v>零售金融部</v>
      </c>
      <c r="AB246" s="81" t="s">
        <v>274</v>
      </c>
      <c r="AC246" s="81">
        <v>0</v>
      </c>
      <c r="AD246" s="81">
        <v>0</v>
      </c>
      <c r="AE246" s="81">
        <v>0</v>
      </c>
      <c r="AF246" s="81">
        <v>0</v>
      </c>
      <c r="AG246" s="80" t="str">
        <f>IFERROR(VLOOKUP(AB246,$AI:$AJ,2,FALSE),0)</f>
        <v>零售金融部</v>
      </c>
      <c r="AI246" s="89" t="s">
        <v>637</v>
      </c>
      <c r="AJ246" s="89" t="s">
        <v>73</v>
      </c>
      <c r="AL246" s="83"/>
      <c r="AM246" s="83"/>
      <c r="AN246" s="83"/>
      <c r="AO246" s="83"/>
      <c r="AP246" s="83"/>
      <c r="AX246" s="80" t="s">
        <v>637</v>
      </c>
      <c r="AY246" s="80" t="s">
        <v>73</v>
      </c>
    </row>
    <row r="247" s="80" customFormat="1" ht="17.25" spans="1:51">
      <c r="A247" s="95"/>
      <c r="B247" s="95"/>
      <c r="C247" s="95"/>
      <c r="D247" s="95"/>
      <c r="E247" s="95"/>
      <c r="F247" s="95"/>
      <c r="G247" s="95"/>
      <c r="H247" s="95"/>
      <c r="I247" s="95"/>
      <c r="J247" s="95"/>
      <c r="K247" s="95"/>
      <c r="Y247" s="98"/>
      <c r="Z247" s="80">
        <f t="shared" si="18"/>
        <v>0</v>
      </c>
      <c r="AA247" s="80" t="str">
        <f t="shared" si="17"/>
        <v>公司金融部</v>
      </c>
      <c r="AB247" s="81" t="s">
        <v>243</v>
      </c>
      <c r="AC247" s="81">
        <v>0</v>
      </c>
      <c r="AD247" s="81">
        <v>0</v>
      </c>
      <c r="AE247" s="81">
        <v>0</v>
      </c>
      <c r="AF247" s="81">
        <v>0</v>
      </c>
      <c r="AG247" s="80" t="str">
        <f>IFERROR(VLOOKUP(AB247,$AI:$AJ,2,FALSE),0)</f>
        <v>公司金融部</v>
      </c>
      <c r="AI247" s="89" t="s">
        <v>619</v>
      </c>
      <c r="AJ247" s="89" t="s">
        <v>73</v>
      </c>
      <c r="AL247" s="83"/>
      <c r="AM247" s="83"/>
      <c r="AN247" s="83"/>
      <c r="AO247" s="83"/>
      <c r="AP247" s="83"/>
      <c r="AX247" s="80" t="s">
        <v>619</v>
      </c>
      <c r="AY247" s="80" t="s">
        <v>73</v>
      </c>
    </row>
    <row r="248" s="80" customFormat="1" ht="17.25" spans="1:51">
      <c r="A248" s="95"/>
      <c r="B248" s="95"/>
      <c r="C248" s="95"/>
      <c r="D248" s="95"/>
      <c r="E248" s="95"/>
      <c r="F248" s="95"/>
      <c r="G248" s="95"/>
      <c r="H248" s="95"/>
      <c r="I248" s="95"/>
      <c r="J248" s="95"/>
      <c r="K248" s="95"/>
      <c r="Y248" s="98"/>
      <c r="Z248" s="80">
        <f t="shared" si="18"/>
        <v>0</v>
      </c>
      <c r="AA248" s="80" t="str">
        <f t="shared" si="17"/>
        <v>运营管理部</v>
      </c>
      <c r="AB248" s="81" t="s">
        <v>315</v>
      </c>
      <c r="AC248" s="81">
        <v>0</v>
      </c>
      <c r="AD248" s="81">
        <v>0</v>
      </c>
      <c r="AE248" s="81">
        <v>0</v>
      </c>
      <c r="AF248" s="81">
        <v>0</v>
      </c>
      <c r="AG248" s="80" t="str">
        <f>IFERROR(VLOOKUP(AB248,$AI:$AJ,2,FALSE),0)</f>
        <v>运营管理部</v>
      </c>
      <c r="AI248" s="89" t="s">
        <v>639</v>
      </c>
      <c r="AJ248" s="89" t="s">
        <v>73</v>
      </c>
      <c r="AL248" s="83"/>
      <c r="AM248" s="83"/>
      <c r="AN248" s="83"/>
      <c r="AO248" s="83"/>
      <c r="AP248" s="83"/>
      <c r="AX248" s="80" t="s">
        <v>639</v>
      </c>
      <c r="AY248" s="80" t="s">
        <v>73</v>
      </c>
    </row>
    <row r="249" s="80" customFormat="1" ht="17.25" spans="1:51">
      <c r="A249" s="95"/>
      <c r="B249" s="95"/>
      <c r="C249" s="95"/>
      <c r="D249" s="95"/>
      <c r="E249" s="95"/>
      <c r="F249" s="95"/>
      <c r="G249" s="95"/>
      <c r="H249" s="95"/>
      <c r="I249" s="95"/>
      <c r="J249" s="95"/>
      <c r="K249" s="95"/>
      <c r="Y249" s="98"/>
      <c r="Z249" s="80">
        <f t="shared" si="18"/>
        <v>0</v>
      </c>
      <c r="AA249" s="80" t="str">
        <f t="shared" si="17"/>
        <v>三林支行</v>
      </c>
      <c r="AB249" s="81" t="s">
        <v>638</v>
      </c>
      <c r="AC249" s="81">
        <v>0</v>
      </c>
      <c r="AD249" s="81">
        <v>0</v>
      </c>
      <c r="AE249" s="81">
        <v>0</v>
      </c>
      <c r="AF249" s="81">
        <v>0</v>
      </c>
      <c r="AG249" s="80" t="str">
        <f>IFERROR(VLOOKUP(AB249,$AI:$AJ,2,FALSE),0)</f>
        <v>三林支行</v>
      </c>
      <c r="AI249" s="89" t="s">
        <v>640</v>
      </c>
      <c r="AJ249" s="89" t="s">
        <v>73</v>
      </c>
      <c r="AL249" s="83"/>
      <c r="AM249" s="83"/>
      <c r="AN249" s="83"/>
      <c r="AO249" s="83"/>
      <c r="AP249" s="83"/>
      <c r="AX249" s="80" t="s">
        <v>640</v>
      </c>
      <c r="AY249" s="80" t="s">
        <v>73</v>
      </c>
    </row>
    <row r="250" s="80" customFormat="1" ht="17.25" spans="1:51">
      <c r="A250" s="95"/>
      <c r="B250" s="95"/>
      <c r="C250" s="95"/>
      <c r="D250" s="95"/>
      <c r="E250" s="95"/>
      <c r="F250" s="95"/>
      <c r="G250" s="95"/>
      <c r="H250" s="95"/>
      <c r="I250" s="95"/>
      <c r="J250" s="95"/>
      <c r="K250" s="95"/>
      <c r="Y250" s="98"/>
      <c r="Z250" s="80">
        <f t="shared" si="18"/>
        <v>0</v>
      </c>
      <c r="AA250" s="80" t="str">
        <f t="shared" si="17"/>
        <v>运营管理部</v>
      </c>
      <c r="AB250" s="81" t="s">
        <v>312</v>
      </c>
      <c r="AC250" s="81">
        <v>0</v>
      </c>
      <c r="AD250" s="81">
        <v>0</v>
      </c>
      <c r="AE250" s="81">
        <v>0</v>
      </c>
      <c r="AF250" s="81">
        <v>0</v>
      </c>
      <c r="AG250" s="80" t="str">
        <f>IFERROR(VLOOKUP(AB250,$AI:$AJ,2,FALSE),0)</f>
        <v>运营管理部</v>
      </c>
      <c r="AI250" s="89" t="s">
        <v>611</v>
      </c>
      <c r="AJ250" s="89" t="s">
        <v>73</v>
      </c>
      <c r="AL250" s="83"/>
      <c r="AM250" s="83"/>
      <c r="AN250" s="83"/>
      <c r="AO250" s="83"/>
      <c r="AP250" s="83"/>
      <c r="AX250" s="80" t="s">
        <v>611</v>
      </c>
      <c r="AY250" s="80" t="s">
        <v>73</v>
      </c>
    </row>
    <row r="251" s="80" customFormat="1" ht="17.25" spans="1:51">
      <c r="A251" s="95"/>
      <c r="B251" s="95"/>
      <c r="C251" s="95"/>
      <c r="D251" s="95"/>
      <c r="E251" s="95"/>
      <c r="F251" s="95"/>
      <c r="G251" s="95"/>
      <c r="H251" s="95"/>
      <c r="I251" s="95"/>
      <c r="J251" s="95"/>
      <c r="K251" s="95"/>
      <c r="Y251" s="98"/>
      <c r="Z251" s="80">
        <f t="shared" si="18"/>
        <v>0</v>
      </c>
      <c r="AA251" s="80" t="str">
        <f t="shared" si="17"/>
        <v>合庆支行</v>
      </c>
      <c r="AB251" s="81" t="s">
        <v>641</v>
      </c>
      <c r="AC251" s="81">
        <v>0</v>
      </c>
      <c r="AD251" s="81">
        <v>0</v>
      </c>
      <c r="AE251" s="81">
        <v>0</v>
      </c>
      <c r="AF251" s="81">
        <v>0</v>
      </c>
      <c r="AG251" s="80" t="str">
        <f>IFERROR(VLOOKUP(AB251,$AI:$AJ,2,FALSE),0)</f>
        <v>合庆支行</v>
      </c>
      <c r="AI251" s="89" t="s">
        <v>643</v>
      </c>
      <c r="AJ251" s="89" t="s">
        <v>73</v>
      </c>
      <c r="AL251" s="83"/>
      <c r="AM251" s="83"/>
      <c r="AN251" s="83"/>
      <c r="AO251" s="83"/>
      <c r="AP251" s="83"/>
      <c r="AX251" s="80" t="s">
        <v>643</v>
      </c>
      <c r="AY251" s="80" t="s">
        <v>73</v>
      </c>
    </row>
    <row r="252" s="80" customFormat="1" ht="17.25" spans="1:51">
      <c r="A252" s="95"/>
      <c r="B252" s="95"/>
      <c r="C252" s="95"/>
      <c r="D252" s="95"/>
      <c r="E252" s="95"/>
      <c r="F252" s="95"/>
      <c r="G252" s="95"/>
      <c r="H252" s="95"/>
      <c r="I252" s="95"/>
      <c r="J252" s="95"/>
      <c r="K252" s="95"/>
      <c r="Y252" s="98"/>
      <c r="Z252" s="80">
        <f t="shared" si="18"/>
        <v>0</v>
      </c>
      <c r="AA252" s="80">
        <f t="shared" si="17"/>
        <v>0</v>
      </c>
      <c r="AB252" s="81" t="s">
        <v>642</v>
      </c>
      <c r="AC252" s="81">
        <v>0</v>
      </c>
      <c r="AD252" s="81">
        <v>0</v>
      </c>
      <c r="AE252" s="81">
        <v>0</v>
      </c>
      <c r="AF252" s="81">
        <v>0</v>
      </c>
      <c r="AG252" s="80">
        <f>IFERROR(VLOOKUP(AB252,$AI:$AJ,2,FALSE),0)</f>
        <v>0</v>
      </c>
      <c r="AI252" s="89" t="s">
        <v>645</v>
      </c>
      <c r="AJ252" s="89" t="s">
        <v>73</v>
      </c>
      <c r="AL252" s="83"/>
      <c r="AM252" s="83"/>
      <c r="AN252" s="83"/>
      <c r="AO252" s="83"/>
      <c r="AP252" s="83"/>
      <c r="AX252" s="80" t="s">
        <v>645</v>
      </c>
      <c r="AY252" s="80" t="s">
        <v>73</v>
      </c>
    </row>
    <row r="253" s="80" customFormat="1" ht="17.25" spans="1:51">
      <c r="A253" s="95"/>
      <c r="B253" s="95"/>
      <c r="C253" s="95"/>
      <c r="D253" s="95"/>
      <c r="E253" s="95"/>
      <c r="F253" s="95"/>
      <c r="G253" s="95"/>
      <c r="H253" s="95"/>
      <c r="I253" s="95"/>
      <c r="J253" s="95"/>
      <c r="K253" s="95"/>
      <c r="Y253" s="98"/>
      <c r="Z253" s="80">
        <f t="shared" si="18"/>
        <v>0</v>
      </c>
      <c r="AA253" s="80" t="str">
        <f t="shared" si="17"/>
        <v>曹路支行</v>
      </c>
      <c r="AB253" s="81" t="s">
        <v>644</v>
      </c>
      <c r="AC253" s="81">
        <v>0</v>
      </c>
      <c r="AD253" s="81">
        <v>0</v>
      </c>
      <c r="AE253" s="81">
        <v>0</v>
      </c>
      <c r="AF253" s="81">
        <v>0</v>
      </c>
      <c r="AG253" s="80" t="str">
        <f>IFERROR(VLOOKUP(AB253,$AI:$AJ,2,FALSE),0)</f>
        <v>曹路支行</v>
      </c>
      <c r="AI253" s="89" t="s">
        <v>647</v>
      </c>
      <c r="AJ253" s="89" t="s">
        <v>73</v>
      </c>
      <c r="AL253" s="83"/>
      <c r="AM253" s="83"/>
      <c r="AN253" s="83"/>
      <c r="AO253" s="83"/>
      <c r="AP253" s="83"/>
      <c r="AX253" s="80" t="s">
        <v>647</v>
      </c>
      <c r="AY253" s="80" t="s">
        <v>73</v>
      </c>
    </row>
    <row r="254" s="80" customFormat="1" ht="17.25" spans="1:51">
      <c r="A254" s="95"/>
      <c r="B254" s="95"/>
      <c r="C254" s="95"/>
      <c r="D254" s="95"/>
      <c r="E254" s="95"/>
      <c r="F254" s="95"/>
      <c r="G254" s="95"/>
      <c r="H254" s="95"/>
      <c r="I254" s="95"/>
      <c r="J254" s="95"/>
      <c r="K254" s="95"/>
      <c r="Y254" s="98"/>
      <c r="Z254" s="80">
        <f t="shared" si="18"/>
        <v>0</v>
      </c>
      <c r="AA254" s="80" t="str">
        <f t="shared" si="17"/>
        <v>新园路支行</v>
      </c>
      <c r="AB254" s="81" t="s">
        <v>646</v>
      </c>
      <c r="AC254" s="81">
        <v>0</v>
      </c>
      <c r="AD254" s="81">
        <v>0</v>
      </c>
      <c r="AE254" s="81">
        <v>0</v>
      </c>
      <c r="AF254" s="81">
        <v>0</v>
      </c>
      <c r="AG254" s="80" t="str">
        <f>IFERROR(VLOOKUP(AB254,$AI:$AJ,2,FALSE),0)</f>
        <v>新园路支行</v>
      </c>
      <c r="AI254" s="89" t="s">
        <v>648</v>
      </c>
      <c r="AJ254" s="89" t="s">
        <v>73</v>
      </c>
      <c r="AL254" s="83"/>
      <c r="AM254" s="83"/>
      <c r="AN254" s="83"/>
      <c r="AO254" s="83"/>
      <c r="AP254" s="83"/>
      <c r="AX254" s="80" t="s">
        <v>648</v>
      </c>
      <c r="AY254" s="80" t="s">
        <v>73</v>
      </c>
    </row>
    <row r="255" s="80" customFormat="1" ht="17.25" spans="1:51">
      <c r="A255" s="95"/>
      <c r="B255" s="95"/>
      <c r="C255" s="95"/>
      <c r="D255" s="95"/>
      <c r="E255" s="95"/>
      <c r="F255" s="95"/>
      <c r="G255" s="95"/>
      <c r="H255" s="95"/>
      <c r="I255" s="95"/>
      <c r="J255" s="95"/>
      <c r="K255" s="95"/>
      <c r="Y255" s="98"/>
      <c r="Z255" s="80">
        <f t="shared" si="18"/>
        <v>0</v>
      </c>
      <c r="AA255" s="80" t="str">
        <f t="shared" si="17"/>
        <v>高行支行</v>
      </c>
      <c r="AB255" s="81" t="s">
        <v>127</v>
      </c>
      <c r="AC255" s="81">
        <v>0</v>
      </c>
      <c r="AD255" s="81">
        <v>0</v>
      </c>
      <c r="AE255" s="81">
        <v>0</v>
      </c>
      <c r="AF255" s="81">
        <v>0</v>
      </c>
      <c r="AG255" s="80" t="str">
        <f>IFERROR(VLOOKUP(AB255,$AI:$AJ,2,FALSE),0)</f>
        <v>高行支行</v>
      </c>
      <c r="AI255" s="89" t="s">
        <v>420</v>
      </c>
      <c r="AJ255" s="89" t="s">
        <v>73</v>
      </c>
      <c r="AL255" s="83"/>
      <c r="AM255" s="83"/>
      <c r="AN255" s="83"/>
      <c r="AO255" s="83"/>
      <c r="AP255" s="83"/>
      <c r="AX255" s="80" t="s">
        <v>420</v>
      </c>
      <c r="AY255" s="80" t="s">
        <v>73</v>
      </c>
    </row>
    <row r="256" s="80" customFormat="1" ht="17.25" spans="1:51">
      <c r="A256" s="95"/>
      <c r="B256" s="95"/>
      <c r="C256" s="95"/>
      <c r="D256" s="95"/>
      <c r="E256" s="95"/>
      <c r="F256" s="95"/>
      <c r="G256" s="95"/>
      <c r="H256" s="95"/>
      <c r="I256" s="95"/>
      <c r="J256" s="95"/>
      <c r="K256" s="95"/>
      <c r="Y256" s="98"/>
      <c r="Z256" s="80">
        <f t="shared" si="18"/>
        <v>0</v>
      </c>
      <c r="AA256" s="80">
        <f t="shared" si="17"/>
        <v>0</v>
      </c>
      <c r="AB256" s="81" t="s">
        <v>300</v>
      </c>
      <c r="AC256" s="81">
        <v>0</v>
      </c>
      <c r="AD256" s="81">
        <v>0</v>
      </c>
      <c r="AE256" s="81">
        <v>0</v>
      </c>
      <c r="AF256" s="81">
        <v>0</v>
      </c>
      <c r="AG256" s="80">
        <f>IFERROR(VLOOKUP(AB256,$AI:$AJ,2,FALSE),0)</f>
        <v>0</v>
      </c>
      <c r="AI256" s="89" t="s">
        <v>649</v>
      </c>
      <c r="AJ256" s="89" t="s">
        <v>49</v>
      </c>
      <c r="AL256" s="83"/>
      <c r="AM256" s="83"/>
      <c r="AN256" s="83"/>
      <c r="AO256" s="83"/>
      <c r="AP256" s="83"/>
      <c r="AX256" s="80" t="s">
        <v>649</v>
      </c>
      <c r="AY256" s="80" t="s">
        <v>49</v>
      </c>
    </row>
    <row r="257" s="80" customFormat="1" ht="17.25" spans="1:51">
      <c r="A257" s="95"/>
      <c r="B257" s="95"/>
      <c r="C257" s="95"/>
      <c r="D257" s="95"/>
      <c r="E257" s="95"/>
      <c r="F257" s="95"/>
      <c r="G257" s="95"/>
      <c r="H257" s="95"/>
      <c r="I257" s="95"/>
      <c r="J257" s="95"/>
      <c r="K257" s="95"/>
      <c r="Y257" s="98"/>
      <c r="Z257" s="80">
        <f t="shared" si="18"/>
        <v>0</v>
      </c>
      <c r="AA257" s="80" t="str">
        <f t="shared" si="17"/>
        <v>运营管理部</v>
      </c>
      <c r="AB257" s="81" t="s">
        <v>293</v>
      </c>
      <c r="AC257" s="81">
        <v>0</v>
      </c>
      <c r="AD257" s="81">
        <v>0</v>
      </c>
      <c r="AE257" s="81">
        <v>0</v>
      </c>
      <c r="AF257" s="81">
        <v>0</v>
      </c>
      <c r="AG257" s="80" t="str">
        <f>IFERROR(VLOOKUP(AB257,$AI:$AJ,2,FALSE),0)</f>
        <v>运营管理部</v>
      </c>
      <c r="AI257" s="89" t="s">
        <v>224</v>
      </c>
      <c r="AJ257" s="89" t="s">
        <v>49</v>
      </c>
      <c r="AL257" s="83"/>
      <c r="AM257" s="83"/>
      <c r="AN257" s="83"/>
      <c r="AO257" s="83"/>
      <c r="AP257" s="83"/>
      <c r="AX257" s="80" t="s">
        <v>224</v>
      </c>
      <c r="AY257" s="80" t="s">
        <v>49</v>
      </c>
    </row>
    <row r="258" s="80" customFormat="1" ht="17.25" spans="1:51">
      <c r="A258" s="95"/>
      <c r="B258" s="95"/>
      <c r="C258" s="95"/>
      <c r="D258" s="95"/>
      <c r="E258" s="95"/>
      <c r="F258" s="95"/>
      <c r="G258" s="95"/>
      <c r="H258" s="95"/>
      <c r="I258" s="95"/>
      <c r="J258" s="95"/>
      <c r="K258" s="95"/>
      <c r="Y258" s="98"/>
      <c r="Z258" s="80">
        <f t="shared" si="18"/>
        <v>0</v>
      </c>
      <c r="AA258" s="80">
        <f t="shared" ref="AA258:AA321" si="19">AG258</f>
        <v>0</v>
      </c>
      <c r="AB258" s="81" t="s">
        <v>650</v>
      </c>
      <c r="AC258" s="81">
        <v>0</v>
      </c>
      <c r="AD258" s="81">
        <v>0</v>
      </c>
      <c r="AE258" s="81">
        <v>0</v>
      </c>
      <c r="AF258" s="81">
        <v>0</v>
      </c>
      <c r="AG258" s="80">
        <f>IFERROR(VLOOKUP(AB258,$AI:$AJ,2,FALSE),0)</f>
        <v>0</v>
      </c>
      <c r="AI258" s="89" t="s">
        <v>314</v>
      </c>
      <c r="AJ258" s="89" t="s">
        <v>49</v>
      </c>
      <c r="AL258" s="83"/>
      <c r="AM258" s="83"/>
      <c r="AN258" s="83"/>
      <c r="AO258" s="83"/>
      <c r="AP258" s="83"/>
      <c r="AX258" s="80" t="s">
        <v>314</v>
      </c>
      <c r="AY258" s="80" t="s">
        <v>49</v>
      </c>
    </row>
    <row r="259" s="80" customFormat="1" ht="17.25" spans="1:51">
      <c r="A259" s="95"/>
      <c r="B259" s="95"/>
      <c r="C259" s="95"/>
      <c r="D259" s="95"/>
      <c r="E259" s="95"/>
      <c r="F259" s="95"/>
      <c r="G259" s="95"/>
      <c r="H259" s="95"/>
      <c r="I259" s="95"/>
      <c r="J259" s="95"/>
      <c r="K259" s="95"/>
      <c r="Y259" s="98"/>
      <c r="Z259" s="80">
        <f t="shared" si="18"/>
        <v>0</v>
      </c>
      <c r="AA259" s="80" t="str">
        <f t="shared" si="19"/>
        <v>金杨支行</v>
      </c>
      <c r="AB259" s="81" t="s">
        <v>303</v>
      </c>
      <c r="AC259" s="81">
        <v>0</v>
      </c>
      <c r="AD259" s="81">
        <v>0</v>
      </c>
      <c r="AE259" s="81">
        <v>0</v>
      </c>
      <c r="AF259" s="81">
        <v>0</v>
      </c>
      <c r="AG259" s="80" t="str">
        <f>IFERROR(VLOOKUP(AB259,$AI:$AJ,2,FALSE),0)</f>
        <v>金杨支行</v>
      </c>
      <c r="AI259" s="93" t="s">
        <v>651</v>
      </c>
      <c r="AJ259" s="89" t="s">
        <v>49</v>
      </c>
      <c r="AL259" s="83"/>
      <c r="AM259" s="83"/>
      <c r="AN259" s="83"/>
      <c r="AO259" s="83"/>
      <c r="AP259" s="83"/>
      <c r="AX259" s="80" t="s">
        <v>651</v>
      </c>
      <c r="AY259" s="80" t="s">
        <v>49</v>
      </c>
    </row>
    <row r="260" s="80" customFormat="1" ht="17.25" spans="1:51">
      <c r="A260" s="95"/>
      <c r="B260" s="95"/>
      <c r="C260" s="95"/>
      <c r="D260" s="95"/>
      <c r="E260" s="95"/>
      <c r="F260" s="95"/>
      <c r="G260" s="95"/>
      <c r="H260" s="95"/>
      <c r="I260" s="95"/>
      <c r="J260" s="95"/>
      <c r="K260" s="95"/>
      <c r="Y260" s="98"/>
      <c r="Z260" s="80">
        <f t="shared" ref="Z260:Z323" si="20">P260-Y260</f>
        <v>0</v>
      </c>
      <c r="AA260" s="80" t="str">
        <f t="shared" si="19"/>
        <v>运营管理部</v>
      </c>
      <c r="AB260" s="81" t="s">
        <v>346</v>
      </c>
      <c r="AC260" s="81">
        <v>0</v>
      </c>
      <c r="AD260" s="81">
        <v>0</v>
      </c>
      <c r="AE260" s="81">
        <v>0</v>
      </c>
      <c r="AF260" s="81">
        <v>0</v>
      </c>
      <c r="AG260" s="80" t="str">
        <f>IFERROR(VLOOKUP(AB260,$AI:$AJ,2,FALSE),0)</f>
        <v>运营管理部</v>
      </c>
      <c r="AI260" s="94" t="s">
        <v>653</v>
      </c>
      <c r="AJ260" s="89" t="s">
        <v>49</v>
      </c>
      <c r="AL260" s="83"/>
      <c r="AM260" s="83"/>
      <c r="AN260" s="83"/>
      <c r="AO260" s="83"/>
      <c r="AP260" s="83"/>
      <c r="AX260" s="80" t="s">
        <v>653</v>
      </c>
      <c r="AY260" s="80" t="s">
        <v>49</v>
      </c>
    </row>
    <row r="261" s="80" customFormat="1" ht="17.25" spans="1:51">
      <c r="A261" s="95"/>
      <c r="B261" s="95"/>
      <c r="C261" s="95"/>
      <c r="D261" s="95"/>
      <c r="E261" s="95"/>
      <c r="F261" s="95"/>
      <c r="G261" s="95"/>
      <c r="H261" s="95"/>
      <c r="I261" s="95"/>
      <c r="J261" s="95"/>
      <c r="K261" s="95"/>
      <c r="Y261" s="98"/>
      <c r="Z261" s="80">
        <f t="shared" si="20"/>
        <v>0</v>
      </c>
      <c r="AA261" s="80" t="str">
        <f t="shared" si="19"/>
        <v>唐镇支行</v>
      </c>
      <c r="AB261" s="81" t="s">
        <v>652</v>
      </c>
      <c r="AC261" s="81">
        <v>0</v>
      </c>
      <c r="AD261" s="81">
        <v>0</v>
      </c>
      <c r="AE261" s="81">
        <v>0</v>
      </c>
      <c r="AF261" s="81">
        <v>0</v>
      </c>
      <c r="AG261" s="80" t="str">
        <f>IFERROR(VLOOKUP(AB261,$AI:$AJ,2,FALSE),0)</f>
        <v>唐镇支行</v>
      </c>
      <c r="AI261" s="89" t="s">
        <v>655</v>
      </c>
      <c r="AJ261" s="89" t="s">
        <v>49</v>
      </c>
      <c r="AL261" s="83"/>
      <c r="AM261" s="83"/>
      <c r="AN261" s="83"/>
      <c r="AO261" s="83"/>
      <c r="AP261" s="83"/>
      <c r="AX261" s="80" t="s">
        <v>655</v>
      </c>
      <c r="AY261" s="80" t="s">
        <v>49</v>
      </c>
    </row>
    <row r="262" s="80" customFormat="1" ht="17.25" spans="1:51">
      <c r="A262" s="95"/>
      <c r="B262" s="95"/>
      <c r="C262" s="95"/>
      <c r="D262" s="95"/>
      <c r="E262" s="95"/>
      <c r="F262" s="95"/>
      <c r="G262" s="95"/>
      <c r="H262" s="95"/>
      <c r="I262" s="95"/>
      <c r="J262" s="95"/>
      <c r="K262" s="95"/>
      <c r="Y262" s="98"/>
      <c r="Z262" s="80">
        <f t="shared" si="20"/>
        <v>0</v>
      </c>
      <c r="AA262" s="80" t="str">
        <f t="shared" si="19"/>
        <v>东沟支行</v>
      </c>
      <c r="AB262" s="81" t="s">
        <v>654</v>
      </c>
      <c r="AC262" s="81">
        <v>0</v>
      </c>
      <c r="AD262" s="81">
        <v>0</v>
      </c>
      <c r="AE262" s="81">
        <v>0</v>
      </c>
      <c r="AF262" s="81">
        <v>0</v>
      </c>
      <c r="AG262" s="80" t="str">
        <f>IFERROR(VLOOKUP(AB262,$AI:$AJ,2,FALSE),0)</f>
        <v>东沟支行</v>
      </c>
      <c r="AI262" s="89" t="s">
        <v>657</v>
      </c>
      <c r="AJ262" s="89" t="s">
        <v>49</v>
      </c>
      <c r="AL262" s="83"/>
      <c r="AM262" s="83"/>
      <c r="AN262" s="83"/>
      <c r="AO262" s="83"/>
      <c r="AP262" s="83"/>
      <c r="AX262" s="80" t="s">
        <v>657</v>
      </c>
      <c r="AY262" s="80" t="s">
        <v>49</v>
      </c>
    </row>
    <row r="263" s="80" customFormat="1" ht="17.25" spans="1:51">
      <c r="A263" s="95"/>
      <c r="B263" s="95"/>
      <c r="C263" s="95"/>
      <c r="D263" s="95"/>
      <c r="E263" s="95"/>
      <c r="F263" s="95"/>
      <c r="G263" s="95"/>
      <c r="H263" s="95"/>
      <c r="I263" s="95"/>
      <c r="J263" s="95"/>
      <c r="K263" s="95"/>
      <c r="Y263" s="98"/>
      <c r="Z263" s="80">
        <f t="shared" si="20"/>
        <v>0</v>
      </c>
      <c r="AA263" s="80" t="str">
        <f t="shared" si="19"/>
        <v>川沙支行</v>
      </c>
      <c r="AB263" s="81" t="s">
        <v>656</v>
      </c>
      <c r="AC263" s="81">
        <v>0</v>
      </c>
      <c r="AD263" s="81">
        <v>0</v>
      </c>
      <c r="AE263" s="81">
        <v>0</v>
      </c>
      <c r="AF263" s="81">
        <v>0</v>
      </c>
      <c r="AG263" s="80" t="str">
        <f>IFERROR(VLOOKUP(AB263,$AI:$AJ,2,FALSE),0)</f>
        <v>川沙支行</v>
      </c>
      <c r="AI263" s="89" t="s">
        <v>659</v>
      </c>
      <c r="AJ263" s="89" t="s">
        <v>49</v>
      </c>
      <c r="AL263" s="83"/>
      <c r="AM263" s="83"/>
      <c r="AN263" s="83"/>
      <c r="AO263" s="83"/>
      <c r="AP263" s="83"/>
      <c r="AX263" s="80" t="s">
        <v>659</v>
      </c>
      <c r="AY263" s="80" t="s">
        <v>49</v>
      </c>
    </row>
    <row r="264" s="80" customFormat="1" ht="17.25" spans="1:51">
      <c r="A264" s="95"/>
      <c r="B264" s="95"/>
      <c r="C264" s="95"/>
      <c r="D264" s="95"/>
      <c r="E264" s="95"/>
      <c r="F264" s="95"/>
      <c r="G264" s="95"/>
      <c r="H264" s="95"/>
      <c r="I264" s="95"/>
      <c r="J264" s="95"/>
      <c r="K264" s="95"/>
      <c r="Y264" s="98"/>
      <c r="Z264" s="80">
        <f t="shared" si="20"/>
        <v>0</v>
      </c>
      <c r="AA264" s="80" t="str">
        <f t="shared" si="19"/>
        <v>妙境支行</v>
      </c>
      <c r="AB264" s="81" t="s">
        <v>658</v>
      </c>
      <c r="AC264" s="81">
        <v>0</v>
      </c>
      <c r="AD264" s="81">
        <v>0</v>
      </c>
      <c r="AE264" s="81">
        <v>0</v>
      </c>
      <c r="AF264" s="81">
        <v>0</v>
      </c>
      <c r="AG264" s="80" t="str">
        <f>IFERROR(VLOOKUP(AB264,$AI:$AJ,2,FALSE),0)</f>
        <v>妙境支行</v>
      </c>
      <c r="AI264" s="89" t="s">
        <v>291</v>
      </c>
      <c r="AJ264" s="89" t="s">
        <v>49</v>
      </c>
      <c r="AL264" s="83"/>
      <c r="AM264" s="83"/>
      <c r="AN264" s="83"/>
      <c r="AO264" s="83"/>
      <c r="AP264" s="83"/>
      <c r="AX264" s="80" t="s">
        <v>291</v>
      </c>
      <c r="AY264" s="80" t="s">
        <v>49</v>
      </c>
    </row>
    <row r="265" s="80" customFormat="1" ht="17.25" spans="1:51">
      <c r="A265" s="95"/>
      <c r="B265" s="95"/>
      <c r="C265" s="95"/>
      <c r="D265" s="95"/>
      <c r="E265" s="95"/>
      <c r="F265" s="95"/>
      <c r="G265" s="95"/>
      <c r="H265" s="95"/>
      <c r="I265" s="95"/>
      <c r="J265" s="95"/>
      <c r="K265" s="95"/>
      <c r="Y265" s="98"/>
      <c r="Z265" s="80">
        <f t="shared" si="20"/>
        <v>0</v>
      </c>
      <c r="AA265" s="80" t="str">
        <f t="shared" si="19"/>
        <v>零售市场部</v>
      </c>
      <c r="AB265" s="81" t="s">
        <v>615</v>
      </c>
      <c r="AC265" s="81">
        <v>0</v>
      </c>
      <c r="AD265" s="81">
        <v>0</v>
      </c>
      <c r="AE265" s="81">
        <v>0</v>
      </c>
      <c r="AF265" s="81">
        <v>0</v>
      </c>
      <c r="AG265" s="80" t="str">
        <f>IFERROR(VLOOKUP(AB265,$AI:$AJ,2,FALSE),0)</f>
        <v>零售市场部</v>
      </c>
      <c r="AI265" s="89" t="s">
        <v>132</v>
      </c>
      <c r="AJ265" s="89" t="s">
        <v>49</v>
      </c>
      <c r="AL265" s="83"/>
      <c r="AM265" s="83"/>
      <c r="AN265" s="83"/>
      <c r="AO265" s="83"/>
      <c r="AP265" s="83"/>
      <c r="AX265" s="80" t="s">
        <v>132</v>
      </c>
      <c r="AY265" s="80" t="s">
        <v>49</v>
      </c>
    </row>
    <row r="266" s="80" customFormat="1" ht="17.25" spans="1:51">
      <c r="A266" s="95"/>
      <c r="B266" s="95"/>
      <c r="C266" s="95"/>
      <c r="D266" s="95"/>
      <c r="E266" s="95"/>
      <c r="F266" s="95"/>
      <c r="G266" s="95"/>
      <c r="H266" s="95"/>
      <c r="I266" s="95"/>
      <c r="J266" s="95"/>
      <c r="K266" s="95"/>
      <c r="Y266" s="98"/>
      <c r="Z266" s="80">
        <f t="shared" si="20"/>
        <v>0</v>
      </c>
      <c r="AA266" s="80" t="str">
        <f t="shared" si="19"/>
        <v>运营管理部</v>
      </c>
      <c r="AB266" s="81" t="s">
        <v>320</v>
      </c>
      <c r="AC266" s="81">
        <v>0</v>
      </c>
      <c r="AD266" s="81">
        <v>0</v>
      </c>
      <c r="AE266" s="81">
        <v>0</v>
      </c>
      <c r="AF266" s="81">
        <v>0</v>
      </c>
      <c r="AG266" s="80" t="str">
        <f>IFERROR(VLOOKUP(AB266,$AI:$AJ,2,FALSE),0)</f>
        <v>运营管理部</v>
      </c>
      <c r="AI266" s="91" t="s">
        <v>370</v>
      </c>
      <c r="AJ266" s="89" t="s">
        <v>49</v>
      </c>
      <c r="AL266" s="83"/>
      <c r="AM266" s="83"/>
      <c r="AN266" s="83"/>
      <c r="AO266" s="83"/>
      <c r="AP266" s="83"/>
      <c r="AX266" s="80" t="s">
        <v>370</v>
      </c>
      <c r="AY266" s="80" t="s">
        <v>49</v>
      </c>
    </row>
    <row r="267" s="80" customFormat="1" ht="17.25" spans="1:51">
      <c r="A267" s="95"/>
      <c r="B267" s="95"/>
      <c r="C267" s="95"/>
      <c r="D267" s="95"/>
      <c r="E267" s="95"/>
      <c r="F267" s="95"/>
      <c r="G267" s="95"/>
      <c r="H267" s="95"/>
      <c r="I267" s="95"/>
      <c r="J267" s="95"/>
      <c r="K267" s="95"/>
      <c r="Y267" s="98"/>
      <c r="Z267" s="80">
        <f t="shared" si="20"/>
        <v>0</v>
      </c>
      <c r="AA267" s="80">
        <f t="shared" si="19"/>
        <v>0</v>
      </c>
      <c r="AB267" s="81" t="s">
        <v>660</v>
      </c>
      <c r="AC267" s="81">
        <v>0</v>
      </c>
      <c r="AD267" s="81">
        <v>0</v>
      </c>
      <c r="AE267" s="81">
        <v>0</v>
      </c>
      <c r="AF267" s="81">
        <v>0</v>
      </c>
      <c r="AG267" s="80">
        <f>IFERROR(VLOOKUP(AB267,$AI:$AJ,2,FALSE),0)</f>
        <v>0</v>
      </c>
      <c r="AI267" s="92" t="s">
        <v>661</v>
      </c>
      <c r="AJ267" s="89" t="s">
        <v>49</v>
      </c>
      <c r="AL267" s="83"/>
      <c r="AM267" s="83"/>
      <c r="AN267" s="83"/>
      <c r="AO267" s="83"/>
      <c r="AP267" s="83"/>
      <c r="AX267" s="80" t="s">
        <v>661</v>
      </c>
      <c r="AY267" s="80" t="s">
        <v>49</v>
      </c>
    </row>
    <row r="268" s="80" customFormat="1" ht="17.25" spans="1:51">
      <c r="A268" s="95"/>
      <c r="B268" s="95"/>
      <c r="C268" s="95"/>
      <c r="D268" s="95"/>
      <c r="E268" s="95"/>
      <c r="F268" s="95"/>
      <c r="G268" s="95"/>
      <c r="H268" s="95"/>
      <c r="I268" s="95"/>
      <c r="J268" s="95"/>
      <c r="K268" s="95"/>
      <c r="Y268" s="98"/>
      <c r="Z268" s="80">
        <f t="shared" si="20"/>
        <v>0</v>
      </c>
      <c r="AA268" s="80" t="str">
        <f t="shared" si="19"/>
        <v>陆家嘴支行</v>
      </c>
      <c r="AB268" s="81" t="s">
        <v>132</v>
      </c>
      <c r="AC268" s="81">
        <v>0</v>
      </c>
      <c r="AD268" s="81">
        <v>0</v>
      </c>
      <c r="AE268" s="81">
        <v>0</v>
      </c>
      <c r="AF268" s="81">
        <v>0</v>
      </c>
      <c r="AG268" s="80" t="str">
        <f>IFERROR(VLOOKUP(AB268,$AI:$AJ,2,FALSE),0)</f>
        <v>陆家嘴支行</v>
      </c>
      <c r="AI268" s="94" t="s">
        <v>662</v>
      </c>
      <c r="AJ268" s="89" t="s">
        <v>49</v>
      </c>
      <c r="AL268" s="83"/>
      <c r="AM268" s="83"/>
      <c r="AN268" s="83"/>
      <c r="AO268" s="83"/>
      <c r="AP268" s="83"/>
      <c r="AX268" s="80" t="s">
        <v>662</v>
      </c>
      <c r="AY268" s="80" t="s">
        <v>49</v>
      </c>
    </row>
    <row r="269" s="80" customFormat="1" ht="17.25" spans="1:51">
      <c r="A269" s="95"/>
      <c r="B269" s="95"/>
      <c r="C269" s="95"/>
      <c r="D269" s="95"/>
      <c r="E269" s="95"/>
      <c r="F269" s="95"/>
      <c r="G269" s="95"/>
      <c r="H269" s="95"/>
      <c r="I269" s="95"/>
      <c r="J269" s="95"/>
      <c r="K269" s="95"/>
      <c r="Y269" s="98"/>
      <c r="Z269" s="80">
        <f t="shared" si="20"/>
        <v>0</v>
      </c>
      <c r="AA269" s="80">
        <f t="shared" si="19"/>
        <v>0</v>
      </c>
      <c r="AB269" s="81" t="s">
        <v>308</v>
      </c>
      <c r="AC269" s="81">
        <v>0</v>
      </c>
      <c r="AD269" s="81">
        <v>0</v>
      </c>
      <c r="AE269" s="81">
        <v>0</v>
      </c>
      <c r="AF269" s="81">
        <v>0</v>
      </c>
      <c r="AG269" s="80">
        <f>IFERROR(VLOOKUP(AB269,$AI:$AJ,2,FALSE),0)</f>
        <v>0</v>
      </c>
      <c r="AI269" s="93" t="s">
        <v>664</v>
      </c>
      <c r="AJ269" s="89" t="s">
        <v>49</v>
      </c>
      <c r="AL269" s="83"/>
      <c r="AM269" s="83"/>
      <c r="AN269" s="83"/>
      <c r="AO269" s="83"/>
      <c r="AP269" s="83"/>
      <c r="AX269" s="80" t="s">
        <v>664</v>
      </c>
      <c r="AY269" s="80" t="s">
        <v>49</v>
      </c>
    </row>
    <row r="270" s="80" customFormat="1" ht="17.25" spans="1:51">
      <c r="A270" s="95"/>
      <c r="B270" s="95"/>
      <c r="C270" s="95"/>
      <c r="D270" s="95"/>
      <c r="E270" s="95"/>
      <c r="F270" s="95"/>
      <c r="G270" s="95"/>
      <c r="H270" s="95"/>
      <c r="I270" s="95"/>
      <c r="J270" s="95"/>
      <c r="K270" s="95"/>
      <c r="Y270" s="98"/>
      <c r="Z270" s="80">
        <f t="shared" si="20"/>
        <v>0</v>
      </c>
      <c r="AA270" s="80" t="str">
        <f t="shared" si="19"/>
        <v>六团支行</v>
      </c>
      <c r="AB270" s="81" t="s">
        <v>663</v>
      </c>
      <c r="AC270" s="81">
        <v>0</v>
      </c>
      <c r="AD270" s="81">
        <v>0</v>
      </c>
      <c r="AE270" s="81">
        <v>0</v>
      </c>
      <c r="AF270" s="81">
        <v>0</v>
      </c>
      <c r="AG270" s="80" t="str">
        <f>IFERROR(VLOOKUP(AB270,$AI:$AJ,2,FALSE),0)</f>
        <v>六团支行</v>
      </c>
      <c r="AI270" s="89" t="s">
        <v>666</v>
      </c>
      <c r="AJ270" s="89" t="s">
        <v>49</v>
      </c>
      <c r="AL270" s="83"/>
      <c r="AM270" s="83"/>
      <c r="AN270" s="83"/>
      <c r="AO270" s="83"/>
      <c r="AP270" s="83"/>
      <c r="AX270" s="80" t="s">
        <v>666</v>
      </c>
      <c r="AY270" s="80" t="s">
        <v>49</v>
      </c>
    </row>
    <row r="271" s="80" customFormat="1" ht="17.25" spans="1:51">
      <c r="A271" s="95"/>
      <c r="B271" s="95"/>
      <c r="C271" s="95"/>
      <c r="D271" s="95"/>
      <c r="E271" s="95"/>
      <c r="F271" s="95"/>
      <c r="G271" s="95"/>
      <c r="H271" s="95"/>
      <c r="I271" s="95"/>
      <c r="J271" s="95"/>
      <c r="K271" s="95"/>
      <c r="Y271" s="98"/>
      <c r="Z271" s="80">
        <f t="shared" si="20"/>
        <v>0</v>
      </c>
      <c r="AA271" s="80">
        <f t="shared" si="19"/>
        <v>0</v>
      </c>
      <c r="AB271" s="81" t="s">
        <v>665</v>
      </c>
      <c r="AC271" s="81">
        <v>0</v>
      </c>
      <c r="AD271" s="81">
        <v>0</v>
      </c>
      <c r="AE271" s="81">
        <v>0</v>
      </c>
      <c r="AF271" s="81">
        <v>0</v>
      </c>
      <c r="AG271" s="80">
        <f>IFERROR(VLOOKUP(AB271,$AI:$AJ,2,FALSE),0)</f>
        <v>0</v>
      </c>
      <c r="AI271" s="89" t="s">
        <v>668</v>
      </c>
      <c r="AJ271" s="89" t="s">
        <v>49</v>
      </c>
      <c r="AL271" s="83"/>
      <c r="AM271" s="83"/>
      <c r="AN271" s="83"/>
      <c r="AO271" s="83"/>
      <c r="AP271" s="83"/>
      <c r="AX271" s="80" t="s">
        <v>668</v>
      </c>
      <c r="AY271" s="80" t="s">
        <v>49</v>
      </c>
    </row>
    <row r="272" s="80" customFormat="1" ht="17.25" spans="1:51">
      <c r="A272" s="95"/>
      <c r="B272" s="95"/>
      <c r="C272" s="95"/>
      <c r="D272" s="95"/>
      <c r="E272" s="95"/>
      <c r="F272" s="95"/>
      <c r="G272" s="95"/>
      <c r="H272" s="95"/>
      <c r="I272" s="95"/>
      <c r="J272" s="95"/>
      <c r="K272" s="95"/>
      <c r="Y272" s="98"/>
      <c r="Z272" s="80">
        <f t="shared" si="20"/>
        <v>0</v>
      </c>
      <c r="AA272" s="80">
        <f t="shared" si="19"/>
        <v>0</v>
      </c>
      <c r="AB272" s="81" t="s">
        <v>667</v>
      </c>
      <c r="AC272" s="81">
        <v>0</v>
      </c>
      <c r="AD272" s="81">
        <v>0</v>
      </c>
      <c r="AE272" s="81">
        <v>0</v>
      </c>
      <c r="AF272" s="81">
        <v>0</v>
      </c>
      <c r="AG272" s="80">
        <f>IFERROR(VLOOKUP(AB272,$AI:$AJ,2,FALSE),0)</f>
        <v>0</v>
      </c>
      <c r="AI272" s="92" t="s">
        <v>669</v>
      </c>
      <c r="AJ272" s="89" t="s">
        <v>49</v>
      </c>
      <c r="AL272" s="83"/>
      <c r="AM272" s="83"/>
      <c r="AN272" s="83"/>
      <c r="AO272" s="83"/>
      <c r="AP272" s="83"/>
      <c r="AX272" s="80" t="s">
        <v>669</v>
      </c>
      <c r="AY272" s="80" t="s">
        <v>49</v>
      </c>
    </row>
    <row r="273" s="80" customFormat="1" ht="17.25" spans="1:51">
      <c r="A273" s="95"/>
      <c r="B273" s="95"/>
      <c r="C273" s="95"/>
      <c r="D273" s="95"/>
      <c r="E273" s="95"/>
      <c r="F273" s="95"/>
      <c r="G273" s="95"/>
      <c r="H273" s="95"/>
      <c r="I273" s="95"/>
      <c r="J273" s="95"/>
      <c r="K273" s="95"/>
      <c r="Y273" s="98"/>
      <c r="Z273" s="80">
        <f t="shared" si="20"/>
        <v>0</v>
      </c>
      <c r="AA273" s="80" t="str">
        <f t="shared" si="19"/>
        <v>风险管理部</v>
      </c>
      <c r="AB273" s="81" t="s">
        <v>492</v>
      </c>
      <c r="AC273" s="81">
        <v>0</v>
      </c>
      <c r="AD273" s="81">
        <v>0</v>
      </c>
      <c r="AE273" s="81">
        <v>0</v>
      </c>
      <c r="AF273" s="81">
        <v>0</v>
      </c>
      <c r="AG273" s="80" t="str">
        <f>IFERROR(VLOOKUP(AB273,$AI:$AJ,2,FALSE),0)</f>
        <v>风险管理部</v>
      </c>
      <c r="AI273" s="89" t="s">
        <v>425</v>
      </c>
      <c r="AJ273" s="89" t="s">
        <v>241</v>
      </c>
      <c r="AL273" s="83"/>
      <c r="AM273" s="83"/>
      <c r="AN273" s="83"/>
      <c r="AO273" s="83"/>
      <c r="AP273" s="83"/>
      <c r="AX273" s="80" t="s">
        <v>425</v>
      </c>
      <c r="AY273" s="80" t="s">
        <v>241</v>
      </c>
    </row>
    <row r="274" s="80" customFormat="1" ht="17.25" spans="1:51">
      <c r="A274" s="95"/>
      <c r="B274" s="95"/>
      <c r="C274" s="95"/>
      <c r="D274" s="95"/>
      <c r="E274" s="95"/>
      <c r="F274" s="95"/>
      <c r="G274" s="95"/>
      <c r="H274" s="95"/>
      <c r="I274" s="95"/>
      <c r="J274" s="95"/>
      <c r="K274" s="95"/>
      <c r="Y274" s="98"/>
      <c r="Z274" s="80">
        <f t="shared" si="20"/>
        <v>0</v>
      </c>
      <c r="AA274" s="80">
        <f t="shared" si="19"/>
        <v>0</v>
      </c>
      <c r="AB274" s="81" t="s">
        <v>670</v>
      </c>
      <c r="AC274" s="81">
        <v>0</v>
      </c>
      <c r="AD274" s="81">
        <v>0</v>
      </c>
      <c r="AE274" s="81">
        <v>0</v>
      </c>
      <c r="AF274" s="81">
        <v>0</v>
      </c>
      <c r="AG274" s="80">
        <f>IFERROR(VLOOKUP(AB274,$AI:$AJ,2,FALSE),0)</f>
        <v>0</v>
      </c>
      <c r="AI274" s="89" t="s">
        <v>183</v>
      </c>
      <c r="AJ274" s="89" t="s">
        <v>241</v>
      </c>
      <c r="AL274" s="83"/>
      <c r="AM274" s="83"/>
      <c r="AN274" s="83"/>
      <c r="AO274" s="83"/>
      <c r="AP274" s="83"/>
      <c r="AX274" s="80" t="s">
        <v>183</v>
      </c>
      <c r="AY274" s="80" t="s">
        <v>241</v>
      </c>
    </row>
    <row r="275" s="80" customFormat="1" ht="17.25" spans="1:51">
      <c r="A275" s="95"/>
      <c r="B275" s="95"/>
      <c r="C275" s="95"/>
      <c r="D275" s="95"/>
      <c r="E275" s="95"/>
      <c r="F275" s="95"/>
      <c r="G275" s="95"/>
      <c r="H275" s="95"/>
      <c r="I275" s="95"/>
      <c r="J275" s="95"/>
      <c r="K275" s="95"/>
      <c r="Y275" s="98"/>
      <c r="Z275" s="80">
        <f t="shared" si="20"/>
        <v>0</v>
      </c>
      <c r="AA275" s="80" t="str">
        <f t="shared" si="19"/>
        <v>江镇支行</v>
      </c>
      <c r="AB275" s="81" t="s">
        <v>140</v>
      </c>
      <c r="AC275" s="81">
        <v>0</v>
      </c>
      <c r="AD275" s="81">
        <v>0</v>
      </c>
      <c r="AE275" s="81">
        <v>0</v>
      </c>
      <c r="AF275" s="81">
        <v>0</v>
      </c>
      <c r="AG275" s="80" t="str">
        <f>IFERROR(VLOOKUP(AB275,$AI:$AJ,2,FALSE),0)</f>
        <v>江镇支行</v>
      </c>
      <c r="AI275" s="89" t="s">
        <v>461</v>
      </c>
      <c r="AJ275" s="89" t="s">
        <v>241</v>
      </c>
      <c r="AL275" s="83"/>
      <c r="AM275" s="83"/>
      <c r="AN275" s="83"/>
      <c r="AO275" s="83"/>
      <c r="AP275" s="83"/>
      <c r="AX275" s="80" t="s">
        <v>461</v>
      </c>
      <c r="AY275" s="80" t="s">
        <v>241</v>
      </c>
    </row>
    <row r="276" s="80" customFormat="1" ht="17.25" spans="1:51">
      <c r="A276" s="95"/>
      <c r="B276" s="95"/>
      <c r="C276" s="95"/>
      <c r="D276" s="95"/>
      <c r="E276" s="95"/>
      <c r="F276" s="95"/>
      <c r="G276" s="95"/>
      <c r="H276" s="95"/>
      <c r="I276" s="95"/>
      <c r="J276" s="95"/>
      <c r="K276" s="95"/>
      <c r="Y276" s="98"/>
      <c r="Z276" s="80">
        <f t="shared" si="20"/>
        <v>0</v>
      </c>
      <c r="AA276" s="80" t="str">
        <f t="shared" si="19"/>
        <v>运营管理部</v>
      </c>
      <c r="AB276" s="81" t="s">
        <v>348</v>
      </c>
      <c r="AC276" s="81">
        <v>0</v>
      </c>
      <c r="AD276" s="81">
        <v>0</v>
      </c>
      <c r="AE276" s="81">
        <v>0</v>
      </c>
      <c r="AF276" s="81">
        <v>0</v>
      </c>
      <c r="AG276" s="80" t="str">
        <f>IFERROR(VLOOKUP(AB276,$AI:$AJ,2,FALSE),0)</f>
        <v>运营管理部</v>
      </c>
      <c r="AI276" s="89" t="s">
        <v>484</v>
      </c>
      <c r="AJ276" s="89" t="s">
        <v>241</v>
      </c>
      <c r="AL276" s="83"/>
      <c r="AM276" s="83"/>
      <c r="AN276" s="83"/>
      <c r="AO276" s="83"/>
      <c r="AP276" s="83"/>
      <c r="AX276" s="80" t="s">
        <v>484</v>
      </c>
      <c r="AY276" s="80" t="s">
        <v>241</v>
      </c>
    </row>
    <row r="277" s="80" customFormat="1" ht="17.25" spans="1:51">
      <c r="A277" s="95"/>
      <c r="B277" s="95"/>
      <c r="C277" s="95"/>
      <c r="D277" s="95"/>
      <c r="E277" s="95"/>
      <c r="F277" s="95"/>
      <c r="G277" s="95"/>
      <c r="H277" s="95"/>
      <c r="I277" s="95"/>
      <c r="J277" s="95"/>
      <c r="K277" s="95"/>
      <c r="Y277" s="98"/>
      <c r="Z277" s="80">
        <f t="shared" si="20"/>
        <v>0</v>
      </c>
      <c r="AA277" s="80">
        <f t="shared" si="19"/>
        <v>0</v>
      </c>
      <c r="AB277" s="81" t="s">
        <v>671</v>
      </c>
      <c r="AC277" s="81">
        <v>0</v>
      </c>
      <c r="AD277" s="81">
        <v>0</v>
      </c>
      <c r="AE277" s="81">
        <v>0</v>
      </c>
      <c r="AF277" s="81">
        <v>0</v>
      </c>
      <c r="AG277" s="80">
        <f>IFERROR(VLOOKUP(AB277,$AI:$AJ,2,FALSE),0)</f>
        <v>0</v>
      </c>
      <c r="AI277" s="89" t="s">
        <v>214</v>
      </c>
      <c r="AJ277" s="89" t="s">
        <v>241</v>
      </c>
      <c r="AL277" s="83"/>
      <c r="AM277" s="83"/>
      <c r="AN277" s="83"/>
      <c r="AO277" s="83"/>
      <c r="AP277" s="83"/>
      <c r="AX277" s="80" t="s">
        <v>214</v>
      </c>
      <c r="AY277" s="80" t="s">
        <v>241</v>
      </c>
    </row>
    <row r="278" s="80" customFormat="1" ht="17.25" spans="1:51">
      <c r="A278" s="95"/>
      <c r="B278" s="95"/>
      <c r="C278" s="95"/>
      <c r="D278" s="95"/>
      <c r="E278" s="95"/>
      <c r="F278" s="95"/>
      <c r="G278" s="95"/>
      <c r="H278" s="95"/>
      <c r="I278" s="95"/>
      <c r="J278" s="95"/>
      <c r="K278" s="95"/>
      <c r="Y278" s="98"/>
      <c r="Z278" s="80">
        <f t="shared" si="20"/>
        <v>0</v>
      </c>
      <c r="AA278" s="80">
        <f t="shared" si="19"/>
        <v>0</v>
      </c>
      <c r="AB278" s="81" t="s">
        <v>672</v>
      </c>
      <c r="AC278" s="81">
        <v>0</v>
      </c>
      <c r="AD278" s="81">
        <v>0</v>
      </c>
      <c r="AE278" s="81">
        <v>0</v>
      </c>
      <c r="AF278" s="81">
        <v>0</v>
      </c>
      <c r="AG278" s="80">
        <f>IFERROR(VLOOKUP(AB278,$AI:$AJ,2,FALSE),0)</f>
        <v>0</v>
      </c>
      <c r="AI278" s="89" t="s">
        <v>613</v>
      </c>
      <c r="AJ278" s="89" t="s">
        <v>241</v>
      </c>
      <c r="AL278" s="83"/>
      <c r="AM278" s="83"/>
      <c r="AN278" s="83"/>
      <c r="AO278" s="83"/>
      <c r="AP278" s="83"/>
      <c r="AX278" s="80" t="s">
        <v>613</v>
      </c>
      <c r="AY278" s="80" t="s">
        <v>241</v>
      </c>
    </row>
    <row r="279" s="80" customFormat="1" ht="17.25" spans="1:51">
      <c r="A279" s="95"/>
      <c r="B279" s="95"/>
      <c r="C279" s="95"/>
      <c r="D279" s="95"/>
      <c r="E279" s="95"/>
      <c r="F279" s="95"/>
      <c r="G279" s="95"/>
      <c r="H279" s="95"/>
      <c r="I279" s="95"/>
      <c r="J279" s="95"/>
      <c r="K279" s="95"/>
      <c r="Y279" s="98"/>
      <c r="Z279" s="80">
        <f t="shared" si="20"/>
        <v>0</v>
      </c>
      <c r="AA279" s="80" t="str">
        <f t="shared" si="19"/>
        <v>金桥支行</v>
      </c>
      <c r="AB279" s="81" t="s">
        <v>673</v>
      </c>
      <c r="AC279" s="81">
        <v>0</v>
      </c>
      <c r="AD279" s="81">
        <v>0</v>
      </c>
      <c r="AE279" s="81">
        <v>0</v>
      </c>
      <c r="AF279" s="81">
        <v>0</v>
      </c>
      <c r="AG279" s="80" t="str">
        <f>IFERROR(VLOOKUP(AB279,$AI:$AJ,2,FALSE),0)</f>
        <v>金桥支行</v>
      </c>
      <c r="AI279" s="89" t="s">
        <v>675</v>
      </c>
      <c r="AJ279" s="89" t="s">
        <v>241</v>
      </c>
      <c r="AL279" s="83"/>
      <c r="AM279" s="83"/>
      <c r="AN279" s="83"/>
      <c r="AO279" s="83"/>
      <c r="AP279" s="83"/>
      <c r="AX279" s="80" t="s">
        <v>675</v>
      </c>
      <c r="AY279" s="80" t="s">
        <v>241</v>
      </c>
    </row>
    <row r="280" s="80" customFormat="1" ht="17.25" spans="1:51">
      <c r="A280" s="95"/>
      <c r="B280" s="95"/>
      <c r="C280" s="95"/>
      <c r="D280" s="95"/>
      <c r="E280" s="95"/>
      <c r="F280" s="95"/>
      <c r="G280" s="95"/>
      <c r="H280" s="95"/>
      <c r="I280" s="95"/>
      <c r="J280" s="95"/>
      <c r="K280" s="95"/>
      <c r="Y280" s="98"/>
      <c r="Z280" s="80">
        <f t="shared" si="20"/>
        <v>0</v>
      </c>
      <c r="AA280" s="80">
        <f t="shared" si="19"/>
        <v>0</v>
      </c>
      <c r="AB280" s="81" t="s">
        <v>674</v>
      </c>
      <c r="AC280" s="81">
        <v>0</v>
      </c>
      <c r="AD280" s="81">
        <v>0</v>
      </c>
      <c r="AE280" s="81">
        <v>0</v>
      </c>
      <c r="AF280" s="81">
        <v>0</v>
      </c>
      <c r="AG280" s="80">
        <f>IFERROR(VLOOKUP(AB280,$AI:$AJ,2,FALSE),0)</f>
        <v>0</v>
      </c>
      <c r="AI280" s="89" t="s">
        <v>677</v>
      </c>
      <c r="AJ280" s="89" t="s">
        <v>241</v>
      </c>
      <c r="AL280" s="83"/>
      <c r="AM280" s="83"/>
      <c r="AN280" s="83"/>
      <c r="AO280" s="83"/>
      <c r="AP280" s="83"/>
      <c r="AX280" s="80" t="s">
        <v>677</v>
      </c>
      <c r="AY280" s="80" t="s">
        <v>241</v>
      </c>
    </row>
    <row r="281" s="80" customFormat="1" ht="17.25" spans="1:51">
      <c r="A281" s="95"/>
      <c r="B281" s="95"/>
      <c r="C281" s="95"/>
      <c r="D281" s="95"/>
      <c r="E281" s="95"/>
      <c r="F281" s="95"/>
      <c r="G281" s="95"/>
      <c r="H281" s="95"/>
      <c r="I281" s="95"/>
      <c r="J281" s="95"/>
      <c r="K281" s="95"/>
      <c r="Y281" s="98"/>
      <c r="Z281" s="80">
        <f t="shared" si="20"/>
        <v>0</v>
      </c>
      <c r="AA281" s="80" t="str">
        <f t="shared" si="19"/>
        <v>金桥支行</v>
      </c>
      <c r="AB281" s="81" t="s">
        <v>676</v>
      </c>
      <c r="AC281" s="81">
        <v>0</v>
      </c>
      <c r="AD281" s="81">
        <v>0</v>
      </c>
      <c r="AE281" s="81">
        <v>0</v>
      </c>
      <c r="AF281" s="81">
        <v>0</v>
      </c>
      <c r="AG281" s="80" t="str">
        <f>IFERROR(VLOOKUP(AB281,$AI:$AJ,2,FALSE),0)</f>
        <v>金桥支行</v>
      </c>
      <c r="AI281" s="89" t="s">
        <v>679</v>
      </c>
      <c r="AJ281" s="89" t="s">
        <v>241</v>
      </c>
      <c r="AL281" s="83"/>
      <c r="AM281" s="83"/>
      <c r="AN281" s="83"/>
      <c r="AO281" s="83"/>
      <c r="AP281" s="83"/>
      <c r="AX281" s="80" t="s">
        <v>679</v>
      </c>
      <c r="AY281" s="80" t="s">
        <v>241</v>
      </c>
    </row>
    <row r="282" s="80" customFormat="1" ht="17.25" spans="1:51">
      <c r="A282" s="95"/>
      <c r="B282" s="95"/>
      <c r="C282" s="95"/>
      <c r="D282" s="95"/>
      <c r="E282" s="95"/>
      <c r="F282" s="95"/>
      <c r="G282" s="95"/>
      <c r="H282" s="95"/>
      <c r="I282" s="95"/>
      <c r="J282" s="95"/>
      <c r="K282" s="95"/>
      <c r="Y282" s="98"/>
      <c r="Z282" s="80">
        <f t="shared" si="20"/>
        <v>0</v>
      </c>
      <c r="AA282" s="80">
        <f t="shared" si="19"/>
        <v>0</v>
      </c>
      <c r="AB282" s="81" t="s">
        <v>678</v>
      </c>
      <c r="AC282" s="81">
        <v>0</v>
      </c>
      <c r="AD282" s="81">
        <v>0</v>
      </c>
      <c r="AE282" s="81">
        <v>0</v>
      </c>
      <c r="AF282" s="81">
        <v>45000</v>
      </c>
      <c r="AG282" s="80">
        <f>IFERROR(VLOOKUP(AB282,$AI:$AJ,2,FALSE),0)</f>
        <v>0</v>
      </c>
      <c r="AI282" s="89" t="s">
        <v>681</v>
      </c>
      <c r="AJ282" s="89" t="s">
        <v>57</v>
      </c>
      <c r="AL282" s="83"/>
      <c r="AM282" s="83"/>
      <c r="AN282" s="83"/>
      <c r="AO282" s="83"/>
      <c r="AP282" s="83"/>
      <c r="AX282" s="80" t="s">
        <v>681</v>
      </c>
      <c r="AY282" s="80" t="s">
        <v>57</v>
      </c>
    </row>
    <row r="283" s="80" customFormat="1" ht="17.25" spans="1:51">
      <c r="A283" s="95"/>
      <c r="B283" s="95"/>
      <c r="C283" s="95"/>
      <c r="D283" s="95"/>
      <c r="E283" s="95"/>
      <c r="F283" s="95"/>
      <c r="G283" s="95"/>
      <c r="H283" s="95"/>
      <c r="I283" s="95"/>
      <c r="J283" s="95"/>
      <c r="K283" s="95"/>
      <c r="Y283" s="98"/>
      <c r="Z283" s="80">
        <f t="shared" si="20"/>
        <v>0</v>
      </c>
      <c r="AA283" s="80">
        <f t="shared" si="19"/>
        <v>0</v>
      </c>
      <c r="AB283" s="81" t="s">
        <v>680</v>
      </c>
      <c r="AC283" s="81">
        <v>0</v>
      </c>
      <c r="AD283" s="81">
        <v>0</v>
      </c>
      <c r="AE283" s="81">
        <v>0</v>
      </c>
      <c r="AF283" s="81">
        <v>0</v>
      </c>
      <c r="AG283" s="80">
        <f>IFERROR(VLOOKUP(AB283,$AI:$AJ,2,FALSE),0)</f>
        <v>0</v>
      </c>
      <c r="AI283" s="89" t="s">
        <v>683</v>
      </c>
      <c r="AJ283" s="89" t="s">
        <v>57</v>
      </c>
      <c r="AL283" s="83"/>
      <c r="AM283" s="83"/>
      <c r="AN283" s="83"/>
      <c r="AO283" s="83"/>
      <c r="AP283" s="83"/>
      <c r="AX283" s="80" t="s">
        <v>683</v>
      </c>
      <c r="AY283" s="80" t="s">
        <v>57</v>
      </c>
    </row>
    <row r="284" s="80" customFormat="1" ht="17.25" spans="1:51">
      <c r="A284" s="95"/>
      <c r="B284" s="95"/>
      <c r="C284" s="95"/>
      <c r="D284" s="95"/>
      <c r="E284" s="95"/>
      <c r="F284" s="95"/>
      <c r="G284" s="95"/>
      <c r="H284" s="95"/>
      <c r="I284" s="95"/>
      <c r="J284" s="95"/>
      <c r="K284" s="95"/>
      <c r="Y284" s="98"/>
      <c r="Z284" s="80">
        <f t="shared" si="20"/>
        <v>0</v>
      </c>
      <c r="AA284" s="80">
        <f t="shared" si="19"/>
        <v>0</v>
      </c>
      <c r="AB284" s="81" t="s">
        <v>682</v>
      </c>
      <c r="AC284" s="81">
        <v>0</v>
      </c>
      <c r="AD284" s="81">
        <v>0</v>
      </c>
      <c r="AE284" s="81">
        <v>0</v>
      </c>
      <c r="AF284" s="81">
        <v>0</v>
      </c>
      <c r="AG284" s="80">
        <f>IFERROR(VLOOKUP(AB284,$AI:$AJ,2,FALSE),0)</f>
        <v>0</v>
      </c>
      <c r="AI284" s="89" t="s">
        <v>685</v>
      </c>
      <c r="AJ284" s="89" t="s">
        <v>57</v>
      </c>
      <c r="AL284" s="83"/>
      <c r="AM284" s="83"/>
      <c r="AN284" s="83"/>
      <c r="AO284" s="83"/>
      <c r="AP284" s="83"/>
      <c r="AX284" s="80" t="s">
        <v>685</v>
      </c>
      <c r="AY284" s="80" t="s">
        <v>57</v>
      </c>
    </row>
    <row r="285" s="80" customFormat="1" ht="17.25" spans="1:51">
      <c r="A285" s="95"/>
      <c r="B285" s="95"/>
      <c r="C285" s="95"/>
      <c r="D285" s="95"/>
      <c r="E285" s="95"/>
      <c r="F285" s="95"/>
      <c r="G285" s="95"/>
      <c r="H285" s="95"/>
      <c r="I285" s="95"/>
      <c r="J285" s="95"/>
      <c r="K285" s="95"/>
      <c r="Y285" s="98"/>
      <c r="Z285" s="80">
        <f t="shared" si="20"/>
        <v>0</v>
      </c>
      <c r="AA285" s="80" t="str">
        <f t="shared" si="19"/>
        <v>六里支行</v>
      </c>
      <c r="AB285" s="81" t="s">
        <v>684</v>
      </c>
      <c r="AC285" s="81">
        <v>0</v>
      </c>
      <c r="AD285" s="81">
        <v>0</v>
      </c>
      <c r="AE285" s="81">
        <v>0</v>
      </c>
      <c r="AF285" s="81">
        <v>0</v>
      </c>
      <c r="AG285" s="80" t="str">
        <f>IFERROR(VLOOKUP(AB285,$AI:$AJ,2,FALSE),0)</f>
        <v>六里支行</v>
      </c>
      <c r="AI285" s="89" t="s">
        <v>529</v>
      </c>
      <c r="AJ285" s="89" t="s">
        <v>57</v>
      </c>
      <c r="AL285" s="83"/>
      <c r="AM285" s="83"/>
      <c r="AN285" s="83"/>
      <c r="AO285" s="83"/>
      <c r="AP285" s="83"/>
      <c r="AX285" s="80" t="s">
        <v>529</v>
      </c>
      <c r="AY285" s="80" t="s">
        <v>57</v>
      </c>
    </row>
    <row r="286" s="80" customFormat="1" ht="17.25" spans="1:51">
      <c r="A286" s="95"/>
      <c r="B286" s="95"/>
      <c r="C286" s="95"/>
      <c r="D286" s="95"/>
      <c r="E286" s="95"/>
      <c r="F286" s="95"/>
      <c r="G286" s="95"/>
      <c r="H286" s="95"/>
      <c r="I286" s="95"/>
      <c r="J286" s="95"/>
      <c r="K286" s="95"/>
      <c r="Y286" s="98"/>
      <c r="Z286" s="80">
        <f t="shared" si="20"/>
        <v>0</v>
      </c>
      <c r="AA286" s="80">
        <f t="shared" si="19"/>
        <v>0</v>
      </c>
      <c r="AB286" s="81" t="s">
        <v>686</v>
      </c>
      <c r="AC286" s="81">
        <v>0</v>
      </c>
      <c r="AD286" s="81">
        <v>0</v>
      </c>
      <c r="AE286" s="81">
        <v>0</v>
      </c>
      <c r="AF286" s="81">
        <v>0</v>
      </c>
      <c r="AG286" s="80">
        <f>IFERROR(VLOOKUP(AB286,$AI:$AJ,2,FALSE),0)</f>
        <v>0</v>
      </c>
      <c r="AI286" s="93" t="s">
        <v>435</v>
      </c>
      <c r="AJ286" s="89" t="s">
        <v>57</v>
      </c>
      <c r="AL286" s="83"/>
      <c r="AM286" s="83"/>
      <c r="AN286" s="83"/>
      <c r="AO286" s="83"/>
      <c r="AP286" s="83"/>
      <c r="AX286" s="80" t="s">
        <v>435</v>
      </c>
      <c r="AY286" s="80" t="s">
        <v>57</v>
      </c>
    </row>
    <row r="287" s="80" customFormat="1" ht="17.25" spans="1:51">
      <c r="A287" s="95"/>
      <c r="B287" s="95"/>
      <c r="C287" s="95"/>
      <c r="D287" s="95"/>
      <c r="E287" s="95"/>
      <c r="F287" s="95"/>
      <c r="G287" s="95"/>
      <c r="H287" s="95"/>
      <c r="I287" s="95"/>
      <c r="J287" s="95"/>
      <c r="K287" s="95"/>
      <c r="Y287" s="98"/>
      <c r="Z287" s="80">
        <f t="shared" si="20"/>
        <v>0</v>
      </c>
      <c r="AA287" s="80" t="str">
        <f t="shared" si="19"/>
        <v>人力资源部</v>
      </c>
      <c r="AB287" s="81" t="s">
        <v>181</v>
      </c>
      <c r="AC287" s="81">
        <v>0</v>
      </c>
      <c r="AD287" s="81">
        <v>0</v>
      </c>
      <c r="AE287" s="81">
        <v>0</v>
      </c>
      <c r="AF287" s="81">
        <v>0</v>
      </c>
      <c r="AG287" s="80" t="str">
        <f>IFERROR(VLOOKUP(AB287,$AI:$AJ,2,FALSE),0)</f>
        <v>人力资源部</v>
      </c>
      <c r="AI287" s="94" t="s">
        <v>270</v>
      </c>
      <c r="AJ287" s="89" t="s">
        <v>57</v>
      </c>
      <c r="AL287" s="83"/>
      <c r="AM287" s="83"/>
      <c r="AN287" s="83"/>
      <c r="AO287" s="83"/>
      <c r="AP287" s="83"/>
      <c r="AX287" s="80" t="s">
        <v>270</v>
      </c>
      <c r="AY287" s="80" t="s">
        <v>57</v>
      </c>
    </row>
    <row r="288" s="80" customFormat="1" ht="17.25" spans="1:51">
      <c r="A288" s="95"/>
      <c r="B288" s="95"/>
      <c r="C288" s="95"/>
      <c r="D288" s="95"/>
      <c r="E288" s="95"/>
      <c r="F288" s="95"/>
      <c r="G288" s="95"/>
      <c r="H288" s="95"/>
      <c r="I288" s="95"/>
      <c r="J288" s="95"/>
      <c r="K288" s="95"/>
      <c r="Y288" s="98"/>
      <c r="Z288" s="80">
        <f t="shared" si="20"/>
        <v>0</v>
      </c>
      <c r="AA288" s="80" t="str">
        <f t="shared" si="19"/>
        <v>风险管理部</v>
      </c>
      <c r="AB288" s="81" t="s">
        <v>524</v>
      </c>
      <c r="AC288" s="81">
        <v>0</v>
      </c>
      <c r="AD288" s="81">
        <v>0</v>
      </c>
      <c r="AE288" s="81">
        <v>0</v>
      </c>
      <c r="AF288" s="81">
        <v>0</v>
      </c>
      <c r="AG288" s="80" t="str">
        <f>IFERROR(VLOOKUP(AB288,$AI:$AJ,2,FALSE),0)</f>
        <v>风险管理部</v>
      </c>
      <c r="AI288" s="89" t="s">
        <v>687</v>
      </c>
      <c r="AJ288" s="89" t="s">
        <v>57</v>
      </c>
      <c r="AL288" s="83"/>
      <c r="AM288" s="83"/>
      <c r="AN288" s="83"/>
      <c r="AO288" s="83"/>
      <c r="AP288" s="83"/>
      <c r="AX288" s="80" t="s">
        <v>687</v>
      </c>
      <c r="AY288" s="80" t="s">
        <v>57</v>
      </c>
    </row>
    <row r="289" s="80" customFormat="1" ht="17.25" spans="1:51">
      <c r="A289" s="95"/>
      <c r="B289" s="95"/>
      <c r="C289" s="95"/>
      <c r="D289" s="95"/>
      <c r="E289" s="95"/>
      <c r="F289" s="95"/>
      <c r="G289" s="95"/>
      <c r="H289" s="95"/>
      <c r="I289" s="95"/>
      <c r="J289" s="95"/>
      <c r="K289" s="95"/>
      <c r="Y289" s="98"/>
      <c r="Z289" s="80">
        <f t="shared" si="20"/>
        <v>0</v>
      </c>
      <c r="AA289" s="80" t="str">
        <f t="shared" si="19"/>
        <v>花木支行</v>
      </c>
      <c r="AB289" s="81" t="s">
        <v>681</v>
      </c>
      <c r="AC289" s="81">
        <v>0</v>
      </c>
      <c r="AD289" s="81">
        <v>0</v>
      </c>
      <c r="AE289" s="81">
        <v>0</v>
      </c>
      <c r="AF289" s="81">
        <v>0</v>
      </c>
      <c r="AG289" s="80" t="str">
        <f>IFERROR(VLOOKUP(AB289,$AI:$AJ,2,FALSE),0)</f>
        <v>花木支行</v>
      </c>
      <c r="AI289" s="89" t="s">
        <v>688</v>
      </c>
      <c r="AJ289" s="89" t="s">
        <v>57</v>
      </c>
      <c r="AL289" s="83"/>
      <c r="AM289" s="83"/>
      <c r="AN289" s="83"/>
      <c r="AO289" s="83"/>
      <c r="AP289" s="83"/>
      <c r="AX289" s="80" t="s">
        <v>688</v>
      </c>
      <c r="AY289" s="80" t="s">
        <v>57</v>
      </c>
    </row>
    <row r="290" s="80" customFormat="1" ht="17.25" spans="1:51">
      <c r="A290" s="95"/>
      <c r="B290" s="95"/>
      <c r="C290" s="95"/>
      <c r="D290" s="95"/>
      <c r="E290" s="95"/>
      <c r="F290" s="95"/>
      <c r="G290" s="95"/>
      <c r="H290" s="95"/>
      <c r="I290" s="95"/>
      <c r="J290" s="95"/>
      <c r="K290" s="95"/>
      <c r="Y290" s="98"/>
      <c r="Z290" s="80">
        <f t="shared" si="20"/>
        <v>0</v>
      </c>
      <c r="AA290" s="80" t="str">
        <f t="shared" si="19"/>
        <v>金海华城分理处</v>
      </c>
      <c r="AB290" s="81" t="s">
        <v>145</v>
      </c>
      <c r="AC290" s="81">
        <v>0</v>
      </c>
      <c r="AD290" s="81">
        <v>0</v>
      </c>
      <c r="AE290" s="81">
        <v>0</v>
      </c>
      <c r="AF290" s="81">
        <v>0</v>
      </c>
      <c r="AG290" s="80" t="str">
        <f>IFERROR(VLOOKUP(AB290,$AI:$AJ,2,FALSE),0)</f>
        <v>金海华城分理处</v>
      </c>
      <c r="AI290" s="89" t="s">
        <v>636</v>
      </c>
      <c r="AJ290" s="89" t="s">
        <v>57</v>
      </c>
      <c r="AL290" s="83"/>
      <c r="AM290" s="83"/>
      <c r="AN290" s="83"/>
      <c r="AO290" s="83"/>
      <c r="AP290" s="83"/>
      <c r="AX290" s="80" t="s">
        <v>636</v>
      </c>
      <c r="AY290" s="80" t="s">
        <v>57</v>
      </c>
    </row>
    <row r="291" s="80" customFormat="1" ht="17.25" spans="1:51">
      <c r="A291" s="95"/>
      <c r="B291" s="95"/>
      <c r="C291" s="95"/>
      <c r="D291" s="95"/>
      <c r="E291" s="95"/>
      <c r="F291" s="95"/>
      <c r="G291" s="95"/>
      <c r="H291" s="95"/>
      <c r="I291" s="95"/>
      <c r="J291" s="95"/>
      <c r="K291" s="95"/>
      <c r="Y291" s="98"/>
      <c r="Z291" s="80">
        <f t="shared" si="20"/>
        <v>0</v>
      </c>
      <c r="AA291" s="80" t="str">
        <f t="shared" si="19"/>
        <v>张江支行</v>
      </c>
      <c r="AB291" s="81" t="s">
        <v>313</v>
      </c>
      <c r="AC291" s="81">
        <v>0</v>
      </c>
      <c r="AD291" s="81">
        <v>0</v>
      </c>
      <c r="AE291" s="81">
        <v>0</v>
      </c>
      <c r="AF291" s="81">
        <v>0</v>
      </c>
      <c r="AG291" s="80" t="str">
        <f>IFERROR(VLOOKUP(AB291,$AI:$AJ,2,FALSE),0)</f>
        <v>张江支行</v>
      </c>
      <c r="AI291" s="89" t="s">
        <v>449</v>
      </c>
      <c r="AJ291" s="89" t="s">
        <v>121</v>
      </c>
      <c r="AL291" s="83"/>
      <c r="AM291" s="83"/>
      <c r="AN291" s="83"/>
      <c r="AO291" s="83"/>
      <c r="AP291" s="83"/>
      <c r="AX291" s="80" t="s">
        <v>449</v>
      </c>
      <c r="AY291" s="80" t="s">
        <v>121</v>
      </c>
    </row>
    <row r="292" s="80" customFormat="1" ht="17.25" spans="1:51">
      <c r="A292" s="95"/>
      <c r="B292" s="95"/>
      <c r="C292" s="95"/>
      <c r="D292" s="95"/>
      <c r="E292" s="95"/>
      <c r="F292" s="95"/>
      <c r="G292" s="95"/>
      <c r="H292" s="95"/>
      <c r="I292" s="95"/>
      <c r="J292" s="95"/>
      <c r="K292" s="95"/>
      <c r="Y292" s="98"/>
      <c r="Z292" s="80">
        <f t="shared" si="20"/>
        <v>0</v>
      </c>
      <c r="AA292" s="80" t="str">
        <f t="shared" si="19"/>
        <v>洋泾支行</v>
      </c>
      <c r="AB292" s="81" t="s">
        <v>689</v>
      </c>
      <c r="AC292" s="81">
        <v>0</v>
      </c>
      <c r="AD292" s="81">
        <v>0</v>
      </c>
      <c r="AE292" s="81">
        <v>0</v>
      </c>
      <c r="AF292" s="81">
        <v>0</v>
      </c>
      <c r="AG292" s="80" t="str">
        <f>IFERROR(VLOOKUP(AB292,$AI:$AJ,2,FALSE),0)</f>
        <v>洋泾支行</v>
      </c>
      <c r="AI292" s="89" t="s">
        <v>364</v>
      </c>
      <c r="AJ292" s="89" t="s">
        <v>57</v>
      </c>
      <c r="AL292" s="83"/>
      <c r="AM292" s="83"/>
      <c r="AN292" s="83"/>
      <c r="AO292" s="83"/>
      <c r="AP292" s="83"/>
      <c r="AX292" s="80" t="s">
        <v>364</v>
      </c>
      <c r="AY292" s="80" t="s">
        <v>57</v>
      </c>
    </row>
    <row r="293" s="80" customFormat="1" ht="17.25" spans="1:51">
      <c r="A293" s="95"/>
      <c r="B293" s="95"/>
      <c r="C293" s="95"/>
      <c r="D293" s="95"/>
      <c r="E293" s="95"/>
      <c r="F293" s="95"/>
      <c r="G293" s="95"/>
      <c r="H293" s="95"/>
      <c r="I293" s="95"/>
      <c r="J293" s="95"/>
      <c r="K293" s="95"/>
      <c r="Y293" s="98"/>
      <c r="Z293" s="80">
        <f t="shared" si="20"/>
        <v>0</v>
      </c>
      <c r="AA293" s="80">
        <f t="shared" si="19"/>
        <v>0</v>
      </c>
      <c r="AB293" s="81" t="s">
        <v>316</v>
      </c>
      <c r="AC293" s="81">
        <v>0</v>
      </c>
      <c r="AD293" s="81">
        <v>0</v>
      </c>
      <c r="AE293" s="81">
        <v>0</v>
      </c>
      <c r="AF293" s="81">
        <v>0</v>
      </c>
      <c r="AG293" s="80">
        <f>IFERROR(VLOOKUP(AB293,$AI:$AJ,2,FALSE),0)</f>
        <v>0</v>
      </c>
      <c r="AI293" s="89" t="s">
        <v>154</v>
      </c>
      <c r="AJ293" s="89" t="s">
        <v>57</v>
      </c>
      <c r="AL293" s="83"/>
      <c r="AM293" s="83"/>
      <c r="AN293" s="83"/>
      <c r="AO293" s="83"/>
      <c r="AP293" s="83"/>
      <c r="AX293" s="80" t="s">
        <v>154</v>
      </c>
      <c r="AY293" s="80" t="s">
        <v>57</v>
      </c>
    </row>
    <row r="294" s="80" customFormat="1" ht="17.25" spans="1:51">
      <c r="A294" s="95"/>
      <c r="B294" s="95"/>
      <c r="C294" s="95"/>
      <c r="D294" s="95"/>
      <c r="E294" s="95"/>
      <c r="F294" s="95"/>
      <c r="G294" s="95"/>
      <c r="H294" s="95"/>
      <c r="I294" s="95"/>
      <c r="J294" s="95"/>
      <c r="K294" s="95"/>
      <c r="Y294" s="98"/>
      <c r="Z294" s="80">
        <f t="shared" si="20"/>
        <v>0</v>
      </c>
      <c r="AA294" s="80">
        <f t="shared" si="19"/>
        <v>0</v>
      </c>
      <c r="AB294" s="81" t="s">
        <v>690</v>
      </c>
      <c r="AC294" s="81">
        <v>0</v>
      </c>
      <c r="AD294" s="81">
        <v>0</v>
      </c>
      <c r="AE294" s="81">
        <v>0</v>
      </c>
      <c r="AF294" s="81">
        <v>0</v>
      </c>
      <c r="AG294" s="80">
        <f>IFERROR(VLOOKUP(AB294,$AI:$AJ,2,FALSE),0)</f>
        <v>0</v>
      </c>
      <c r="AI294" s="93" t="s">
        <v>339</v>
      </c>
      <c r="AJ294" s="89" t="s">
        <v>57</v>
      </c>
      <c r="AL294" s="83"/>
      <c r="AM294" s="83"/>
      <c r="AN294" s="83"/>
      <c r="AO294" s="83"/>
      <c r="AP294" s="83"/>
      <c r="AX294" s="80" t="s">
        <v>339</v>
      </c>
      <c r="AY294" s="80" t="s">
        <v>57</v>
      </c>
    </row>
    <row r="295" s="80" customFormat="1" ht="17.25" spans="1:51">
      <c r="A295" s="95"/>
      <c r="B295" s="95"/>
      <c r="C295" s="95"/>
      <c r="D295" s="95"/>
      <c r="E295" s="95"/>
      <c r="F295" s="95"/>
      <c r="G295" s="95"/>
      <c r="H295" s="95"/>
      <c r="I295" s="95"/>
      <c r="J295" s="95"/>
      <c r="K295" s="95"/>
      <c r="Y295" s="98"/>
      <c r="Z295" s="80">
        <f t="shared" si="20"/>
        <v>0</v>
      </c>
      <c r="AA295" s="80" t="str">
        <f t="shared" si="19"/>
        <v>高桥支行</v>
      </c>
      <c r="AB295" s="81" t="s">
        <v>691</v>
      </c>
      <c r="AC295" s="81">
        <v>0</v>
      </c>
      <c r="AD295" s="81">
        <v>0</v>
      </c>
      <c r="AE295" s="81">
        <v>0</v>
      </c>
      <c r="AF295" s="81">
        <v>0</v>
      </c>
      <c r="AG295" s="80" t="str">
        <f>IFERROR(VLOOKUP(AB295,$AI:$AJ,2,FALSE),0)</f>
        <v>高桥支行</v>
      </c>
      <c r="AI295" s="94" t="s">
        <v>692</v>
      </c>
      <c r="AJ295" s="89" t="s">
        <v>57</v>
      </c>
      <c r="AL295" s="83"/>
      <c r="AM295" s="83"/>
      <c r="AN295" s="83"/>
      <c r="AO295" s="83"/>
      <c r="AP295" s="83"/>
      <c r="AX295" s="80" t="s">
        <v>692</v>
      </c>
      <c r="AY295" s="80" t="s">
        <v>57</v>
      </c>
    </row>
    <row r="296" s="80" customFormat="1" ht="17.25" spans="1:51">
      <c r="A296" s="95"/>
      <c r="B296" s="95"/>
      <c r="C296" s="95"/>
      <c r="D296" s="95"/>
      <c r="E296" s="95"/>
      <c r="F296" s="95"/>
      <c r="G296" s="95"/>
      <c r="H296" s="95"/>
      <c r="I296" s="95"/>
      <c r="J296" s="95"/>
      <c r="K296" s="95"/>
      <c r="Y296" s="98"/>
      <c r="Z296" s="80">
        <f t="shared" si="20"/>
        <v>0</v>
      </c>
      <c r="AA296" s="80" t="str">
        <f t="shared" si="19"/>
        <v>营业部</v>
      </c>
      <c r="AB296" s="81" t="s">
        <v>632</v>
      </c>
      <c r="AC296" s="81">
        <v>0</v>
      </c>
      <c r="AD296" s="81">
        <v>0</v>
      </c>
      <c r="AE296" s="81">
        <v>0</v>
      </c>
      <c r="AF296" s="81">
        <v>0</v>
      </c>
      <c r="AG296" s="80" t="str">
        <f>IFERROR(VLOOKUP(AB296,$AI:$AJ,2,FALSE),0)</f>
        <v>营业部</v>
      </c>
      <c r="AI296" s="89" t="s">
        <v>694</v>
      </c>
      <c r="AJ296" s="89" t="s">
        <v>57</v>
      </c>
      <c r="AL296" s="83"/>
      <c r="AM296" s="83"/>
      <c r="AN296" s="83"/>
      <c r="AO296" s="83"/>
      <c r="AP296" s="83"/>
      <c r="AX296" s="80" t="s">
        <v>694</v>
      </c>
      <c r="AY296" s="80" t="s">
        <v>57</v>
      </c>
    </row>
    <row r="297" s="80" customFormat="1" ht="17.25" spans="1:51">
      <c r="A297" s="95"/>
      <c r="B297" s="95"/>
      <c r="C297" s="95"/>
      <c r="D297" s="95"/>
      <c r="E297" s="95"/>
      <c r="F297" s="95"/>
      <c r="G297" s="95"/>
      <c r="H297" s="95"/>
      <c r="I297" s="95"/>
      <c r="J297" s="95"/>
      <c r="K297" s="95"/>
      <c r="Y297" s="98"/>
      <c r="Z297" s="80">
        <f t="shared" si="20"/>
        <v>0</v>
      </c>
      <c r="AA297" s="80">
        <f t="shared" si="19"/>
        <v>0</v>
      </c>
      <c r="AB297" s="81" t="s">
        <v>693</v>
      </c>
      <c r="AC297" s="81">
        <v>0</v>
      </c>
      <c r="AD297" s="81">
        <v>0</v>
      </c>
      <c r="AE297" s="81">
        <v>0</v>
      </c>
      <c r="AF297" s="81">
        <v>0</v>
      </c>
      <c r="AG297" s="80">
        <f>IFERROR(VLOOKUP(AB297,$AI:$AJ,2,FALSE),0)</f>
        <v>0</v>
      </c>
      <c r="AI297" s="89" t="s">
        <v>696</v>
      </c>
      <c r="AJ297" s="89" t="s">
        <v>57</v>
      </c>
      <c r="AL297" s="83"/>
      <c r="AM297" s="83"/>
      <c r="AN297" s="83"/>
      <c r="AO297" s="83"/>
      <c r="AP297" s="83"/>
      <c r="AX297" s="80" t="s">
        <v>696</v>
      </c>
      <c r="AY297" s="80" t="s">
        <v>57</v>
      </c>
    </row>
    <row r="298" s="80" customFormat="1" ht="17.25" spans="1:51">
      <c r="A298" s="95"/>
      <c r="B298" s="95"/>
      <c r="C298" s="95"/>
      <c r="D298" s="95"/>
      <c r="E298" s="95"/>
      <c r="F298" s="95"/>
      <c r="G298" s="95"/>
      <c r="H298" s="95"/>
      <c r="I298" s="95"/>
      <c r="J298" s="95"/>
      <c r="K298" s="95"/>
      <c r="Y298" s="98"/>
      <c r="Z298" s="80">
        <f t="shared" si="20"/>
        <v>0</v>
      </c>
      <c r="AA298" s="80">
        <f t="shared" si="19"/>
        <v>0</v>
      </c>
      <c r="AB298" s="81" t="s">
        <v>695</v>
      </c>
      <c r="AC298" s="81">
        <v>0</v>
      </c>
      <c r="AD298" s="81">
        <v>0</v>
      </c>
      <c r="AE298" s="81">
        <v>0</v>
      </c>
      <c r="AF298" s="81">
        <v>0</v>
      </c>
      <c r="AG298" s="80">
        <f>IFERROR(VLOOKUP(AB298,$AI:$AJ,2,FALSE),0)</f>
        <v>0</v>
      </c>
      <c r="AI298" s="89" t="s">
        <v>505</v>
      </c>
      <c r="AJ298" s="89" t="s">
        <v>57</v>
      </c>
      <c r="AL298" s="83"/>
      <c r="AM298" s="83"/>
      <c r="AN298" s="83"/>
      <c r="AO298" s="83"/>
      <c r="AP298" s="83"/>
      <c r="AX298" s="80" t="s">
        <v>505</v>
      </c>
      <c r="AY298" s="80" t="s">
        <v>57</v>
      </c>
    </row>
    <row r="299" s="80" customFormat="1" ht="17.25" spans="1:51">
      <c r="A299" s="95"/>
      <c r="B299" s="95"/>
      <c r="C299" s="95"/>
      <c r="D299" s="95"/>
      <c r="E299" s="95"/>
      <c r="F299" s="95"/>
      <c r="G299" s="95"/>
      <c r="H299" s="95"/>
      <c r="I299" s="95"/>
      <c r="J299" s="95"/>
      <c r="K299" s="95"/>
      <c r="Y299" s="98"/>
      <c r="Z299" s="80">
        <f t="shared" si="20"/>
        <v>0</v>
      </c>
      <c r="AA299" s="80" t="str">
        <f t="shared" si="19"/>
        <v>运营管理部</v>
      </c>
      <c r="AB299" s="81" t="s">
        <v>398</v>
      </c>
      <c r="AC299" s="81">
        <v>0</v>
      </c>
      <c r="AD299" s="81">
        <v>0</v>
      </c>
      <c r="AE299" s="81">
        <v>0</v>
      </c>
      <c r="AF299" s="81">
        <v>0</v>
      </c>
      <c r="AG299" s="80" t="str">
        <f>IFERROR(VLOOKUP(AB299,$AI:$AJ,2,FALSE),0)</f>
        <v>运营管理部</v>
      </c>
      <c r="AI299" s="89" t="s">
        <v>698</v>
      </c>
      <c r="AJ299" s="89" t="s">
        <v>57</v>
      </c>
      <c r="AL299" s="83"/>
      <c r="AM299" s="83"/>
      <c r="AN299" s="83"/>
      <c r="AO299" s="83"/>
      <c r="AP299" s="83"/>
      <c r="AX299" s="80" t="s">
        <v>698</v>
      </c>
      <c r="AY299" s="80" t="s">
        <v>57</v>
      </c>
    </row>
    <row r="300" s="80" customFormat="1" ht="17.25" spans="1:51">
      <c r="A300" s="95"/>
      <c r="B300" s="95"/>
      <c r="C300" s="95"/>
      <c r="D300" s="95"/>
      <c r="E300" s="95"/>
      <c r="F300" s="95"/>
      <c r="G300" s="95"/>
      <c r="H300" s="95"/>
      <c r="I300" s="95"/>
      <c r="J300" s="95"/>
      <c r="K300" s="95"/>
      <c r="Y300" s="98"/>
      <c r="Z300" s="80">
        <f t="shared" si="20"/>
        <v>0</v>
      </c>
      <c r="AA300" s="80" t="str">
        <f t="shared" si="19"/>
        <v>合庆支行</v>
      </c>
      <c r="AB300" s="81" t="s">
        <v>697</v>
      </c>
      <c r="AC300" s="81">
        <v>0</v>
      </c>
      <c r="AD300" s="81">
        <v>0</v>
      </c>
      <c r="AE300" s="81">
        <v>0</v>
      </c>
      <c r="AF300" s="81">
        <v>0</v>
      </c>
      <c r="AG300" s="80" t="str">
        <f>IFERROR(VLOOKUP(AB300,$AI:$AJ,2,FALSE),0)</f>
        <v>合庆支行</v>
      </c>
      <c r="AI300" s="89" t="s">
        <v>256</v>
      </c>
      <c r="AJ300" s="89" t="s">
        <v>84</v>
      </c>
      <c r="AL300" s="83"/>
      <c r="AM300" s="83"/>
      <c r="AN300" s="83"/>
      <c r="AO300" s="83"/>
      <c r="AP300" s="83"/>
      <c r="AX300" s="80" t="s">
        <v>256</v>
      </c>
      <c r="AY300" s="80" t="s">
        <v>84</v>
      </c>
    </row>
    <row r="301" s="80" customFormat="1" ht="17.25" spans="1:51">
      <c r="A301" s="95"/>
      <c r="B301" s="95"/>
      <c r="C301" s="95"/>
      <c r="D301" s="95"/>
      <c r="E301" s="95"/>
      <c r="F301" s="95"/>
      <c r="G301" s="95"/>
      <c r="H301" s="95"/>
      <c r="I301" s="95"/>
      <c r="J301" s="95"/>
      <c r="K301" s="95"/>
      <c r="Y301" s="98"/>
      <c r="Z301" s="80">
        <f t="shared" si="20"/>
        <v>0</v>
      </c>
      <c r="AA301" s="80">
        <f t="shared" si="19"/>
        <v>0</v>
      </c>
      <c r="AB301" s="81" t="s">
        <v>699</v>
      </c>
      <c r="AC301" s="81">
        <v>0</v>
      </c>
      <c r="AD301" s="81">
        <v>0</v>
      </c>
      <c r="AE301" s="81">
        <v>0</v>
      </c>
      <c r="AF301" s="81">
        <v>0</v>
      </c>
      <c r="AG301" s="80">
        <f>IFERROR(VLOOKUP(AB301,$AI:$AJ,2,FALSE),0)</f>
        <v>0</v>
      </c>
      <c r="AI301" s="89" t="s">
        <v>381</v>
      </c>
      <c r="AJ301" s="89" t="s">
        <v>84</v>
      </c>
      <c r="AL301" s="83"/>
      <c r="AM301" s="83"/>
      <c r="AN301" s="83"/>
      <c r="AO301" s="83"/>
      <c r="AP301" s="83"/>
      <c r="AX301" s="80" t="s">
        <v>381</v>
      </c>
      <c r="AY301" s="80" t="s">
        <v>84</v>
      </c>
    </row>
    <row r="302" s="80" customFormat="1" ht="17.25" spans="1:51">
      <c r="A302" s="95"/>
      <c r="B302" s="95"/>
      <c r="C302" s="95"/>
      <c r="D302" s="95"/>
      <c r="E302" s="95"/>
      <c r="F302" s="95"/>
      <c r="G302" s="95"/>
      <c r="H302" s="95"/>
      <c r="I302" s="95"/>
      <c r="J302" s="95"/>
      <c r="K302" s="95"/>
      <c r="Y302" s="98"/>
      <c r="Z302" s="80">
        <f t="shared" si="20"/>
        <v>0</v>
      </c>
      <c r="AA302" s="80" t="str">
        <f t="shared" si="19"/>
        <v>零售市场部</v>
      </c>
      <c r="AB302" s="81" t="s">
        <v>150</v>
      </c>
      <c r="AC302" s="81">
        <v>0</v>
      </c>
      <c r="AD302" s="81">
        <v>0</v>
      </c>
      <c r="AE302" s="81">
        <v>0</v>
      </c>
      <c r="AF302" s="81">
        <v>0</v>
      </c>
      <c r="AG302" s="80" t="str">
        <f>IFERROR(VLOOKUP(AB302,$AI:$AJ,2,FALSE),0)</f>
        <v>零售市场部</v>
      </c>
      <c r="AI302" s="89" t="s">
        <v>95</v>
      </c>
      <c r="AJ302" s="89" t="s">
        <v>84</v>
      </c>
      <c r="AL302" s="83"/>
      <c r="AM302" s="83"/>
      <c r="AN302" s="83"/>
      <c r="AO302" s="83"/>
      <c r="AP302" s="83"/>
      <c r="AX302" s="80" t="s">
        <v>95</v>
      </c>
      <c r="AY302" s="80" t="s">
        <v>84</v>
      </c>
    </row>
    <row r="303" s="80" customFormat="1" ht="17.25" spans="1:51">
      <c r="A303" s="95"/>
      <c r="B303" s="95"/>
      <c r="C303" s="95"/>
      <c r="D303" s="95"/>
      <c r="E303" s="95"/>
      <c r="F303" s="95"/>
      <c r="G303" s="95"/>
      <c r="H303" s="95"/>
      <c r="I303" s="95"/>
      <c r="J303" s="95"/>
      <c r="K303" s="95"/>
      <c r="Y303" s="98"/>
      <c r="Z303" s="80">
        <f t="shared" si="20"/>
        <v>0</v>
      </c>
      <c r="AA303" s="80">
        <f t="shared" si="19"/>
        <v>0</v>
      </c>
      <c r="AB303" s="81" t="s">
        <v>700</v>
      </c>
      <c r="AC303" s="81">
        <v>0</v>
      </c>
      <c r="AD303" s="81">
        <v>0</v>
      </c>
      <c r="AE303" s="81">
        <v>0</v>
      </c>
      <c r="AF303" s="81">
        <v>0</v>
      </c>
      <c r="AG303" s="80">
        <f>IFERROR(VLOOKUP(AB303,$AI:$AJ,2,FALSE),0)</f>
        <v>0</v>
      </c>
      <c r="AI303" s="93" t="s">
        <v>194</v>
      </c>
      <c r="AJ303" s="89" t="s">
        <v>84</v>
      </c>
      <c r="AL303" s="83"/>
      <c r="AM303" s="83"/>
      <c r="AN303" s="83"/>
      <c r="AO303" s="83"/>
      <c r="AP303" s="83"/>
      <c r="AX303" s="80" t="s">
        <v>194</v>
      </c>
      <c r="AY303" s="80" t="s">
        <v>84</v>
      </c>
    </row>
    <row r="304" s="80" customFormat="1" ht="17.25" spans="1:51">
      <c r="A304" s="95"/>
      <c r="B304" s="95"/>
      <c r="C304" s="95"/>
      <c r="D304" s="95"/>
      <c r="E304" s="95"/>
      <c r="F304" s="95"/>
      <c r="G304" s="95"/>
      <c r="H304" s="95"/>
      <c r="I304" s="95"/>
      <c r="J304" s="95"/>
      <c r="K304" s="95"/>
      <c r="Y304" s="98"/>
      <c r="Z304" s="80">
        <f t="shared" si="20"/>
        <v>0</v>
      </c>
      <c r="AA304" s="80" t="str">
        <f t="shared" si="19"/>
        <v>办公室</v>
      </c>
      <c r="AB304" s="81" t="s">
        <v>81</v>
      </c>
      <c r="AC304" s="81">
        <v>0</v>
      </c>
      <c r="AD304" s="81">
        <v>0</v>
      </c>
      <c r="AE304" s="81">
        <v>0</v>
      </c>
      <c r="AF304" s="81">
        <v>0</v>
      </c>
      <c r="AG304" s="80" t="str">
        <f>IFERROR(VLOOKUP(AB304,$AI:$AJ,2,FALSE),0)</f>
        <v>办公室</v>
      </c>
      <c r="AI304" s="89" t="s">
        <v>689</v>
      </c>
      <c r="AJ304" s="89" t="s">
        <v>84</v>
      </c>
      <c r="AL304" s="83"/>
      <c r="AM304" s="83"/>
      <c r="AN304" s="83"/>
      <c r="AO304" s="83"/>
      <c r="AP304" s="83"/>
      <c r="AX304" s="80" t="s">
        <v>689</v>
      </c>
      <c r="AY304" s="80" t="s">
        <v>84</v>
      </c>
    </row>
    <row r="305" s="80" customFormat="1" ht="17.25" spans="1:51">
      <c r="A305" s="95"/>
      <c r="B305" s="95"/>
      <c r="C305" s="95"/>
      <c r="D305" s="95"/>
      <c r="E305" s="95"/>
      <c r="F305" s="95"/>
      <c r="G305" s="95"/>
      <c r="H305" s="95"/>
      <c r="I305" s="95"/>
      <c r="J305" s="95"/>
      <c r="K305" s="95"/>
      <c r="Y305" s="98"/>
      <c r="Z305" s="80">
        <f t="shared" si="20"/>
        <v>0</v>
      </c>
      <c r="AA305" s="80" t="str">
        <f t="shared" si="19"/>
        <v>零售市场部</v>
      </c>
      <c r="AB305" s="81" t="s">
        <v>173</v>
      </c>
      <c r="AC305" s="81">
        <v>0</v>
      </c>
      <c r="AD305" s="81">
        <v>20000</v>
      </c>
      <c r="AE305" s="81">
        <v>0</v>
      </c>
      <c r="AF305" s="81">
        <v>20000</v>
      </c>
      <c r="AG305" s="80" t="str">
        <f>IFERROR(VLOOKUP(AB305,$AI:$AJ,2,FALSE),0)</f>
        <v>零售市场部</v>
      </c>
      <c r="AI305" s="89" t="s">
        <v>166</v>
      </c>
      <c r="AJ305" s="89" t="s">
        <v>84</v>
      </c>
      <c r="AL305" s="83"/>
      <c r="AM305" s="83"/>
      <c r="AN305" s="83"/>
      <c r="AO305" s="83"/>
      <c r="AP305" s="83"/>
      <c r="AX305" s="80" t="s">
        <v>166</v>
      </c>
      <c r="AY305" s="80" t="s">
        <v>84</v>
      </c>
    </row>
    <row r="306" s="80" customFormat="1" ht="17.25" spans="1:51">
      <c r="A306" s="95"/>
      <c r="B306" s="95"/>
      <c r="C306" s="95"/>
      <c r="D306" s="95"/>
      <c r="E306" s="95"/>
      <c r="F306" s="95"/>
      <c r="G306" s="95"/>
      <c r="H306" s="95"/>
      <c r="I306" s="95"/>
      <c r="J306" s="95"/>
      <c r="K306" s="95"/>
      <c r="Y306" s="98"/>
      <c r="Z306" s="80">
        <f t="shared" si="20"/>
        <v>0</v>
      </c>
      <c r="AA306" s="80" t="str">
        <f t="shared" si="19"/>
        <v>黄楼支行</v>
      </c>
      <c r="AB306" s="81" t="s">
        <v>321</v>
      </c>
      <c r="AC306" s="81">
        <v>0</v>
      </c>
      <c r="AD306" s="81">
        <v>0</v>
      </c>
      <c r="AE306" s="81">
        <v>3</v>
      </c>
      <c r="AF306" s="81">
        <v>0</v>
      </c>
      <c r="AG306" s="80" t="str">
        <f>IFERROR(VLOOKUP(AB306,$AI:$AJ,2,FALSE),0)</f>
        <v>黄楼支行</v>
      </c>
      <c r="AI306" s="89" t="s">
        <v>478</v>
      </c>
      <c r="AJ306" s="89" t="s">
        <v>84</v>
      </c>
      <c r="AL306" s="83"/>
      <c r="AM306" s="83"/>
      <c r="AN306" s="83"/>
      <c r="AO306" s="83"/>
      <c r="AP306" s="83"/>
      <c r="AX306" s="80" t="s">
        <v>478</v>
      </c>
      <c r="AY306" s="80" t="s">
        <v>84</v>
      </c>
    </row>
    <row r="307" s="80" customFormat="1" ht="17.25" spans="1:51">
      <c r="A307" s="95"/>
      <c r="B307" s="95"/>
      <c r="C307" s="95"/>
      <c r="D307" s="95"/>
      <c r="E307" s="95"/>
      <c r="F307" s="95"/>
      <c r="G307" s="95"/>
      <c r="H307" s="95"/>
      <c r="I307" s="95"/>
      <c r="J307" s="95"/>
      <c r="K307" s="95"/>
      <c r="Y307" s="98"/>
      <c r="Z307" s="80">
        <f t="shared" si="20"/>
        <v>0</v>
      </c>
      <c r="AA307" s="80" t="str">
        <f t="shared" si="19"/>
        <v>五星路支行</v>
      </c>
      <c r="AB307" s="81" t="s">
        <v>701</v>
      </c>
      <c r="AC307" s="81">
        <v>0</v>
      </c>
      <c r="AD307" s="81">
        <v>0</v>
      </c>
      <c r="AE307" s="81">
        <v>0</v>
      </c>
      <c r="AF307" s="81">
        <v>0</v>
      </c>
      <c r="AG307" s="80" t="str">
        <f>IFERROR(VLOOKUP(AB307,$AI:$AJ,2,FALSE),0)</f>
        <v>五星路支行</v>
      </c>
      <c r="AI307" s="89" t="s">
        <v>703</v>
      </c>
      <c r="AJ307" s="89" t="s">
        <v>84</v>
      </c>
      <c r="AL307" s="83"/>
      <c r="AM307" s="83"/>
      <c r="AN307" s="83"/>
      <c r="AO307" s="83"/>
      <c r="AP307" s="83"/>
      <c r="AX307" s="80" t="s">
        <v>703</v>
      </c>
      <c r="AY307" s="80" t="s">
        <v>84</v>
      </c>
    </row>
    <row r="308" s="80" customFormat="1" ht="17.25" spans="1:51">
      <c r="A308" s="95"/>
      <c r="B308" s="95"/>
      <c r="C308" s="95"/>
      <c r="D308" s="95"/>
      <c r="E308" s="95"/>
      <c r="F308" s="95"/>
      <c r="G308" s="95"/>
      <c r="H308" s="95"/>
      <c r="I308" s="95"/>
      <c r="J308" s="95"/>
      <c r="K308" s="95"/>
      <c r="Y308" s="98"/>
      <c r="Z308" s="80">
        <f t="shared" si="20"/>
        <v>0</v>
      </c>
      <c r="AA308" s="80" t="str">
        <f t="shared" si="19"/>
        <v>川沙支行</v>
      </c>
      <c r="AB308" s="81" t="s">
        <v>702</v>
      </c>
      <c r="AC308" s="81">
        <v>0</v>
      </c>
      <c r="AD308" s="81">
        <v>0</v>
      </c>
      <c r="AE308" s="81">
        <v>0</v>
      </c>
      <c r="AF308" s="81">
        <v>0</v>
      </c>
      <c r="AG308" s="80" t="str">
        <f>IFERROR(VLOOKUP(AB308,$AI:$AJ,2,FALSE),0)</f>
        <v>川沙支行</v>
      </c>
      <c r="AI308" s="89" t="s">
        <v>211</v>
      </c>
      <c r="AJ308" s="89" t="s">
        <v>135</v>
      </c>
      <c r="AL308" s="83"/>
      <c r="AM308" s="83"/>
      <c r="AN308" s="83"/>
      <c r="AO308" s="83"/>
      <c r="AP308" s="83"/>
      <c r="AX308" s="80" t="s">
        <v>211</v>
      </c>
      <c r="AY308" s="80" t="s">
        <v>135</v>
      </c>
    </row>
    <row r="309" s="80" customFormat="1" ht="17.25" spans="1:51">
      <c r="A309" s="95"/>
      <c r="B309" s="95"/>
      <c r="C309" s="95"/>
      <c r="D309" s="95"/>
      <c r="E309" s="95"/>
      <c r="F309" s="95"/>
      <c r="G309" s="95"/>
      <c r="H309" s="95"/>
      <c r="I309" s="95"/>
      <c r="J309" s="95"/>
      <c r="K309" s="95"/>
      <c r="Y309" s="98"/>
      <c r="Z309" s="80">
        <f t="shared" si="20"/>
        <v>0</v>
      </c>
      <c r="AA309" s="80" t="str">
        <f t="shared" si="19"/>
        <v>三林支行</v>
      </c>
      <c r="AB309" s="81" t="s">
        <v>704</v>
      </c>
      <c r="AC309" s="81">
        <v>0</v>
      </c>
      <c r="AD309" s="81">
        <v>0</v>
      </c>
      <c r="AE309" s="81">
        <v>0</v>
      </c>
      <c r="AF309" s="81">
        <v>0</v>
      </c>
      <c r="AG309" s="80" t="str">
        <f>IFERROR(VLOOKUP(AB309,$AI:$AJ,2,FALSE),0)</f>
        <v>三林支行</v>
      </c>
      <c r="AI309" s="89" t="s">
        <v>473</v>
      </c>
      <c r="AJ309" s="89" t="s">
        <v>135</v>
      </c>
      <c r="AL309" s="83"/>
      <c r="AM309" s="83"/>
      <c r="AN309" s="83"/>
      <c r="AO309" s="83"/>
      <c r="AP309" s="83"/>
      <c r="AX309" s="80" t="s">
        <v>473</v>
      </c>
      <c r="AY309" s="80" t="s">
        <v>135</v>
      </c>
    </row>
    <row r="310" s="80" customFormat="1" ht="17.25" spans="1:51">
      <c r="A310" s="95"/>
      <c r="B310" s="95"/>
      <c r="C310" s="95"/>
      <c r="D310" s="95"/>
      <c r="E310" s="95"/>
      <c r="F310" s="95"/>
      <c r="G310" s="95"/>
      <c r="H310" s="95"/>
      <c r="I310" s="95"/>
      <c r="J310" s="95"/>
      <c r="K310" s="95"/>
      <c r="Y310" s="98"/>
      <c r="Z310" s="80">
        <f t="shared" si="20"/>
        <v>0</v>
      </c>
      <c r="AA310" s="80" t="str">
        <f t="shared" si="19"/>
        <v>六团支行</v>
      </c>
      <c r="AB310" s="81" t="s">
        <v>705</v>
      </c>
      <c r="AC310" s="81">
        <v>0</v>
      </c>
      <c r="AD310" s="81">
        <v>0</v>
      </c>
      <c r="AE310" s="81">
        <v>0</v>
      </c>
      <c r="AF310" s="81">
        <v>0</v>
      </c>
      <c r="AG310" s="80" t="str">
        <f>IFERROR(VLOOKUP(AB310,$AI:$AJ,2,FALSE),0)</f>
        <v>六团支行</v>
      </c>
      <c r="AI310" s="91" t="s">
        <v>431</v>
      </c>
      <c r="AJ310" s="89" t="s">
        <v>135</v>
      </c>
      <c r="AL310" s="83"/>
      <c r="AM310" s="83"/>
      <c r="AN310" s="83"/>
      <c r="AO310" s="83"/>
      <c r="AP310" s="83"/>
      <c r="AX310" s="80" t="s">
        <v>431</v>
      </c>
      <c r="AY310" s="80" t="s">
        <v>135</v>
      </c>
    </row>
    <row r="311" s="80" customFormat="1" ht="17.25" spans="1:51">
      <c r="A311" s="95"/>
      <c r="B311" s="95"/>
      <c r="C311" s="95"/>
      <c r="D311" s="95"/>
      <c r="E311" s="95"/>
      <c r="F311" s="95"/>
      <c r="G311" s="95"/>
      <c r="H311" s="95"/>
      <c r="I311" s="95"/>
      <c r="J311" s="95"/>
      <c r="K311" s="95"/>
      <c r="Y311" s="98"/>
      <c r="Z311" s="80">
        <f t="shared" si="20"/>
        <v>0</v>
      </c>
      <c r="AA311" s="80" t="str">
        <f t="shared" si="19"/>
        <v>花木支行</v>
      </c>
      <c r="AB311" s="81" t="s">
        <v>154</v>
      </c>
      <c r="AC311" s="81">
        <v>0</v>
      </c>
      <c r="AD311" s="81">
        <v>0</v>
      </c>
      <c r="AE311" s="81">
        <v>0</v>
      </c>
      <c r="AF311" s="81">
        <v>0</v>
      </c>
      <c r="AG311" s="80" t="str">
        <f>IFERROR(VLOOKUP(AB311,$AI:$AJ,2,FALSE),0)</f>
        <v>花木支行</v>
      </c>
      <c r="AI311" s="93" t="s">
        <v>322</v>
      </c>
      <c r="AJ311" s="89" t="s">
        <v>135</v>
      </c>
      <c r="AL311" s="83"/>
      <c r="AM311" s="83"/>
      <c r="AN311" s="83"/>
      <c r="AO311" s="83"/>
      <c r="AP311" s="83"/>
      <c r="AX311" s="80" t="s">
        <v>322</v>
      </c>
      <c r="AY311" s="80" t="s">
        <v>135</v>
      </c>
    </row>
    <row r="312" s="80" customFormat="1" ht="17.25" spans="1:51">
      <c r="A312" s="95"/>
      <c r="B312" s="95"/>
      <c r="C312" s="95"/>
      <c r="D312" s="95"/>
      <c r="E312" s="95"/>
      <c r="F312" s="95"/>
      <c r="G312" s="95"/>
      <c r="H312" s="95"/>
      <c r="I312" s="95"/>
      <c r="J312" s="95"/>
      <c r="K312" s="95"/>
      <c r="Y312" s="98"/>
      <c r="Z312" s="80">
        <f t="shared" si="20"/>
        <v>0</v>
      </c>
      <c r="AA312" s="80">
        <f t="shared" si="19"/>
        <v>0</v>
      </c>
      <c r="AB312" s="81" t="s">
        <v>706</v>
      </c>
      <c r="AC312" s="81">
        <v>0</v>
      </c>
      <c r="AD312" s="81">
        <v>0</v>
      </c>
      <c r="AE312" s="81">
        <v>0</v>
      </c>
      <c r="AF312" s="81">
        <v>0</v>
      </c>
      <c r="AG312" s="80">
        <f>IFERROR(VLOOKUP(AB312,$AI:$AJ,2,FALSE),0)</f>
        <v>0</v>
      </c>
      <c r="AI312" s="94" t="s">
        <v>118</v>
      </c>
      <c r="AJ312" s="89" t="s">
        <v>135</v>
      </c>
      <c r="AL312" s="83"/>
      <c r="AM312" s="83"/>
      <c r="AN312" s="83"/>
      <c r="AO312" s="83"/>
      <c r="AP312" s="83"/>
      <c r="AX312" s="80" t="s">
        <v>118</v>
      </c>
      <c r="AY312" s="80" t="s">
        <v>135</v>
      </c>
    </row>
    <row r="313" s="80" customFormat="1" ht="17.25" spans="1:51">
      <c r="A313" s="95"/>
      <c r="B313" s="95"/>
      <c r="C313" s="95"/>
      <c r="D313" s="95"/>
      <c r="E313" s="95"/>
      <c r="F313" s="95"/>
      <c r="G313" s="95"/>
      <c r="H313" s="95"/>
      <c r="I313" s="95"/>
      <c r="J313" s="95"/>
      <c r="K313" s="95"/>
      <c r="Y313" s="98"/>
      <c r="Z313" s="80">
        <f t="shared" si="20"/>
        <v>0</v>
      </c>
      <c r="AA313" s="80" t="str">
        <f t="shared" si="19"/>
        <v>花木支行</v>
      </c>
      <c r="AB313" s="81" t="s">
        <v>694</v>
      </c>
      <c r="AC313" s="81">
        <v>0</v>
      </c>
      <c r="AD313" s="81">
        <v>0</v>
      </c>
      <c r="AE313" s="81">
        <v>0</v>
      </c>
      <c r="AF313" s="81">
        <v>0</v>
      </c>
      <c r="AG313" s="80" t="str">
        <f>IFERROR(VLOOKUP(AB313,$AI:$AJ,2,FALSE),0)</f>
        <v>花木支行</v>
      </c>
      <c r="AI313" s="93" t="s">
        <v>708</v>
      </c>
      <c r="AJ313" s="89" t="s">
        <v>135</v>
      </c>
      <c r="AL313" s="83"/>
      <c r="AM313" s="83"/>
      <c r="AN313" s="83"/>
      <c r="AO313" s="83"/>
      <c r="AP313" s="83"/>
      <c r="AX313" s="80" t="s">
        <v>708</v>
      </c>
      <c r="AY313" s="80" t="s">
        <v>135</v>
      </c>
    </row>
    <row r="314" s="80" customFormat="1" ht="17.25" spans="1:51">
      <c r="A314" s="95"/>
      <c r="B314" s="95"/>
      <c r="C314" s="95"/>
      <c r="D314" s="95"/>
      <c r="E314" s="95"/>
      <c r="F314" s="95"/>
      <c r="G314" s="95"/>
      <c r="H314" s="95"/>
      <c r="I314" s="95"/>
      <c r="J314" s="95"/>
      <c r="K314" s="95"/>
      <c r="Y314" s="98"/>
      <c r="Z314" s="80">
        <f t="shared" si="20"/>
        <v>0</v>
      </c>
      <c r="AA314" s="80" t="str">
        <f t="shared" si="19"/>
        <v>施湾支行</v>
      </c>
      <c r="AB314" s="81" t="s">
        <v>707</v>
      </c>
      <c r="AC314" s="81">
        <v>0</v>
      </c>
      <c r="AD314" s="81">
        <v>0</v>
      </c>
      <c r="AE314" s="81">
        <v>0</v>
      </c>
      <c r="AF314" s="81">
        <v>0</v>
      </c>
      <c r="AG314" s="80" t="str">
        <f>IFERROR(VLOOKUP(AB314,$AI:$AJ,2,FALSE),0)</f>
        <v>施湾支行</v>
      </c>
      <c r="AI314" s="89" t="s">
        <v>464</v>
      </c>
      <c r="AJ314" s="89" t="s">
        <v>135</v>
      </c>
      <c r="AL314" s="83"/>
      <c r="AM314" s="83"/>
      <c r="AN314" s="83"/>
      <c r="AO314" s="83"/>
      <c r="AP314" s="83"/>
      <c r="AX314" s="80" t="s">
        <v>464</v>
      </c>
      <c r="AY314" s="80" t="s">
        <v>135</v>
      </c>
    </row>
    <row r="315" s="80" customFormat="1" ht="17.25" spans="1:51">
      <c r="A315" s="95"/>
      <c r="B315" s="95"/>
      <c r="C315" s="95"/>
      <c r="D315" s="95"/>
      <c r="E315" s="95"/>
      <c r="F315" s="95"/>
      <c r="G315" s="95"/>
      <c r="H315" s="95"/>
      <c r="I315" s="95"/>
      <c r="J315" s="95"/>
      <c r="K315" s="95"/>
      <c r="Y315" s="98"/>
      <c r="Z315" s="80">
        <f t="shared" si="20"/>
        <v>0</v>
      </c>
      <c r="AA315" s="80" t="str">
        <f t="shared" si="19"/>
        <v>东沟支行</v>
      </c>
      <c r="AB315" s="81" t="s">
        <v>709</v>
      </c>
      <c r="AC315" s="81">
        <v>0</v>
      </c>
      <c r="AD315" s="81">
        <v>0</v>
      </c>
      <c r="AE315" s="81">
        <v>0</v>
      </c>
      <c r="AF315" s="81">
        <v>0</v>
      </c>
      <c r="AG315" s="80" t="str">
        <f>IFERROR(VLOOKUP(AB315,$AI:$AJ,2,FALSE),0)</f>
        <v>东沟支行</v>
      </c>
      <c r="AI315" s="89" t="s">
        <v>710</v>
      </c>
      <c r="AJ315" s="89" t="s">
        <v>135</v>
      </c>
      <c r="AL315" s="83"/>
      <c r="AM315" s="83"/>
      <c r="AN315" s="83"/>
      <c r="AO315" s="83"/>
      <c r="AP315" s="83"/>
      <c r="AX315" s="80" t="s">
        <v>710</v>
      </c>
      <c r="AY315" s="80" t="s">
        <v>135</v>
      </c>
    </row>
    <row r="316" s="80" customFormat="1" ht="17.25" spans="1:51">
      <c r="A316" s="95"/>
      <c r="B316" s="95"/>
      <c r="C316" s="95"/>
      <c r="D316" s="95"/>
      <c r="E316" s="95"/>
      <c r="F316" s="95"/>
      <c r="G316" s="95"/>
      <c r="H316" s="95"/>
      <c r="I316" s="95"/>
      <c r="J316" s="95"/>
      <c r="K316" s="95"/>
      <c r="Y316" s="98"/>
      <c r="Z316" s="80">
        <f t="shared" si="20"/>
        <v>0</v>
      </c>
      <c r="AA316" s="80" t="str">
        <f t="shared" si="19"/>
        <v>北蔡支行</v>
      </c>
      <c r="AB316" s="81" t="s">
        <v>326</v>
      </c>
      <c r="AC316" s="81">
        <v>0</v>
      </c>
      <c r="AD316" s="81">
        <v>0</v>
      </c>
      <c r="AE316" s="81">
        <v>0</v>
      </c>
      <c r="AF316" s="81">
        <v>0</v>
      </c>
      <c r="AG316" s="80" t="str">
        <f>IFERROR(VLOOKUP(AB316,$AI:$AJ,2,FALSE),0)</f>
        <v>北蔡支行</v>
      </c>
      <c r="AI316" s="89" t="s">
        <v>232</v>
      </c>
      <c r="AJ316" s="89" t="s">
        <v>93</v>
      </c>
      <c r="AL316" s="83"/>
      <c r="AM316" s="83"/>
      <c r="AN316" s="83"/>
      <c r="AO316" s="83"/>
      <c r="AP316" s="83"/>
      <c r="AX316" s="80" t="s">
        <v>232</v>
      </c>
      <c r="AY316" s="80" t="s">
        <v>93</v>
      </c>
    </row>
    <row r="317" s="80" customFormat="1" ht="17.25" spans="1:51">
      <c r="A317" s="95"/>
      <c r="B317" s="95"/>
      <c r="C317" s="95"/>
      <c r="D317" s="95"/>
      <c r="E317" s="95"/>
      <c r="F317" s="95"/>
      <c r="G317" s="95"/>
      <c r="H317" s="95"/>
      <c r="I317" s="95"/>
      <c r="J317" s="95"/>
      <c r="K317" s="95"/>
      <c r="Y317" s="98"/>
      <c r="Z317" s="80">
        <f t="shared" si="20"/>
        <v>0</v>
      </c>
      <c r="AA317" s="80" t="str">
        <f t="shared" si="19"/>
        <v>办公室</v>
      </c>
      <c r="AB317" s="81" t="s">
        <v>92</v>
      </c>
      <c r="AC317" s="81">
        <v>0</v>
      </c>
      <c r="AD317" s="81">
        <v>0</v>
      </c>
      <c r="AE317" s="81">
        <v>0</v>
      </c>
      <c r="AF317" s="81">
        <v>0</v>
      </c>
      <c r="AG317" s="80" t="str">
        <f>IFERROR(VLOOKUP(AB317,$AI:$AJ,2,FALSE),0)</f>
        <v>办公室</v>
      </c>
      <c r="AI317" s="89" t="s">
        <v>712</v>
      </c>
      <c r="AJ317" s="89" t="s">
        <v>182</v>
      </c>
      <c r="AL317" s="83"/>
      <c r="AM317" s="83"/>
      <c r="AN317" s="83"/>
      <c r="AO317" s="83"/>
      <c r="AP317" s="83"/>
      <c r="AX317" s="80" t="s">
        <v>712</v>
      </c>
      <c r="AY317" s="80" t="s">
        <v>182</v>
      </c>
    </row>
    <row r="318" s="80" customFormat="1" ht="17.25" spans="1:51">
      <c r="A318" s="95"/>
      <c r="B318" s="95"/>
      <c r="C318" s="95"/>
      <c r="D318" s="95"/>
      <c r="E318" s="95"/>
      <c r="F318" s="95"/>
      <c r="G318" s="95"/>
      <c r="H318" s="95"/>
      <c r="I318" s="95"/>
      <c r="J318" s="95"/>
      <c r="K318" s="95"/>
      <c r="Y318" s="98"/>
      <c r="Z318" s="80">
        <f t="shared" si="20"/>
        <v>0</v>
      </c>
      <c r="AA318" s="80" t="str">
        <f t="shared" si="19"/>
        <v>张江支行</v>
      </c>
      <c r="AB318" s="81" t="s">
        <v>711</v>
      </c>
      <c r="AC318" s="81">
        <v>0</v>
      </c>
      <c r="AD318" s="81">
        <v>0</v>
      </c>
      <c r="AE318" s="81">
        <v>0</v>
      </c>
      <c r="AF318" s="81">
        <v>0</v>
      </c>
      <c r="AG318" s="80" t="str">
        <f>IFERROR(VLOOKUP(AB318,$AI:$AJ,2,FALSE),0)</f>
        <v>张江支行</v>
      </c>
      <c r="AI318" s="92" t="s">
        <v>85</v>
      </c>
      <c r="AJ318" s="89" t="s">
        <v>93</v>
      </c>
      <c r="AL318" s="83"/>
      <c r="AM318" s="83"/>
      <c r="AN318" s="83"/>
      <c r="AO318" s="83"/>
      <c r="AP318" s="83"/>
      <c r="AX318" s="80" t="s">
        <v>85</v>
      </c>
      <c r="AY318" s="80" t="s">
        <v>93</v>
      </c>
    </row>
    <row r="319" s="80" customFormat="1" ht="17.25" spans="1:51">
      <c r="A319" s="95"/>
      <c r="B319" s="95"/>
      <c r="C319" s="95"/>
      <c r="D319" s="95"/>
      <c r="E319" s="95"/>
      <c r="F319" s="95"/>
      <c r="G319" s="95"/>
      <c r="H319" s="95"/>
      <c r="I319" s="95"/>
      <c r="J319" s="95"/>
      <c r="K319" s="95"/>
      <c r="Y319" s="98"/>
      <c r="Z319" s="80">
        <f t="shared" si="20"/>
        <v>0</v>
      </c>
      <c r="AA319" s="80" t="str">
        <f t="shared" si="19"/>
        <v>三林支行</v>
      </c>
      <c r="AB319" s="81" t="s">
        <v>713</v>
      </c>
      <c r="AC319" s="81">
        <v>0</v>
      </c>
      <c r="AD319" s="81">
        <v>0</v>
      </c>
      <c r="AE319" s="81">
        <v>0</v>
      </c>
      <c r="AF319" s="81">
        <v>0</v>
      </c>
      <c r="AG319" s="80" t="str">
        <f>IFERROR(VLOOKUP(AB319,$AI:$AJ,2,FALSE),0)</f>
        <v>三林支行</v>
      </c>
      <c r="AI319" s="89" t="s">
        <v>573</v>
      </c>
      <c r="AJ319" s="89" t="s">
        <v>93</v>
      </c>
      <c r="AL319" s="83"/>
      <c r="AM319" s="83"/>
      <c r="AN319" s="83"/>
      <c r="AO319" s="83"/>
      <c r="AP319" s="83"/>
      <c r="AX319" s="80" t="s">
        <v>573</v>
      </c>
      <c r="AY319" s="80" t="s">
        <v>93</v>
      </c>
    </row>
    <row r="320" s="80" customFormat="1" ht="17.25" spans="1:51">
      <c r="A320" s="95"/>
      <c r="B320" s="95"/>
      <c r="C320" s="95"/>
      <c r="D320" s="95"/>
      <c r="E320" s="95"/>
      <c r="F320" s="95"/>
      <c r="G320" s="95"/>
      <c r="H320" s="95"/>
      <c r="I320" s="95"/>
      <c r="J320" s="95"/>
      <c r="K320" s="95"/>
      <c r="Y320" s="98"/>
      <c r="Z320" s="80">
        <f t="shared" si="20"/>
        <v>0</v>
      </c>
      <c r="AA320" s="80" t="str">
        <f t="shared" si="19"/>
        <v>运营管理部</v>
      </c>
      <c r="AB320" s="81" t="s">
        <v>285</v>
      </c>
      <c r="AC320" s="81">
        <v>0</v>
      </c>
      <c r="AD320" s="81">
        <v>0</v>
      </c>
      <c r="AE320" s="81">
        <v>0</v>
      </c>
      <c r="AF320" s="81">
        <v>0</v>
      </c>
      <c r="AG320" s="80" t="str">
        <f>IFERROR(VLOOKUP(AB320,$AI:$AJ,2,FALSE),0)</f>
        <v>运营管理部</v>
      </c>
      <c r="AI320" s="89" t="s">
        <v>715</v>
      </c>
      <c r="AJ320" s="89" t="s">
        <v>72</v>
      </c>
      <c r="AL320" s="83"/>
      <c r="AM320" s="83"/>
      <c r="AN320" s="83"/>
      <c r="AO320" s="83"/>
      <c r="AP320" s="83"/>
      <c r="AX320" s="80" t="s">
        <v>715</v>
      </c>
      <c r="AY320" s="80" t="s">
        <v>72</v>
      </c>
    </row>
    <row r="321" s="80" customFormat="1" ht="17.25" spans="1:51">
      <c r="A321" s="95"/>
      <c r="B321" s="95"/>
      <c r="C321" s="95"/>
      <c r="D321" s="95"/>
      <c r="E321" s="95"/>
      <c r="F321" s="95"/>
      <c r="G321" s="95"/>
      <c r="H321" s="95"/>
      <c r="I321" s="95"/>
      <c r="J321" s="95"/>
      <c r="K321" s="95"/>
      <c r="Y321" s="98"/>
      <c r="Z321" s="80">
        <f t="shared" si="20"/>
        <v>0</v>
      </c>
      <c r="AA321" s="80">
        <f t="shared" si="19"/>
        <v>0</v>
      </c>
      <c r="AB321" s="81" t="s">
        <v>714</v>
      </c>
      <c r="AC321" s="81">
        <v>0</v>
      </c>
      <c r="AD321" s="81">
        <v>19000</v>
      </c>
      <c r="AE321" s="81">
        <v>0</v>
      </c>
      <c r="AF321" s="81">
        <v>19000</v>
      </c>
      <c r="AG321" s="80">
        <f>IFERROR(VLOOKUP(AB321,$AI:$AJ,2,FALSE),0)</f>
        <v>0</v>
      </c>
      <c r="AI321" s="89" t="s">
        <v>638</v>
      </c>
      <c r="AJ321" s="89" t="s">
        <v>72</v>
      </c>
      <c r="AL321" s="83"/>
      <c r="AM321" s="83"/>
      <c r="AN321" s="83"/>
      <c r="AO321" s="83"/>
      <c r="AP321" s="83"/>
      <c r="AX321" s="80" t="s">
        <v>638</v>
      </c>
      <c r="AY321" s="80" t="s">
        <v>72</v>
      </c>
    </row>
    <row r="322" s="80" customFormat="1" ht="17.25" spans="1:51">
      <c r="A322" s="95"/>
      <c r="B322" s="95"/>
      <c r="C322" s="95"/>
      <c r="D322" s="95"/>
      <c r="E322" s="95"/>
      <c r="F322" s="95"/>
      <c r="G322" s="95"/>
      <c r="H322" s="95"/>
      <c r="I322" s="95"/>
      <c r="J322" s="95"/>
      <c r="K322" s="95"/>
      <c r="Y322" s="98"/>
      <c r="Z322" s="80">
        <f t="shared" si="20"/>
        <v>0</v>
      </c>
      <c r="AA322" s="80" t="str">
        <f t="shared" ref="AA322:AA385" si="21">AG322</f>
        <v>运营管理部</v>
      </c>
      <c r="AB322" s="81" t="s">
        <v>350</v>
      </c>
      <c r="AC322" s="81">
        <v>0</v>
      </c>
      <c r="AD322" s="81">
        <v>0</v>
      </c>
      <c r="AE322" s="81">
        <v>0</v>
      </c>
      <c r="AF322" s="81">
        <v>0</v>
      </c>
      <c r="AG322" s="80" t="str">
        <f>IFERROR(VLOOKUP(AB322,$AI:$AJ,2,FALSE),0)</f>
        <v>运营管理部</v>
      </c>
      <c r="AI322" s="89" t="s">
        <v>627</v>
      </c>
      <c r="AJ322" s="89" t="s">
        <v>72</v>
      </c>
      <c r="AL322" s="83"/>
      <c r="AM322" s="83"/>
      <c r="AN322" s="83"/>
      <c r="AO322" s="83"/>
      <c r="AP322" s="83"/>
      <c r="AX322" s="80" t="s">
        <v>627</v>
      </c>
      <c r="AY322" s="80" t="s">
        <v>72</v>
      </c>
    </row>
    <row r="323" s="80" customFormat="1" ht="17.25" spans="1:51">
      <c r="A323" s="95"/>
      <c r="B323" s="95"/>
      <c r="C323" s="95"/>
      <c r="D323" s="95"/>
      <c r="E323" s="95"/>
      <c r="F323" s="95"/>
      <c r="G323" s="95"/>
      <c r="H323" s="95"/>
      <c r="I323" s="95"/>
      <c r="J323" s="95"/>
      <c r="K323" s="95"/>
      <c r="Y323" s="98"/>
      <c r="Z323" s="80">
        <f t="shared" si="20"/>
        <v>0</v>
      </c>
      <c r="AA323" s="80" t="str">
        <f t="shared" si="21"/>
        <v>北蔡支行</v>
      </c>
      <c r="AB323" s="81" t="s">
        <v>176</v>
      </c>
      <c r="AC323" s="81">
        <v>0</v>
      </c>
      <c r="AD323" s="81">
        <v>0</v>
      </c>
      <c r="AE323" s="81">
        <v>0</v>
      </c>
      <c r="AF323" s="81">
        <v>0</v>
      </c>
      <c r="AG323" s="80" t="str">
        <f>IFERROR(VLOOKUP(AB323,$AI:$AJ,2,FALSE),0)</f>
        <v>北蔡支行</v>
      </c>
      <c r="AI323" s="89" t="s">
        <v>623</v>
      </c>
      <c r="AJ323" s="89" t="s">
        <v>72</v>
      </c>
      <c r="AL323" s="83"/>
      <c r="AM323" s="83"/>
      <c r="AN323" s="83"/>
      <c r="AO323" s="83"/>
      <c r="AP323" s="83"/>
      <c r="AX323" s="80" t="s">
        <v>623</v>
      </c>
      <c r="AY323" s="80" t="s">
        <v>72</v>
      </c>
    </row>
    <row r="324" s="80" customFormat="1" ht="17.25" spans="1:51">
      <c r="A324" s="95"/>
      <c r="B324" s="95"/>
      <c r="C324" s="95"/>
      <c r="D324" s="95"/>
      <c r="E324" s="95"/>
      <c r="F324" s="95"/>
      <c r="G324" s="95"/>
      <c r="H324" s="95"/>
      <c r="I324" s="95"/>
      <c r="J324" s="95"/>
      <c r="K324" s="95"/>
      <c r="Y324" s="98"/>
      <c r="Z324" s="80">
        <f t="shared" ref="Z324:Z387" si="22">P324-Y324</f>
        <v>0</v>
      </c>
      <c r="AA324" s="80" t="str">
        <f t="shared" si="21"/>
        <v>高桥支行</v>
      </c>
      <c r="AB324" s="81" t="s">
        <v>716</v>
      </c>
      <c r="AC324" s="81">
        <v>0</v>
      </c>
      <c r="AD324" s="81">
        <v>0</v>
      </c>
      <c r="AE324" s="81">
        <v>0</v>
      </c>
      <c r="AF324" s="81">
        <v>0</v>
      </c>
      <c r="AG324" s="80" t="str">
        <f>IFERROR(VLOOKUP(AB324,$AI:$AJ,2,FALSE),0)</f>
        <v>高桥支行</v>
      </c>
      <c r="AI324" s="89" t="s">
        <v>717</v>
      </c>
      <c r="AJ324" s="89" t="s">
        <v>72</v>
      </c>
      <c r="AL324" s="83"/>
      <c r="AM324" s="83"/>
      <c r="AN324" s="83"/>
      <c r="AO324" s="83"/>
      <c r="AP324" s="83"/>
      <c r="AX324" s="80" t="s">
        <v>717</v>
      </c>
      <c r="AY324" s="80" t="s">
        <v>72</v>
      </c>
    </row>
    <row r="325" s="80" customFormat="1" ht="17.25" spans="1:51">
      <c r="A325" s="95"/>
      <c r="B325" s="95"/>
      <c r="C325" s="95"/>
      <c r="D325" s="95"/>
      <c r="E325" s="95"/>
      <c r="F325" s="95"/>
      <c r="G325" s="95"/>
      <c r="H325" s="95"/>
      <c r="I325" s="95"/>
      <c r="J325" s="95"/>
      <c r="K325" s="95"/>
      <c r="Y325" s="98"/>
      <c r="Z325" s="80">
        <f t="shared" si="22"/>
        <v>0</v>
      </c>
      <c r="AA325" s="80" t="str">
        <f t="shared" si="21"/>
        <v>营业部</v>
      </c>
      <c r="AB325" s="81" t="s">
        <v>331</v>
      </c>
      <c r="AC325" s="81">
        <v>0</v>
      </c>
      <c r="AD325" s="81">
        <v>10000</v>
      </c>
      <c r="AE325" s="81">
        <v>0</v>
      </c>
      <c r="AF325" s="81">
        <v>20000</v>
      </c>
      <c r="AG325" s="80" t="str">
        <f>IFERROR(VLOOKUP(AB325,$AI:$AJ,2,FALSE),0)</f>
        <v>营业部</v>
      </c>
      <c r="AI325" s="89" t="s">
        <v>390</v>
      </c>
      <c r="AJ325" s="89" t="s">
        <v>72</v>
      </c>
      <c r="AL325" s="83"/>
      <c r="AM325" s="83"/>
      <c r="AN325" s="83"/>
      <c r="AO325" s="83"/>
      <c r="AP325" s="83"/>
      <c r="AX325" s="80" t="s">
        <v>390</v>
      </c>
      <c r="AY325" s="80" t="s">
        <v>72</v>
      </c>
    </row>
    <row r="326" s="80" customFormat="1" ht="17.25" spans="1:51">
      <c r="A326" s="95"/>
      <c r="B326" s="95"/>
      <c r="C326" s="95"/>
      <c r="D326" s="95"/>
      <c r="E326" s="95"/>
      <c r="F326" s="95"/>
      <c r="G326" s="95"/>
      <c r="H326" s="95"/>
      <c r="I326" s="95"/>
      <c r="J326" s="95"/>
      <c r="K326" s="95"/>
      <c r="Y326" s="98"/>
      <c r="Z326" s="80">
        <f t="shared" si="22"/>
        <v>0</v>
      </c>
      <c r="AA326" s="80">
        <f t="shared" si="21"/>
        <v>0</v>
      </c>
      <c r="AB326" s="81" t="s">
        <v>718</v>
      </c>
      <c r="AC326" s="81">
        <v>0</v>
      </c>
      <c r="AD326" s="81">
        <v>0</v>
      </c>
      <c r="AE326" s="81">
        <v>0</v>
      </c>
      <c r="AF326" s="81">
        <v>0</v>
      </c>
      <c r="AG326" s="80">
        <f>IFERROR(VLOOKUP(AB326,$AI:$AJ,2,FALSE),0)</f>
        <v>0</v>
      </c>
      <c r="AI326" s="89" t="s">
        <v>396</v>
      </c>
      <c r="AJ326" s="89" t="s">
        <v>72</v>
      </c>
      <c r="AL326" s="83"/>
      <c r="AM326" s="83"/>
      <c r="AN326" s="83"/>
      <c r="AO326" s="83"/>
      <c r="AP326" s="83"/>
      <c r="AX326" s="80" t="s">
        <v>396</v>
      </c>
      <c r="AY326" s="80" t="s">
        <v>72</v>
      </c>
    </row>
    <row r="327" s="80" customFormat="1" ht="17.25" spans="1:51">
      <c r="A327" s="95"/>
      <c r="B327" s="95"/>
      <c r="C327" s="95"/>
      <c r="D327" s="95"/>
      <c r="E327" s="95"/>
      <c r="F327" s="95"/>
      <c r="G327" s="95"/>
      <c r="H327" s="95"/>
      <c r="I327" s="95"/>
      <c r="J327" s="95"/>
      <c r="K327" s="95"/>
      <c r="Y327" s="98"/>
      <c r="Z327" s="80">
        <f t="shared" si="22"/>
        <v>0</v>
      </c>
      <c r="AA327" s="80">
        <f t="shared" si="21"/>
        <v>0</v>
      </c>
      <c r="AB327" s="81" t="s">
        <v>334</v>
      </c>
      <c r="AC327" s="81">
        <v>0</v>
      </c>
      <c r="AD327" s="81">
        <v>0</v>
      </c>
      <c r="AE327" s="81">
        <v>0</v>
      </c>
      <c r="AF327" s="81">
        <v>0</v>
      </c>
      <c r="AG327" s="80">
        <f>IFERROR(VLOOKUP(AB327,$AI:$AJ,2,FALSE),0)</f>
        <v>0</v>
      </c>
      <c r="AI327" s="89" t="s">
        <v>719</v>
      </c>
      <c r="AJ327" s="89" t="s">
        <v>72</v>
      </c>
      <c r="AL327" s="83"/>
      <c r="AM327" s="83"/>
      <c r="AN327" s="83"/>
      <c r="AO327" s="83"/>
      <c r="AP327" s="83"/>
      <c r="AX327" s="80" t="s">
        <v>719</v>
      </c>
      <c r="AY327" s="80" t="s">
        <v>72</v>
      </c>
    </row>
    <row r="328" s="80" customFormat="1" ht="17.25" spans="1:51">
      <c r="A328" s="95"/>
      <c r="B328" s="95"/>
      <c r="C328" s="95"/>
      <c r="D328" s="95"/>
      <c r="E328" s="95"/>
      <c r="F328" s="95"/>
      <c r="G328" s="95"/>
      <c r="H328" s="95"/>
      <c r="I328" s="95"/>
      <c r="J328" s="95"/>
      <c r="K328" s="95"/>
      <c r="Y328" s="98"/>
      <c r="Z328" s="80">
        <f t="shared" si="22"/>
        <v>0</v>
      </c>
      <c r="AA328" s="80" t="str">
        <f t="shared" si="21"/>
        <v>市场一部</v>
      </c>
      <c r="AB328" s="81" t="s">
        <v>580</v>
      </c>
      <c r="AC328" s="81">
        <v>0</v>
      </c>
      <c r="AD328" s="81">
        <v>0</v>
      </c>
      <c r="AE328" s="81">
        <v>0</v>
      </c>
      <c r="AF328" s="81">
        <v>0</v>
      </c>
      <c r="AG328" s="80" t="str">
        <f>IFERROR(VLOOKUP(AB328,$AI:$AJ,2,FALSE),0)</f>
        <v>市场一部</v>
      </c>
      <c r="AI328" s="89" t="s">
        <v>720</v>
      </c>
      <c r="AJ328" s="89" t="s">
        <v>72</v>
      </c>
      <c r="AL328" s="83"/>
      <c r="AM328" s="83"/>
      <c r="AN328" s="83"/>
      <c r="AO328" s="83"/>
      <c r="AP328" s="83"/>
      <c r="AX328" s="80" t="s">
        <v>720</v>
      </c>
      <c r="AY328" s="80" t="s">
        <v>72</v>
      </c>
    </row>
    <row r="329" s="80" customFormat="1" ht="17.25" spans="1:51">
      <c r="A329" s="95"/>
      <c r="B329" s="95"/>
      <c r="C329" s="95"/>
      <c r="D329" s="95"/>
      <c r="E329" s="95"/>
      <c r="F329" s="95"/>
      <c r="G329" s="95"/>
      <c r="H329" s="95"/>
      <c r="I329" s="95"/>
      <c r="J329" s="95"/>
      <c r="K329" s="95"/>
      <c r="Y329" s="98"/>
      <c r="Z329" s="80">
        <f t="shared" si="22"/>
        <v>0</v>
      </c>
      <c r="AA329" s="80" t="str">
        <f t="shared" si="21"/>
        <v>风险管理部</v>
      </c>
      <c r="AB329" s="81" t="s">
        <v>483</v>
      </c>
      <c r="AC329" s="81">
        <v>0</v>
      </c>
      <c r="AD329" s="81">
        <v>0</v>
      </c>
      <c r="AE329" s="81">
        <v>0</v>
      </c>
      <c r="AF329" s="81">
        <v>0</v>
      </c>
      <c r="AG329" s="80" t="str">
        <f>IFERROR(VLOOKUP(AB329,$AI:$AJ,2,FALSE),0)</f>
        <v>风险管理部</v>
      </c>
      <c r="AI329" s="89" t="s">
        <v>722</v>
      </c>
      <c r="AJ329" s="89" t="s">
        <v>72</v>
      </c>
      <c r="AL329" s="83"/>
      <c r="AM329" s="83"/>
      <c r="AN329" s="83"/>
      <c r="AO329" s="83"/>
      <c r="AP329" s="83"/>
      <c r="AX329" s="80" t="s">
        <v>722</v>
      </c>
      <c r="AY329" s="80" t="s">
        <v>72</v>
      </c>
    </row>
    <row r="330" s="80" customFormat="1" ht="17.25" spans="1:51">
      <c r="A330" s="95"/>
      <c r="B330" s="95"/>
      <c r="C330" s="95"/>
      <c r="D330" s="95"/>
      <c r="E330" s="95"/>
      <c r="F330" s="95"/>
      <c r="G330" s="95"/>
      <c r="H330" s="95"/>
      <c r="I330" s="95"/>
      <c r="J330" s="95"/>
      <c r="K330" s="95"/>
      <c r="Y330" s="98"/>
      <c r="Z330" s="80">
        <f t="shared" si="22"/>
        <v>0</v>
      </c>
      <c r="AA330" s="80">
        <f t="shared" si="21"/>
        <v>0</v>
      </c>
      <c r="AB330" s="81" t="s">
        <v>721</v>
      </c>
      <c r="AC330" s="81">
        <v>0</v>
      </c>
      <c r="AD330" s="81">
        <v>0</v>
      </c>
      <c r="AE330" s="81">
        <v>0</v>
      </c>
      <c r="AF330" s="81">
        <v>0</v>
      </c>
      <c r="AG330" s="80">
        <f>IFERROR(VLOOKUP(AB330,$AI:$AJ,2,FALSE),0)</f>
        <v>0</v>
      </c>
      <c r="AI330" s="89" t="s">
        <v>704</v>
      </c>
      <c r="AJ330" s="89" t="s">
        <v>72</v>
      </c>
      <c r="AL330" s="83"/>
      <c r="AM330" s="83"/>
      <c r="AN330" s="83"/>
      <c r="AO330" s="83"/>
      <c r="AP330" s="83"/>
      <c r="AX330" s="80" t="s">
        <v>704</v>
      </c>
      <c r="AY330" s="80" t="s">
        <v>72</v>
      </c>
    </row>
    <row r="331" s="80" customFormat="1" ht="17.25" spans="1:51">
      <c r="A331" s="95"/>
      <c r="B331" s="95"/>
      <c r="C331" s="95"/>
      <c r="D331" s="95"/>
      <c r="E331" s="95"/>
      <c r="F331" s="95"/>
      <c r="G331" s="95"/>
      <c r="H331" s="95"/>
      <c r="I331" s="95"/>
      <c r="J331" s="95"/>
      <c r="K331" s="95"/>
      <c r="Y331" s="98"/>
      <c r="Z331" s="80">
        <f t="shared" si="22"/>
        <v>0</v>
      </c>
      <c r="AA331" s="80">
        <f t="shared" si="21"/>
        <v>0</v>
      </c>
      <c r="AB331" s="81" t="s">
        <v>723</v>
      </c>
      <c r="AC331" s="81">
        <v>0</v>
      </c>
      <c r="AD331" s="81">
        <v>0</v>
      </c>
      <c r="AE331" s="81">
        <v>0</v>
      </c>
      <c r="AF331" s="81">
        <v>0</v>
      </c>
      <c r="AG331" s="80">
        <f>IFERROR(VLOOKUP(AB331,$AI:$AJ,2,FALSE),0)</f>
        <v>0</v>
      </c>
      <c r="AI331" s="89" t="s">
        <v>281</v>
      </c>
      <c r="AJ331" s="89" t="s">
        <v>72</v>
      </c>
      <c r="AL331" s="83"/>
      <c r="AM331" s="83"/>
      <c r="AN331" s="83"/>
      <c r="AO331" s="83"/>
      <c r="AP331" s="83"/>
      <c r="AX331" s="80" t="s">
        <v>281</v>
      </c>
      <c r="AY331" s="80" t="s">
        <v>72</v>
      </c>
    </row>
    <row r="332" s="80" customFormat="1" ht="17.25" spans="1:51">
      <c r="A332" s="95"/>
      <c r="B332" s="95"/>
      <c r="C332" s="95"/>
      <c r="D332" s="95"/>
      <c r="E332" s="95"/>
      <c r="F332" s="95"/>
      <c r="G332" s="95"/>
      <c r="H332" s="95"/>
      <c r="I332" s="95"/>
      <c r="J332" s="95"/>
      <c r="K332" s="95"/>
      <c r="Y332" s="98"/>
      <c r="Z332" s="80">
        <f t="shared" si="22"/>
        <v>0</v>
      </c>
      <c r="AA332" s="80" t="str">
        <f t="shared" si="21"/>
        <v>合规内控部</v>
      </c>
      <c r="AB332" s="81" t="s">
        <v>479</v>
      </c>
      <c r="AC332" s="81">
        <v>0</v>
      </c>
      <c r="AD332" s="81">
        <v>0</v>
      </c>
      <c r="AE332" s="81">
        <v>0</v>
      </c>
      <c r="AF332" s="81">
        <v>0</v>
      </c>
      <c r="AG332" s="80" t="str">
        <f>IFERROR(VLOOKUP(AB332,$AI:$AJ,2,FALSE),0)</f>
        <v>合规内控部</v>
      </c>
      <c r="AI332" s="89" t="s">
        <v>601</v>
      </c>
      <c r="AJ332" s="89" t="s">
        <v>72</v>
      </c>
      <c r="AL332" s="83"/>
      <c r="AM332" s="83"/>
      <c r="AN332" s="83"/>
      <c r="AO332" s="83"/>
      <c r="AP332" s="83"/>
      <c r="AX332" s="80" t="s">
        <v>601</v>
      </c>
      <c r="AY332" s="80" t="s">
        <v>72</v>
      </c>
    </row>
    <row r="333" s="80" customFormat="1" ht="17.25" spans="1:51">
      <c r="A333" s="95"/>
      <c r="B333" s="95"/>
      <c r="C333" s="95"/>
      <c r="D333" s="95"/>
      <c r="E333" s="95"/>
      <c r="F333" s="95"/>
      <c r="G333" s="95"/>
      <c r="H333" s="95"/>
      <c r="I333" s="95"/>
      <c r="J333" s="95"/>
      <c r="K333" s="95"/>
      <c r="Y333" s="98"/>
      <c r="Z333" s="80">
        <f t="shared" si="22"/>
        <v>0</v>
      </c>
      <c r="AA333" s="80" t="str">
        <f t="shared" si="21"/>
        <v>零售市场部</v>
      </c>
      <c r="AB333" s="81" t="s">
        <v>158</v>
      </c>
      <c r="AC333" s="81">
        <v>0</v>
      </c>
      <c r="AD333" s="81">
        <v>0</v>
      </c>
      <c r="AE333" s="81">
        <v>0</v>
      </c>
      <c r="AF333" s="81">
        <v>10000</v>
      </c>
      <c r="AG333" s="80" t="str">
        <f>IFERROR(VLOOKUP(AB333,$AI:$AJ,2,FALSE),0)</f>
        <v>零售市场部</v>
      </c>
      <c r="AI333" s="89" t="s">
        <v>724</v>
      </c>
      <c r="AJ333" s="89" t="s">
        <v>72</v>
      </c>
      <c r="AL333" s="83"/>
      <c r="AM333" s="83"/>
      <c r="AN333" s="83"/>
      <c r="AO333" s="83"/>
      <c r="AP333" s="83"/>
      <c r="AX333" s="80" t="s">
        <v>724</v>
      </c>
      <c r="AY333" s="80" t="s">
        <v>72</v>
      </c>
    </row>
    <row r="334" s="80" customFormat="1" ht="17.25" spans="1:51">
      <c r="A334" s="95"/>
      <c r="B334" s="95"/>
      <c r="C334" s="95"/>
      <c r="D334" s="95"/>
      <c r="E334" s="95"/>
      <c r="F334" s="95"/>
      <c r="G334" s="95"/>
      <c r="H334" s="95"/>
      <c r="I334" s="95"/>
      <c r="J334" s="95"/>
      <c r="K334" s="95"/>
      <c r="Y334" s="98"/>
      <c r="Z334" s="80">
        <f t="shared" si="22"/>
        <v>0</v>
      </c>
      <c r="AA334" s="80" t="str">
        <f t="shared" si="21"/>
        <v>川沙支行</v>
      </c>
      <c r="AB334" s="81" t="s">
        <v>336</v>
      </c>
      <c r="AC334" s="81">
        <v>0</v>
      </c>
      <c r="AD334" s="81">
        <v>0</v>
      </c>
      <c r="AE334" s="81">
        <v>0</v>
      </c>
      <c r="AF334" s="81">
        <v>0</v>
      </c>
      <c r="AG334" s="80" t="str">
        <f>IFERROR(VLOOKUP(AB334,$AI:$AJ,2,FALSE),0)</f>
        <v>川沙支行</v>
      </c>
      <c r="AI334" s="89" t="s">
        <v>252</v>
      </c>
      <c r="AJ334" s="89" t="s">
        <v>72</v>
      </c>
      <c r="AL334" s="83"/>
      <c r="AM334" s="83"/>
      <c r="AN334" s="83"/>
      <c r="AO334" s="83"/>
      <c r="AP334" s="83"/>
      <c r="AX334" s="80" t="s">
        <v>252</v>
      </c>
      <c r="AY334" s="80" t="s">
        <v>72</v>
      </c>
    </row>
    <row r="335" s="80" customFormat="1" ht="17.25" spans="1:51">
      <c r="A335" s="95"/>
      <c r="B335" s="95"/>
      <c r="C335" s="95"/>
      <c r="D335" s="95"/>
      <c r="E335" s="95"/>
      <c r="F335" s="95"/>
      <c r="G335" s="95"/>
      <c r="H335" s="95"/>
      <c r="I335" s="95"/>
      <c r="J335" s="95"/>
      <c r="K335" s="95"/>
      <c r="Y335" s="98"/>
      <c r="Z335" s="80">
        <f t="shared" si="22"/>
        <v>0</v>
      </c>
      <c r="AA335" s="80">
        <f t="shared" si="21"/>
        <v>0</v>
      </c>
      <c r="AB335" s="81" t="s">
        <v>725</v>
      </c>
      <c r="AC335" s="81">
        <v>0</v>
      </c>
      <c r="AD335" s="81">
        <v>0</v>
      </c>
      <c r="AE335" s="81">
        <v>0</v>
      </c>
      <c r="AF335" s="81">
        <v>0</v>
      </c>
      <c r="AG335" s="80">
        <f>IFERROR(VLOOKUP(AB335,$AI:$AJ,2,FALSE),0)</f>
        <v>0</v>
      </c>
      <c r="AI335" s="89" t="s">
        <v>713</v>
      </c>
      <c r="AJ335" s="89" t="s">
        <v>72</v>
      </c>
      <c r="AL335" s="83"/>
      <c r="AM335" s="83"/>
      <c r="AN335" s="83"/>
      <c r="AO335" s="83"/>
      <c r="AP335" s="83"/>
      <c r="AX335" s="80" t="s">
        <v>713</v>
      </c>
      <c r="AY335" s="80" t="s">
        <v>72</v>
      </c>
    </row>
    <row r="336" s="80" customFormat="1" ht="17.25" spans="1:51">
      <c r="A336" s="95"/>
      <c r="B336" s="95"/>
      <c r="C336" s="95"/>
      <c r="D336" s="95"/>
      <c r="E336" s="95"/>
      <c r="F336" s="95"/>
      <c r="G336" s="95"/>
      <c r="H336" s="95"/>
      <c r="I336" s="95"/>
      <c r="J336" s="95"/>
      <c r="K336" s="95"/>
      <c r="Y336" s="98"/>
      <c r="Z336" s="80">
        <f t="shared" si="22"/>
        <v>0</v>
      </c>
      <c r="AA336" s="80" t="str">
        <f t="shared" si="21"/>
        <v>办公室</v>
      </c>
      <c r="AB336" s="81" t="s">
        <v>47</v>
      </c>
      <c r="AC336" s="81">
        <v>0</v>
      </c>
      <c r="AD336" s="81">
        <v>0</v>
      </c>
      <c r="AE336" s="81">
        <v>0</v>
      </c>
      <c r="AF336" s="81">
        <v>0</v>
      </c>
      <c r="AG336" s="80" t="str">
        <f>IFERROR(VLOOKUP(AB336,$AI:$AJ,2,FALSE),0)</f>
        <v>办公室</v>
      </c>
      <c r="AI336" s="93" t="s">
        <v>587</v>
      </c>
      <c r="AJ336" s="89" t="s">
        <v>72</v>
      </c>
      <c r="AL336" s="83"/>
      <c r="AM336" s="83"/>
      <c r="AN336" s="83"/>
      <c r="AO336" s="83"/>
      <c r="AP336" s="83"/>
      <c r="AX336" s="80" t="s">
        <v>587</v>
      </c>
      <c r="AY336" s="80" t="s">
        <v>72</v>
      </c>
    </row>
    <row r="337" s="80" customFormat="1" ht="17.25" spans="1:51">
      <c r="A337" s="95"/>
      <c r="B337" s="95"/>
      <c r="C337" s="95"/>
      <c r="D337" s="95"/>
      <c r="E337" s="95"/>
      <c r="F337" s="95"/>
      <c r="G337" s="95"/>
      <c r="H337" s="95"/>
      <c r="I337" s="95"/>
      <c r="J337" s="95"/>
      <c r="K337" s="95"/>
      <c r="Y337" s="98"/>
      <c r="Z337" s="80">
        <f t="shared" si="22"/>
        <v>0</v>
      </c>
      <c r="AA337" s="80" t="str">
        <f t="shared" si="21"/>
        <v>零售金融部</v>
      </c>
      <c r="AB337" s="81" t="s">
        <v>269</v>
      </c>
      <c r="AC337" s="81">
        <v>0</v>
      </c>
      <c r="AD337" s="81">
        <v>0</v>
      </c>
      <c r="AE337" s="81">
        <v>0</v>
      </c>
      <c r="AF337" s="81">
        <v>0</v>
      </c>
      <c r="AG337" s="80" t="str">
        <f>IFERROR(VLOOKUP(AB337,$AI:$AJ,2,FALSE),0)</f>
        <v>零售金融部</v>
      </c>
      <c r="AI337" s="94" t="s">
        <v>207</v>
      </c>
      <c r="AJ337" s="89" t="s">
        <v>72</v>
      </c>
      <c r="AL337" s="83"/>
      <c r="AM337" s="83"/>
      <c r="AN337" s="83"/>
      <c r="AO337" s="83"/>
      <c r="AP337" s="83"/>
      <c r="AX337" s="80" t="s">
        <v>207</v>
      </c>
      <c r="AY337" s="80" t="s">
        <v>72</v>
      </c>
    </row>
    <row r="338" s="80" customFormat="1" ht="17.25" spans="1:51">
      <c r="A338" s="95"/>
      <c r="B338" s="95"/>
      <c r="C338" s="95"/>
      <c r="D338" s="95"/>
      <c r="E338" s="95"/>
      <c r="F338" s="95"/>
      <c r="G338" s="95"/>
      <c r="H338" s="95"/>
      <c r="I338" s="95"/>
      <c r="J338" s="95"/>
      <c r="K338" s="95"/>
      <c r="Y338" s="98"/>
      <c r="Z338" s="80">
        <f t="shared" si="22"/>
        <v>0</v>
      </c>
      <c r="AA338" s="80" t="str">
        <f t="shared" si="21"/>
        <v>营业部</v>
      </c>
      <c r="AB338" s="81" t="s">
        <v>593</v>
      </c>
      <c r="AC338" s="81">
        <v>0</v>
      </c>
      <c r="AD338" s="81">
        <v>0</v>
      </c>
      <c r="AE338" s="81">
        <v>0</v>
      </c>
      <c r="AF338" s="81">
        <v>0</v>
      </c>
      <c r="AG338" s="80" t="str">
        <f>IFERROR(VLOOKUP(AB338,$AI:$AJ,2,FALSE),0)</f>
        <v>营业部</v>
      </c>
      <c r="AI338" s="89" t="s">
        <v>520</v>
      </c>
      <c r="AJ338" s="89" t="s">
        <v>72</v>
      </c>
      <c r="AL338" s="83"/>
      <c r="AM338" s="83"/>
      <c r="AN338" s="83"/>
      <c r="AO338" s="83"/>
      <c r="AP338" s="83"/>
      <c r="AX338" s="80" t="s">
        <v>520</v>
      </c>
      <c r="AY338" s="80" t="s">
        <v>72</v>
      </c>
    </row>
    <row r="339" s="80" customFormat="1" ht="17.25" spans="1:51">
      <c r="A339" s="95"/>
      <c r="B339" s="95"/>
      <c r="C339" s="95"/>
      <c r="D339" s="95"/>
      <c r="E339" s="95"/>
      <c r="F339" s="95"/>
      <c r="G339" s="95"/>
      <c r="H339" s="95"/>
      <c r="I339" s="95"/>
      <c r="J339" s="95"/>
      <c r="K339" s="95"/>
      <c r="Y339" s="98"/>
      <c r="Z339" s="80">
        <f t="shared" si="22"/>
        <v>0</v>
      </c>
      <c r="AA339" s="80">
        <f t="shared" si="21"/>
        <v>0</v>
      </c>
      <c r="AB339" s="81" t="s">
        <v>726</v>
      </c>
      <c r="AC339" s="81">
        <v>0</v>
      </c>
      <c r="AD339" s="81">
        <v>0</v>
      </c>
      <c r="AE339" s="81">
        <v>0</v>
      </c>
      <c r="AF339" s="81">
        <v>0</v>
      </c>
      <c r="AG339" s="80">
        <f>IFERROR(VLOOKUP(AB339,$AI:$AJ,2,FALSE),0)</f>
        <v>0</v>
      </c>
      <c r="AI339" s="89" t="s">
        <v>728</v>
      </c>
      <c r="AJ339" s="89" t="s">
        <v>72</v>
      </c>
      <c r="AL339" s="83"/>
      <c r="AM339" s="83"/>
      <c r="AN339" s="83"/>
      <c r="AO339" s="83"/>
      <c r="AP339" s="83"/>
      <c r="AX339" s="80" t="s">
        <v>728</v>
      </c>
      <c r="AY339" s="80" t="s">
        <v>72</v>
      </c>
    </row>
    <row r="340" s="80" customFormat="1" ht="17.25" spans="1:51">
      <c r="A340" s="95"/>
      <c r="B340" s="95"/>
      <c r="C340" s="95"/>
      <c r="D340" s="95"/>
      <c r="E340" s="95"/>
      <c r="F340" s="95"/>
      <c r="G340" s="95"/>
      <c r="H340" s="95"/>
      <c r="I340" s="95"/>
      <c r="J340" s="95"/>
      <c r="K340" s="95"/>
      <c r="Y340" s="98"/>
      <c r="Z340" s="80">
        <f t="shared" si="22"/>
        <v>0</v>
      </c>
      <c r="AA340" s="80" t="str">
        <f t="shared" si="21"/>
        <v>曹路支行</v>
      </c>
      <c r="AB340" s="81" t="s">
        <v>727</v>
      </c>
      <c r="AC340" s="81">
        <v>0</v>
      </c>
      <c r="AD340" s="81">
        <v>0</v>
      </c>
      <c r="AE340" s="81">
        <v>0</v>
      </c>
      <c r="AF340" s="81">
        <v>0</v>
      </c>
      <c r="AG340" s="80" t="str">
        <f>IFERROR(VLOOKUP(AB340,$AI:$AJ,2,FALSE),0)</f>
        <v>曹路支行</v>
      </c>
      <c r="AI340" s="89" t="s">
        <v>729</v>
      </c>
      <c r="AJ340" s="89" t="s">
        <v>72</v>
      </c>
      <c r="AL340" s="83"/>
      <c r="AM340" s="83"/>
      <c r="AN340" s="83"/>
      <c r="AO340" s="83"/>
      <c r="AP340" s="83"/>
      <c r="AX340" s="80" t="s">
        <v>729</v>
      </c>
      <c r="AY340" s="80" t="s">
        <v>72</v>
      </c>
    </row>
    <row r="341" s="80" customFormat="1" ht="17.25" spans="1:51">
      <c r="A341" s="95"/>
      <c r="B341" s="95"/>
      <c r="C341" s="95"/>
      <c r="D341" s="95"/>
      <c r="E341" s="95"/>
      <c r="F341" s="95"/>
      <c r="G341" s="95"/>
      <c r="H341" s="95"/>
      <c r="I341" s="95"/>
      <c r="J341" s="95"/>
      <c r="K341" s="95"/>
      <c r="Y341" s="98"/>
      <c r="Z341" s="80">
        <f t="shared" si="22"/>
        <v>0</v>
      </c>
      <c r="AA341" s="80" t="str">
        <f t="shared" si="21"/>
        <v>风险管理部</v>
      </c>
      <c r="AB341" s="81" t="s">
        <v>518</v>
      </c>
      <c r="AC341" s="81">
        <v>0</v>
      </c>
      <c r="AD341" s="81">
        <v>0</v>
      </c>
      <c r="AE341" s="81">
        <v>0</v>
      </c>
      <c r="AF341" s="81">
        <v>0</v>
      </c>
      <c r="AG341" s="80" t="str">
        <f>IFERROR(VLOOKUP(AB341,$AI:$AJ,2,FALSE),0)</f>
        <v>风险管理部</v>
      </c>
      <c r="AI341" s="89" t="s">
        <v>730</v>
      </c>
      <c r="AJ341" s="89" t="s">
        <v>72</v>
      </c>
      <c r="AL341" s="83"/>
      <c r="AM341" s="83"/>
      <c r="AN341" s="83"/>
      <c r="AO341" s="83"/>
      <c r="AP341" s="83"/>
      <c r="AX341" s="80" t="s">
        <v>730</v>
      </c>
      <c r="AY341" s="80" t="s">
        <v>72</v>
      </c>
    </row>
    <row r="342" s="80" customFormat="1" ht="17.25" spans="1:51">
      <c r="A342" s="95"/>
      <c r="B342" s="95"/>
      <c r="C342" s="95"/>
      <c r="D342" s="95"/>
      <c r="E342" s="95"/>
      <c r="F342" s="95"/>
      <c r="G342" s="95"/>
      <c r="H342" s="95"/>
      <c r="I342" s="95"/>
      <c r="J342" s="95"/>
      <c r="K342" s="95"/>
      <c r="Y342" s="98"/>
      <c r="Z342" s="80">
        <f t="shared" si="22"/>
        <v>0</v>
      </c>
      <c r="AA342" s="80" t="str">
        <f t="shared" si="21"/>
        <v>人力资源部</v>
      </c>
      <c r="AB342" s="81" t="s">
        <v>174</v>
      </c>
      <c r="AC342" s="81">
        <v>0</v>
      </c>
      <c r="AD342" s="81">
        <v>0</v>
      </c>
      <c r="AE342" s="81">
        <v>0</v>
      </c>
      <c r="AF342" s="81">
        <v>0</v>
      </c>
      <c r="AG342" s="80" t="str">
        <f>IFERROR(VLOOKUP(AB342,$AI:$AJ,2,FALSE),0)</f>
        <v>人力资源部</v>
      </c>
      <c r="AI342" s="89" t="s">
        <v>732</v>
      </c>
      <c r="AJ342" s="89" t="s">
        <v>72</v>
      </c>
      <c r="AL342" s="83"/>
      <c r="AM342" s="83"/>
      <c r="AN342" s="83"/>
      <c r="AO342" s="83"/>
      <c r="AP342" s="83"/>
      <c r="AX342" s="80" t="s">
        <v>732</v>
      </c>
      <c r="AY342" s="80" t="s">
        <v>72</v>
      </c>
    </row>
    <row r="343" s="80" customFormat="1" ht="17.25" spans="1:51">
      <c r="A343" s="95"/>
      <c r="B343" s="95"/>
      <c r="C343" s="95"/>
      <c r="D343" s="95"/>
      <c r="E343" s="95"/>
      <c r="F343" s="95"/>
      <c r="G343" s="95"/>
      <c r="H343" s="95"/>
      <c r="I343" s="95"/>
      <c r="J343" s="95"/>
      <c r="K343" s="95"/>
      <c r="Y343" s="98"/>
      <c r="Z343" s="80">
        <f t="shared" si="22"/>
        <v>0</v>
      </c>
      <c r="AA343" s="80">
        <f t="shared" si="21"/>
        <v>0</v>
      </c>
      <c r="AB343" s="81" t="s">
        <v>731</v>
      </c>
      <c r="AC343" s="81">
        <v>0</v>
      </c>
      <c r="AD343" s="81">
        <v>0</v>
      </c>
      <c r="AE343" s="81">
        <v>0</v>
      </c>
      <c r="AF343" s="81">
        <v>0</v>
      </c>
      <c r="AG343" s="80">
        <f>IFERROR(VLOOKUP(AB343,$AI:$AJ,2,FALSE),0)</f>
        <v>0</v>
      </c>
      <c r="AI343" s="89" t="s">
        <v>734</v>
      </c>
      <c r="AJ343" s="89" t="s">
        <v>72</v>
      </c>
      <c r="AL343" s="83"/>
      <c r="AM343" s="83"/>
      <c r="AN343" s="83"/>
      <c r="AO343" s="83"/>
      <c r="AP343" s="83"/>
      <c r="AX343" s="80" t="s">
        <v>734</v>
      </c>
      <c r="AY343" s="80" t="s">
        <v>72</v>
      </c>
    </row>
    <row r="344" s="80" customFormat="1" ht="17.25" spans="1:51">
      <c r="A344" s="95"/>
      <c r="B344" s="95"/>
      <c r="C344" s="95"/>
      <c r="D344" s="95"/>
      <c r="E344" s="95"/>
      <c r="F344" s="95"/>
      <c r="G344" s="95"/>
      <c r="H344" s="95"/>
      <c r="I344" s="95"/>
      <c r="J344" s="95"/>
      <c r="K344" s="95"/>
      <c r="Y344" s="98"/>
      <c r="Z344" s="80">
        <f t="shared" si="22"/>
        <v>0</v>
      </c>
      <c r="AA344" s="80">
        <f t="shared" si="21"/>
        <v>0</v>
      </c>
      <c r="AB344" s="81" t="s">
        <v>733</v>
      </c>
      <c r="AC344" s="81">
        <v>0</v>
      </c>
      <c r="AD344" s="81">
        <v>0</v>
      </c>
      <c r="AE344" s="81">
        <v>0</v>
      </c>
      <c r="AF344" s="81">
        <v>0</v>
      </c>
      <c r="AG344" s="80">
        <f>IFERROR(VLOOKUP(AB344,$AI:$AJ,2,FALSE),0)</f>
        <v>0</v>
      </c>
      <c r="AI344" s="89" t="s">
        <v>735</v>
      </c>
      <c r="AJ344" s="89" t="s">
        <v>72</v>
      </c>
      <c r="AL344" s="83"/>
      <c r="AM344" s="83"/>
      <c r="AN344" s="83"/>
      <c r="AO344" s="83"/>
      <c r="AP344" s="83"/>
      <c r="AX344" s="80" t="s">
        <v>735</v>
      </c>
      <c r="AY344" s="80" t="s">
        <v>72</v>
      </c>
    </row>
    <row r="345" s="80" customFormat="1" ht="17.25" spans="1:51">
      <c r="A345" s="95"/>
      <c r="B345" s="95"/>
      <c r="C345" s="95"/>
      <c r="D345" s="95"/>
      <c r="E345" s="95"/>
      <c r="F345" s="95"/>
      <c r="G345" s="95"/>
      <c r="H345" s="95"/>
      <c r="I345" s="95"/>
      <c r="J345" s="95"/>
      <c r="K345" s="95"/>
      <c r="Y345" s="98"/>
      <c r="Z345" s="80">
        <f t="shared" si="22"/>
        <v>0</v>
      </c>
      <c r="AA345" s="80" t="str">
        <f t="shared" si="21"/>
        <v>川沙支行</v>
      </c>
      <c r="AB345" s="81" t="s">
        <v>338</v>
      </c>
      <c r="AC345" s="81">
        <v>0</v>
      </c>
      <c r="AD345" s="81">
        <v>0</v>
      </c>
      <c r="AE345" s="81">
        <v>0</v>
      </c>
      <c r="AF345" s="81">
        <v>0</v>
      </c>
      <c r="AG345" s="80" t="str">
        <f>IFERROR(VLOOKUP(AB345,$AI:$AJ,2,FALSE),0)</f>
        <v>川沙支行</v>
      </c>
      <c r="AI345" s="89" t="s">
        <v>737</v>
      </c>
      <c r="AJ345" s="89" t="s">
        <v>117</v>
      </c>
      <c r="AL345" s="83"/>
      <c r="AM345" s="83"/>
      <c r="AN345" s="83"/>
      <c r="AO345" s="83"/>
      <c r="AP345" s="83"/>
      <c r="AX345" s="80" t="s">
        <v>737</v>
      </c>
      <c r="AY345" s="80" t="s">
        <v>117</v>
      </c>
    </row>
    <row r="346" s="80" customFormat="1" ht="17.25" spans="1:51">
      <c r="A346" s="95"/>
      <c r="B346" s="95"/>
      <c r="C346" s="95"/>
      <c r="D346" s="95"/>
      <c r="E346" s="95"/>
      <c r="F346" s="95"/>
      <c r="G346" s="95"/>
      <c r="H346" s="95"/>
      <c r="I346" s="95"/>
      <c r="J346" s="95"/>
      <c r="K346" s="95"/>
      <c r="Y346" s="98"/>
      <c r="Z346" s="80">
        <f t="shared" si="22"/>
        <v>0</v>
      </c>
      <c r="AA346" s="80" t="str">
        <f t="shared" si="21"/>
        <v>高行支行</v>
      </c>
      <c r="AB346" s="81" t="s">
        <v>736</v>
      </c>
      <c r="AC346" s="81">
        <v>0</v>
      </c>
      <c r="AD346" s="81">
        <v>0</v>
      </c>
      <c r="AE346" s="81">
        <v>0</v>
      </c>
      <c r="AF346" s="81">
        <v>0</v>
      </c>
      <c r="AG346" s="80" t="str">
        <f>IFERROR(VLOOKUP(AB346,$AI:$AJ,2,FALSE),0)</f>
        <v>高行支行</v>
      </c>
      <c r="AI346" s="89" t="s">
        <v>144</v>
      </c>
      <c r="AJ346" s="89" t="s">
        <v>117</v>
      </c>
      <c r="AL346" s="83"/>
      <c r="AM346" s="83"/>
      <c r="AN346" s="83"/>
      <c r="AO346" s="83"/>
      <c r="AP346" s="83"/>
      <c r="AX346" s="80" t="s">
        <v>144</v>
      </c>
      <c r="AY346" s="80" t="s">
        <v>117</v>
      </c>
    </row>
    <row r="347" s="80" customFormat="1" ht="17.25" spans="1:51">
      <c r="A347" s="95"/>
      <c r="B347" s="95"/>
      <c r="C347" s="95"/>
      <c r="D347" s="95"/>
      <c r="E347" s="95"/>
      <c r="F347" s="95"/>
      <c r="G347" s="95"/>
      <c r="H347" s="95"/>
      <c r="I347" s="95"/>
      <c r="J347" s="95"/>
      <c r="K347" s="95"/>
      <c r="Y347" s="98"/>
      <c r="Z347" s="80">
        <f t="shared" si="22"/>
        <v>0</v>
      </c>
      <c r="AA347" s="80" t="str">
        <f t="shared" si="21"/>
        <v>运营管理部业务保障部</v>
      </c>
      <c r="AB347" s="81" t="s">
        <v>418</v>
      </c>
      <c r="AC347" s="81">
        <v>0</v>
      </c>
      <c r="AD347" s="81">
        <v>200000</v>
      </c>
      <c r="AE347" s="81">
        <v>0</v>
      </c>
      <c r="AF347" s="81">
        <v>200000</v>
      </c>
      <c r="AG347" s="80" t="str">
        <f>IFERROR(VLOOKUP(AB347,$AI:$AJ,2,FALSE),0)</f>
        <v>运营管理部业务保障部</v>
      </c>
      <c r="AI347" s="89" t="s">
        <v>451</v>
      </c>
      <c r="AJ347" s="89" t="s">
        <v>117</v>
      </c>
      <c r="AL347" s="83"/>
      <c r="AM347" s="83"/>
      <c r="AN347" s="83"/>
      <c r="AO347" s="83"/>
      <c r="AP347" s="83"/>
      <c r="AX347" s="80" t="s">
        <v>451</v>
      </c>
      <c r="AY347" s="80" t="s">
        <v>117</v>
      </c>
    </row>
    <row r="348" s="80" customFormat="1" ht="17.25" spans="1:51">
      <c r="A348" s="95"/>
      <c r="B348" s="95"/>
      <c r="C348" s="95"/>
      <c r="D348" s="95"/>
      <c r="E348" s="95"/>
      <c r="F348" s="95"/>
      <c r="G348" s="95"/>
      <c r="H348" s="95"/>
      <c r="I348" s="95"/>
      <c r="J348" s="95"/>
      <c r="K348" s="95"/>
      <c r="Y348" s="98"/>
      <c r="Z348" s="80">
        <f t="shared" si="22"/>
        <v>0</v>
      </c>
      <c r="AA348" s="80">
        <f t="shared" si="21"/>
        <v>0</v>
      </c>
      <c r="AB348" s="81" t="s">
        <v>738</v>
      </c>
      <c r="AC348" s="81">
        <v>0</v>
      </c>
      <c r="AD348" s="81">
        <v>0</v>
      </c>
      <c r="AE348" s="81">
        <v>0</v>
      </c>
      <c r="AF348" s="81">
        <v>0</v>
      </c>
      <c r="AG348" s="80">
        <f>IFERROR(VLOOKUP(AB348,$AI:$AJ,2,FALSE),0)</f>
        <v>0</v>
      </c>
      <c r="AI348" s="89" t="s">
        <v>198</v>
      </c>
      <c r="AJ348" s="89" t="s">
        <v>117</v>
      </c>
      <c r="AL348" s="83"/>
      <c r="AM348" s="83"/>
      <c r="AN348" s="83"/>
      <c r="AO348" s="83"/>
      <c r="AP348" s="83"/>
      <c r="AX348" s="80" t="s">
        <v>198</v>
      </c>
      <c r="AY348" s="80" t="s">
        <v>117</v>
      </c>
    </row>
    <row r="349" s="80" customFormat="1" ht="17.25" spans="1:51">
      <c r="A349" s="95"/>
      <c r="B349" s="95"/>
      <c r="C349" s="95"/>
      <c r="D349" s="95"/>
      <c r="E349" s="95"/>
      <c r="F349" s="95"/>
      <c r="G349" s="95"/>
      <c r="H349" s="95"/>
      <c r="I349" s="95"/>
      <c r="J349" s="95"/>
      <c r="K349" s="95"/>
      <c r="Y349" s="98"/>
      <c r="Z349" s="80">
        <f t="shared" si="22"/>
        <v>0</v>
      </c>
      <c r="AA349" s="80" t="str">
        <f t="shared" si="21"/>
        <v>零售市场部</v>
      </c>
      <c r="AB349" s="81" t="s">
        <v>185</v>
      </c>
      <c r="AC349" s="81">
        <v>0</v>
      </c>
      <c r="AD349" s="81">
        <v>0</v>
      </c>
      <c r="AE349" s="81">
        <v>0</v>
      </c>
      <c r="AF349" s="81">
        <v>0</v>
      </c>
      <c r="AG349" s="80" t="str">
        <f>IFERROR(VLOOKUP(AB349,$AI:$AJ,2,FALSE),0)</f>
        <v>零售市场部</v>
      </c>
      <c r="AI349" s="93" t="s">
        <v>487</v>
      </c>
      <c r="AJ349" s="89" t="s">
        <v>117</v>
      </c>
      <c r="AL349" s="83"/>
      <c r="AM349" s="83"/>
      <c r="AN349" s="83"/>
      <c r="AO349" s="83"/>
      <c r="AP349" s="83"/>
      <c r="AX349" s="80" t="s">
        <v>487</v>
      </c>
      <c r="AY349" s="80" t="s">
        <v>117</v>
      </c>
    </row>
    <row r="350" s="80" customFormat="1" ht="17.25" spans="1:51">
      <c r="A350" s="95"/>
      <c r="B350" s="95"/>
      <c r="C350" s="95"/>
      <c r="D350" s="95"/>
      <c r="E350" s="95"/>
      <c r="F350" s="95"/>
      <c r="G350" s="95"/>
      <c r="H350" s="95"/>
      <c r="I350" s="95"/>
      <c r="J350" s="95"/>
      <c r="K350" s="95"/>
      <c r="Y350" s="98"/>
      <c r="Z350" s="80">
        <f t="shared" si="22"/>
        <v>0</v>
      </c>
      <c r="AA350" s="80">
        <f t="shared" si="21"/>
        <v>0</v>
      </c>
      <c r="AB350" s="81" t="s">
        <v>739</v>
      </c>
      <c r="AC350" s="81">
        <v>0</v>
      </c>
      <c r="AD350" s="81">
        <v>0</v>
      </c>
      <c r="AE350" s="81">
        <v>0</v>
      </c>
      <c r="AF350" s="81">
        <v>0</v>
      </c>
      <c r="AG350" s="80">
        <f>IFERROR(VLOOKUP(AB350,$AI:$AJ,2,FALSE),0)</f>
        <v>0</v>
      </c>
      <c r="AI350" s="94" t="s">
        <v>155</v>
      </c>
      <c r="AJ350" s="89" t="s">
        <v>117</v>
      </c>
      <c r="AL350" s="83"/>
      <c r="AM350" s="83"/>
      <c r="AN350" s="83"/>
      <c r="AO350" s="83"/>
      <c r="AP350" s="83"/>
      <c r="AX350" s="80" t="s">
        <v>155</v>
      </c>
      <c r="AY350" s="80" t="s">
        <v>117</v>
      </c>
    </row>
    <row r="351" s="80" customFormat="1" ht="17.25" spans="1:51">
      <c r="A351" s="95"/>
      <c r="B351" s="95"/>
      <c r="C351" s="95"/>
      <c r="D351" s="95"/>
      <c r="E351" s="95"/>
      <c r="F351" s="95"/>
      <c r="G351" s="95"/>
      <c r="H351" s="95"/>
      <c r="I351" s="95"/>
      <c r="J351" s="95"/>
      <c r="K351" s="95"/>
      <c r="Y351" s="98"/>
      <c r="Z351" s="80">
        <f t="shared" si="22"/>
        <v>0</v>
      </c>
      <c r="AA351" s="80" t="str">
        <f t="shared" si="21"/>
        <v>孙桥支行</v>
      </c>
      <c r="AB351" s="81" t="s">
        <v>342</v>
      </c>
      <c r="AC351" s="81">
        <v>0</v>
      </c>
      <c r="AD351" s="81">
        <v>0</v>
      </c>
      <c r="AE351" s="81">
        <v>0</v>
      </c>
      <c r="AF351" s="81">
        <v>0</v>
      </c>
      <c r="AG351" s="80" t="str">
        <f>IFERROR(VLOOKUP(AB351,$AI:$AJ,2,FALSE),0)</f>
        <v>孙桥支行</v>
      </c>
      <c r="AI351" s="89" t="s">
        <v>740</v>
      </c>
      <c r="AJ351" s="89" t="s">
        <v>117</v>
      </c>
      <c r="AL351" s="83"/>
      <c r="AM351" s="83"/>
      <c r="AN351" s="83"/>
      <c r="AO351" s="83"/>
      <c r="AP351" s="83"/>
      <c r="AX351" s="80" t="s">
        <v>740</v>
      </c>
      <c r="AY351" s="80" t="s">
        <v>117</v>
      </c>
    </row>
    <row r="352" s="80" customFormat="1" ht="17.25" spans="1:51">
      <c r="A352" s="95"/>
      <c r="B352" s="95"/>
      <c r="C352" s="95"/>
      <c r="D352" s="95"/>
      <c r="E352" s="95"/>
      <c r="F352" s="95"/>
      <c r="G352" s="95"/>
      <c r="H352" s="95"/>
      <c r="I352" s="95"/>
      <c r="J352" s="95"/>
      <c r="K352" s="95"/>
      <c r="Y352" s="98"/>
      <c r="Z352" s="80">
        <f t="shared" si="22"/>
        <v>0</v>
      </c>
      <c r="AA352" s="80" t="str">
        <f t="shared" si="21"/>
        <v>凌兆分理处</v>
      </c>
      <c r="AB352" s="81" t="s">
        <v>345</v>
      </c>
      <c r="AC352" s="81">
        <v>0</v>
      </c>
      <c r="AD352" s="81">
        <v>0</v>
      </c>
      <c r="AE352" s="81">
        <v>0</v>
      </c>
      <c r="AF352" s="81">
        <v>0</v>
      </c>
      <c r="AG352" s="80" t="str">
        <f>IFERROR(VLOOKUP(AB352,$AI:$AJ,2,FALSE),0)</f>
        <v>凌兆分理处</v>
      </c>
      <c r="AI352" s="89" t="s">
        <v>742</v>
      </c>
      <c r="AJ352" s="89" t="s">
        <v>117</v>
      </c>
      <c r="AL352" s="83"/>
      <c r="AM352" s="83"/>
      <c r="AN352" s="83"/>
      <c r="AO352" s="83"/>
      <c r="AP352" s="83"/>
      <c r="AX352" s="80" t="s">
        <v>742</v>
      </c>
      <c r="AY352" s="80" t="s">
        <v>117</v>
      </c>
    </row>
    <row r="353" s="80" customFormat="1" ht="17.25" spans="1:51">
      <c r="A353" s="95"/>
      <c r="B353" s="95"/>
      <c r="C353" s="95"/>
      <c r="D353" s="95"/>
      <c r="E353" s="95"/>
      <c r="F353" s="95"/>
      <c r="G353" s="95"/>
      <c r="H353" s="95"/>
      <c r="I353" s="95"/>
      <c r="J353" s="95"/>
      <c r="K353" s="95"/>
      <c r="Y353" s="98"/>
      <c r="Z353" s="80">
        <f t="shared" si="22"/>
        <v>0</v>
      </c>
      <c r="AA353" s="80">
        <f t="shared" si="21"/>
        <v>0</v>
      </c>
      <c r="AB353" s="81" t="s">
        <v>741</v>
      </c>
      <c r="AC353" s="81">
        <v>0</v>
      </c>
      <c r="AD353" s="81">
        <v>0</v>
      </c>
      <c r="AE353" s="81">
        <v>0</v>
      </c>
      <c r="AF353" s="81">
        <v>0</v>
      </c>
      <c r="AG353" s="80">
        <f>IFERROR(VLOOKUP(AB353,$AI:$AJ,2,FALSE),0)</f>
        <v>0</v>
      </c>
      <c r="AI353" s="89" t="s">
        <v>744</v>
      </c>
      <c r="AJ353" s="89" t="s">
        <v>117</v>
      </c>
      <c r="AL353" s="83"/>
      <c r="AM353" s="83"/>
      <c r="AN353" s="83"/>
      <c r="AO353" s="83"/>
      <c r="AP353" s="83"/>
      <c r="AX353" s="80" t="s">
        <v>744</v>
      </c>
      <c r="AY353" s="80" t="s">
        <v>117</v>
      </c>
    </row>
    <row r="354" s="80" customFormat="1" ht="17.25" spans="1:51">
      <c r="A354" s="95"/>
      <c r="B354" s="95"/>
      <c r="C354" s="95"/>
      <c r="D354" s="95"/>
      <c r="E354" s="95"/>
      <c r="F354" s="95"/>
      <c r="G354" s="95"/>
      <c r="H354" s="95"/>
      <c r="I354" s="95"/>
      <c r="J354" s="95"/>
      <c r="K354" s="95"/>
      <c r="Y354" s="98"/>
      <c r="Z354" s="80">
        <f t="shared" si="22"/>
        <v>0</v>
      </c>
      <c r="AA354" s="80" t="str">
        <f t="shared" si="21"/>
        <v>孙桥支行</v>
      </c>
      <c r="AB354" s="81" t="s">
        <v>743</v>
      </c>
      <c r="AC354" s="81">
        <v>0</v>
      </c>
      <c r="AD354" s="81">
        <v>0</v>
      </c>
      <c r="AE354" s="81">
        <v>0</v>
      </c>
      <c r="AF354" s="81">
        <v>0</v>
      </c>
      <c r="AG354" s="80" t="str">
        <f>IFERROR(VLOOKUP(AB354,$AI:$AJ,2,FALSE),0)</f>
        <v>孙桥支行</v>
      </c>
      <c r="AI354" s="89" t="s">
        <v>746</v>
      </c>
      <c r="AJ354" s="89" t="s">
        <v>117</v>
      </c>
      <c r="AL354" s="83"/>
      <c r="AM354" s="83"/>
      <c r="AN354" s="83"/>
      <c r="AO354" s="83"/>
      <c r="AP354" s="83"/>
      <c r="AX354" s="80" t="s">
        <v>746</v>
      </c>
      <c r="AY354" s="80" t="s">
        <v>117</v>
      </c>
    </row>
    <row r="355" s="80" customFormat="1" ht="17.25" spans="1:51">
      <c r="A355" s="95"/>
      <c r="B355" s="95"/>
      <c r="C355" s="95"/>
      <c r="D355" s="95"/>
      <c r="E355" s="95"/>
      <c r="F355" s="95"/>
      <c r="G355" s="95"/>
      <c r="H355" s="95"/>
      <c r="I355" s="95"/>
      <c r="J355" s="95"/>
      <c r="K355" s="95"/>
      <c r="Y355" s="98"/>
      <c r="Z355" s="80">
        <f t="shared" si="22"/>
        <v>0</v>
      </c>
      <c r="AA355" s="80" t="str">
        <f t="shared" si="21"/>
        <v>金桥支行</v>
      </c>
      <c r="AB355" s="81" t="s">
        <v>745</v>
      </c>
      <c r="AC355" s="81">
        <v>0</v>
      </c>
      <c r="AD355" s="81">
        <v>0</v>
      </c>
      <c r="AE355" s="81">
        <v>0</v>
      </c>
      <c r="AF355" s="81">
        <v>0</v>
      </c>
      <c r="AG355" s="80" t="str">
        <f>IFERROR(VLOOKUP(AB355,$AI:$AJ,2,FALSE),0)</f>
        <v>金桥支行</v>
      </c>
      <c r="AI355" s="89" t="s">
        <v>747</v>
      </c>
      <c r="AJ355" s="89" t="s">
        <v>221</v>
      </c>
      <c r="AL355" s="83"/>
      <c r="AM355" s="83"/>
      <c r="AN355" s="83"/>
      <c r="AO355" s="83"/>
      <c r="AP355" s="83"/>
      <c r="AX355" s="80" t="s">
        <v>747</v>
      </c>
      <c r="AY355" s="80" t="s">
        <v>221</v>
      </c>
    </row>
    <row r="356" s="80" customFormat="1" ht="17.25" spans="1:51">
      <c r="A356" s="95"/>
      <c r="B356" s="95"/>
      <c r="C356" s="95"/>
      <c r="D356" s="95"/>
      <c r="E356" s="95"/>
      <c r="F356" s="95"/>
      <c r="G356" s="95"/>
      <c r="H356" s="95"/>
      <c r="I356" s="95"/>
      <c r="J356" s="95"/>
      <c r="K356" s="95"/>
      <c r="Y356" s="98"/>
      <c r="Z356" s="80">
        <f t="shared" si="22"/>
        <v>0</v>
      </c>
      <c r="AA356" s="80" t="str">
        <f t="shared" si="21"/>
        <v>营业部</v>
      </c>
      <c r="AB356" s="81" t="s">
        <v>633</v>
      </c>
      <c r="AC356" s="81">
        <v>0</v>
      </c>
      <c r="AD356" s="81">
        <v>0</v>
      </c>
      <c r="AE356" s="81">
        <v>0</v>
      </c>
      <c r="AF356" s="81">
        <v>0</v>
      </c>
      <c r="AG356" s="80" t="str">
        <f>IFERROR(VLOOKUP(AB356,$AI:$AJ,2,FALSE),0)</f>
        <v>营业部</v>
      </c>
      <c r="AI356" s="93" t="s">
        <v>749</v>
      </c>
      <c r="AJ356" s="89" t="s">
        <v>149</v>
      </c>
      <c r="AL356" s="83"/>
      <c r="AM356" s="83"/>
      <c r="AN356" s="83"/>
      <c r="AO356" s="83"/>
      <c r="AP356" s="83"/>
      <c r="AX356" s="80" t="s">
        <v>749</v>
      </c>
      <c r="AY356" s="80" t="s">
        <v>149</v>
      </c>
    </row>
    <row r="357" s="80" customFormat="1" ht="17.25" spans="1:51">
      <c r="A357" s="95"/>
      <c r="B357" s="95"/>
      <c r="C357" s="95"/>
      <c r="D357" s="95"/>
      <c r="E357" s="95"/>
      <c r="F357" s="95"/>
      <c r="G357" s="95"/>
      <c r="H357" s="95"/>
      <c r="I357" s="95"/>
      <c r="J357" s="95"/>
      <c r="K357" s="95"/>
      <c r="Y357" s="98"/>
      <c r="Z357" s="80">
        <f t="shared" si="22"/>
        <v>0</v>
      </c>
      <c r="AA357" s="80">
        <f t="shared" si="21"/>
        <v>0</v>
      </c>
      <c r="AB357" s="81" t="s">
        <v>748</v>
      </c>
      <c r="AC357" s="81">
        <v>0</v>
      </c>
      <c r="AD357" s="81">
        <v>0</v>
      </c>
      <c r="AE357" s="81">
        <v>0</v>
      </c>
      <c r="AF357" s="81">
        <v>0</v>
      </c>
      <c r="AG357" s="80">
        <f>IFERROR(VLOOKUP(AB357,$AI:$AJ,2,FALSE),0)</f>
        <v>0</v>
      </c>
      <c r="AI357" s="94" t="s">
        <v>266</v>
      </c>
      <c r="AJ357" s="89" t="s">
        <v>149</v>
      </c>
      <c r="AL357" s="83"/>
      <c r="AM357" s="83"/>
      <c r="AN357" s="83"/>
      <c r="AO357" s="83"/>
      <c r="AP357" s="83"/>
      <c r="AX357" s="80" t="s">
        <v>266</v>
      </c>
      <c r="AY357" s="80" t="s">
        <v>149</v>
      </c>
    </row>
    <row r="358" s="80" customFormat="1" ht="17.25" spans="1:51">
      <c r="A358" s="95"/>
      <c r="B358" s="95"/>
      <c r="C358" s="95"/>
      <c r="D358" s="95"/>
      <c r="E358" s="95"/>
      <c r="F358" s="95"/>
      <c r="G358" s="95"/>
      <c r="H358" s="95"/>
      <c r="I358" s="95"/>
      <c r="J358" s="95"/>
      <c r="K358" s="95"/>
      <c r="Y358" s="98"/>
      <c r="Z358" s="80">
        <f t="shared" si="22"/>
        <v>0</v>
      </c>
      <c r="AA358" s="80">
        <f t="shared" si="21"/>
        <v>0</v>
      </c>
      <c r="AB358" s="81" t="s">
        <v>750</v>
      </c>
      <c r="AC358" s="81">
        <v>0</v>
      </c>
      <c r="AD358" s="81">
        <v>0</v>
      </c>
      <c r="AE358" s="81">
        <v>0</v>
      </c>
      <c r="AF358" s="81">
        <v>0</v>
      </c>
      <c r="AG358" s="80">
        <f>IFERROR(VLOOKUP(AB358,$AI:$AJ,2,FALSE),0)</f>
        <v>0</v>
      </c>
      <c r="AI358" s="89" t="s">
        <v>751</v>
      </c>
      <c r="AJ358" s="89" t="s">
        <v>149</v>
      </c>
      <c r="AL358" s="83"/>
      <c r="AM358" s="83"/>
      <c r="AN358" s="83"/>
      <c r="AO358" s="83"/>
      <c r="AP358" s="83"/>
      <c r="AX358" s="80" t="s">
        <v>751</v>
      </c>
      <c r="AY358" s="80" t="s">
        <v>149</v>
      </c>
    </row>
    <row r="359" s="80" customFormat="1" ht="17.25" spans="1:51">
      <c r="A359" s="95"/>
      <c r="B359" s="95"/>
      <c r="C359" s="95"/>
      <c r="D359" s="95"/>
      <c r="E359" s="95"/>
      <c r="F359" s="95"/>
      <c r="G359" s="95"/>
      <c r="H359" s="95"/>
      <c r="I359" s="95"/>
      <c r="J359" s="95"/>
      <c r="K359" s="95"/>
      <c r="Y359" s="98"/>
      <c r="Z359" s="80">
        <f t="shared" si="22"/>
        <v>0</v>
      </c>
      <c r="AA359" s="80" t="str">
        <f t="shared" si="21"/>
        <v>风险管理部</v>
      </c>
      <c r="AB359" s="81" t="s">
        <v>495</v>
      </c>
      <c r="AC359" s="81">
        <v>0</v>
      </c>
      <c r="AD359" s="81">
        <v>0</v>
      </c>
      <c r="AE359" s="81">
        <v>0</v>
      </c>
      <c r="AF359" s="81">
        <v>0</v>
      </c>
      <c r="AG359" s="80" t="str">
        <f>IFERROR(VLOOKUP(AB359,$AI:$AJ,2,FALSE),0)</f>
        <v>风险管理部</v>
      </c>
      <c r="AI359" s="89" t="s">
        <v>752</v>
      </c>
      <c r="AJ359" s="89" t="s">
        <v>149</v>
      </c>
      <c r="AL359" s="83"/>
      <c r="AM359" s="83"/>
      <c r="AN359" s="83"/>
      <c r="AO359" s="83"/>
      <c r="AP359" s="83"/>
      <c r="AX359" s="80" t="s">
        <v>752</v>
      </c>
      <c r="AY359" s="80" t="s">
        <v>149</v>
      </c>
    </row>
    <row r="360" s="80" customFormat="1" ht="17.25" spans="1:51">
      <c r="A360" s="95"/>
      <c r="B360" s="95"/>
      <c r="C360" s="95"/>
      <c r="D360" s="95"/>
      <c r="E360" s="95"/>
      <c r="F360" s="95"/>
      <c r="G360" s="95"/>
      <c r="H360" s="95"/>
      <c r="I360" s="95"/>
      <c r="J360" s="95"/>
      <c r="K360" s="95"/>
      <c r="Y360" s="98"/>
      <c r="Z360" s="80">
        <f t="shared" si="22"/>
        <v>0</v>
      </c>
      <c r="AA360" s="80" t="str">
        <f t="shared" si="21"/>
        <v>市场三部</v>
      </c>
      <c r="AB360" s="81" t="s">
        <v>605</v>
      </c>
      <c r="AC360" s="81">
        <v>0</v>
      </c>
      <c r="AD360" s="81">
        <v>0</v>
      </c>
      <c r="AE360" s="81">
        <v>0</v>
      </c>
      <c r="AF360" s="81">
        <v>0</v>
      </c>
      <c r="AG360" s="80" t="str">
        <f>IFERROR(VLOOKUP(AB360,$AI:$AJ,2,FALSE),0)</f>
        <v>市场三部</v>
      </c>
      <c r="AI360" s="89" t="s">
        <v>754</v>
      </c>
      <c r="AJ360" s="89" t="s">
        <v>149</v>
      </c>
      <c r="AL360" s="83"/>
      <c r="AM360" s="83"/>
      <c r="AN360" s="83"/>
      <c r="AO360" s="83"/>
      <c r="AP360" s="83"/>
      <c r="AX360" s="80" t="s">
        <v>754</v>
      </c>
      <c r="AY360" s="80" t="s">
        <v>149</v>
      </c>
    </row>
    <row r="361" s="80" customFormat="1" ht="17.25" spans="1:51">
      <c r="A361" s="95"/>
      <c r="B361" s="95"/>
      <c r="C361" s="95"/>
      <c r="D361" s="95"/>
      <c r="E361" s="95"/>
      <c r="F361" s="95"/>
      <c r="G361" s="95"/>
      <c r="H361" s="95"/>
      <c r="I361" s="95"/>
      <c r="J361" s="95"/>
      <c r="K361" s="95"/>
      <c r="Y361" s="98"/>
      <c r="Z361" s="80">
        <f t="shared" si="22"/>
        <v>0</v>
      </c>
      <c r="AA361" s="80" t="str">
        <f t="shared" si="21"/>
        <v>金桥支行</v>
      </c>
      <c r="AB361" s="81" t="s">
        <v>753</v>
      </c>
      <c r="AC361" s="81">
        <v>0</v>
      </c>
      <c r="AD361" s="81">
        <v>80000</v>
      </c>
      <c r="AE361" s="81">
        <v>0</v>
      </c>
      <c r="AF361" s="81">
        <v>80000</v>
      </c>
      <c r="AG361" s="80" t="str">
        <f>IFERROR(VLOOKUP(AB361,$AI:$AJ,2,FALSE),0)</f>
        <v>金桥支行</v>
      </c>
      <c r="AI361" s="89" t="s">
        <v>756</v>
      </c>
      <c r="AJ361" s="89" t="s">
        <v>149</v>
      </c>
      <c r="AL361" s="83"/>
      <c r="AM361" s="83"/>
      <c r="AN361" s="83"/>
      <c r="AO361" s="83"/>
      <c r="AP361" s="83"/>
      <c r="AX361" s="80" t="s">
        <v>756</v>
      </c>
      <c r="AY361" s="80" t="s">
        <v>149</v>
      </c>
    </row>
    <row r="362" s="80" customFormat="1" ht="17.25" spans="1:51">
      <c r="A362" s="95"/>
      <c r="B362" s="95"/>
      <c r="C362" s="95"/>
      <c r="D362" s="95"/>
      <c r="E362" s="95"/>
      <c r="F362" s="95"/>
      <c r="G362" s="95"/>
      <c r="H362" s="95"/>
      <c r="I362" s="95"/>
      <c r="J362" s="95"/>
      <c r="K362" s="95"/>
      <c r="Y362" s="98"/>
      <c r="Z362" s="80">
        <f t="shared" si="22"/>
        <v>0</v>
      </c>
      <c r="AA362" s="80" t="str">
        <f t="shared" si="21"/>
        <v>曹路支行</v>
      </c>
      <c r="AB362" s="81" t="s">
        <v>755</v>
      </c>
      <c r="AC362" s="81">
        <v>0</v>
      </c>
      <c r="AD362" s="81">
        <v>0</v>
      </c>
      <c r="AE362" s="81">
        <v>0</v>
      </c>
      <c r="AF362" s="81">
        <v>0</v>
      </c>
      <c r="AG362" s="80" t="str">
        <f>IFERROR(VLOOKUP(AB362,$AI:$AJ,2,FALSE),0)</f>
        <v>曹路支行</v>
      </c>
      <c r="AI362" s="89" t="s">
        <v>758</v>
      </c>
      <c r="AJ362" s="89" t="s">
        <v>149</v>
      </c>
      <c r="AL362" s="83"/>
      <c r="AM362" s="83"/>
      <c r="AN362" s="83"/>
      <c r="AO362" s="83"/>
      <c r="AP362" s="83"/>
      <c r="AX362" s="80" t="s">
        <v>758</v>
      </c>
      <c r="AY362" s="80" t="s">
        <v>149</v>
      </c>
    </row>
    <row r="363" s="80" customFormat="1" ht="17.25" spans="1:51">
      <c r="A363" s="95"/>
      <c r="B363" s="95"/>
      <c r="C363" s="95"/>
      <c r="D363" s="95"/>
      <c r="E363" s="95"/>
      <c r="F363" s="95"/>
      <c r="G363" s="95"/>
      <c r="H363" s="95"/>
      <c r="I363" s="95"/>
      <c r="J363" s="95"/>
      <c r="K363" s="95"/>
      <c r="Y363" s="98"/>
      <c r="Z363" s="80">
        <f t="shared" si="22"/>
        <v>0</v>
      </c>
      <c r="AA363" s="80">
        <f t="shared" si="21"/>
        <v>0</v>
      </c>
      <c r="AB363" s="81" t="s">
        <v>757</v>
      </c>
      <c r="AC363" s="81">
        <v>0</v>
      </c>
      <c r="AD363" s="81">
        <v>0</v>
      </c>
      <c r="AE363" s="81">
        <v>0</v>
      </c>
      <c r="AF363" s="81">
        <v>0</v>
      </c>
      <c r="AG363" s="80">
        <f>IFERROR(VLOOKUP(AB363,$AI:$AJ,2,FALSE),0)</f>
        <v>0</v>
      </c>
      <c r="AI363" s="89" t="s">
        <v>558</v>
      </c>
      <c r="AJ363" s="89" t="s">
        <v>149</v>
      </c>
      <c r="AL363" s="83"/>
      <c r="AM363" s="83"/>
      <c r="AN363" s="83"/>
      <c r="AO363" s="83"/>
      <c r="AP363" s="83"/>
      <c r="AX363" s="80" t="s">
        <v>558</v>
      </c>
      <c r="AY363" s="80" t="s">
        <v>149</v>
      </c>
    </row>
    <row r="364" s="80" customFormat="1" ht="17.25" spans="1:51">
      <c r="A364" s="95"/>
      <c r="B364" s="95"/>
      <c r="C364" s="95"/>
      <c r="D364" s="95"/>
      <c r="E364" s="95"/>
      <c r="F364" s="95"/>
      <c r="G364" s="95"/>
      <c r="H364" s="95"/>
      <c r="I364" s="95"/>
      <c r="J364" s="95"/>
      <c r="K364" s="95"/>
      <c r="Y364" s="98"/>
      <c r="Z364" s="80">
        <f t="shared" si="22"/>
        <v>0</v>
      </c>
      <c r="AA364" s="80" t="str">
        <f t="shared" si="21"/>
        <v>王港支行</v>
      </c>
      <c r="AB364" s="81" t="s">
        <v>759</v>
      </c>
      <c r="AC364" s="81">
        <v>0</v>
      </c>
      <c r="AD364" s="81">
        <v>0</v>
      </c>
      <c r="AE364" s="81">
        <v>0</v>
      </c>
      <c r="AF364" s="81">
        <v>0</v>
      </c>
      <c r="AG364" s="80" t="str">
        <f>IFERROR(VLOOKUP(AB364,$AI:$AJ,2,FALSE),0)</f>
        <v>王港支行</v>
      </c>
      <c r="AI364" s="89" t="s">
        <v>345</v>
      </c>
      <c r="AJ364" s="89" t="s">
        <v>182</v>
      </c>
      <c r="AL364" s="83"/>
      <c r="AM364" s="83"/>
      <c r="AN364" s="83"/>
      <c r="AO364" s="83"/>
      <c r="AP364" s="83"/>
      <c r="AX364" s="80" t="s">
        <v>345</v>
      </c>
      <c r="AY364" s="80" t="s">
        <v>182</v>
      </c>
    </row>
    <row r="365" s="80" customFormat="1" ht="17.25" spans="1:51">
      <c r="A365" s="95"/>
      <c r="B365" s="95"/>
      <c r="C365" s="95"/>
      <c r="D365" s="95"/>
      <c r="E365" s="95"/>
      <c r="F365" s="95"/>
      <c r="G365" s="95"/>
      <c r="H365" s="95"/>
      <c r="I365" s="95"/>
      <c r="J365" s="95"/>
      <c r="K365" s="95"/>
      <c r="Y365" s="98"/>
      <c r="Z365" s="80">
        <f t="shared" si="22"/>
        <v>0</v>
      </c>
      <c r="AA365" s="80">
        <f t="shared" si="21"/>
        <v>0</v>
      </c>
      <c r="AB365" s="81" t="s">
        <v>760</v>
      </c>
      <c r="AC365" s="81">
        <v>0</v>
      </c>
      <c r="AD365" s="81">
        <v>0</v>
      </c>
      <c r="AE365" s="81">
        <v>0</v>
      </c>
      <c r="AF365" s="81">
        <v>0</v>
      </c>
      <c r="AG365" s="80">
        <f>IFERROR(VLOOKUP(AB365,$AI:$AJ,2,FALSE),0)</f>
        <v>0</v>
      </c>
      <c r="AI365" s="89" t="s">
        <v>236</v>
      </c>
      <c r="AJ365" s="89" t="s">
        <v>182</v>
      </c>
      <c r="AL365" s="83"/>
      <c r="AM365" s="83"/>
      <c r="AN365" s="83"/>
      <c r="AO365" s="83"/>
      <c r="AP365" s="83"/>
      <c r="AX365" s="80" t="s">
        <v>236</v>
      </c>
      <c r="AY365" s="80" t="s">
        <v>182</v>
      </c>
    </row>
    <row r="366" s="80" customFormat="1" ht="17.25" spans="1:51">
      <c r="A366" s="95"/>
      <c r="B366" s="95"/>
      <c r="C366" s="95"/>
      <c r="D366" s="95"/>
      <c r="E366" s="95"/>
      <c r="F366" s="95"/>
      <c r="G366" s="95"/>
      <c r="H366" s="95"/>
      <c r="I366" s="95"/>
      <c r="J366" s="95"/>
      <c r="K366" s="95"/>
      <c r="Y366" s="98"/>
      <c r="Z366" s="80">
        <f t="shared" si="22"/>
        <v>0</v>
      </c>
      <c r="AA366" s="80" t="str">
        <f t="shared" si="21"/>
        <v>黄楼支行</v>
      </c>
      <c r="AB366" s="81" t="s">
        <v>347</v>
      </c>
      <c r="AC366" s="81">
        <v>0</v>
      </c>
      <c r="AD366" s="81">
        <v>0</v>
      </c>
      <c r="AE366" s="81">
        <v>0</v>
      </c>
      <c r="AF366" s="81">
        <v>0</v>
      </c>
      <c r="AG366" s="80" t="str">
        <f>IFERROR(VLOOKUP(AB366,$AI:$AJ,2,FALSE),0)</f>
        <v>黄楼支行</v>
      </c>
      <c r="AI366" s="89" t="s">
        <v>296</v>
      </c>
      <c r="AJ366" s="89" t="s">
        <v>182</v>
      </c>
      <c r="AL366" s="83"/>
      <c r="AM366" s="83"/>
      <c r="AN366" s="83"/>
      <c r="AO366" s="83"/>
      <c r="AP366" s="83"/>
      <c r="AX366" s="80" t="s">
        <v>296</v>
      </c>
      <c r="AY366" s="80" t="s">
        <v>182</v>
      </c>
    </row>
    <row r="367" s="80" customFormat="1" ht="17.25" spans="1:51">
      <c r="A367" s="95"/>
      <c r="B367" s="95"/>
      <c r="C367" s="95"/>
      <c r="D367" s="95"/>
      <c r="E367" s="95"/>
      <c r="F367" s="95"/>
      <c r="G367" s="95"/>
      <c r="H367" s="95"/>
      <c r="I367" s="95"/>
      <c r="J367" s="95"/>
      <c r="K367" s="95"/>
      <c r="Y367" s="98"/>
      <c r="Z367" s="80">
        <f t="shared" si="22"/>
        <v>0</v>
      </c>
      <c r="AA367" s="80">
        <f t="shared" si="21"/>
        <v>0</v>
      </c>
      <c r="AB367" s="81" t="s">
        <v>761</v>
      </c>
      <c r="AC367" s="81">
        <v>0</v>
      </c>
      <c r="AD367" s="81">
        <v>0</v>
      </c>
      <c r="AE367" s="81">
        <v>0</v>
      </c>
      <c r="AF367" s="81">
        <v>0</v>
      </c>
      <c r="AG367" s="80">
        <f>IFERROR(VLOOKUP(AB367,$AI:$AJ,2,FALSE),0)</f>
        <v>0</v>
      </c>
      <c r="AI367" s="89" t="s">
        <v>763</v>
      </c>
      <c r="AJ367" s="89" t="s">
        <v>182</v>
      </c>
      <c r="AL367" s="83"/>
      <c r="AM367" s="83"/>
      <c r="AN367" s="83"/>
      <c r="AO367" s="83"/>
      <c r="AP367" s="83"/>
      <c r="AX367" s="80" t="s">
        <v>763</v>
      </c>
      <c r="AY367" s="80" t="s">
        <v>182</v>
      </c>
    </row>
    <row r="368" s="80" customFormat="1" ht="17.25" spans="1:51">
      <c r="A368" s="95"/>
      <c r="B368" s="95"/>
      <c r="C368" s="95"/>
      <c r="D368" s="95"/>
      <c r="E368" s="95"/>
      <c r="F368" s="95"/>
      <c r="G368" s="95"/>
      <c r="H368" s="95"/>
      <c r="I368" s="95"/>
      <c r="J368" s="95"/>
      <c r="K368" s="95"/>
      <c r="Y368" s="98"/>
      <c r="Z368" s="80">
        <f t="shared" si="22"/>
        <v>0</v>
      </c>
      <c r="AA368" s="80" t="str">
        <f t="shared" si="21"/>
        <v>高桥支行</v>
      </c>
      <c r="AB368" s="81" t="s">
        <v>762</v>
      </c>
      <c r="AC368" s="81">
        <v>0</v>
      </c>
      <c r="AD368" s="81">
        <v>0</v>
      </c>
      <c r="AE368" s="81">
        <v>0</v>
      </c>
      <c r="AF368" s="81">
        <v>0</v>
      </c>
      <c r="AG368" s="80" t="str">
        <f>IFERROR(VLOOKUP(AB368,$AI:$AJ,2,FALSE),0)</f>
        <v>高桥支行</v>
      </c>
      <c r="AI368" s="91" t="s">
        <v>376</v>
      </c>
      <c r="AJ368" s="89" t="s">
        <v>182</v>
      </c>
      <c r="AL368" s="83"/>
      <c r="AM368" s="83"/>
      <c r="AN368" s="83"/>
      <c r="AO368" s="83"/>
      <c r="AP368" s="83"/>
      <c r="AX368" s="80" t="s">
        <v>376</v>
      </c>
      <c r="AY368" s="80" t="s">
        <v>182</v>
      </c>
    </row>
    <row r="369" s="80" customFormat="1" ht="17.25" spans="1:51">
      <c r="A369" s="95"/>
      <c r="B369" s="95"/>
      <c r="C369" s="95"/>
      <c r="D369" s="95"/>
      <c r="E369" s="95"/>
      <c r="F369" s="95"/>
      <c r="G369" s="95"/>
      <c r="H369" s="95"/>
      <c r="I369" s="95"/>
      <c r="J369" s="95"/>
      <c r="K369" s="95"/>
      <c r="Y369" s="98"/>
      <c r="Z369" s="80">
        <f t="shared" si="22"/>
        <v>0</v>
      </c>
      <c r="AA369" s="80" t="str">
        <f t="shared" si="21"/>
        <v>运营管理部</v>
      </c>
      <c r="AB369" s="81" t="s">
        <v>351</v>
      </c>
      <c r="AC369" s="81">
        <v>0</v>
      </c>
      <c r="AD369" s="81">
        <v>0</v>
      </c>
      <c r="AE369" s="81">
        <v>0</v>
      </c>
      <c r="AF369" s="81">
        <v>0</v>
      </c>
      <c r="AG369" s="80" t="str">
        <f>IFERROR(VLOOKUP(AB369,$AI:$AJ,2,FALSE),0)</f>
        <v>运营管理部</v>
      </c>
      <c r="AI369" s="93" t="s">
        <v>242</v>
      </c>
      <c r="AJ369" s="89" t="s">
        <v>182</v>
      </c>
      <c r="AL369" s="83"/>
      <c r="AM369" s="83"/>
      <c r="AN369" s="83"/>
      <c r="AO369" s="83"/>
      <c r="AP369" s="83"/>
      <c r="AX369" s="80" t="s">
        <v>242</v>
      </c>
      <c r="AY369" s="80" t="s">
        <v>182</v>
      </c>
    </row>
    <row r="370" s="80" customFormat="1" ht="17.25" spans="1:51">
      <c r="A370" s="95"/>
      <c r="B370" s="95"/>
      <c r="C370" s="95"/>
      <c r="D370" s="95"/>
      <c r="E370" s="95"/>
      <c r="F370" s="95"/>
      <c r="G370" s="95"/>
      <c r="H370" s="95"/>
      <c r="I370" s="95"/>
      <c r="J370" s="95"/>
      <c r="K370" s="95"/>
      <c r="Y370" s="98"/>
      <c r="Z370" s="80">
        <f t="shared" si="22"/>
        <v>0</v>
      </c>
      <c r="AA370" s="80">
        <f t="shared" si="21"/>
        <v>0</v>
      </c>
      <c r="AB370" s="81" t="s">
        <v>764</v>
      </c>
      <c r="AC370" s="81">
        <v>0</v>
      </c>
      <c r="AD370" s="81">
        <v>0</v>
      </c>
      <c r="AE370" s="81">
        <v>0</v>
      </c>
      <c r="AF370" s="81">
        <v>0</v>
      </c>
      <c r="AG370" s="80">
        <f>IFERROR(VLOOKUP(AB370,$AI:$AJ,2,FALSE),0)</f>
        <v>0</v>
      </c>
      <c r="AI370" s="92" t="s">
        <v>766</v>
      </c>
      <c r="AJ370" s="89" t="s">
        <v>182</v>
      </c>
      <c r="AL370" s="83"/>
      <c r="AM370" s="83"/>
      <c r="AN370" s="83"/>
      <c r="AO370" s="83"/>
      <c r="AP370" s="83"/>
      <c r="AX370" s="80" t="s">
        <v>766</v>
      </c>
      <c r="AY370" s="80" t="s">
        <v>182</v>
      </c>
    </row>
    <row r="371" s="80" customFormat="1" ht="17.25" spans="1:51">
      <c r="A371" s="95"/>
      <c r="B371" s="95"/>
      <c r="C371" s="95"/>
      <c r="D371" s="95"/>
      <c r="E371" s="95"/>
      <c r="F371" s="95"/>
      <c r="G371" s="95"/>
      <c r="H371" s="95"/>
      <c r="I371" s="95"/>
      <c r="J371" s="95"/>
      <c r="K371" s="95"/>
      <c r="Y371" s="98"/>
      <c r="Z371" s="80">
        <f t="shared" si="22"/>
        <v>0</v>
      </c>
      <c r="AA371" s="80" t="str">
        <f t="shared" si="21"/>
        <v>高行支行</v>
      </c>
      <c r="AB371" s="81" t="s">
        <v>765</v>
      </c>
      <c r="AC371" s="81">
        <v>0</v>
      </c>
      <c r="AD371" s="81">
        <v>0</v>
      </c>
      <c r="AE371" s="81">
        <v>0</v>
      </c>
      <c r="AF371" s="81">
        <v>0</v>
      </c>
      <c r="AG371" s="80" t="str">
        <f>IFERROR(VLOOKUP(AB371,$AI:$AJ,2,FALSE),0)</f>
        <v>高行支行</v>
      </c>
      <c r="AI371" s="89" t="s">
        <v>768</v>
      </c>
      <c r="AJ371" s="89" t="s">
        <v>182</v>
      </c>
      <c r="AL371" s="83"/>
      <c r="AM371" s="83"/>
      <c r="AN371" s="83"/>
      <c r="AO371" s="83"/>
      <c r="AP371" s="83"/>
      <c r="AX371" s="80" t="s">
        <v>768</v>
      </c>
      <c r="AY371" s="80" t="s">
        <v>182</v>
      </c>
    </row>
    <row r="372" s="80" customFormat="1" ht="17.25" spans="1:51">
      <c r="A372" s="95"/>
      <c r="B372" s="95"/>
      <c r="C372" s="95"/>
      <c r="D372" s="95"/>
      <c r="E372" s="95"/>
      <c r="F372" s="95"/>
      <c r="G372" s="95"/>
      <c r="H372" s="95"/>
      <c r="I372" s="95"/>
      <c r="J372" s="95"/>
      <c r="K372" s="95"/>
      <c r="Y372" s="98"/>
      <c r="Z372" s="80">
        <f t="shared" si="22"/>
        <v>0</v>
      </c>
      <c r="AA372" s="80">
        <f t="shared" si="21"/>
        <v>0</v>
      </c>
      <c r="AB372" s="81" t="s">
        <v>767</v>
      </c>
      <c r="AC372" s="81">
        <v>0</v>
      </c>
      <c r="AD372" s="81">
        <v>0</v>
      </c>
      <c r="AE372" s="81">
        <v>0</v>
      </c>
      <c r="AF372" s="81">
        <v>0</v>
      </c>
      <c r="AG372" s="80">
        <f>IFERROR(VLOOKUP(AB372,$AI:$AJ,2,FALSE),0)</f>
        <v>0</v>
      </c>
      <c r="AI372" s="89" t="s">
        <v>770</v>
      </c>
      <c r="AJ372" s="89" t="s">
        <v>182</v>
      </c>
      <c r="AL372" s="83"/>
      <c r="AM372" s="83"/>
      <c r="AN372" s="83"/>
      <c r="AO372" s="83"/>
      <c r="AP372" s="83"/>
      <c r="AX372" s="80" t="s">
        <v>770</v>
      </c>
      <c r="AY372" s="80" t="s">
        <v>182</v>
      </c>
    </row>
    <row r="373" s="80" customFormat="1" ht="17.25" spans="1:51">
      <c r="A373" s="95"/>
      <c r="B373" s="95"/>
      <c r="C373" s="95"/>
      <c r="D373" s="95"/>
      <c r="E373" s="95"/>
      <c r="F373" s="95"/>
      <c r="G373" s="95"/>
      <c r="H373" s="95"/>
      <c r="I373" s="95"/>
      <c r="J373" s="95"/>
      <c r="K373" s="95"/>
      <c r="Y373" s="98"/>
      <c r="Z373" s="80">
        <f t="shared" si="22"/>
        <v>0</v>
      </c>
      <c r="AA373" s="80">
        <f t="shared" si="21"/>
        <v>0</v>
      </c>
      <c r="AB373" s="81" t="s">
        <v>769</v>
      </c>
      <c r="AC373" s="81">
        <v>0</v>
      </c>
      <c r="AD373" s="81">
        <v>0</v>
      </c>
      <c r="AE373" s="81">
        <v>0</v>
      </c>
      <c r="AF373" s="81">
        <v>0</v>
      </c>
      <c r="AG373" s="80">
        <f>IFERROR(VLOOKUP(AB373,$AI:$AJ,2,FALSE),0)</f>
        <v>0</v>
      </c>
      <c r="AI373" s="94" t="s">
        <v>771</v>
      </c>
      <c r="AJ373" s="89" t="s">
        <v>182</v>
      </c>
      <c r="AL373" s="83"/>
      <c r="AM373" s="83"/>
      <c r="AN373" s="83"/>
      <c r="AO373" s="83"/>
      <c r="AP373" s="83"/>
      <c r="AX373" s="80" t="s">
        <v>771</v>
      </c>
      <c r="AY373" s="80" t="s">
        <v>182</v>
      </c>
    </row>
    <row r="374" s="80" customFormat="1" ht="17.25" spans="1:51">
      <c r="A374" s="95"/>
      <c r="B374" s="95"/>
      <c r="C374" s="95"/>
      <c r="D374" s="95"/>
      <c r="E374" s="95"/>
      <c r="F374" s="95"/>
      <c r="G374" s="95"/>
      <c r="H374" s="95"/>
      <c r="I374" s="95"/>
      <c r="J374" s="95"/>
      <c r="K374" s="95"/>
      <c r="Y374" s="98"/>
      <c r="Z374" s="80">
        <f t="shared" si="22"/>
        <v>0</v>
      </c>
      <c r="AA374" s="80" t="str">
        <f t="shared" si="21"/>
        <v>运营管理部业务保障部</v>
      </c>
      <c r="AB374" s="81" t="s">
        <v>453</v>
      </c>
      <c r="AC374" s="81">
        <v>0</v>
      </c>
      <c r="AD374" s="81">
        <v>0</v>
      </c>
      <c r="AE374" s="81">
        <v>0</v>
      </c>
      <c r="AF374" s="81">
        <v>0</v>
      </c>
      <c r="AG374" s="80" t="str">
        <f>IFERROR(VLOOKUP(AB374,$AI:$AJ,2,FALSE),0)</f>
        <v>运营管理部业务保障部</v>
      </c>
      <c r="AI374" s="89" t="s">
        <v>772</v>
      </c>
      <c r="AJ374" s="89" t="s">
        <v>182</v>
      </c>
      <c r="AL374" s="83"/>
      <c r="AM374" s="83"/>
      <c r="AN374" s="83"/>
      <c r="AO374" s="83"/>
      <c r="AP374" s="83"/>
      <c r="AX374" s="80" t="s">
        <v>772</v>
      </c>
      <c r="AY374" s="80" t="s">
        <v>182</v>
      </c>
    </row>
    <row r="375" s="80" customFormat="1" ht="17.25" spans="1:51">
      <c r="A375" s="95"/>
      <c r="B375" s="95"/>
      <c r="C375" s="95"/>
      <c r="D375" s="95"/>
      <c r="E375" s="95"/>
      <c r="F375" s="95"/>
      <c r="G375" s="95"/>
      <c r="H375" s="95"/>
      <c r="I375" s="95"/>
      <c r="J375" s="95"/>
      <c r="K375" s="95"/>
      <c r="Y375" s="98"/>
      <c r="Z375" s="80">
        <f t="shared" si="22"/>
        <v>0</v>
      </c>
      <c r="AA375" s="80" t="str">
        <f t="shared" si="21"/>
        <v>龚路支行</v>
      </c>
      <c r="AB375" s="81" t="s">
        <v>349</v>
      </c>
      <c r="AC375" s="81">
        <v>0</v>
      </c>
      <c r="AD375" s="81">
        <v>0</v>
      </c>
      <c r="AE375" s="81">
        <v>0</v>
      </c>
      <c r="AF375" s="81">
        <v>0</v>
      </c>
      <c r="AG375" s="80" t="str">
        <f>IFERROR(VLOOKUP(AB375,$AI:$AJ,2,FALSE),0)</f>
        <v>龚路支行</v>
      </c>
      <c r="AI375" s="89" t="s">
        <v>774</v>
      </c>
      <c r="AJ375" s="89" t="s">
        <v>182</v>
      </c>
      <c r="AL375" s="83"/>
      <c r="AM375" s="83"/>
      <c r="AN375" s="83"/>
      <c r="AO375" s="83"/>
      <c r="AP375" s="83"/>
      <c r="AX375" s="80" t="s">
        <v>774</v>
      </c>
      <c r="AY375" s="80" t="s">
        <v>182</v>
      </c>
    </row>
    <row r="376" s="80" customFormat="1" ht="17.25" spans="1:51">
      <c r="A376" s="95"/>
      <c r="B376" s="95"/>
      <c r="C376" s="95"/>
      <c r="D376" s="95"/>
      <c r="E376" s="95"/>
      <c r="F376" s="95"/>
      <c r="G376" s="95"/>
      <c r="H376" s="95"/>
      <c r="I376" s="95"/>
      <c r="J376" s="95"/>
      <c r="K376" s="95"/>
      <c r="Y376" s="98"/>
      <c r="Z376" s="80">
        <f t="shared" si="22"/>
        <v>0</v>
      </c>
      <c r="AA376" s="80" t="str">
        <f t="shared" si="21"/>
        <v>东沟支行</v>
      </c>
      <c r="AB376" s="81" t="s">
        <v>773</v>
      </c>
      <c r="AC376" s="81">
        <v>0</v>
      </c>
      <c r="AD376" s="81">
        <v>0</v>
      </c>
      <c r="AE376" s="81">
        <v>0</v>
      </c>
      <c r="AF376" s="81">
        <v>0</v>
      </c>
      <c r="AG376" s="80" t="str">
        <f>IFERROR(VLOOKUP(AB376,$AI:$AJ,2,FALSE),0)</f>
        <v>东沟支行</v>
      </c>
      <c r="AI376" s="89" t="s">
        <v>776</v>
      </c>
      <c r="AJ376" s="89" t="s">
        <v>182</v>
      </c>
      <c r="AL376" s="83"/>
      <c r="AM376" s="83"/>
      <c r="AN376" s="83"/>
      <c r="AO376" s="83"/>
      <c r="AP376" s="83"/>
      <c r="AX376" s="80" t="s">
        <v>776</v>
      </c>
      <c r="AY376" s="80" t="s">
        <v>182</v>
      </c>
    </row>
    <row r="377" s="80" customFormat="1" ht="17.25" spans="1:51">
      <c r="A377" s="95"/>
      <c r="B377" s="95"/>
      <c r="C377" s="95"/>
      <c r="D377" s="95"/>
      <c r="E377" s="95"/>
      <c r="F377" s="95"/>
      <c r="G377" s="95"/>
      <c r="H377" s="95"/>
      <c r="I377" s="95"/>
      <c r="J377" s="95"/>
      <c r="K377" s="95"/>
      <c r="Y377" s="98"/>
      <c r="Z377" s="80">
        <f t="shared" si="22"/>
        <v>0</v>
      </c>
      <c r="AA377" s="80">
        <f t="shared" si="21"/>
        <v>0</v>
      </c>
      <c r="AB377" s="81" t="s">
        <v>775</v>
      </c>
      <c r="AC377" s="81">
        <v>0</v>
      </c>
      <c r="AD377" s="81">
        <v>0</v>
      </c>
      <c r="AE377" s="81">
        <v>0</v>
      </c>
      <c r="AF377" s="81">
        <v>0</v>
      </c>
      <c r="AG377" s="80">
        <f>IFERROR(VLOOKUP(AB377,$AI:$AJ,2,FALSE),0)</f>
        <v>0</v>
      </c>
      <c r="AI377" s="92" t="s">
        <v>777</v>
      </c>
      <c r="AJ377" s="89" t="s">
        <v>54</v>
      </c>
      <c r="AL377" s="83"/>
      <c r="AM377" s="83"/>
      <c r="AN377" s="83"/>
      <c r="AO377" s="83"/>
      <c r="AP377" s="83"/>
      <c r="AX377" s="80" t="s">
        <v>777</v>
      </c>
      <c r="AY377" s="80" t="s">
        <v>54</v>
      </c>
    </row>
    <row r="378" s="80" customFormat="1" ht="17.25" spans="1:51">
      <c r="A378" s="95"/>
      <c r="B378" s="95"/>
      <c r="C378" s="95"/>
      <c r="D378" s="95"/>
      <c r="E378" s="95"/>
      <c r="F378" s="95"/>
      <c r="G378" s="95"/>
      <c r="H378" s="95"/>
      <c r="I378" s="95"/>
      <c r="J378" s="95"/>
      <c r="K378" s="95"/>
      <c r="Y378" s="98"/>
      <c r="Z378" s="80">
        <f t="shared" si="22"/>
        <v>0</v>
      </c>
      <c r="AA378" s="80" t="str">
        <f t="shared" si="21"/>
        <v>北蔡支行</v>
      </c>
      <c r="AB378" s="81" t="s">
        <v>190</v>
      </c>
      <c r="AC378" s="81">
        <v>0</v>
      </c>
      <c r="AD378" s="81">
        <v>0</v>
      </c>
      <c r="AE378" s="81">
        <v>0</v>
      </c>
      <c r="AF378" s="81">
        <v>0</v>
      </c>
      <c r="AG378" s="80" t="str">
        <f>IFERROR(VLOOKUP(AB378,$AI:$AJ,2,FALSE),0)</f>
        <v>北蔡支行</v>
      </c>
      <c r="AI378" s="89" t="s">
        <v>779</v>
      </c>
      <c r="AJ378" s="89" t="s">
        <v>54</v>
      </c>
      <c r="AL378" s="83"/>
      <c r="AM378" s="83"/>
      <c r="AN378" s="83"/>
      <c r="AO378" s="83"/>
      <c r="AP378" s="83"/>
      <c r="AX378" s="80" t="s">
        <v>779</v>
      </c>
      <c r="AY378" s="80" t="s">
        <v>54</v>
      </c>
    </row>
    <row r="379" s="80" customFormat="1" ht="17.25" spans="1:51">
      <c r="A379" s="95"/>
      <c r="B379" s="95"/>
      <c r="C379" s="95"/>
      <c r="D379" s="95"/>
      <c r="E379" s="95"/>
      <c r="F379" s="95"/>
      <c r="G379" s="95"/>
      <c r="H379" s="95"/>
      <c r="I379" s="95"/>
      <c r="J379" s="95"/>
      <c r="K379" s="95"/>
      <c r="Y379" s="98"/>
      <c r="Z379" s="80">
        <f t="shared" si="22"/>
        <v>0</v>
      </c>
      <c r="AA379" s="80" t="str">
        <f t="shared" si="21"/>
        <v>高行支行</v>
      </c>
      <c r="AB379" s="81" t="s">
        <v>778</v>
      </c>
      <c r="AC379" s="81">
        <v>0</v>
      </c>
      <c r="AD379" s="81">
        <v>0</v>
      </c>
      <c r="AE379" s="81">
        <v>0</v>
      </c>
      <c r="AF379" s="81">
        <v>0</v>
      </c>
      <c r="AG379" s="80" t="str">
        <f>IFERROR(VLOOKUP(AB379,$AI:$AJ,2,FALSE),0)</f>
        <v>高行支行</v>
      </c>
      <c r="AI379" s="89" t="s">
        <v>781</v>
      </c>
      <c r="AJ379" s="89" t="s">
        <v>54</v>
      </c>
      <c r="AL379" s="83"/>
      <c r="AM379" s="83"/>
      <c r="AN379" s="83"/>
      <c r="AO379" s="83"/>
      <c r="AP379" s="83"/>
      <c r="AX379" s="80" t="s">
        <v>781</v>
      </c>
      <c r="AY379" s="80" t="s">
        <v>54</v>
      </c>
    </row>
    <row r="380" s="80" customFormat="1" ht="17.25" spans="1:51">
      <c r="A380" s="95"/>
      <c r="B380" s="95"/>
      <c r="C380" s="95"/>
      <c r="D380" s="95"/>
      <c r="E380" s="95"/>
      <c r="F380" s="95"/>
      <c r="G380" s="95"/>
      <c r="H380" s="95"/>
      <c r="I380" s="95"/>
      <c r="J380" s="95"/>
      <c r="K380" s="95"/>
      <c r="Y380" s="98"/>
      <c r="Z380" s="80">
        <f t="shared" si="22"/>
        <v>0</v>
      </c>
      <c r="AA380" s="80" t="str">
        <f t="shared" si="21"/>
        <v>合庆支行</v>
      </c>
      <c r="AB380" s="81" t="s">
        <v>780</v>
      </c>
      <c r="AC380" s="81">
        <v>0</v>
      </c>
      <c r="AD380" s="81">
        <v>0</v>
      </c>
      <c r="AE380" s="81">
        <v>0</v>
      </c>
      <c r="AF380" s="81">
        <v>0</v>
      </c>
      <c r="AG380" s="80" t="str">
        <f>IFERROR(VLOOKUP(AB380,$AI:$AJ,2,FALSE),0)</f>
        <v>合庆支行</v>
      </c>
      <c r="AI380" s="89" t="s">
        <v>783</v>
      </c>
      <c r="AJ380" s="89" t="s">
        <v>54</v>
      </c>
      <c r="AL380" s="83"/>
      <c r="AM380" s="83"/>
      <c r="AN380" s="83"/>
      <c r="AO380" s="83"/>
      <c r="AP380" s="83"/>
      <c r="AX380" s="80" t="s">
        <v>783</v>
      </c>
      <c r="AY380" s="80" t="s">
        <v>54</v>
      </c>
    </row>
    <row r="381" s="80" customFormat="1" ht="17.25" spans="1:51">
      <c r="A381" s="95"/>
      <c r="B381" s="95"/>
      <c r="C381" s="95"/>
      <c r="D381" s="95"/>
      <c r="E381" s="95"/>
      <c r="F381" s="95"/>
      <c r="G381" s="95"/>
      <c r="H381" s="95"/>
      <c r="I381" s="95"/>
      <c r="J381" s="95"/>
      <c r="K381" s="95"/>
      <c r="Y381" s="98"/>
      <c r="Z381" s="80">
        <f t="shared" si="22"/>
        <v>0</v>
      </c>
      <c r="AA381" s="80" t="str">
        <f t="shared" si="21"/>
        <v>张江支行</v>
      </c>
      <c r="AB381" s="81" t="s">
        <v>782</v>
      </c>
      <c r="AC381" s="81">
        <v>0</v>
      </c>
      <c r="AD381" s="81">
        <v>0</v>
      </c>
      <c r="AE381" s="81">
        <v>0</v>
      </c>
      <c r="AF381" s="81">
        <v>0</v>
      </c>
      <c r="AG381" s="80" t="str">
        <f>IFERROR(VLOOKUP(AB381,$AI:$AJ,2,FALSE),0)</f>
        <v>张江支行</v>
      </c>
      <c r="AI381" s="89" t="s">
        <v>784</v>
      </c>
      <c r="AJ381" s="89" t="s">
        <v>54</v>
      </c>
      <c r="AL381" s="83"/>
      <c r="AM381" s="83"/>
      <c r="AN381" s="83"/>
      <c r="AO381" s="83"/>
      <c r="AP381" s="83"/>
      <c r="AX381" s="80" t="s">
        <v>784</v>
      </c>
      <c r="AY381" s="80" t="s">
        <v>54</v>
      </c>
    </row>
    <row r="382" s="80" customFormat="1" ht="17.25" spans="1:51">
      <c r="A382" s="95"/>
      <c r="B382" s="95"/>
      <c r="C382" s="95"/>
      <c r="D382" s="95"/>
      <c r="E382" s="95"/>
      <c r="F382" s="95"/>
      <c r="G382" s="95"/>
      <c r="H382" s="95"/>
      <c r="I382" s="95"/>
      <c r="J382" s="95"/>
      <c r="K382" s="95"/>
      <c r="Y382" s="98"/>
      <c r="Z382" s="80">
        <f t="shared" si="22"/>
        <v>0</v>
      </c>
      <c r="AA382" s="80" t="str">
        <f t="shared" si="21"/>
        <v>零售市场部</v>
      </c>
      <c r="AB382" s="81" t="s">
        <v>195</v>
      </c>
      <c r="AC382" s="81">
        <v>0</v>
      </c>
      <c r="AD382" s="81">
        <v>0</v>
      </c>
      <c r="AE382" s="81">
        <v>0</v>
      </c>
      <c r="AF382" s="81">
        <v>100000</v>
      </c>
      <c r="AG382" s="80" t="str">
        <f>IFERROR(VLOOKUP(AB382,$AI:$AJ,2,FALSE),0)</f>
        <v>零售市场部</v>
      </c>
      <c r="AI382" s="89" t="s">
        <v>786</v>
      </c>
      <c r="AJ382" s="89" t="s">
        <v>54</v>
      </c>
      <c r="AL382" s="83"/>
      <c r="AM382" s="83"/>
      <c r="AN382" s="83"/>
      <c r="AO382" s="83"/>
      <c r="AP382" s="83"/>
      <c r="AX382" s="80" t="s">
        <v>786</v>
      </c>
      <c r="AY382" s="80" t="s">
        <v>54</v>
      </c>
    </row>
    <row r="383" s="80" customFormat="1" ht="17.25" spans="1:51">
      <c r="A383" s="95"/>
      <c r="B383" s="95"/>
      <c r="C383" s="95"/>
      <c r="D383" s="95"/>
      <c r="E383" s="95"/>
      <c r="F383" s="95"/>
      <c r="G383" s="95"/>
      <c r="H383" s="95"/>
      <c r="I383" s="95"/>
      <c r="J383" s="95"/>
      <c r="K383" s="95"/>
      <c r="Y383" s="98"/>
      <c r="Z383" s="80">
        <f t="shared" si="22"/>
        <v>0</v>
      </c>
      <c r="AA383" s="80" t="str">
        <f t="shared" si="21"/>
        <v>妙境支行</v>
      </c>
      <c r="AB383" s="81" t="s">
        <v>785</v>
      </c>
      <c r="AC383" s="81">
        <v>0</v>
      </c>
      <c r="AD383" s="81">
        <v>0</v>
      </c>
      <c r="AE383" s="81">
        <v>0</v>
      </c>
      <c r="AF383" s="81">
        <v>0</v>
      </c>
      <c r="AG383" s="80" t="str">
        <f>IFERROR(VLOOKUP(AB383,$AI:$AJ,2,FALSE),0)</f>
        <v>妙境支行</v>
      </c>
      <c r="AI383" s="89" t="s">
        <v>787</v>
      </c>
      <c r="AJ383" s="89" t="s">
        <v>54</v>
      </c>
      <c r="AL383" s="83"/>
      <c r="AM383" s="83"/>
      <c r="AN383" s="83"/>
      <c r="AO383" s="83"/>
      <c r="AP383" s="83"/>
      <c r="AX383" s="80" t="s">
        <v>787</v>
      </c>
      <c r="AY383" s="80" t="s">
        <v>54</v>
      </c>
    </row>
    <row r="384" s="80" customFormat="1" ht="17.25" spans="1:51">
      <c r="A384" s="95"/>
      <c r="B384" s="95"/>
      <c r="C384" s="95"/>
      <c r="D384" s="95"/>
      <c r="E384" s="95"/>
      <c r="F384" s="95"/>
      <c r="G384" s="95"/>
      <c r="H384" s="95"/>
      <c r="I384" s="95"/>
      <c r="J384" s="95"/>
      <c r="K384" s="95"/>
      <c r="Y384" s="98"/>
      <c r="Z384" s="80">
        <f t="shared" si="22"/>
        <v>0</v>
      </c>
      <c r="AA384" s="80" t="str">
        <f t="shared" si="21"/>
        <v>东波分理处</v>
      </c>
      <c r="AB384" s="81" t="s">
        <v>354</v>
      </c>
      <c r="AC384" s="81">
        <v>0</v>
      </c>
      <c r="AD384" s="81">
        <v>0</v>
      </c>
      <c r="AE384" s="81">
        <v>0</v>
      </c>
      <c r="AF384" s="81">
        <v>0</v>
      </c>
      <c r="AG384" s="80" t="str">
        <f>IFERROR(VLOOKUP(AB384,$AI:$AJ,2,FALSE),0)</f>
        <v>东波分理处</v>
      </c>
      <c r="AI384" s="89" t="s">
        <v>260</v>
      </c>
      <c r="AJ384" s="89" t="s">
        <v>54</v>
      </c>
      <c r="AL384" s="83"/>
      <c r="AM384" s="83"/>
      <c r="AN384" s="83"/>
      <c r="AO384" s="83"/>
      <c r="AP384" s="83"/>
      <c r="AX384" s="80" t="s">
        <v>260</v>
      </c>
      <c r="AY384" s="80" t="s">
        <v>54</v>
      </c>
    </row>
    <row r="385" s="80" customFormat="1" ht="17.25" spans="1:51">
      <c r="A385" s="95"/>
      <c r="B385" s="95"/>
      <c r="C385" s="95"/>
      <c r="D385" s="95"/>
      <c r="E385" s="95"/>
      <c r="F385" s="95"/>
      <c r="G385" s="95"/>
      <c r="H385" s="95"/>
      <c r="I385" s="95"/>
      <c r="J385" s="95"/>
      <c r="K385" s="95"/>
      <c r="Y385" s="98"/>
      <c r="Z385" s="80">
        <f t="shared" si="22"/>
        <v>0</v>
      </c>
      <c r="AA385" s="80" t="str">
        <f t="shared" si="21"/>
        <v>运营管理部</v>
      </c>
      <c r="AB385" s="81" t="s">
        <v>353</v>
      </c>
      <c r="AC385" s="81">
        <v>0</v>
      </c>
      <c r="AD385" s="81">
        <v>0</v>
      </c>
      <c r="AE385" s="81">
        <v>0</v>
      </c>
      <c r="AF385" s="81">
        <v>0</v>
      </c>
      <c r="AG385" s="80" t="str">
        <f>IFERROR(VLOOKUP(AB385,$AI:$AJ,2,FALSE),0)</f>
        <v>运营管理部</v>
      </c>
      <c r="AI385" s="89" t="s">
        <v>788</v>
      </c>
      <c r="AJ385" s="89" t="s">
        <v>54</v>
      </c>
      <c r="AL385" s="83"/>
      <c r="AM385" s="83"/>
      <c r="AN385" s="83"/>
      <c r="AO385" s="83"/>
      <c r="AP385" s="83"/>
      <c r="AX385" s="80" t="s">
        <v>788</v>
      </c>
      <c r="AY385" s="80" t="s">
        <v>54</v>
      </c>
    </row>
    <row r="386" s="80" customFormat="1" ht="17.25" spans="1:51">
      <c r="A386" s="95"/>
      <c r="B386" s="95"/>
      <c r="C386" s="95"/>
      <c r="D386" s="95"/>
      <c r="E386" s="95"/>
      <c r="F386" s="95"/>
      <c r="G386" s="95"/>
      <c r="H386" s="95"/>
      <c r="I386" s="95"/>
      <c r="J386" s="95"/>
      <c r="K386" s="95"/>
      <c r="Y386" s="98"/>
      <c r="Z386" s="80">
        <f t="shared" si="22"/>
        <v>0</v>
      </c>
      <c r="AA386" s="80" t="str">
        <f t="shared" ref="AA386:AA449" si="23">AG386</f>
        <v>六团支行</v>
      </c>
      <c r="AB386" s="81" t="s">
        <v>357</v>
      </c>
      <c r="AC386" s="81">
        <v>0</v>
      </c>
      <c r="AD386" s="81">
        <v>0</v>
      </c>
      <c r="AE386" s="81">
        <v>0</v>
      </c>
      <c r="AF386" s="81">
        <v>0</v>
      </c>
      <c r="AG386" s="80" t="str">
        <f>IFERROR(VLOOKUP(AB386,$AI:$AJ,2,FALSE),0)</f>
        <v>六团支行</v>
      </c>
      <c r="AI386" s="89" t="s">
        <v>789</v>
      </c>
      <c r="AJ386" s="89" t="s">
        <v>54</v>
      </c>
      <c r="AL386" s="83"/>
      <c r="AM386" s="83"/>
      <c r="AN386" s="83"/>
      <c r="AO386" s="83"/>
      <c r="AP386" s="83"/>
      <c r="AX386" s="80" t="s">
        <v>789</v>
      </c>
      <c r="AY386" s="80" t="s">
        <v>54</v>
      </c>
    </row>
    <row r="387" s="80" customFormat="1" ht="17.25" spans="1:51">
      <c r="A387" s="95"/>
      <c r="B387" s="95"/>
      <c r="C387" s="95"/>
      <c r="D387" s="95"/>
      <c r="E387" s="95"/>
      <c r="F387" s="95"/>
      <c r="G387" s="95"/>
      <c r="H387" s="95"/>
      <c r="I387" s="95"/>
      <c r="J387" s="95"/>
      <c r="K387" s="95"/>
      <c r="Y387" s="98"/>
      <c r="Z387" s="80">
        <f t="shared" si="22"/>
        <v>0</v>
      </c>
      <c r="AA387" s="80" t="str">
        <f t="shared" si="23"/>
        <v>高行支行</v>
      </c>
      <c r="AB387" s="81" t="s">
        <v>360</v>
      </c>
      <c r="AC387" s="81">
        <v>0</v>
      </c>
      <c r="AD387" s="81">
        <v>0</v>
      </c>
      <c r="AE387" s="81">
        <v>0</v>
      </c>
      <c r="AF387" s="81">
        <v>0</v>
      </c>
      <c r="AG387" s="80" t="str">
        <f>IFERROR(VLOOKUP(AB387,$AI:$AJ,2,FALSE),0)</f>
        <v>高行支行</v>
      </c>
      <c r="AI387" s="89" t="s">
        <v>190</v>
      </c>
      <c r="AJ387" s="89" t="s">
        <v>54</v>
      </c>
      <c r="AL387" s="83"/>
      <c r="AM387" s="83"/>
      <c r="AN387" s="83"/>
      <c r="AO387" s="83"/>
      <c r="AP387" s="83"/>
      <c r="AX387" s="80" t="s">
        <v>190</v>
      </c>
      <c r="AY387" s="80" t="s">
        <v>54</v>
      </c>
    </row>
    <row r="388" s="80" customFormat="1" ht="17.25" spans="1:51">
      <c r="A388" s="95"/>
      <c r="B388" s="95"/>
      <c r="C388" s="95"/>
      <c r="D388" s="95"/>
      <c r="E388" s="95"/>
      <c r="F388" s="95"/>
      <c r="G388" s="95"/>
      <c r="H388" s="95"/>
      <c r="I388" s="95"/>
      <c r="J388" s="95"/>
      <c r="K388" s="95"/>
      <c r="Y388" s="98"/>
      <c r="Z388" s="80">
        <f t="shared" ref="Z388:Z451" si="24">P388-Y388</f>
        <v>0</v>
      </c>
      <c r="AA388" s="80" t="str">
        <f t="shared" si="23"/>
        <v>唐镇支行</v>
      </c>
      <c r="AB388" s="81" t="s">
        <v>362</v>
      </c>
      <c r="AC388" s="81">
        <v>0</v>
      </c>
      <c r="AD388" s="81">
        <v>0</v>
      </c>
      <c r="AE388" s="81">
        <v>0</v>
      </c>
      <c r="AF388" s="81">
        <v>0</v>
      </c>
      <c r="AG388" s="80" t="str">
        <f>IFERROR(VLOOKUP(AB388,$AI:$AJ,2,FALSE),0)</f>
        <v>唐镇支行</v>
      </c>
      <c r="AI388" s="89" t="s">
        <v>326</v>
      </c>
      <c r="AJ388" s="89" t="s">
        <v>54</v>
      </c>
      <c r="AL388" s="83"/>
      <c r="AM388" s="83"/>
      <c r="AN388" s="83"/>
      <c r="AO388" s="83"/>
      <c r="AP388" s="83"/>
      <c r="AX388" s="80" t="s">
        <v>326</v>
      </c>
      <c r="AY388" s="80" t="s">
        <v>54</v>
      </c>
    </row>
    <row r="389" s="80" customFormat="1" ht="17.25" spans="1:51">
      <c r="A389" s="95"/>
      <c r="B389" s="95"/>
      <c r="C389" s="95"/>
      <c r="D389" s="95"/>
      <c r="E389" s="95"/>
      <c r="F389" s="95"/>
      <c r="G389" s="95"/>
      <c r="H389" s="95"/>
      <c r="I389" s="95"/>
      <c r="J389" s="95"/>
      <c r="K389" s="95"/>
      <c r="Y389" s="98"/>
      <c r="Z389" s="80">
        <f t="shared" si="24"/>
        <v>0</v>
      </c>
      <c r="AA389" s="80">
        <f t="shared" si="23"/>
        <v>0</v>
      </c>
      <c r="AB389" s="81" t="s">
        <v>790</v>
      </c>
      <c r="AC389" s="81">
        <v>0</v>
      </c>
      <c r="AD389" s="81">
        <v>0</v>
      </c>
      <c r="AE389" s="81">
        <v>0</v>
      </c>
      <c r="AF389" s="81">
        <v>0</v>
      </c>
      <c r="AG389" s="80">
        <f>IFERROR(VLOOKUP(AB389,$AI:$AJ,2,FALSE),0)</f>
        <v>0</v>
      </c>
      <c r="AI389" s="89" t="s">
        <v>58</v>
      </c>
      <c r="AJ389" s="89" t="s">
        <v>54</v>
      </c>
      <c r="AL389" s="83"/>
      <c r="AM389" s="83"/>
      <c r="AN389" s="83"/>
      <c r="AO389" s="83"/>
      <c r="AP389" s="83"/>
      <c r="AX389" s="80" t="s">
        <v>58</v>
      </c>
      <c r="AY389" s="80" t="s">
        <v>54</v>
      </c>
    </row>
    <row r="390" s="80" customFormat="1" ht="17.25" spans="1:51">
      <c r="A390" s="95"/>
      <c r="B390" s="95"/>
      <c r="C390" s="95"/>
      <c r="D390" s="95"/>
      <c r="E390" s="95"/>
      <c r="F390" s="95"/>
      <c r="G390" s="95"/>
      <c r="H390" s="95"/>
      <c r="I390" s="95"/>
      <c r="J390" s="95"/>
      <c r="K390" s="95"/>
      <c r="Y390" s="98"/>
      <c r="Z390" s="80">
        <f t="shared" si="24"/>
        <v>0</v>
      </c>
      <c r="AA390" s="80" t="str">
        <f t="shared" si="23"/>
        <v>营业部</v>
      </c>
      <c r="AB390" s="81" t="s">
        <v>640</v>
      </c>
      <c r="AC390" s="81">
        <v>0</v>
      </c>
      <c r="AD390" s="81">
        <v>0</v>
      </c>
      <c r="AE390" s="81">
        <v>0</v>
      </c>
      <c r="AF390" s="81">
        <v>0</v>
      </c>
      <c r="AG390" s="80" t="str">
        <f>IFERROR(VLOOKUP(AB390,$AI:$AJ,2,FALSE),0)</f>
        <v>营业部</v>
      </c>
      <c r="AI390" s="89" t="s">
        <v>176</v>
      </c>
      <c r="AJ390" s="89" t="s">
        <v>54</v>
      </c>
      <c r="AL390" s="83"/>
      <c r="AM390" s="83"/>
      <c r="AN390" s="83"/>
      <c r="AO390" s="83"/>
      <c r="AP390" s="83"/>
      <c r="AX390" s="80" t="s">
        <v>176</v>
      </c>
      <c r="AY390" s="80" t="s">
        <v>54</v>
      </c>
    </row>
    <row r="391" s="80" customFormat="1" ht="17.25" spans="1:51">
      <c r="A391" s="95"/>
      <c r="B391" s="95"/>
      <c r="C391" s="95"/>
      <c r="D391" s="95"/>
      <c r="E391" s="95"/>
      <c r="F391" s="95"/>
      <c r="G391" s="95"/>
      <c r="H391" s="95"/>
      <c r="I391" s="95"/>
      <c r="J391" s="95"/>
      <c r="K391" s="95"/>
      <c r="Y391" s="98"/>
      <c r="Z391" s="80">
        <f t="shared" si="24"/>
        <v>0</v>
      </c>
      <c r="AA391" s="80">
        <f t="shared" si="23"/>
        <v>0</v>
      </c>
      <c r="AB391" s="81" t="s">
        <v>791</v>
      </c>
      <c r="AC391" s="81">
        <v>0</v>
      </c>
      <c r="AD391" s="81">
        <v>0</v>
      </c>
      <c r="AE391" s="81">
        <v>0</v>
      </c>
      <c r="AF391" s="81">
        <v>0</v>
      </c>
      <c r="AG391" s="80">
        <f>IFERROR(VLOOKUP(AB391,$AI:$AJ,2,FALSE),0)</f>
        <v>0</v>
      </c>
      <c r="AI391" s="89" t="s">
        <v>792</v>
      </c>
      <c r="AJ391" s="89" t="s">
        <v>54</v>
      </c>
      <c r="AL391" s="83"/>
      <c r="AM391" s="83"/>
      <c r="AN391" s="83"/>
      <c r="AO391" s="83"/>
      <c r="AP391" s="83"/>
      <c r="AX391" s="80" t="s">
        <v>792</v>
      </c>
      <c r="AY391" s="80" t="s">
        <v>54</v>
      </c>
    </row>
    <row r="392" s="80" customFormat="1" ht="17.25" spans="1:51">
      <c r="A392" s="95"/>
      <c r="B392" s="95"/>
      <c r="C392" s="95"/>
      <c r="D392" s="95"/>
      <c r="E392" s="95"/>
      <c r="F392" s="95"/>
      <c r="G392" s="95"/>
      <c r="H392" s="95"/>
      <c r="I392" s="95"/>
      <c r="J392" s="95"/>
      <c r="K392" s="95"/>
      <c r="Y392" s="98"/>
      <c r="Z392" s="80">
        <f t="shared" si="24"/>
        <v>0</v>
      </c>
      <c r="AA392" s="80" t="str">
        <f t="shared" si="23"/>
        <v>花木支行</v>
      </c>
      <c r="AB392" s="81" t="s">
        <v>364</v>
      </c>
      <c r="AC392" s="81">
        <v>0</v>
      </c>
      <c r="AD392" s="81">
        <v>0</v>
      </c>
      <c r="AE392" s="81">
        <v>0</v>
      </c>
      <c r="AF392" s="81">
        <v>0</v>
      </c>
      <c r="AG392" s="80" t="str">
        <f>IFERROR(VLOOKUP(AB392,$AI:$AJ,2,FALSE),0)</f>
        <v>花木支行</v>
      </c>
      <c r="AI392" s="89" t="s">
        <v>793</v>
      </c>
      <c r="AJ392" s="89" t="s">
        <v>54</v>
      </c>
      <c r="AL392" s="83"/>
      <c r="AM392" s="83"/>
      <c r="AN392" s="83"/>
      <c r="AO392" s="83"/>
      <c r="AP392" s="83"/>
      <c r="AX392" s="80" t="s">
        <v>793</v>
      </c>
      <c r="AY392" s="80" t="s">
        <v>54</v>
      </c>
    </row>
    <row r="393" s="80" customFormat="1" ht="17.25" spans="1:51">
      <c r="A393" s="95"/>
      <c r="B393" s="95"/>
      <c r="C393" s="95"/>
      <c r="D393" s="95"/>
      <c r="E393" s="95"/>
      <c r="F393" s="95"/>
      <c r="G393" s="95"/>
      <c r="H393" s="95"/>
      <c r="I393" s="95"/>
      <c r="J393" s="95"/>
      <c r="K393" s="95"/>
      <c r="Y393" s="98"/>
      <c r="Z393" s="80">
        <f t="shared" si="24"/>
        <v>0</v>
      </c>
      <c r="AA393" s="80" t="str">
        <f t="shared" si="23"/>
        <v>零售市场部</v>
      </c>
      <c r="AB393" s="81" t="s">
        <v>162</v>
      </c>
      <c r="AC393" s="81">
        <v>0</v>
      </c>
      <c r="AD393" s="81">
        <v>0</v>
      </c>
      <c r="AE393" s="81">
        <v>0</v>
      </c>
      <c r="AF393" s="81">
        <v>32022</v>
      </c>
      <c r="AG393" s="80" t="str">
        <f>IFERROR(VLOOKUP(AB393,$AI:$AJ,2,FALSE),0)</f>
        <v>零售市场部</v>
      </c>
      <c r="AI393" s="89" t="s">
        <v>794</v>
      </c>
      <c r="AJ393" s="89" t="s">
        <v>54</v>
      </c>
      <c r="AL393" s="83"/>
      <c r="AM393" s="83"/>
      <c r="AN393" s="83"/>
      <c r="AO393" s="83"/>
      <c r="AP393" s="83"/>
      <c r="AX393" s="80" t="s">
        <v>794</v>
      </c>
      <c r="AY393" s="80" t="s">
        <v>54</v>
      </c>
    </row>
    <row r="394" s="80" customFormat="1" ht="17.25" spans="1:51">
      <c r="A394" s="95"/>
      <c r="B394" s="95"/>
      <c r="C394" s="95"/>
      <c r="D394" s="95"/>
      <c r="E394" s="95"/>
      <c r="F394" s="95"/>
      <c r="G394" s="95"/>
      <c r="H394" s="95"/>
      <c r="I394" s="95"/>
      <c r="J394" s="95"/>
      <c r="K394" s="95"/>
      <c r="Y394" s="98"/>
      <c r="Z394" s="80">
        <f t="shared" si="24"/>
        <v>0</v>
      </c>
      <c r="AA394" s="80" t="str">
        <f t="shared" si="23"/>
        <v>运营管理部</v>
      </c>
      <c r="AB394" s="81" t="s">
        <v>356</v>
      </c>
      <c r="AC394" s="81">
        <v>0</v>
      </c>
      <c r="AD394" s="81">
        <v>0</v>
      </c>
      <c r="AE394" s="81">
        <v>0</v>
      </c>
      <c r="AF394" s="81">
        <v>0</v>
      </c>
      <c r="AG394" s="80" t="str">
        <f>IFERROR(VLOOKUP(AB394,$AI:$AJ,2,FALSE),0)</f>
        <v>运营管理部</v>
      </c>
      <c r="AI394" s="89" t="s">
        <v>795</v>
      </c>
      <c r="AJ394" s="89" t="s">
        <v>54</v>
      </c>
      <c r="AL394" s="83"/>
      <c r="AM394" s="83"/>
      <c r="AN394" s="83"/>
      <c r="AO394" s="83"/>
      <c r="AP394" s="83"/>
      <c r="AX394" s="80" t="s">
        <v>795</v>
      </c>
      <c r="AY394" s="80" t="s">
        <v>54</v>
      </c>
    </row>
    <row r="395" s="80" customFormat="1" ht="17.25" spans="1:51">
      <c r="A395" s="95"/>
      <c r="B395" s="95"/>
      <c r="C395" s="95"/>
      <c r="D395" s="95"/>
      <c r="E395" s="95"/>
      <c r="F395" s="95"/>
      <c r="G395" s="95"/>
      <c r="H395" s="95"/>
      <c r="I395" s="95"/>
      <c r="J395" s="95"/>
      <c r="K395" s="95"/>
      <c r="Y395" s="98"/>
      <c r="Z395" s="80">
        <f t="shared" si="24"/>
        <v>0</v>
      </c>
      <c r="AA395" s="80" t="str">
        <f t="shared" si="23"/>
        <v>和炯路支行</v>
      </c>
      <c r="AB395" s="81" t="s">
        <v>752</v>
      </c>
      <c r="AC395" s="81">
        <v>0</v>
      </c>
      <c r="AD395" s="81">
        <v>0</v>
      </c>
      <c r="AE395" s="81">
        <v>0</v>
      </c>
      <c r="AF395" s="81">
        <v>0</v>
      </c>
      <c r="AG395" s="80" t="str">
        <f>IFERROR(VLOOKUP(AB395,$AI:$AJ,2,FALSE),0)</f>
        <v>和炯路支行</v>
      </c>
      <c r="AI395" s="89" t="s">
        <v>797</v>
      </c>
      <c r="AJ395" s="89" t="s">
        <v>54</v>
      </c>
      <c r="AL395" s="83"/>
      <c r="AM395" s="83"/>
      <c r="AN395" s="83"/>
      <c r="AO395" s="83"/>
      <c r="AP395" s="83"/>
      <c r="AX395" s="80" t="s">
        <v>797</v>
      </c>
      <c r="AY395" s="80" t="s">
        <v>54</v>
      </c>
    </row>
    <row r="396" s="80" customFormat="1" ht="17.25" spans="1:51">
      <c r="A396" s="95"/>
      <c r="B396" s="95"/>
      <c r="C396" s="95"/>
      <c r="D396" s="95"/>
      <c r="E396" s="95"/>
      <c r="F396" s="95"/>
      <c r="G396" s="95"/>
      <c r="H396" s="95"/>
      <c r="I396" s="95"/>
      <c r="J396" s="95"/>
      <c r="K396" s="95"/>
      <c r="Y396" s="98"/>
      <c r="Z396" s="80">
        <f t="shared" si="24"/>
        <v>0</v>
      </c>
      <c r="AA396" s="80">
        <f t="shared" si="23"/>
        <v>0</v>
      </c>
      <c r="AB396" s="81" t="s">
        <v>796</v>
      </c>
      <c r="AC396" s="81">
        <v>0</v>
      </c>
      <c r="AD396" s="81">
        <v>0</v>
      </c>
      <c r="AE396" s="81">
        <v>0</v>
      </c>
      <c r="AF396" s="81">
        <v>0</v>
      </c>
      <c r="AG396" s="80">
        <f>IFERROR(VLOOKUP(AB396,$AI:$AJ,2,FALSE),0)</f>
        <v>0</v>
      </c>
      <c r="AI396" s="89" t="s">
        <v>413</v>
      </c>
      <c r="AJ396" s="89" t="s">
        <v>54</v>
      </c>
      <c r="AL396" s="83"/>
      <c r="AM396" s="83"/>
      <c r="AN396" s="83"/>
      <c r="AO396" s="83"/>
      <c r="AP396" s="83"/>
      <c r="AX396" s="80" t="s">
        <v>413</v>
      </c>
      <c r="AY396" s="80" t="s">
        <v>54</v>
      </c>
    </row>
    <row r="397" s="80" customFormat="1" ht="17.25" spans="1:51">
      <c r="A397" s="95"/>
      <c r="B397" s="95"/>
      <c r="C397" s="95"/>
      <c r="D397" s="95"/>
      <c r="E397" s="95"/>
      <c r="F397" s="95"/>
      <c r="G397" s="95"/>
      <c r="H397" s="95"/>
      <c r="I397" s="95"/>
      <c r="J397" s="95"/>
      <c r="K397" s="95"/>
      <c r="Y397" s="98"/>
      <c r="Z397" s="80">
        <f t="shared" si="24"/>
        <v>0</v>
      </c>
      <c r="AA397" s="80" t="str">
        <f t="shared" si="23"/>
        <v>唐镇支行</v>
      </c>
      <c r="AB397" s="81" t="s">
        <v>798</v>
      </c>
      <c r="AC397" s="81">
        <v>0</v>
      </c>
      <c r="AD397" s="81">
        <v>0</v>
      </c>
      <c r="AE397" s="81">
        <v>0</v>
      </c>
      <c r="AF397" s="81">
        <v>0</v>
      </c>
      <c r="AG397" s="80" t="str">
        <f>IFERROR(VLOOKUP(AB397,$AI:$AJ,2,FALSE),0)</f>
        <v>唐镇支行</v>
      </c>
      <c r="AI397" s="89" t="s">
        <v>800</v>
      </c>
      <c r="AJ397" s="89" t="s">
        <v>54</v>
      </c>
      <c r="AL397" s="83"/>
      <c r="AM397" s="83"/>
      <c r="AN397" s="83"/>
      <c r="AO397" s="83"/>
      <c r="AP397" s="83"/>
      <c r="AX397" s="80" t="s">
        <v>800</v>
      </c>
      <c r="AY397" s="80" t="s">
        <v>54</v>
      </c>
    </row>
    <row r="398" s="80" customFormat="1" ht="17.25" spans="1:51">
      <c r="A398" s="95"/>
      <c r="B398" s="95"/>
      <c r="C398" s="95"/>
      <c r="D398" s="95"/>
      <c r="E398" s="95"/>
      <c r="F398" s="95"/>
      <c r="G398" s="95"/>
      <c r="H398" s="95"/>
      <c r="I398" s="95"/>
      <c r="J398" s="95"/>
      <c r="K398" s="95"/>
      <c r="Y398" s="98"/>
      <c r="Z398" s="80">
        <f t="shared" si="24"/>
        <v>0</v>
      </c>
      <c r="AA398" s="80">
        <f t="shared" si="23"/>
        <v>0</v>
      </c>
      <c r="AB398" s="81" t="s">
        <v>799</v>
      </c>
      <c r="AC398" s="81">
        <v>0</v>
      </c>
      <c r="AD398" s="81">
        <v>0</v>
      </c>
      <c r="AE398" s="81">
        <v>0</v>
      </c>
      <c r="AF398" s="81">
        <v>0</v>
      </c>
      <c r="AG398" s="80">
        <f>IFERROR(VLOOKUP(AB398,$AI:$AJ,2,FALSE),0)</f>
        <v>0</v>
      </c>
      <c r="AI398" s="89" t="s">
        <v>802</v>
      </c>
      <c r="AJ398" s="89" t="s">
        <v>54</v>
      </c>
      <c r="AL398" s="83"/>
      <c r="AM398" s="83"/>
      <c r="AN398" s="83"/>
      <c r="AO398" s="83"/>
      <c r="AP398" s="83"/>
      <c r="AX398" s="80" t="s">
        <v>802</v>
      </c>
      <c r="AY398" s="80" t="s">
        <v>54</v>
      </c>
    </row>
    <row r="399" s="80" customFormat="1" ht="17.25" spans="1:51">
      <c r="A399" s="95"/>
      <c r="B399" s="95"/>
      <c r="C399" s="95"/>
      <c r="D399" s="95"/>
      <c r="E399" s="95"/>
      <c r="F399" s="95"/>
      <c r="G399" s="95"/>
      <c r="H399" s="95"/>
      <c r="I399" s="95"/>
      <c r="J399" s="95"/>
      <c r="K399" s="95"/>
      <c r="Y399" s="98"/>
      <c r="Z399" s="80">
        <f t="shared" si="24"/>
        <v>0</v>
      </c>
      <c r="AA399" s="80">
        <f t="shared" si="23"/>
        <v>0</v>
      </c>
      <c r="AB399" s="81" t="s">
        <v>801</v>
      </c>
      <c r="AC399" s="81">
        <v>0</v>
      </c>
      <c r="AD399" s="81">
        <v>0</v>
      </c>
      <c r="AE399" s="81">
        <v>0</v>
      </c>
      <c r="AF399" s="81">
        <v>0</v>
      </c>
      <c r="AG399" s="80">
        <f>IFERROR(VLOOKUP(AB399,$AI:$AJ,2,FALSE),0)</f>
        <v>0</v>
      </c>
      <c r="AI399" s="93" t="s">
        <v>804</v>
      </c>
      <c r="AJ399" s="89" t="s">
        <v>54</v>
      </c>
      <c r="AL399" s="83"/>
      <c r="AM399" s="83"/>
      <c r="AN399" s="83"/>
      <c r="AO399" s="83"/>
      <c r="AP399" s="83"/>
      <c r="AX399" s="80" t="s">
        <v>804</v>
      </c>
      <c r="AY399" s="80" t="s">
        <v>54</v>
      </c>
    </row>
    <row r="400" s="80" customFormat="1" ht="17.25" spans="1:51">
      <c r="A400" s="95"/>
      <c r="B400" s="95"/>
      <c r="C400" s="95"/>
      <c r="D400" s="95"/>
      <c r="E400" s="95"/>
      <c r="F400" s="95"/>
      <c r="G400" s="95"/>
      <c r="H400" s="95"/>
      <c r="I400" s="95"/>
      <c r="J400" s="95"/>
      <c r="K400" s="95"/>
      <c r="Y400" s="98"/>
      <c r="Z400" s="80">
        <f t="shared" si="24"/>
        <v>0</v>
      </c>
      <c r="AA400" s="80">
        <f t="shared" si="23"/>
        <v>0</v>
      </c>
      <c r="AB400" s="81" t="s">
        <v>803</v>
      </c>
      <c r="AC400" s="81">
        <v>0</v>
      </c>
      <c r="AD400" s="81">
        <v>0</v>
      </c>
      <c r="AE400" s="81">
        <v>0</v>
      </c>
      <c r="AF400" s="81">
        <v>0</v>
      </c>
      <c r="AG400" s="80">
        <f>IFERROR(VLOOKUP(AB400,$AI:$AJ,2,FALSE),0)</f>
        <v>0</v>
      </c>
      <c r="AI400" s="94" t="s">
        <v>806</v>
      </c>
      <c r="AJ400" s="89" t="s">
        <v>54</v>
      </c>
      <c r="AL400" s="83"/>
      <c r="AM400" s="83"/>
      <c r="AN400" s="83"/>
      <c r="AO400" s="83"/>
      <c r="AP400" s="83"/>
      <c r="AX400" s="80" t="s">
        <v>806</v>
      </c>
      <c r="AY400" s="80" t="s">
        <v>54</v>
      </c>
    </row>
    <row r="401" s="80" customFormat="1" ht="17.25" spans="1:51">
      <c r="A401" s="95"/>
      <c r="B401" s="95"/>
      <c r="C401" s="95"/>
      <c r="D401" s="95"/>
      <c r="E401" s="95"/>
      <c r="F401" s="95"/>
      <c r="G401" s="95"/>
      <c r="H401" s="95"/>
      <c r="I401" s="95"/>
      <c r="J401" s="95"/>
      <c r="K401" s="95"/>
      <c r="Y401" s="98"/>
      <c r="Z401" s="80">
        <f t="shared" si="24"/>
        <v>0</v>
      </c>
      <c r="AA401" s="80">
        <f t="shared" si="23"/>
        <v>0</v>
      </c>
      <c r="AB401" s="81" t="s">
        <v>805</v>
      </c>
      <c r="AC401" s="81">
        <v>0</v>
      </c>
      <c r="AD401" s="81">
        <v>0</v>
      </c>
      <c r="AE401" s="81">
        <v>0</v>
      </c>
      <c r="AF401" s="81">
        <v>0</v>
      </c>
      <c r="AG401" s="80">
        <f>IFERROR(VLOOKUP(AB401,$AI:$AJ,2,FALSE),0)</f>
        <v>0</v>
      </c>
      <c r="AI401" s="89" t="s">
        <v>779</v>
      </c>
      <c r="AJ401" s="89" t="s">
        <v>54</v>
      </c>
      <c r="AL401" s="83"/>
      <c r="AM401" s="83"/>
      <c r="AN401" s="83"/>
      <c r="AO401" s="83"/>
      <c r="AP401" s="83"/>
      <c r="AX401" s="80" t="s">
        <v>779</v>
      </c>
      <c r="AY401" s="80" t="s">
        <v>54</v>
      </c>
    </row>
    <row r="402" s="80" customFormat="1" ht="17.25" spans="1:51">
      <c r="A402" s="95"/>
      <c r="B402" s="95"/>
      <c r="C402" s="95"/>
      <c r="D402" s="95"/>
      <c r="E402" s="95"/>
      <c r="F402" s="95"/>
      <c r="G402" s="95"/>
      <c r="H402" s="95"/>
      <c r="I402" s="95"/>
      <c r="J402" s="95"/>
      <c r="K402" s="95"/>
      <c r="Y402" s="98"/>
      <c r="Z402" s="80">
        <f t="shared" si="24"/>
        <v>0</v>
      </c>
      <c r="AA402" s="80" t="str">
        <f t="shared" si="23"/>
        <v>运营管理部</v>
      </c>
      <c r="AB402" s="81" t="s">
        <v>400</v>
      </c>
      <c r="AC402" s="81">
        <v>0</v>
      </c>
      <c r="AD402" s="81">
        <v>0</v>
      </c>
      <c r="AE402" s="81">
        <v>0</v>
      </c>
      <c r="AF402" s="81">
        <v>0</v>
      </c>
      <c r="AG402" s="80" t="str">
        <f>IFERROR(VLOOKUP(AB402,$AI:$AJ,2,FALSE),0)</f>
        <v>运营管理部</v>
      </c>
      <c r="AI402" s="89" t="s">
        <v>808</v>
      </c>
      <c r="AJ402" s="89" t="s">
        <v>54</v>
      </c>
      <c r="AL402" s="83"/>
      <c r="AM402" s="83"/>
      <c r="AN402" s="83"/>
      <c r="AO402" s="83"/>
      <c r="AP402" s="83"/>
      <c r="AX402" s="80" t="s">
        <v>808</v>
      </c>
      <c r="AY402" s="80" t="s">
        <v>54</v>
      </c>
    </row>
    <row r="403" s="80" customFormat="1" ht="17.25" spans="1:51">
      <c r="A403" s="95"/>
      <c r="B403" s="95"/>
      <c r="C403" s="95"/>
      <c r="D403" s="95"/>
      <c r="E403" s="95"/>
      <c r="F403" s="95"/>
      <c r="G403" s="95"/>
      <c r="H403" s="95"/>
      <c r="I403" s="95"/>
      <c r="J403" s="95"/>
      <c r="K403" s="95"/>
      <c r="Y403" s="98"/>
      <c r="Z403" s="80">
        <f t="shared" si="24"/>
        <v>0</v>
      </c>
      <c r="AA403" s="80">
        <f t="shared" si="23"/>
        <v>0</v>
      </c>
      <c r="AB403" s="81" t="s">
        <v>807</v>
      </c>
      <c r="AC403" s="81">
        <v>0</v>
      </c>
      <c r="AD403" s="81">
        <v>0</v>
      </c>
      <c r="AE403" s="81">
        <v>0</v>
      </c>
      <c r="AF403" s="81">
        <v>0</v>
      </c>
      <c r="AG403" s="80">
        <f>IFERROR(VLOOKUP(AB403,$AI:$AJ,2,FALSE),0)</f>
        <v>0</v>
      </c>
      <c r="AI403" s="89" t="s">
        <v>810</v>
      </c>
      <c r="AJ403" s="89" t="s">
        <v>54</v>
      </c>
      <c r="AL403" s="83"/>
      <c r="AM403" s="83"/>
      <c r="AN403" s="83"/>
      <c r="AO403" s="83"/>
      <c r="AP403" s="83"/>
      <c r="AX403" s="80" t="s">
        <v>810</v>
      </c>
      <c r="AY403" s="80" t="s">
        <v>54</v>
      </c>
    </row>
    <row r="404" s="80" customFormat="1" ht="17.25" spans="1:51">
      <c r="A404" s="95"/>
      <c r="B404" s="95"/>
      <c r="C404" s="95"/>
      <c r="D404" s="95"/>
      <c r="E404" s="95"/>
      <c r="F404" s="95"/>
      <c r="G404" s="95"/>
      <c r="H404" s="95"/>
      <c r="I404" s="95"/>
      <c r="J404" s="95"/>
      <c r="K404" s="95"/>
      <c r="Y404" s="98"/>
      <c r="Z404" s="80">
        <f t="shared" si="24"/>
        <v>0</v>
      </c>
      <c r="AA404" s="80">
        <f t="shared" si="23"/>
        <v>0</v>
      </c>
      <c r="AB404" s="81" t="s">
        <v>809</v>
      </c>
      <c r="AC404" s="81">
        <v>0</v>
      </c>
      <c r="AD404" s="81">
        <v>0</v>
      </c>
      <c r="AE404" s="81">
        <v>0</v>
      </c>
      <c r="AF404" s="81">
        <v>0</v>
      </c>
      <c r="AG404" s="80">
        <f>IFERROR(VLOOKUP(AB404,$AI:$AJ,2,FALSE),0)</f>
        <v>0</v>
      </c>
      <c r="AI404" s="89" t="s">
        <v>556</v>
      </c>
      <c r="AJ404" s="89" t="s">
        <v>90</v>
      </c>
      <c r="AL404" s="83"/>
      <c r="AM404" s="83"/>
      <c r="AN404" s="83"/>
      <c r="AO404" s="83"/>
      <c r="AP404" s="83"/>
      <c r="AX404" s="80" t="s">
        <v>556</v>
      </c>
      <c r="AY404" s="80" t="s">
        <v>90</v>
      </c>
    </row>
    <row r="405" s="80" customFormat="1" ht="17.25" spans="1:51">
      <c r="A405" s="95"/>
      <c r="B405" s="95"/>
      <c r="C405" s="95"/>
      <c r="D405" s="95"/>
      <c r="E405" s="95"/>
      <c r="F405" s="95"/>
      <c r="G405" s="95"/>
      <c r="H405" s="95"/>
      <c r="I405" s="95"/>
      <c r="J405" s="95"/>
      <c r="K405" s="95"/>
      <c r="Y405" s="98"/>
      <c r="Z405" s="80">
        <f t="shared" si="24"/>
        <v>0</v>
      </c>
      <c r="AA405" s="80">
        <f t="shared" si="23"/>
        <v>0</v>
      </c>
      <c r="AB405" s="81" t="s">
        <v>811</v>
      </c>
      <c r="AC405" s="81">
        <v>0</v>
      </c>
      <c r="AD405" s="81">
        <v>0</v>
      </c>
      <c r="AE405" s="81">
        <v>0</v>
      </c>
      <c r="AF405" s="81">
        <v>0</v>
      </c>
      <c r="AG405" s="80">
        <f>IFERROR(VLOOKUP(AB405,$AI:$AJ,2,FALSE),0)</f>
        <v>0</v>
      </c>
      <c r="AI405" s="89" t="s">
        <v>108</v>
      </c>
      <c r="AJ405" s="89" t="s">
        <v>90</v>
      </c>
      <c r="AL405" s="83"/>
      <c r="AM405" s="83"/>
      <c r="AN405" s="83"/>
      <c r="AO405" s="83"/>
      <c r="AP405" s="83"/>
      <c r="AX405" s="80" t="s">
        <v>108</v>
      </c>
      <c r="AY405" s="80" t="s">
        <v>90</v>
      </c>
    </row>
    <row r="406" s="80" customFormat="1" ht="17.25" spans="1:51">
      <c r="A406" s="95"/>
      <c r="B406" s="95"/>
      <c r="C406" s="95"/>
      <c r="D406" s="95"/>
      <c r="E406" s="95"/>
      <c r="F406" s="95"/>
      <c r="G406" s="95"/>
      <c r="H406" s="95"/>
      <c r="I406" s="95"/>
      <c r="J406" s="95"/>
      <c r="K406" s="95"/>
      <c r="Y406" s="98"/>
      <c r="Z406" s="80">
        <f t="shared" si="24"/>
        <v>0</v>
      </c>
      <c r="AA406" s="80" t="str">
        <f t="shared" si="23"/>
        <v>市场一部</v>
      </c>
      <c r="AB406" s="81" t="s">
        <v>584</v>
      </c>
      <c r="AC406" s="81">
        <v>0</v>
      </c>
      <c r="AD406" s="81">
        <v>0</v>
      </c>
      <c r="AE406" s="81">
        <v>0</v>
      </c>
      <c r="AF406" s="81">
        <v>0</v>
      </c>
      <c r="AG406" s="80" t="str">
        <f>IFERROR(VLOOKUP(AB406,$AI:$AJ,2,FALSE),0)</f>
        <v>市场一部</v>
      </c>
      <c r="AI406" s="89" t="s">
        <v>812</v>
      </c>
      <c r="AJ406" s="89" t="s">
        <v>90</v>
      </c>
      <c r="AL406" s="83"/>
      <c r="AM406" s="83"/>
      <c r="AN406" s="83"/>
      <c r="AO406" s="83"/>
      <c r="AP406" s="83"/>
      <c r="AX406" s="80" t="s">
        <v>812</v>
      </c>
      <c r="AY406" s="80" t="s">
        <v>90</v>
      </c>
    </row>
    <row r="407" s="80" customFormat="1" ht="17.25" spans="1:51">
      <c r="A407" s="95"/>
      <c r="B407" s="95"/>
      <c r="C407" s="95"/>
      <c r="D407" s="95"/>
      <c r="E407" s="95"/>
      <c r="F407" s="95"/>
      <c r="G407" s="95"/>
      <c r="H407" s="95"/>
      <c r="I407" s="95"/>
      <c r="J407" s="95"/>
      <c r="K407" s="95"/>
      <c r="Y407" s="98"/>
      <c r="Z407" s="80">
        <f t="shared" si="24"/>
        <v>0</v>
      </c>
      <c r="AA407" s="80" t="str">
        <f t="shared" si="23"/>
        <v>严桥支行</v>
      </c>
      <c r="AB407" s="81" t="s">
        <v>710</v>
      </c>
      <c r="AC407" s="81">
        <v>0</v>
      </c>
      <c r="AD407" s="81">
        <v>0</v>
      </c>
      <c r="AE407" s="81">
        <v>0</v>
      </c>
      <c r="AF407" s="81">
        <v>0</v>
      </c>
      <c r="AG407" s="80" t="str">
        <f>IFERROR(VLOOKUP(AB407,$AI:$AJ,2,FALSE),0)</f>
        <v>严桥支行</v>
      </c>
      <c r="AI407" s="89" t="s">
        <v>635</v>
      </c>
      <c r="AJ407" s="89" t="s">
        <v>90</v>
      </c>
      <c r="AL407" s="83"/>
      <c r="AM407" s="83"/>
      <c r="AN407" s="83"/>
      <c r="AO407" s="83"/>
      <c r="AP407" s="83"/>
      <c r="AX407" s="80" t="s">
        <v>635</v>
      </c>
      <c r="AY407" s="80" t="s">
        <v>90</v>
      </c>
    </row>
    <row r="408" s="80" customFormat="1" ht="17.25" spans="1:51">
      <c r="A408" s="95"/>
      <c r="B408" s="95"/>
      <c r="C408" s="95"/>
      <c r="D408" s="95"/>
      <c r="E408" s="95"/>
      <c r="F408" s="95"/>
      <c r="G408" s="95"/>
      <c r="H408" s="95"/>
      <c r="I408" s="95"/>
      <c r="J408" s="95"/>
      <c r="K408" s="95"/>
      <c r="Y408" s="98"/>
      <c r="Z408" s="80">
        <f t="shared" si="24"/>
        <v>0</v>
      </c>
      <c r="AA408" s="80" t="str">
        <f t="shared" si="23"/>
        <v>办公室</v>
      </c>
      <c r="AB408" s="81" t="s">
        <v>143</v>
      </c>
      <c r="AC408" s="81">
        <v>0</v>
      </c>
      <c r="AD408" s="81">
        <v>0</v>
      </c>
      <c r="AE408" s="81">
        <v>0</v>
      </c>
      <c r="AF408" s="81">
        <v>0</v>
      </c>
      <c r="AG408" s="80" t="str">
        <f>IFERROR(VLOOKUP(AB408,$AI:$AJ,2,FALSE),0)</f>
        <v>办公室</v>
      </c>
      <c r="AI408" s="93" t="s">
        <v>684</v>
      </c>
      <c r="AJ408" s="89" t="s">
        <v>90</v>
      </c>
      <c r="AL408" s="83"/>
      <c r="AM408" s="83"/>
      <c r="AN408" s="83"/>
      <c r="AO408" s="83"/>
      <c r="AP408" s="83"/>
      <c r="AX408" s="80" t="s">
        <v>684</v>
      </c>
      <c r="AY408" s="80" t="s">
        <v>90</v>
      </c>
    </row>
    <row r="409" s="80" customFormat="1" ht="17.25" spans="1:51">
      <c r="A409" s="95"/>
      <c r="B409" s="95"/>
      <c r="C409" s="95"/>
      <c r="D409" s="95"/>
      <c r="E409" s="95"/>
      <c r="F409" s="95"/>
      <c r="G409" s="95"/>
      <c r="H409" s="95"/>
      <c r="I409" s="95"/>
      <c r="J409" s="95"/>
      <c r="K409" s="95"/>
      <c r="Y409" s="98"/>
      <c r="Z409" s="80">
        <f t="shared" si="24"/>
        <v>0</v>
      </c>
      <c r="AA409" s="80" t="str">
        <f t="shared" si="23"/>
        <v>南新分理处</v>
      </c>
      <c r="AB409" s="81" t="s">
        <v>368</v>
      </c>
      <c r="AC409" s="81">
        <v>0</v>
      </c>
      <c r="AD409" s="81">
        <v>0</v>
      </c>
      <c r="AE409" s="81">
        <v>0</v>
      </c>
      <c r="AF409" s="81">
        <v>0</v>
      </c>
      <c r="AG409" s="80" t="str">
        <f>IFERROR(VLOOKUP(AB409,$AI:$AJ,2,FALSE),0)</f>
        <v>南新分理处</v>
      </c>
      <c r="AI409" s="94" t="s">
        <v>814</v>
      </c>
      <c r="AJ409" s="89" t="s">
        <v>90</v>
      </c>
      <c r="AL409" s="83"/>
      <c r="AM409" s="83"/>
      <c r="AN409" s="83"/>
      <c r="AO409" s="83"/>
      <c r="AP409" s="83"/>
      <c r="AX409" s="80" t="s">
        <v>814</v>
      </c>
      <c r="AY409" s="80" t="s">
        <v>90</v>
      </c>
    </row>
    <row r="410" s="80" customFormat="1" ht="17.25" spans="1:51">
      <c r="A410" s="95"/>
      <c r="B410" s="95"/>
      <c r="C410" s="95"/>
      <c r="D410" s="95"/>
      <c r="E410" s="95"/>
      <c r="F410" s="95"/>
      <c r="G410" s="95"/>
      <c r="H410" s="95"/>
      <c r="I410" s="95"/>
      <c r="J410" s="95"/>
      <c r="K410" s="95"/>
      <c r="Y410" s="98"/>
      <c r="Z410" s="80">
        <f t="shared" si="24"/>
        <v>0</v>
      </c>
      <c r="AA410" s="80">
        <f t="shared" si="23"/>
        <v>0</v>
      </c>
      <c r="AB410" s="81" t="s">
        <v>813</v>
      </c>
      <c r="AC410" s="81">
        <v>0</v>
      </c>
      <c r="AD410" s="81">
        <v>0</v>
      </c>
      <c r="AE410" s="81">
        <v>0</v>
      </c>
      <c r="AF410" s="81">
        <v>0</v>
      </c>
      <c r="AG410" s="80">
        <f>IFERROR(VLOOKUP(AB410,$AI:$AJ,2,FALSE),0)</f>
        <v>0</v>
      </c>
      <c r="AI410" s="89" t="s">
        <v>815</v>
      </c>
      <c r="AJ410" s="89" t="s">
        <v>90</v>
      </c>
      <c r="AL410" s="83"/>
      <c r="AM410" s="83"/>
      <c r="AN410" s="83"/>
      <c r="AO410" s="83"/>
      <c r="AP410" s="83"/>
      <c r="AX410" s="80" t="s">
        <v>815</v>
      </c>
      <c r="AY410" s="80" t="s">
        <v>90</v>
      </c>
    </row>
    <row r="411" s="80" customFormat="1" ht="17.25" spans="1:51">
      <c r="A411" s="95"/>
      <c r="B411" s="95"/>
      <c r="C411" s="95"/>
      <c r="D411" s="95"/>
      <c r="E411" s="95"/>
      <c r="F411" s="95"/>
      <c r="G411" s="95"/>
      <c r="H411" s="95"/>
      <c r="I411" s="95"/>
      <c r="J411" s="95"/>
      <c r="K411" s="95"/>
      <c r="Y411" s="98"/>
      <c r="Z411" s="80">
        <f t="shared" si="24"/>
        <v>0</v>
      </c>
      <c r="AA411" s="80" t="str">
        <f t="shared" si="23"/>
        <v>陆家嘴支行</v>
      </c>
      <c r="AB411" s="81" t="s">
        <v>370</v>
      </c>
      <c r="AC411" s="81">
        <v>0</v>
      </c>
      <c r="AD411" s="81">
        <v>0</v>
      </c>
      <c r="AE411" s="81">
        <v>0</v>
      </c>
      <c r="AF411" s="81">
        <v>0</v>
      </c>
      <c r="AG411" s="80" t="str">
        <f>IFERROR(VLOOKUP(AB411,$AI:$AJ,2,FALSE),0)</f>
        <v>陆家嘴支行</v>
      </c>
      <c r="AI411" s="93" t="s">
        <v>816</v>
      </c>
      <c r="AJ411" s="89" t="s">
        <v>90</v>
      </c>
      <c r="AL411" s="83"/>
      <c r="AM411" s="83"/>
      <c r="AN411" s="83"/>
      <c r="AO411" s="83"/>
      <c r="AP411" s="83"/>
      <c r="AX411" s="80" t="s">
        <v>816</v>
      </c>
      <c r="AY411" s="80" t="s">
        <v>90</v>
      </c>
    </row>
    <row r="412" s="80" customFormat="1" ht="17.25" spans="1:51">
      <c r="A412" s="95"/>
      <c r="B412" s="95"/>
      <c r="C412" s="95"/>
      <c r="D412" s="95"/>
      <c r="E412" s="95"/>
      <c r="F412" s="95"/>
      <c r="G412" s="95"/>
      <c r="H412" s="95"/>
      <c r="I412" s="95"/>
      <c r="J412" s="95"/>
      <c r="K412" s="95"/>
      <c r="Y412" s="98"/>
      <c r="Z412" s="80">
        <f t="shared" si="24"/>
        <v>0</v>
      </c>
      <c r="AA412" s="80" t="str">
        <f t="shared" si="23"/>
        <v>东沟支行</v>
      </c>
      <c r="AB412" s="81" t="s">
        <v>373</v>
      </c>
      <c r="AC412" s="81">
        <v>0</v>
      </c>
      <c r="AD412" s="81">
        <v>0</v>
      </c>
      <c r="AE412" s="81">
        <v>0</v>
      </c>
      <c r="AF412" s="81">
        <v>0</v>
      </c>
      <c r="AG412" s="80" t="str">
        <f>IFERROR(VLOOKUP(AB412,$AI:$AJ,2,FALSE),0)</f>
        <v>东沟支行</v>
      </c>
      <c r="AI412" s="89" t="s">
        <v>701</v>
      </c>
      <c r="AJ412" s="89" t="s">
        <v>219</v>
      </c>
      <c r="AL412" s="83"/>
      <c r="AM412" s="83"/>
      <c r="AN412" s="83"/>
      <c r="AO412" s="83"/>
      <c r="AP412" s="83"/>
      <c r="AX412" s="80" t="s">
        <v>701</v>
      </c>
      <c r="AY412" s="80" t="s">
        <v>219</v>
      </c>
    </row>
    <row r="413" s="80" customFormat="1" ht="17.25" spans="1:51">
      <c r="A413" s="95"/>
      <c r="B413" s="95"/>
      <c r="C413" s="95"/>
      <c r="D413" s="95"/>
      <c r="E413" s="95"/>
      <c r="F413" s="95"/>
      <c r="G413" s="95"/>
      <c r="H413" s="95"/>
      <c r="I413" s="95"/>
      <c r="J413" s="95"/>
      <c r="K413" s="95"/>
      <c r="Y413" s="98"/>
      <c r="Z413" s="80">
        <f t="shared" si="24"/>
        <v>0</v>
      </c>
      <c r="AA413" s="80">
        <f t="shared" si="23"/>
        <v>0</v>
      </c>
      <c r="AB413" s="81" t="s">
        <v>817</v>
      </c>
      <c r="AC413" s="81">
        <v>0</v>
      </c>
      <c r="AD413" s="81">
        <v>0</v>
      </c>
      <c r="AE413" s="81">
        <v>0</v>
      </c>
      <c r="AF413" s="81">
        <v>0</v>
      </c>
      <c r="AG413" s="80">
        <f>IFERROR(VLOOKUP(AB413,$AI:$AJ,2,FALSE),0)</f>
        <v>0</v>
      </c>
      <c r="AI413" s="89" t="s">
        <v>512</v>
      </c>
      <c r="AJ413" s="89" t="s">
        <v>54</v>
      </c>
      <c r="AL413" s="83"/>
      <c r="AM413" s="83"/>
      <c r="AN413" s="83"/>
      <c r="AO413" s="83"/>
      <c r="AP413" s="83"/>
      <c r="AX413" s="81" t="s">
        <v>512</v>
      </c>
      <c r="AY413" s="81" t="s">
        <v>54</v>
      </c>
    </row>
    <row r="414" s="80" customFormat="1" ht="17.25" spans="1:51">
      <c r="A414" s="95"/>
      <c r="B414" s="95"/>
      <c r="C414" s="95"/>
      <c r="D414" s="95"/>
      <c r="E414" s="95"/>
      <c r="F414" s="95"/>
      <c r="G414" s="95"/>
      <c r="H414" s="95"/>
      <c r="I414" s="95"/>
      <c r="J414" s="95"/>
      <c r="K414" s="95"/>
      <c r="Y414" s="98"/>
      <c r="Z414" s="80">
        <f t="shared" si="24"/>
        <v>0</v>
      </c>
      <c r="AA414" s="80" t="str">
        <f t="shared" si="23"/>
        <v>孙桥支行</v>
      </c>
      <c r="AB414" s="81" t="s">
        <v>203</v>
      </c>
      <c r="AC414" s="81">
        <v>0</v>
      </c>
      <c r="AD414" s="81">
        <v>0</v>
      </c>
      <c r="AE414" s="81">
        <v>0</v>
      </c>
      <c r="AF414" s="81">
        <v>50000</v>
      </c>
      <c r="AG414" s="80" t="str">
        <f>IFERROR(VLOOKUP(AB414,$AI:$AJ,2,FALSE),0)</f>
        <v>孙桥支行</v>
      </c>
      <c r="AI414" s="89" t="s">
        <v>516</v>
      </c>
      <c r="AJ414" s="89" t="s">
        <v>219</v>
      </c>
      <c r="AL414" s="83"/>
      <c r="AM414" s="83"/>
      <c r="AN414" s="83"/>
      <c r="AO414" s="83"/>
      <c r="AP414" s="83"/>
      <c r="AX414" s="80" t="s">
        <v>516</v>
      </c>
      <c r="AY414" s="80" t="s">
        <v>219</v>
      </c>
    </row>
    <row r="415" s="80" customFormat="1" ht="17.25" spans="1:51">
      <c r="A415" s="95"/>
      <c r="B415" s="95"/>
      <c r="C415" s="95"/>
      <c r="D415" s="95"/>
      <c r="E415" s="95"/>
      <c r="F415" s="95"/>
      <c r="G415" s="95"/>
      <c r="H415" s="95"/>
      <c r="I415" s="95"/>
      <c r="J415" s="95"/>
      <c r="K415" s="95"/>
      <c r="Y415" s="98"/>
      <c r="Z415" s="80">
        <f t="shared" si="24"/>
        <v>0</v>
      </c>
      <c r="AA415" s="80" t="str">
        <f t="shared" si="23"/>
        <v>北蔡支行</v>
      </c>
      <c r="AB415" s="81" t="s">
        <v>804</v>
      </c>
      <c r="AC415" s="81">
        <v>0</v>
      </c>
      <c r="AD415" s="81">
        <v>0</v>
      </c>
      <c r="AE415" s="81">
        <v>0</v>
      </c>
      <c r="AF415" s="81">
        <v>0</v>
      </c>
      <c r="AG415" s="80" t="str">
        <f>IFERROR(VLOOKUP(AB415,$AI:$AJ,2,FALSE),0)</f>
        <v>北蔡支行</v>
      </c>
      <c r="AI415" s="89" t="s">
        <v>819</v>
      </c>
      <c r="AJ415" s="89" t="s">
        <v>219</v>
      </c>
      <c r="AL415" s="83"/>
      <c r="AM415" s="83"/>
      <c r="AN415" s="83"/>
      <c r="AO415" s="83"/>
      <c r="AP415" s="83"/>
      <c r="AX415" s="80" t="s">
        <v>819</v>
      </c>
      <c r="AY415" s="80" t="s">
        <v>219</v>
      </c>
    </row>
    <row r="416" s="80" customFormat="1" ht="17.25" spans="1:51">
      <c r="A416" s="95"/>
      <c r="B416" s="95"/>
      <c r="C416" s="95"/>
      <c r="D416" s="95"/>
      <c r="E416" s="95"/>
      <c r="F416" s="95"/>
      <c r="G416" s="95"/>
      <c r="H416" s="95"/>
      <c r="I416" s="95"/>
      <c r="J416" s="95"/>
      <c r="K416" s="95"/>
      <c r="Y416" s="98"/>
      <c r="Z416" s="80">
        <f t="shared" si="24"/>
        <v>0</v>
      </c>
      <c r="AA416" s="80" t="str">
        <f t="shared" si="23"/>
        <v>施湾支行</v>
      </c>
      <c r="AB416" s="81" t="s">
        <v>818</v>
      </c>
      <c r="AC416" s="81">
        <v>0</v>
      </c>
      <c r="AD416" s="81">
        <v>0</v>
      </c>
      <c r="AE416" s="81">
        <v>0</v>
      </c>
      <c r="AF416" s="81">
        <v>0</v>
      </c>
      <c r="AG416" s="80" t="str">
        <f>IFERROR(VLOOKUP(AB416,$AI:$AJ,2,FALSE),0)</f>
        <v>施湾支行</v>
      </c>
      <c r="AI416" s="89" t="s">
        <v>177</v>
      </c>
      <c r="AJ416" s="89" t="s">
        <v>219</v>
      </c>
      <c r="AL416" s="83"/>
      <c r="AM416" s="83"/>
      <c r="AN416" s="83"/>
      <c r="AO416" s="83"/>
      <c r="AP416" s="83"/>
      <c r="AX416" s="80" t="s">
        <v>177</v>
      </c>
      <c r="AY416" s="80" t="s">
        <v>219</v>
      </c>
    </row>
    <row r="417" s="80" customFormat="1" ht="17.25" spans="1:51">
      <c r="A417" s="95"/>
      <c r="B417" s="95"/>
      <c r="C417" s="95"/>
      <c r="D417" s="95"/>
      <c r="E417" s="95"/>
      <c r="F417" s="95"/>
      <c r="G417" s="95"/>
      <c r="H417" s="95"/>
      <c r="I417" s="95"/>
      <c r="J417" s="95"/>
      <c r="K417" s="95"/>
      <c r="Y417" s="98"/>
      <c r="Z417" s="80">
        <f t="shared" si="24"/>
        <v>0</v>
      </c>
      <c r="AA417" s="80" t="str">
        <f t="shared" si="23"/>
        <v>曹路支行</v>
      </c>
      <c r="AB417" s="81" t="s">
        <v>820</v>
      </c>
      <c r="AC417" s="81">
        <v>0</v>
      </c>
      <c r="AD417" s="81">
        <v>0</v>
      </c>
      <c r="AE417" s="81">
        <v>0</v>
      </c>
      <c r="AF417" s="81">
        <v>0</v>
      </c>
      <c r="AG417" s="80" t="str">
        <f>IFERROR(VLOOKUP(AB417,$AI:$AJ,2,FALSE),0)</f>
        <v>曹路支行</v>
      </c>
      <c r="AI417" s="89" t="s">
        <v>822</v>
      </c>
      <c r="AJ417" s="89" t="s">
        <v>219</v>
      </c>
      <c r="AL417" s="83"/>
      <c r="AM417" s="83"/>
      <c r="AN417" s="83"/>
      <c r="AO417" s="83"/>
      <c r="AP417" s="83"/>
      <c r="AX417" s="80" t="s">
        <v>822</v>
      </c>
      <c r="AY417" s="80" t="s">
        <v>219</v>
      </c>
    </row>
    <row r="418" s="80" customFormat="1" ht="17.25" spans="1:51">
      <c r="A418" s="95"/>
      <c r="B418" s="95"/>
      <c r="C418" s="95"/>
      <c r="D418" s="95"/>
      <c r="E418" s="95"/>
      <c r="F418" s="95"/>
      <c r="G418" s="95"/>
      <c r="H418" s="95"/>
      <c r="I418" s="95"/>
      <c r="J418" s="95"/>
      <c r="K418" s="95"/>
      <c r="Y418" s="98"/>
      <c r="Z418" s="80">
        <f t="shared" si="24"/>
        <v>0</v>
      </c>
      <c r="AA418" s="80">
        <f t="shared" si="23"/>
        <v>0</v>
      </c>
      <c r="AB418" s="81" t="s">
        <v>821</v>
      </c>
      <c r="AC418" s="81">
        <v>0</v>
      </c>
      <c r="AD418" s="81">
        <v>0</v>
      </c>
      <c r="AE418" s="81">
        <v>0</v>
      </c>
      <c r="AF418" s="81">
        <v>0</v>
      </c>
      <c r="AG418" s="80">
        <f>IFERROR(VLOOKUP(AB418,$AI:$AJ,2,FALSE),0)</f>
        <v>0</v>
      </c>
      <c r="AI418" s="93" t="s">
        <v>823</v>
      </c>
      <c r="AJ418" s="89" t="s">
        <v>219</v>
      </c>
      <c r="AL418" s="83"/>
      <c r="AM418" s="83"/>
      <c r="AN418" s="83"/>
      <c r="AO418" s="83"/>
      <c r="AP418" s="83"/>
      <c r="AX418" s="80" t="s">
        <v>823</v>
      </c>
      <c r="AY418" s="80" t="s">
        <v>219</v>
      </c>
    </row>
    <row r="419" s="80" customFormat="1" ht="17.25" spans="1:51">
      <c r="A419" s="95"/>
      <c r="B419" s="95"/>
      <c r="C419" s="95"/>
      <c r="D419" s="95"/>
      <c r="E419" s="95"/>
      <c r="F419" s="95"/>
      <c r="G419" s="95"/>
      <c r="H419" s="95"/>
      <c r="I419" s="95"/>
      <c r="J419" s="95"/>
      <c r="K419" s="95"/>
      <c r="Y419" s="98"/>
      <c r="Z419" s="80">
        <f t="shared" si="24"/>
        <v>0</v>
      </c>
      <c r="AA419" s="80" t="str">
        <f t="shared" si="23"/>
        <v>花木支行</v>
      </c>
      <c r="AB419" s="81" t="s">
        <v>692</v>
      </c>
      <c r="AC419" s="81">
        <v>0</v>
      </c>
      <c r="AD419" s="81">
        <v>0</v>
      </c>
      <c r="AE419" s="81">
        <v>0</v>
      </c>
      <c r="AF419" s="81">
        <v>0</v>
      </c>
      <c r="AG419" s="80" t="str">
        <f>IFERROR(VLOOKUP(AB419,$AI:$AJ,2,FALSE),0)</f>
        <v>花木支行</v>
      </c>
      <c r="AI419" s="94" t="s">
        <v>824</v>
      </c>
      <c r="AJ419" s="89" t="s">
        <v>219</v>
      </c>
      <c r="AL419" s="83"/>
      <c r="AM419" s="83"/>
      <c r="AN419" s="83"/>
      <c r="AO419" s="83"/>
      <c r="AP419" s="83"/>
      <c r="AX419" s="80" t="s">
        <v>824</v>
      </c>
      <c r="AY419" s="80" t="s">
        <v>219</v>
      </c>
    </row>
    <row r="420" s="80" customFormat="1" ht="17.25" spans="1:51">
      <c r="A420" s="95"/>
      <c r="B420" s="95"/>
      <c r="C420" s="95"/>
      <c r="D420" s="95"/>
      <c r="E420" s="95"/>
      <c r="F420" s="95"/>
      <c r="G420" s="95"/>
      <c r="H420" s="95"/>
      <c r="I420" s="95"/>
      <c r="J420" s="95"/>
      <c r="K420" s="95"/>
      <c r="Y420" s="98"/>
      <c r="Z420" s="80">
        <f t="shared" si="24"/>
        <v>0</v>
      </c>
      <c r="AA420" s="80" t="str">
        <f t="shared" si="23"/>
        <v>施湾支行</v>
      </c>
      <c r="AB420" s="81" t="s">
        <v>378</v>
      </c>
      <c r="AC420" s="81">
        <v>0</v>
      </c>
      <c r="AD420" s="81">
        <v>0</v>
      </c>
      <c r="AE420" s="81">
        <v>0</v>
      </c>
      <c r="AF420" s="81">
        <v>0</v>
      </c>
      <c r="AG420" s="80" t="str">
        <f>IFERROR(VLOOKUP(AB420,$AI:$AJ,2,FALSE),0)</f>
        <v>施湾支行</v>
      </c>
      <c r="AI420" s="89" t="s">
        <v>826</v>
      </c>
      <c r="AJ420" s="89" t="s">
        <v>159</v>
      </c>
      <c r="AL420" s="83"/>
      <c r="AM420" s="83"/>
      <c r="AN420" s="83"/>
      <c r="AO420" s="83"/>
      <c r="AP420" s="83"/>
      <c r="AX420" s="80" t="s">
        <v>826</v>
      </c>
      <c r="AY420" s="80" t="s">
        <v>159</v>
      </c>
    </row>
    <row r="421" s="80" customFormat="1" ht="17.25" spans="1:51">
      <c r="A421" s="95"/>
      <c r="B421" s="95"/>
      <c r="C421" s="95"/>
      <c r="D421" s="95"/>
      <c r="E421" s="95"/>
      <c r="F421" s="95"/>
      <c r="G421" s="95"/>
      <c r="H421" s="95"/>
      <c r="I421" s="95"/>
      <c r="J421" s="95"/>
      <c r="K421" s="95"/>
      <c r="Y421" s="98"/>
      <c r="Z421" s="80">
        <f t="shared" si="24"/>
        <v>0</v>
      </c>
      <c r="AA421" s="80" t="str">
        <f t="shared" si="23"/>
        <v>高行支行</v>
      </c>
      <c r="AB421" s="81" t="s">
        <v>825</v>
      </c>
      <c r="AC421" s="81">
        <v>0</v>
      </c>
      <c r="AD421" s="81">
        <v>0</v>
      </c>
      <c r="AE421" s="81">
        <v>0</v>
      </c>
      <c r="AF421" s="81">
        <v>0</v>
      </c>
      <c r="AG421" s="80" t="str">
        <f>IFERROR(VLOOKUP(AB421,$AI:$AJ,2,FALSE),0)</f>
        <v>高行支行</v>
      </c>
      <c r="AI421" s="89" t="s">
        <v>828</v>
      </c>
      <c r="AJ421" s="89" t="s">
        <v>159</v>
      </c>
      <c r="AL421" s="83"/>
      <c r="AM421" s="83"/>
      <c r="AN421" s="83"/>
      <c r="AO421" s="83"/>
      <c r="AP421" s="83"/>
      <c r="AX421" s="80" t="s">
        <v>828</v>
      </c>
      <c r="AY421" s="80" t="s">
        <v>159</v>
      </c>
    </row>
    <row r="422" s="80" customFormat="1" ht="17.25" spans="1:51">
      <c r="A422" s="95"/>
      <c r="B422" s="95"/>
      <c r="C422" s="95"/>
      <c r="D422" s="95"/>
      <c r="E422" s="95"/>
      <c r="F422" s="95"/>
      <c r="G422" s="95"/>
      <c r="H422" s="95"/>
      <c r="I422" s="95"/>
      <c r="J422" s="95"/>
      <c r="K422" s="95"/>
      <c r="Y422" s="98"/>
      <c r="Z422" s="80">
        <f t="shared" si="24"/>
        <v>0</v>
      </c>
      <c r="AA422" s="80">
        <f t="shared" si="23"/>
        <v>0</v>
      </c>
      <c r="AB422" s="81" t="s">
        <v>827</v>
      </c>
      <c r="AC422" s="81">
        <v>0</v>
      </c>
      <c r="AD422" s="81">
        <v>0</v>
      </c>
      <c r="AE422" s="81">
        <v>0</v>
      </c>
      <c r="AF422" s="81">
        <v>0</v>
      </c>
      <c r="AG422" s="80">
        <f>IFERROR(VLOOKUP(AB422,$AI:$AJ,2,FALSE),0)</f>
        <v>0</v>
      </c>
      <c r="AI422" s="89" t="s">
        <v>368</v>
      </c>
      <c r="AJ422" s="89" t="s">
        <v>159</v>
      </c>
      <c r="AL422" s="83"/>
      <c r="AM422" s="83"/>
      <c r="AN422" s="83"/>
      <c r="AO422" s="83"/>
      <c r="AP422" s="83"/>
      <c r="AX422" s="80" t="s">
        <v>368</v>
      </c>
      <c r="AY422" s="80" t="s">
        <v>159</v>
      </c>
    </row>
    <row r="423" s="80" customFormat="1" ht="17.25" spans="1:51">
      <c r="A423" s="95"/>
      <c r="B423" s="95"/>
      <c r="C423" s="95"/>
      <c r="D423" s="95"/>
      <c r="E423" s="95"/>
      <c r="F423" s="95"/>
      <c r="G423" s="95"/>
      <c r="H423" s="95"/>
      <c r="I423" s="95"/>
      <c r="J423" s="95"/>
      <c r="K423" s="95"/>
      <c r="Y423" s="98"/>
      <c r="Z423" s="80">
        <f t="shared" si="24"/>
        <v>0</v>
      </c>
      <c r="AA423" s="80" t="str">
        <f t="shared" si="23"/>
        <v>南新分理处</v>
      </c>
      <c r="AB423" s="81" t="s">
        <v>826</v>
      </c>
      <c r="AC423" s="81">
        <v>0</v>
      </c>
      <c r="AD423" s="81">
        <v>0</v>
      </c>
      <c r="AE423" s="81">
        <v>0</v>
      </c>
      <c r="AF423" s="81">
        <v>0</v>
      </c>
      <c r="AG423" s="80" t="str">
        <f>IFERROR(VLOOKUP(AB423,$AI:$AJ,2,FALSE),0)</f>
        <v>南新分理处</v>
      </c>
      <c r="AI423" s="89" t="s">
        <v>830</v>
      </c>
      <c r="AJ423" s="89" t="s">
        <v>159</v>
      </c>
      <c r="AL423" s="83"/>
      <c r="AM423" s="83"/>
      <c r="AN423" s="83"/>
      <c r="AO423" s="83"/>
      <c r="AP423" s="83"/>
      <c r="AX423" s="80" t="s">
        <v>830</v>
      </c>
      <c r="AY423" s="80" t="s">
        <v>159</v>
      </c>
    </row>
    <row r="424" s="80" customFormat="1" ht="17.25" spans="1:51">
      <c r="A424" s="95"/>
      <c r="B424" s="95"/>
      <c r="C424" s="95"/>
      <c r="D424" s="95"/>
      <c r="E424" s="95"/>
      <c r="F424" s="95"/>
      <c r="G424" s="95"/>
      <c r="H424" s="95"/>
      <c r="I424" s="95"/>
      <c r="J424" s="95"/>
      <c r="K424" s="95"/>
      <c r="Y424" s="98"/>
      <c r="Z424" s="80">
        <f t="shared" si="24"/>
        <v>0</v>
      </c>
      <c r="AA424" s="80" t="str">
        <f t="shared" si="23"/>
        <v>高桥支行</v>
      </c>
      <c r="AB424" s="81" t="s">
        <v>829</v>
      </c>
      <c r="AC424" s="81">
        <v>0</v>
      </c>
      <c r="AD424" s="81">
        <v>0</v>
      </c>
      <c r="AE424" s="81">
        <v>0</v>
      </c>
      <c r="AF424" s="81">
        <v>0</v>
      </c>
      <c r="AG424" s="80" t="str">
        <f>IFERROR(VLOOKUP(AB424,$AI:$AJ,2,FALSE),0)</f>
        <v>高桥支行</v>
      </c>
      <c r="AI424" s="89" t="s">
        <v>831</v>
      </c>
      <c r="AJ424" s="89" t="s">
        <v>159</v>
      </c>
      <c r="AL424" s="83"/>
      <c r="AM424" s="83"/>
      <c r="AN424" s="83"/>
      <c r="AO424" s="83"/>
      <c r="AP424" s="83"/>
      <c r="AX424" s="80" t="s">
        <v>831</v>
      </c>
      <c r="AY424" s="80" t="s">
        <v>159</v>
      </c>
    </row>
    <row r="425" s="80" customFormat="1" ht="17.25" spans="1:51">
      <c r="A425" s="95"/>
      <c r="B425" s="95"/>
      <c r="C425" s="95"/>
      <c r="D425" s="95"/>
      <c r="E425" s="95"/>
      <c r="F425" s="95"/>
      <c r="G425" s="95"/>
      <c r="H425" s="95"/>
      <c r="I425" s="95"/>
      <c r="J425" s="95"/>
      <c r="K425" s="95"/>
      <c r="Y425" s="98"/>
      <c r="Z425" s="80">
        <f t="shared" si="24"/>
        <v>0</v>
      </c>
      <c r="AA425" s="80" t="str">
        <f t="shared" si="23"/>
        <v>洋泾支行</v>
      </c>
      <c r="AB425" s="81" t="s">
        <v>381</v>
      </c>
      <c r="AC425" s="81">
        <v>0</v>
      </c>
      <c r="AD425" s="81">
        <v>0</v>
      </c>
      <c r="AE425" s="81">
        <v>0</v>
      </c>
      <c r="AF425" s="81">
        <v>0</v>
      </c>
      <c r="AG425" s="80" t="str">
        <f>IFERROR(VLOOKUP(AB425,$AI:$AJ,2,FALSE),0)</f>
        <v>洋泾支行</v>
      </c>
      <c r="AI425" s="89" t="s">
        <v>340</v>
      </c>
      <c r="AJ425" s="89" t="s">
        <v>159</v>
      </c>
      <c r="AL425" s="83"/>
      <c r="AM425" s="83"/>
      <c r="AN425" s="83"/>
      <c r="AO425" s="83"/>
      <c r="AP425" s="83"/>
      <c r="AX425" s="80" t="s">
        <v>340</v>
      </c>
      <c r="AY425" s="80" t="s">
        <v>159</v>
      </c>
    </row>
    <row r="426" s="80" customFormat="1" ht="17.25" spans="1:51">
      <c r="A426" s="95"/>
      <c r="B426" s="95"/>
      <c r="C426" s="95"/>
      <c r="D426" s="95"/>
      <c r="E426" s="95"/>
      <c r="F426" s="95"/>
      <c r="G426" s="95"/>
      <c r="H426" s="95"/>
      <c r="I426" s="95"/>
      <c r="J426" s="95"/>
      <c r="K426" s="95"/>
      <c r="Y426" s="98"/>
      <c r="Z426" s="80">
        <f t="shared" si="24"/>
        <v>0</v>
      </c>
      <c r="AA426" s="80" t="str">
        <f t="shared" si="23"/>
        <v>合庆支行</v>
      </c>
      <c r="AB426" s="81" t="s">
        <v>384</v>
      </c>
      <c r="AC426" s="81">
        <v>1</v>
      </c>
      <c r="AD426" s="81">
        <v>0</v>
      </c>
      <c r="AE426" s="81">
        <v>1</v>
      </c>
      <c r="AF426" s="81">
        <v>0</v>
      </c>
      <c r="AG426" s="80" t="str">
        <f>IFERROR(VLOOKUP(AB426,$AI:$AJ,2,FALSE),0)</f>
        <v>合庆支行</v>
      </c>
      <c r="AI426" s="91" t="s">
        <v>832</v>
      </c>
      <c r="AJ426" s="89" t="s">
        <v>159</v>
      </c>
      <c r="AL426" s="83"/>
      <c r="AM426" s="83"/>
      <c r="AN426" s="83"/>
      <c r="AO426" s="83"/>
      <c r="AP426" s="83"/>
      <c r="AX426" s="80" t="s">
        <v>832</v>
      </c>
      <c r="AY426" s="80" t="s">
        <v>159</v>
      </c>
    </row>
    <row r="427" s="80" customFormat="1" ht="17.25" spans="1:51">
      <c r="A427" s="95"/>
      <c r="B427" s="95"/>
      <c r="C427" s="95"/>
      <c r="D427" s="95"/>
      <c r="E427" s="95"/>
      <c r="F427" s="95"/>
      <c r="G427" s="95"/>
      <c r="H427" s="95"/>
      <c r="I427" s="95"/>
      <c r="J427" s="95"/>
      <c r="K427" s="95"/>
      <c r="Y427" s="98"/>
      <c r="Z427" s="80">
        <f t="shared" si="24"/>
        <v>0</v>
      </c>
      <c r="AA427" s="80" t="str">
        <f t="shared" si="23"/>
        <v>零售市场部</v>
      </c>
      <c r="AB427" s="81" t="s">
        <v>206</v>
      </c>
      <c r="AC427" s="81">
        <v>0</v>
      </c>
      <c r="AD427" s="81">
        <v>60000</v>
      </c>
      <c r="AE427" s="81">
        <v>0</v>
      </c>
      <c r="AF427" s="81">
        <v>150000</v>
      </c>
      <c r="AG427" s="80" t="str">
        <f>IFERROR(VLOOKUP(AB427,$AI:$AJ,2,FALSE),0)</f>
        <v>零售市场部</v>
      </c>
      <c r="AI427" s="92" t="s">
        <v>833</v>
      </c>
      <c r="AJ427" s="89" t="s">
        <v>159</v>
      </c>
      <c r="AL427" s="83"/>
      <c r="AM427" s="83"/>
      <c r="AN427" s="83"/>
      <c r="AO427" s="83"/>
      <c r="AP427" s="83"/>
      <c r="AX427" s="80" t="s">
        <v>833</v>
      </c>
      <c r="AY427" s="80" t="s">
        <v>159</v>
      </c>
    </row>
    <row r="428" s="80" customFormat="1" ht="17.25" spans="1:51">
      <c r="A428" s="95"/>
      <c r="B428" s="95"/>
      <c r="C428" s="95"/>
      <c r="D428" s="95"/>
      <c r="E428" s="95"/>
      <c r="F428" s="95"/>
      <c r="G428" s="95"/>
      <c r="H428" s="95"/>
      <c r="I428" s="95"/>
      <c r="J428" s="95"/>
      <c r="K428" s="95"/>
      <c r="Y428" s="98"/>
      <c r="Z428" s="80">
        <f t="shared" si="24"/>
        <v>0</v>
      </c>
      <c r="AA428" s="80" t="str">
        <f t="shared" si="23"/>
        <v>严桥支行</v>
      </c>
      <c r="AB428" s="81" t="s">
        <v>211</v>
      </c>
      <c r="AC428" s="81">
        <v>0</v>
      </c>
      <c r="AD428" s="81">
        <v>0</v>
      </c>
      <c r="AE428" s="81">
        <v>0</v>
      </c>
      <c r="AF428" s="81">
        <v>0</v>
      </c>
      <c r="AG428" s="80" t="str">
        <f>IFERROR(VLOOKUP(AB428,$AI:$AJ,2,FALSE),0)</f>
        <v>严桥支行</v>
      </c>
      <c r="AI428" s="93" t="s">
        <v>835</v>
      </c>
      <c r="AJ428" s="89" t="s">
        <v>159</v>
      </c>
      <c r="AL428" s="83"/>
      <c r="AM428" s="83"/>
      <c r="AN428" s="83"/>
      <c r="AO428" s="83"/>
      <c r="AP428" s="83"/>
      <c r="AX428" s="80" t="s">
        <v>835</v>
      </c>
      <c r="AY428" s="80" t="s">
        <v>159</v>
      </c>
    </row>
    <row r="429" s="80" customFormat="1" ht="17.25" spans="1:51">
      <c r="A429" s="95"/>
      <c r="B429" s="95"/>
      <c r="C429" s="95"/>
      <c r="D429" s="95"/>
      <c r="E429" s="95"/>
      <c r="F429" s="95"/>
      <c r="G429" s="95"/>
      <c r="H429" s="95"/>
      <c r="I429" s="95"/>
      <c r="J429" s="95"/>
      <c r="K429" s="95"/>
      <c r="Y429" s="98"/>
      <c r="Z429" s="80">
        <f t="shared" si="24"/>
        <v>0</v>
      </c>
      <c r="AA429" s="80" t="str">
        <f t="shared" si="23"/>
        <v>高桥支行</v>
      </c>
      <c r="AB429" s="81" t="s">
        <v>834</v>
      </c>
      <c r="AC429" s="81">
        <v>0</v>
      </c>
      <c r="AD429" s="81">
        <v>0</v>
      </c>
      <c r="AE429" s="81">
        <v>0</v>
      </c>
      <c r="AF429" s="81">
        <v>0</v>
      </c>
      <c r="AG429" s="80" t="str">
        <f>IFERROR(VLOOKUP(AB429,$AI:$AJ,2,FALSE),0)</f>
        <v>高桥支行</v>
      </c>
      <c r="AI429" s="94" t="s">
        <v>329</v>
      </c>
      <c r="AJ429" s="89" t="s">
        <v>229</v>
      </c>
      <c r="AL429" s="83"/>
      <c r="AM429" s="83"/>
      <c r="AN429" s="83"/>
      <c r="AO429" s="83"/>
      <c r="AP429" s="83"/>
      <c r="AX429" s="80" t="s">
        <v>329</v>
      </c>
      <c r="AY429" s="80" t="s">
        <v>229</v>
      </c>
    </row>
    <row r="430" s="80" customFormat="1" ht="17.25" spans="1:51">
      <c r="A430" s="95"/>
      <c r="B430" s="95"/>
      <c r="C430" s="95"/>
      <c r="D430" s="95"/>
      <c r="E430" s="95"/>
      <c r="F430" s="95"/>
      <c r="G430" s="95"/>
      <c r="H430" s="95"/>
      <c r="I430" s="95"/>
      <c r="J430" s="95"/>
      <c r="K430" s="95"/>
      <c r="Y430" s="98"/>
      <c r="Z430" s="80">
        <f t="shared" si="24"/>
        <v>0</v>
      </c>
      <c r="AA430" s="80" t="str">
        <f t="shared" si="23"/>
        <v>陆家嘴支行</v>
      </c>
      <c r="AB430" s="81" t="s">
        <v>662</v>
      </c>
      <c r="AC430" s="81">
        <v>0</v>
      </c>
      <c r="AD430" s="81">
        <v>0</v>
      </c>
      <c r="AE430" s="81">
        <v>0</v>
      </c>
      <c r="AF430" s="81">
        <v>0</v>
      </c>
      <c r="AG430" s="80" t="str">
        <f>IFERROR(VLOOKUP(AB430,$AI:$AJ,2,FALSE),0)</f>
        <v>陆家嘴支行</v>
      </c>
      <c r="AI430" s="89" t="s">
        <v>62</v>
      </c>
      <c r="AJ430" s="89" t="s">
        <v>229</v>
      </c>
      <c r="AL430" s="83"/>
      <c r="AM430" s="83"/>
      <c r="AN430" s="83"/>
      <c r="AO430" s="83"/>
      <c r="AP430" s="83"/>
      <c r="AX430" s="80" t="s">
        <v>62</v>
      </c>
      <c r="AY430" s="80" t="s">
        <v>229</v>
      </c>
    </row>
    <row r="431" s="80" customFormat="1" ht="17.25" spans="1:51">
      <c r="A431" s="95"/>
      <c r="B431" s="95"/>
      <c r="C431" s="95"/>
      <c r="D431" s="95"/>
      <c r="E431" s="95"/>
      <c r="F431" s="95"/>
      <c r="G431" s="95"/>
      <c r="H431" s="95"/>
      <c r="I431" s="95"/>
      <c r="J431" s="95"/>
      <c r="K431" s="95"/>
      <c r="Y431" s="98"/>
      <c r="Z431" s="80">
        <f t="shared" si="24"/>
        <v>0</v>
      </c>
      <c r="AA431" s="80" t="str">
        <f t="shared" si="23"/>
        <v>三林支行</v>
      </c>
      <c r="AB431" s="81" t="s">
        <v>390</v>
      </c>
      <c r="AC431" s="81">
        <v>0</v>
      </c>
      <c r="AD431" s="81">
        <v>0</v>
      </c>
      <c r="AE431" s="81">
        <v>0</v>
      </c>
      <c r="AF431" s="81">
        <v>0</v>
      </c>
      <c r="AG431" s="80" t="str">
        <f>IFERROR(VLOOKUP(AB431,$AI:$AJ,2,FALSE),0)</f>
        <v>三林支行</v>
      </c>
      <c r="AI431" s="89" t="s">
        <v>486</v>
      </c>
      <c r="AJ431" s="89" t="s">
        <v>229</v>
      </c>
      <c r="AL431" s="83"/>
      <c r="AM431" s="83"/>
      <c r="AN431" s="83"/>
      <c r="AO431" s="83"/>
      <c r="AP431" s="83"/>
      <c r="AX431" s="80" t="s">
        <v>486</v>
      </c>
      <c r="AY431" s="80" t="s">
        <v>229</v>
      </c>
    </row>
    <row r="432" s="80" customFormat="1" ht="17.25" spans="1:51">
      <c r="A432" s="95"/>
      <c r="B432" s="95"/>
      <c r="C432" s="95"/>
      <c r="D432" s="95"/>
      <c r="E432" s="95"/>
      <c r="F432" s="95"/>
      <c r="G432" s="95"/>
      <c r="H432" s="95"/>
      <c r="I432" s="95"/>
      <c r="J432" s="95"/>
      <c r="K432" s="95"/>
      <c r="Y432" s="98"/>
      <c r="Z432" s="80">
        <f t="shared" si="24"/>
        <v>0</v>
      </c>
      <c r="AA432" s="80" t="str">
        <f t="shared" si="23"/>
        <v>凌桥支行</v>
      </c>
      <c r="AB432" s="81" t="s">
        <v>393</v>
      </c>
      <c r="AC432" s="81">
        <v>0</v>
      </c>
      <c r="AD432" s="81">
        <v>0</v>
      </c>
      <c r="AE432" s="81">
        <v>0</v>
      </c>
      <c r="AF432" s="81">
        <v>0</v>
      </c>
      <c r="AG432" s="80" t="str">
        <f>IFERROR(VLOOKUP(AB432,$AI:$AJ,2,FALSE),0)</f>
        <v>凌桥支行</v>
      </c>
      <c r="AI432" s="89" t="s">
        <v>836</v>
      </c>
      <c r="AJ432" s="89" t="s">
        <v>229</v>
      </c>
      <c r="AL432" s="83"/>
      <c r="AM432" s="83"/>
      <c r="AN432" s="83"/>
      <c r="AO432" s="83"/>
      <c r="AP432" s="83"/>
      <c r="AX432" s="80" t="s">
        <v>836</v>
      </c>
      <c r="AY432" s="80" t="s">
        <v>229</v>
      </c>
    </row>
    <row r="433" s="80" customFormat="1" ht="17.25" spans="1:51">
      <c r="A433" s="95"/>
      <c r="B433" s="95"/>
      <c r="C433" s="95"/>
      <c r="D433" s="95"/>
      <c r="E433" s="95"/>
      <c r="F433" s="95"/>
      <c r="G433" s="95"/>
      <c r="H433" s="95"/>
      <c r="I433" s="95"/>
      <c r="J433" s="95"/>
      <c r="K433" s="95"/>
      <c r="Y433" s="98"/>
      <c r="Z433" s="80">
        <f t="shared" si="24"/>
        <v>0</v>
      </c>
      <c r="AA433" s="80" t="str">
        <f t="shared" si="23"/>
        <v>营业部</v>
      </c>
      <c r="AB433" s="81" t="s">
        <v>597</v>
      </c>
      <c r="AC433" s="81">
        <v>0</v>
      </c>
      <c r="AD433" s="81">
        <v>0</v>
      </c>
      <c r="AE433" s="81">
        <v>0</v>
      </c>
      <c r="AF433" s="81">
        <v>0</v>
      </c>
      <c r="AG433" s="80" t="str">
        <f>IFERROR(VLOOKUP(AB433,$AI:$AJ,2,FALSE),0)</f>
        <v>营业部</v>
      </c>
      <c r="AI433" s="89" t="s">
        <v>374</v>
      </c>
      <c r="AJ433" s="89" t="s">
        <v>229</v>
      </c>
      <c r="AL433" s="83"/>
      <c r="AM433" s="83"/>
      <c r="AN433" s="83"/>
      <c r="AO433" s="83"/>
      <c r="AP433" s="83"/>
      <c r="AX433" s="80" t="s">
        <v>374</v>
      </c>
      <c r="AY433" s="80" t="s">
        <v>229</v>
      </c>
    </row>
    <row r="434" s="80" customFormat="1" ht="17.25" spans="1:51">
      <c r="A434" s="95"/>
      <c r="B434" s="95"/>
      <c r="C434" s="95"/>
      <c r="D434" s="95"/>
      <c r="E434" s="95"/>
      <c r="F434" s="95"/>
      <c r="G434" s="95"/>
      <c r="H434" s="95"/>
      <c r="I434" s="95"/>
      <c r="J434" s="95"/>
      <c r="K434" s="95"/>
      <c r="Y434" s="98"/>
      <c r="Z434" s="80">
        <f t="shared" si="24"/>
        <v>0</v>
      </c>
      <c r="AA434" s="80" t="str">
        <f t="shared" si="23"/>
        <v>凌桥支行</v>
      </c>
      <c r="AB434" s="81" t="s">
        <v>837</v>
      </c>
      <c r="AC434" s="81">
        <v>0</v>
      </c>
      <c r="AD434" s="81">
        <v>0</v>
      </c>
      <c r="AE434" s="81">
        <v>0</v>
      </c>
      <c r="AF434" s="81">
        <v>0</v>
      </c>
      <c r="AG434" s="80" t="str">
        <f>IFERROR(VLOOKUP(AB434,$AI:$AJ,2,FALSE),0)</f>
        <v>凌桥支行</v>
      </c>
      <c r="AI434" s="89" t="s">
        <v>599</v>
      </c>
      <c r="AJ434" s="89" t="s">
        <v>229</v>
      </c>
      <c r="AL434" s="83"/>
      <c r="AM434" s="83"/>
      <c r="AN434" s="83"/>
      <c r="AO434" s="83"/>
      <c r="AP434" s="83"/>
      <c r="AX434" s="80" t="s">
        <v>599</v>
      </c>
      <c r="AY434" s="80" t="s">
        <v>229</v>
      </c>
    </row>
    <row r="435" s="80" customFormat="1" ht="17.25" spans="1:51">
      <c r="A435" s="95"/>
      <c r="B435" s="95"/>
      <c r="C435" s="95"/>
      <c r="D435" s="95"/>
      <c r="E435" s="95"/>
      <c r="F435" s="95"/>
      <c r="G435" s="95"/>
      <c r="H435" s="95"/>
      <c r="I435" s="95"/>
      <c r="J435" s="95"/>
      <c r="K435" s="95"/>
      <c r="Y435" s="98"/>
      <c r="Z435" s="80">
        <f t="shared" si="24"/>
        <v>0</v>
      </c>
      <c r="AA435" s="80" t="str">
        <f t="shared" si="23"/>
        <v>唐镇支行</v>
      </c>
      <c r="AB435" s="81" t="s">
        <v>838</v>
      </c>
      <c r="AC435" s="81">
        <v>0</v>
      </c>
      <c r="AD435" s="81">
        <v>0</v>
      </c>
      <c r="AE435" s="81">
        <v>0</v>
      </c>
      <c r="AF435" s="81">
        <v>0</v>
      </c>
      <c r="AG435" s="80" t="str">
        <f>IFERROR(VLOOKUP(AB435,$AI:$AJ,2,FALSE),0)</f>
        <v>唐镇支行</v>
      </c>
      <c r="AI435" s="89" t="s">
        <v>840</v>
      </c>
      <c r="AJ435" s="89" t="s">
        <v>229</v>
      </c>
      <c r="AL435" s="83"/>
      <c r="AM435" s="83"/>
      <c r="AN435" s="83"/>
      <c r="AO435" s="83"/>
      <c r="AP435" s="83"/>
      <c r="AX435" s="80" t="s">
        <v>840</v>
      </c>
      <c r="AY435" s="80" t="s">
        <v>229</v>
      </c>
    </row>
    <row r="436" s="80" customFormat="1" ht="17.25" spans="1:51">
      <c r="A436" s="95"/>
      <c r="B436" s="95"/>
      <c r="C436" s="95"/>
      <c r="D436" s="95"/>
      <c r="E436" s="95"/>
      <c r="F436" s="95"/>
      <c r="G436" s="95"/>
      <c r="H436" s="95"/>
      <c r="I436" s="95"/>
      <c r="J436" s="95"/>
      <c r="K436" s="95"/>
      <c r="Y436" s="98"/>
      <c r="Z436" s="80">
        <f t="shared" si="24"/>
        <v>0</v>
      </c>
      <c r="AA436" s="80" t="str">
        <f t="shared" si="23"/>
        <v>金杨支行</v>
      </c>
      <c r="AB436" s="81" t="s">
        <v>839</v>
      </c>
      <c r="AC436" s="81">
        <v>0</v>
      </c>
      <c r="AD436" s="81">
        <v>0</v>
      </c>
      <c r="AE436" s="81">
        <v>0</v>
      </c>
      <c r="AF436" s="81">
        <v>0</v>
      </c>
      <c r="AG436" s="80" t="str">
        <f>IFERROR(VLOOKUP(AB436,$AI:$AJ,2,FALSE),0)</f>
        <v>金杨支行</v>
      </c>
      <c r="AI436" s="89" t="s">
        <v>369</v>
      </c>
      <c r="AJ436" s="89" t="s">
        <v>64</v>
      </c>
      <c r="AL436" s="83"/>
      <c r="AM436" s="83"/>
      <c r="AN436" s="83"/>
      <c r="AO436" s="83"/>
      <c r="AP436" s="83"/>
      <c r="AX436" s="80" t="s">
        <v>369</v>
      </c>
      <c r="AY436" s="80" t="s">
        <v>64</v>
      </c>
    </row>
    <row r="437" s="80" customFormat="1" ht="17.25" spans="1:51">
      <c r="A437" s="95"/>
      <c r="B437" s="95"/>
      <c r="C437" s="95"/>
      <c r="D437" s="95"/>
      <c r="E437" s="95"/>
      <c r="F437" s="95"/>
      <c r="G437" s="95"/>
      <c r="H437" s="95"/>
      <c r="I437" s="95"/>
      <c r="J437" s="95"/>
      <c r="K437" s="95"/>
      <c r="Y437" s="98"/>
      <c r="Z437" s="80">
        <f t="shared" si="24"/>
        <v>0</v>
      </c>
      <c r="AA437" s="80" t="str">
        <f t="shared" si="23"/>
        <v>授信审批部</v>
      </c>
      <c r="AB437" s="81" t="s">
        <v>534</v>
      </c>
      <c r="AC437" s="81">
        <v>0</v>
      </c>
      <c r="AD437" s="81">
        <v>0</v>
      </c>
      <c r="AE437" s="81">
        <v>0</v>
      </c>
      <c r="AF437" s="81">
        <v>0</v>
      </c>
      <c r="AG437" s="80" t="str">
        <f>IFERROR(VLOOKUP(AB437,$AI:$AJ,2,FALSE),0)</f>
        <v>授信审批部</v>
      </c>
      <c r="AI437" s="89" t="s">
        <v>842</v>
      </c>
      <c r="AJ437" s="89" t="s">
        <v>64</v>
      </c>
      <c r="AL437" s="83"/>
      <c r="AM437" s="83"/>
      <c r="AN437" s="83"/>
      <c r="AO437" s="83"/>
      <c r="AP437" s="83"/>
      <c r="AX437" s="80" t="s">
        <v>842</v>
      </c>
      <c r="AY437" s="80" t="s">
        <v>64</v>
      </c>
    </row>
    <row r="438" s="80" customFormat="1" ht="17.25" spans="1:51">
      <c r="A438" s="95"/>
      <c r="B438" s="95"/>
      <c r="C438" s="95"/>
      <c r="D438" s="95"/>
      <c r="E438" s="95"/>
      <c r="F438" s="95"/>
      <c r="G438" s="95"/>
      <c r="H438" s="95"/>
      <c r="I438" s="95"/>
      <c r="J438" s="95"/>
      <c r="K438" s="95"/>
      <c r="Y438" s="98"/>
      <c r="Z438" s="80">
        <f t="shared" si="24"/>
        <v>0</v>
      </c>
      <c r="AA438" s="80">
        <f t="shared" si="23"/>
        <v>0</v>
      </c>
      <c r="AB438" s="81" t="s">
        <v>841</v>
      </c>
      <c r="AC438" s="81">
        <v>0</v>
      </c>
      <c r="AD438" s="81">
        <v>0</v>
      </c>
      <c r="AE438" s="81">
        <v>0</v>
      </c>
      <c r="AF438" s="81">
        <v>0</v>
      </c>
      <c r="AG438" s="80">
        <f>IFERROR(VLOOKUP(AB438,$AI:$AJ,2,FALSE),0)</f>
        <v>0</v>
      </c>
      <c r="AI438" s="89" t="s">
        <v>539</v>
      </c>
      <c r="AJ438" s="89" t="s">
        <v>64</v>
      </c>
      <c r="AL438" s="83"/>
      <c r="AM438" s="83"/>
      <c r="AN438" s="83"/>
      <c r="AO438" s="83"/>
      <c r="AP438" s="83"/>
      <c r="AX438" s="80" t="s">
        <v>539</v>
      </c>
      <c r="AY438" s="80" t="s">
        <v>64</v>
      </c>
    </row>
    <row r="439" s="80" customFormat="1" ht="17.25" spans="1:51">
      <c r="A439" s="95"/>
      <c r="B439" s="95"/>
      <c r="C439" s="95"/>
      <c r="D439" s="95"/>
      <c r="E439" s="95"/>
      <c r="F439" s="95"/>
      <c r="G439" s="95"/>
      <c r="H439" s="95"/>
      <c r="I439" s="95"/>
      <c r="J439" s="95"/>
      <c r="K439" s="95"/>
      <c r="Y439" s="98"/>
      <c r="Z439" s="80">
        <f t="shared" si="24"/>
        <v>0</v>
      </c>
      <c r="AA439" s="80" t="str">
        <f t="shared" si="23"/>
        <v>五星路支行</v>
      </c>
      <c r="AB439" s="81" t="s">
        <v>822</v>
      </c>
      <c r="AC439" s="81">
        <v>0</v>
      </c>
      <c r="AD439" s="81">
        <v>0</v>
      </c>
      <c r="AE439" s="81">
        <v>0</v>
      </c>
      <c r="AF439" s="81">
        <v>0</v>
      </c>
      <c r="AG439" s="80" t="str">
        <f>IFERROR(VLOOKUP(AB439,$AI:$AJ,2,FALSE),0)</f>
        <v>五星路支行</v>
      </c>
      <c r="AI439" s="89" t="s">
        <v>673</v>
      </c>
      <c r="AJ439" s="89" t="s">
        <v>64</v>
      </c>
      <c r="AL439" s="83"/>
      <c r="AM439" s="83"/>
      <c r="AN439" s="83"/>
      <c r="AO439" s="83"/>
      <c r="AP439" s="83"/>
      <c r="AX439" s="80" t="s">
        <v>673</v>
      </c>
      <c r="AY439" s="80" t="s">
        <v>64</v>
      </c>
    </row>
    <row r="440" s="80" customFormat="1" ht="17.25" spans="1:51">
      <c r="A440" s="95"/>
      <c r="B440" s="95"/>
      <c r="C440" s="95"/>
      <c r="D440" s="95"/>
      <c r="E440" s="95"/>
      <c r="F440" s="95"/>
      <c r="G440" s="95"/>
      <c r="H440" s="95"/>
      <c r="I440" s="95"/>
      <c r="J440" s="95"/>
      <c r="K440" s="95"/>
      <c r="Y440" s="98"/>
      <c r="Z440" s="80">
        <f t="shared" si="24"/>
        <v>0</v>
      </c>
      <c r="AA440" s="80">
        <f t="shared" si="23"/>
        <v>0</v>
      </c>
      <c r="AB440" s="81" t="s">
        <v>843</v>
      </c>
      <c r="AC440" s="81">
        <v>0</v>
      </c>
      <c r="AD440" s="81">
        <v>0</v>
      </c>
      <c r="AE440" s="81">
        <v>0</v>
      </c>
      <c r="AF440" s="81">
        <v>0</v>
      </c>
      <c r="AG440" s="80">
        <f>IFERROR(VLOOKUP(AB440,$AI:$AJ,2,FALSE),0)</f>
        <v>0</v>
      </c>
      <c r="AI440" s="89" t="s">
        <v>676</v>
      </c>
      <c r="AJ440" s="89" t="s">
        <v>64</v>
      </c>
      <c r="AL440" s="83"/>
      <c r="AM440" s="83"/>
      <c r="AN440" s="83"/>
      <c r="AO440" s="83"/>
      <c r="AP440" s="83"/>
      <c r="AX440" s="80" t="s">
        <v>676</v>
      </c>
      <c r="AY440" s="80" t="s">
        <v>64</v>
      </c>
    </row>
    <row r="441" s="80" customFormat="1" ht="17.25" spans="1:51">
      <c r="A441" s="95"/>
      <c r="B441" s="95"/>
      <c r="C441" s="95"/>
      <c r="D441" s="95"/>
      <c r="E441" s="95"/>
      <c r="F441" s="95"/>
      <c r="G441" s="95"/>
      <c r="H441" s="95"/>
      <c r="I441" s="95"/>
      <c r="J441" s="95"/>
      <c r="K441" s="95"/>
      <c r="Y441" s="98"/>
      <c r="Z441" s="80">
        <f t="shared" si="24"/>
        <v>0</v>
      </c>
      <c r="AA441" s="80" t="str">
        <f t="shared" si="23"/>
        <v>三林支行</v>
      </c>
      <c r="AB441" s="81" t="s">
        <v>396</v>
      </c>
      <c r="AC441" s="81">
        <v>0</v>
      </c>
      <c r="AD441" s="81">
        <v>0</v>
      </c>
      <c r="AE441" s="81">
        <v>0</v>
      </c>
      <c r="AF441" s="81">
        <v>0</v>
      </c>
      <c r="AG441" s="80" t="str">
        <f>IFERROR(VLOOKUP(AB441,$AI:$AJ,2,FALSE),0)</f>
        <v>三林支行</v>
      </c>
      <c r="AI441" s="89" t="s">
        <v>845</v>
      </c>
      <c r="AJ441" s="89" t="s">
        <v>64</v>
      </c>
      <c r="AL441" s="83"/>
      <c r="AM441" s="83"/>
      <c r="AN441" s="83"/>
      <c r="AO441" s="83"/>
      <c r="AP441" s="83"/>
      <c r="AX441" s="80" t="s">
        <v>845</v>
      </c>
      <c r="AY441" s="80" t="s">
        <v>64</v>
      </c>
    </row>
    <row r="442" s="80" customFormat="1" ht="17.25" spans="1:51">
      <c r="A442" s="95"/>
      <c r="B442" s="95"/>
      <c r="C442" s="95"/>
      <c r="D442" s="95"/>
      <c r="E442" s="95"/>
      <c r="F442" s="95"/>
      <c r="G442" s="95"/>
      <c r="H442" s="95"/>
      <c r="I442" s="95"/>
      <c r="J442" s="95"/>
      <c r="K442" s="95"/>
      <c r="Y442" s="98"/>
      <c r="Z442" s="80">
        <f t="shared" si="24"/>
        <v>0</v>
      </c>
      <c r="AA442" s="80">
        <f t="shared" si="23"/>
        <v>0</v>
      </c>
      <c r="AB442" s="81" t="s">
        <v>844</v>
      </c>
      <c r="AC442" s="81">
        <v>0</v>
      </c>
      <c r="AD442" s="81">
        <v>0</v>
      </c>
      <c r="AE442" s="81">
        <v>0</v>
      </c>
      <c r="AF442" s="81">
        <v>0</v>
      </c>
      <c r="AG442" s="80">
        <f>IFERROR(VLOOKUP(AB442,$AI:$AJ,2,FALSE),0)</f>
        <v>0</v>
      </c>
      <c r="AI442" s="89" t="s">
        <v>846</v>
      </c>
      <c r="AJ442" s="89" t="s">
        <v>64</v>
      </c>
      <c r="AL442" s="83"/>
      <c r="AM442" s="83"/>
      <c r="AN442" s="83"/>
      <c r="AO442" s="83"/>
      <c r="AP442" s="83"/>
      <c r="AX442" s="80" t="s">
        <v>846</v>
      </c>
      <c r="AY442" s="80" t="s">
        <v>64</v>
      </c>
    </row>
    <row r="443" s="80" customFormat="1" ht="17.25" spans="1:51">
      <c r="A443" s="95"/>
      <c r="B443" s="95"/>
      <c r="C443" s="95"/>
      <c r="D443" s="95"/>
      <c r="E443" s="95"/>
      <c r="F443" s="95"/>
      <c r="G443" s="95"/>
      <c r="H443" s="95"/>
      <c r="I443" s="95"/>
      <c r="J443" s="95"/>
      <c r="K443" s="95"/>
      <c r="Y443" s="98"/>
      <c r="Z443" s="80">
        <f t="shared" si="24"/>
        <v>0</v>
      </c>
      <c r="AA443" s="80" t="str">
        <f t="shared" si="23"/>
        <v>益江分理处</v>
      </c>
      <c r="AB443" s="81" t="s">
        <v>215</v>
      </c>
      <c r="AC443" s="81">
        <v>0</v>
      </c>
      <c r="AD443" s="81">
        <v>0</v>
      </c>
      <c r="AE443" s="81">
        <v>0</v>
      </c>
      <c r="AF443" s="81">
        <v>0</v>
      </c>
      <c r="AG443" s="80" t="str">
        <f>IFERROR(VLOOKUP(AB443,$AI:$AJ,2,FALSE),0)</f>
        <v>益江分理处</v>
      </c>
      <c r="AI443" s="89" t="s">
        <v>55</v>
      </c>
      <c r="AJ443" s="89" t="s">
        <v>64</v>
      </c>
      <c r="AL443" s="83"/>
      <c r="AM443" s="83"/>
      <c r="AN443" s="83"/>
      <c r="AO443" s="83"/>
      <c r="AP443" s="83"/>
      <c r="AX443" s="80" t="s">
        <v>55</v>
      </c>
      <c r="AY443" s="80" t="s">
        <v>64</v>
      </c>
    </row>
    <row r="444" s="80" customFormat="1" ht="17.25" spans="1:51">
      <c r="A444" s="95"/>
      <c r="B444" s="95"/>
      <c r="C444" s="95"/>
      <c r="D444" s="95"/>
      <c r="E444" s="95"/>
      <c r="F444" s="95"/>
      <c r="G444" s="95"/>
      <c r="H444" s="95"/>
      <c r="I444" s="95"/>
      <c r="J444" s="95"/>
      <c r="K444" s="95"/>
      <c r="Y444" s="98"/>
      <c r="Z444" s="80">
        <f t="shared" si="24"/>
        <v>0</v>
      </c>
      <c r="AA444" s="80">
        <f t="shared" si="23"/>
        <v>0</v>
      </c>
      <c r="AB444" s="81" t="s">
        <v>847</v>
      </c>
      <c r="AC444" s="81">
        <v>0</v>
      </c>
      <c r="AD444" s="81">
        <v>0</v>
      </c>
      <c r="AE444" s="81">
        <v>0</v>
      </c>
      <c r="AF444" s="81">
        <v>0</v>
      </c>
      <c r="AG444" s="80">
        <f>IFERROR(VLOOKUP(AB444,$AI:$AJ,2,FALSE),0)</f>
        <v>0</v>
      </c>
      <c r="AI444" s="93" t="s">
        <v>70</v>
      </c>
      <c r="AJ444" s="89" t="s">
        <v>64</v>
      </c>
      <c r="AL444" s="83"/>
      <c r="AM444" s="83"/>
      <c r="AN444" s="83"/>
      <c r="AO444" s="83"/>
      <c r="AP444" s="83"/>
      <c r="AX444" s="80" t="s">
        <v>70</v>
      </c>
      <c r="AY444" s="80" t="s">
        <v>64</v>
      </c>
    </row>
    <row r="445" s="80" customFormat="1" ht="17.25" spans="1:51">
      <c r="A445" s="95"/>
      <c r="B445" s="95"/>
      <c r="C445" s="95"/>
      <c r="D445" s="95"/>
      <c r="E445" s="95"/>
      <c r="F445" s="95"/>
      <c r="G445" s="95"/>
      <c r="H445" s="95"/>
      <c r="I445" s="95"/>
      <c r="J445" s="95"/>
      <c r="K445" s="95"/>
      <c r="Y445" s="98"/>
      <c r="Z445" s="80">
        <f t="shared" si="24"/>
        <v>0</v>
      </c>
      <c r="AA445" s="80" t="str">
        <f t="shared" si="23"/>
        <v>金桥支行</v>
      </c>
      <c r="AB445" s="81" t="s">
        <v>848</v>
      </c>
      <c r="AC445" s="81">
        <v>0</v>
      </c>
      <c r="AD445" s="81">
        <v>0</v>
      </c>
      <c r="AE445" s="81">
        <v>0</v>
      </c>
      <c r="AF445" s="81">
        <v>0</v>
      </c>
      <c r="AG445" s="80" t="str">
        <f>IFERROR(VLOOKUP(AB445,$AI:$AJ,2,FALSE),0)</f>
        <v>金桥支行</v>
      </c>
      <c r="AI445" s="94" t="s">
        <v>31</v>
      </c>
      <c r="AJ445" s="89" t="s">
        <v>64</v>
      </c>
      <c r="AL445" s="83"/>
      <c r="AM445" s="83"/>
      <c r="AN445" s="83"/>
      <c r="AO445" s="83"/>
      <c r="AP445" s="83"/>
      <c r="AX445" s="80" t="s">
        <v>31</v>
      </c>
      <c r="AY445" s="80" t="s">
        <v>64</v>
      </c>
    </row>
    <row r="446" s="80" customFormat="1" ht="17.25" spans="1:51">
      <c r="A446" s="95"/>
      <c r="B446" s="95"/>
      <c r="C446" s="95"/>
      <c r="D446" s="95"/>
      <c r="E446" s="95"/>
      <c r="F446" s="95"/>
      <c r="G446" s="95"/>
      <c r="H446" s="95"/>
      <c r="I446" s="95"/>
      <c r="J446" s="95"/>
      <c r="K446" s="95"/>
      <c r="Y446" s="98"/>
      <c r="Z446" s="80">
        <f t="shared" si="24"/>
        <v>0</v>
      </c>
      <c r="AA446" s="80" t="str">
        <f t="shared" si="23"/>
        <v>零售市场部</v>
      </c>
      <c r="AB446" s="81" t="s">
        <v>168</v>
      </c>
      <c r="AC446" s="81">
        <v>0</v>
      </c>
      <c r="AD446" s="81">
        <v>18000</v>
      </c>
      <c r="AE446" s="81">
        <v>0</v>
      </c>
      <c r="AF446" s="81">
        <v>63000</v>
      </c>
      <c r="AG446" s="80" t="str">
        <f>IFERROR(VLOOKUP(AB446,$AI:$AJ,2,FALSE),0)</f>
        <v>零售市场部</v>
      </c>
      <c r="AI446" s="89" t="s">
        <v>753</v>
      </c>
      <c r="AJ446" s="89" t="s">
        <v>64</v>
      </c>
      <c r="AL446" s="83"/>
      <c r="AM446" s="83"/>
      <c r="AN446" s="83"/>
      <c r="AO446" s="83"/>
      <c r="AP446" s="83"/>
      <c r="AX446" s="80" t="s">
        <v>753</v>
      </c>
      <c r="AY446" s="80" t="s">
        <v>64</v>
      </c>
    </row>
    <row r="447" s="80" customFormat="1" ht="17.25" spans="1:51">
      <c r="A447" s="95"/>
      <c r="B447" s="95"/>
      <c r="C447" s="95"/>
      <c r="D447" s="95"/>
      <c r="E447" s="95"/>
      <c r="F447" s="95"/>
      <c r="G447" s="95"/>
      <c r="H447" s="95"/>
      <c r="I447" s="95"/>
      <c r="J447" s="95"/>
      <c r="K447" s="95"/>
      <c r="Y447" s="98"/>
      <c r="Z447" s="80">
        <f t="shared" si="24"/>
        <v>0</v>
      </c>
      <c r="AA447" s="80" t="str">
        <f t="shared" si="23"/>
        <v>新园路支行</v>
      </c>
      <c r="AB447" s="81" t="s">
        <v>172</v>
      </c>
      <c r="AC447" s="81">
        <v>0</v>
      </c>
      <c r="AD447" s="81">
        <v>0</v>
      </c>
      <c r="AE447" s="81">
        <v>0</v>
      </c>
      <c r="AF447" s="81">
        <v>0</v>
      </c>
      <c r="AG447" s="80" t="str">
        <f>IFERROR(VLOOKUP(AB447,$AI:$AJ,2,FALSE),0)</f>
        <v>新园路支行</v>
      </c>
      <c r="AI447" s="89" t="s">
        <v>184</v>
      </c>
      <c r="AJ447" s="89" t="s">
        <v>121</v>
      </c>
      <c r="AL447" s="83"/>
      <c r="AM447" s="83"/>
      <c r="AN447" s="83"/>
      <c r="AO447" s="83"/>
      <c r="AP447" s="83"/>
      <c r="AX447" s="80" t="s">
        <v>184</v>
      </c>
      <c r="AY447" s="80" t="s">
        <v>121</v>
      </c>
    </row>
    <row r="448" s="80" customFormat="1" ht="17.25" spans="1:51">
      <c r="A448" s="95"/>
      <c r="B448" s="95"/>
      <c r="C448" s="95"/>
      <c r="D448" s="95"/>
      <c r="E448" s="95"/>
      <c r="F448" s="95"/>
      <c r="G448" s="95"/>
      <c r="H448" s="95"/>
      <c r="I448" s="95"/>
      <c r="J448" s="95"/>
      <c r="K448" s="95"/>
      <c r="Y448" s="98"/>
      <c r="Z448" s="80">
        <f t="shared" si="24"/>
        <v>0</v>
      </c>
      <c r="AA448" s="80" t="str">
        <f t="shared" si="23"/>
        <v>北蔡支行</v>
      </c>
      <c r="AB448" s="81" t="s">
        <v>779</v>
      </c>
      <c r="AC448" s="81">
        <v>0</v>
      </c>
      <c r="AD448" s="81">
        <v>0</v>
      </c>
      <c r="AE448" s="81">
        <v>0</v>
      </c>
      <c r="AF448" s="81">
        <v>0</v>
      </c>
      <c r="AG448" s="80" t="str">
        <f>IFERROR(VLOOKUP(AB448,$AI:$AJ,2,FALSE),0)</f>
        <v>北蔡支行</v>
      </c>
      <c r="AI448" s="89" t="s">
        <v>848</v>
      </c>
      <c r="AJ448" s="89" t="s">
        <v>64</v>
      </c>
      <c r="AL448" s="83"/>
      <c r="AM448" s="83"/>
      <c r="AN448" s="83"/>
      <c r="AO448" s="83"/>
      <c r="AP448" s="83"/>
      <c r="AX448" s="80" t="s">
        <v>848</v>
      </c>
      <c r="AY448" s="80" t="s">
        <v>64</v>
      </c>
    </row>
    <row r="449" s="80" customFormat="1" ht="17.25" spans="1:51">
      <c r="A449" s="95"/>
      <c r="B449" s="95"/>
      <c r="C449" s="95"/>
      <c r="D449" s="95"/>
      <c r="E449" s="95"/>
      <c r="F449" s="95"/>
      <c r="G449" s="95"/>
      <c r="H449" s="95"/>
      <c r="I449" s="95"/>
      <c r="J449" s="95"/>
      <c r="K449" s="95"/>
      <c r="Y449" s="98"/>
      <c r="Z449" s="80">
        <f t="shared" si="24"/>
        <v>0</v>
      </c>
      <c r="AA449" s="80" t="str">
        <f t="shared" si="23"/>
        <v>曹路支行</v>
      </c>
      <c r="AB449" s="81" t="s">
        <v>849</v>
      </c>
      <c r="AC449" s="81">
        <v>0</v>
      </c>
      <c r="AD449" s="81">
        <v>0</v>
      </c>
      <c r="AE449" s="81">
        <v>0</v>
      </c>
      <c r="AF449" s="81">
        <v>0</v>
      </c>
      <c r="AG449" s="80" t="str">
        <f>IFERROR(VLOOKUP(AB449,$AI:$AJ,2,FALSE),0)</f>
        <v>曹路支行</v>
      </c>
      <c r="AI449" s="89" t="s">
        <v>850</v>
      </c>
      <c r="AJ449" s="89" t="s">
        <v>64</v>
      </c>
      <c r="AL449" s="83"/>
      <c r="AM449" s="83"/>
      <c r="AN449" s="83"/>
      <c r="AO449" s="83"/>
      <c r="AP449" s="83"/>
      <c r="AX449" s="80" t="s">
        <v>850</v>
      </c>
      <c r="AY449" s="80" t="s">
        <v>64</v>
      </c>
    </row>
    <row r="450" s="80" customFormat="1" ht="17.25" spans="1:51">
      <c r="A450" s="95"/>
      <c r="B450" s="95"/>
      <c r="C450" s="95"/>
      <c r="D450" s="95"/>
      <c r="E450" s="95"/>
      <c r="F450" s="95"/>
      <c r="G450" s="95"/>
      <c r="H450" s="95"/>
      <c r="I450" s="95"/>
      <c r="J450" s="95"/>
      <c r="K450" s="95"/>
      <c r="Y450" s="98"/>
      <c r="Z450" s="80">
        <f t="shared" si="24"/>
        <v>0</v>
      </c>
      <c r="AA450" s="80" t="str">
        <f t="shared" ref="AA450:AA513" si="25">AG450</f>
        <v>六里支行</v>
      </c>
      <c r="AB450" s="81" t="s">
        <v>812</v>
      </c>
      <c r="AC450" s="81">
        <v>0</v>
      </c>
      <c r="AD450" s="81">
        <v>0</v>
      </c>
      <c r="AE450" s="81">
        <v>0</v>
      </c>
      <c r="AF450" s="81">
        <v>0</v>
      </c>
      <c r="AG450" s="80" t="str">
        <f>IFERROR(VLOOKUP(AB450,$AI:$AJ,2,FALSE),0)</f>
        <v>六里支行</v>
      </c>
      <c r="AI450" s="89" t="s">
        <v>852</v>
      </c>
      <c r="AJ450" s="89" t="s">
        <v>64</v>
      </c>
      <c r="AL450" s="83"/>
      <c r="AM450" s="83"/>
      <c r="AN450" s="83"/>
      <c r="AO450" s="83"/>
      <c r="AP450" s="83"/>
      <c r="AX450" s="80" t="s">
        <v>852</v>
      </c>
      <c r="AY450" s="80" t="s">
        <v>64</v>
      </c>
    </row>
    <row r="451" s="80" customFormat="1" ht="17.25" spans="1:51">
      <c r="A451" s="95"/>
      <c r="B451" s="95"/>
      <c r="C451" s="95"/>
      <c r="D451" s="95"/>
      <c r="E451" s="95"/>
      <c r="F451" s="95"/>
      <c r="G451" s="95"/>
      <c r="H451" s="95"/>
      <c r="I451" s="95"/>
      <c r="J451" s="95"/>
      <c r="K451" s="95"/>
      <c r="Y451" s="98"/>
      <c r="Z451" s="80">
        <f t="shared" si="24"/>
        <v>0</v>
      </c>
      <c r="AA451" s="80" t="str">
        <f t="shared" si="25"/>
        <v>六团支行</v>
      </c>
      <c r="AB451" s="81" t="s">
        <v>851</v>
      </c>
      <c r="AC451" s="81">
        <v>0</v>
      </c>
      <c r="AD451" s="81">
        <v>0</v>
      </c>
      <c r="AE451" s="81">
        <v>0</v>
      </c>
      <c r="AF451" s="81">
        <v>0</v>
      </c>
      <c r="AG451" s="80" t="str">
        <f>IFERROR(VLOOKUP(AB451,$AI:$AJ,2,FALSE),0)</f>
        <v>六团支行</v>
      </c>
      <c r="AI451" s="89" t="s">
        <v>854</v>
      </c>
      <c r="AJ451" s="89" t="s">
        <v>64</v>
      </c>
      <c r="AL451" s="83"/>
      <c r="AM451" s="83"/>
      <c r="AN451" s="83"/>
      <c r="AO451" s="83"/>
      <c r="AP451" s="83"/>
      <c r="AX451" s="80" t="s">
        <v>854</v>
      </c>
      <c r="AY451" s="80" t="s">
        <v>64</v>
      </c>
    </row>
    <row r="452" s="80" customFormat="1" ht="17.25" spans="1:51">
      <c r="A452" s="95"/>
      <c r="B452" s="95"/>
      <c r="C452" s="95"/>
      <c r="D452" s="95"/>
      <c r="E452" s="95"/>
      <c r="F452" s="95"/>
      <c r="G452" s="95"/>
      <c r="H452" s="95"/>
      <c r="I452" s="95"/>
      <c r="J452" s="95"/>
      <c r="K452" s="95"/>
      <c r="Y452" s="98"/>
      <c r="Z452" s="80">
        <f t="shared" ref="Z452:Z515" si="26">P452-Y452</f>
        <v>0</v>
      </c>
      <c r="AA452" s="80">
        <f t="shared" si="25"/>
        <v>0</v>
      </c>
      <c r="AB452" s="81" t="s">
        <v>853</v>
      </c>
      <c r="AC452" s="81">
        <v>0</v>
      </c>
      <c r="AD452" s="81">
        <v>0</v>
      </c>
      <c r="AE452" s="81">
        <v>0</v>
      </c>
      <c r="AF452" s="81">
        <v>0</v>
      </c>
      <c r="AG452" s="80">
        <f>IFERROR(VLOOKUP(AB452,$AI:$AJ,2,FALSE),0)</f>
        <v>0</v>
      </c>
      <c r="AI452" s="91" t="s">
        <v>856</v>
      </c>
      <c r="AJ452" s="89" t="s">
        <v>64</v>
      </c>
      <c r="AL452" s="83"/>
      <c r="AM452" s="83"/>
      <c r="AN452" s="83"/>
      <c r="AO452" s="83"/>
      <c r="AP452" s="83"/>
      <c r="AX452" s="80" t="s">
        <v>856</v>
      </c>
      <c r="AY452" s="80" t="s">
        <v>64</v>
      </c>
    </row>
    <row r="453" s="80" customFormat="1" ht="17.25" spans="1:51">
      <c r="A453" s="95"/>
      <c r="B453" s="95"/>
      <c r="C453" s="95"/>
      <c r="D453" s="95"/>
      <c r="E453" s="95"/>
      <c r="F453" s="95"/>
      <c r="G453" s="95"/>
      <c r="H453" s="95"/>
      <c r="I453" s="95"/>
      <c r="J453" s="95"/>
      <c r="K453" s="95"/>
      <c r="Y453" s="98"/>
      <c r="Z453" s="80">
        <f t="shared" si="26"/>
        <v>0</v>
      </c>
      <c r="AA453" s="80">
        <f t="shared" si="25"/>
        <v>0</v>
      </c>
      <c r="AB453" s="81" t="s">
        <v>855</v>
      </c>
      <c r="AC453" s="81">
        <v>0</v>
      </c>
      <c r="AD453" s="81">
        <v>0</v>
      </c>
      <c r="AE453" s="81">
        <v>0</v>
      </c>
      <c r="AF453" s="81">
        <v>0</v>
      </c>
      <c r="AG453" s="80">
        <f>IFERROR(VLOOKUP(AB453,$AI:$AJ,2,FALSE),0)</f>
        <v>0</v>
      </c>
      <c r="AI453" s="92" t="s">
        <v>745</v>
      </c>
      <c r="AJ453" s="89" t="s">
        <v>64</v>
      </c>
      <c r="AL453" s="83"/>
      <c r="AM453" s="83"/>
      <c r="AN453" s="83"/>
      <c r="AO453" s="83"/>
      <c r="AP453" s="83"/>
      <c r="AX453" s="80" t="s">
        <v>745</v>
      </c>
      <c r="AY453" s="80" t="s">
        <v>64</v>
      </c>
    </row>
    <row r="454" s="80" customFormat="1" ht="17.25" spans="1:51">
      <c r="A454" s="95"/>
      <c r="B454" s="95"/>
      <c r="C454" s="95"/>
      <c r="D454" s="95"/>
      <c r="E454" s="95"/>
      <c r="F454" s="95"/>
      <c r="G454" s="95"/>
      <c r="H454" s="95"/>
      <c r="I454" s="95"/>
      <c r="J454" s="95"/>
      <c r="K454" s="95"/>
      <c r="Y454" s="98"/>
      <c r="Z454" s="80">
        <f t="shared" si="26"/>
        <v>0</v>
      </c>
      <c r="AA454" s="80" t="str">
        <f t="shared" si="25"/>
        <v>杨思支行</v>
      </c>
      <c r="AB454" s="81" t="s">
        <v>740</v>
      </c>
      <c r="AC454" s="81">
        <v>0</v>
      </c>
      <c r="AD454" s="81">
        <v>0</v>
      </c>
      <c r="AE454" s="81">
        <v>0</v>
      </c>
      <c r="AF454" s="81">
        <v>0</v>
      </c>
      <c r="AG454" s="80" t="str">
        <f>IFERROR(VLOOKUP(AB454,$AI:$AJ,2,FALSE),0)</f>
        <v>杨思支行</v>
      </c>
      <c r="AI454" s="92" t="s">
        <v>858</v>
      </c>
      <c r="AJ454" s="89" t="s">
        <v>64</v>
      </c>
      <c r="AL454" s="83"/>
      <c r="AM454" s="83"/>
      <c r="AN454" s="83"/>
      <c r="AO454" s="83"/>
      <c r="AP454" s="83"/>
      <c r="AX454" s="80" t="s">
        <v>858</v>
      </c>
      <c r="AY454" s="80" t="s">
        <v>64</v>
      </c>
    </row>
    <row r="455" s="80" customFormat="1" ht="17.25" spans="1:51">
      <c r="A455" s="95"/>
      <c r="B455" s="95"/>
      <c r="C455" s="95"/>
      <c r="D455" s="95"/>
      <c r="E455" s="95"/>
      <c r="F455" s="95"/>
      <c r="G455" s="95"/>
      <c r="H455" s="95"/>
      <c r="I455" s="95"/>
      <c r="J455" s="95"/>
      <c r="K455" s="95"/>
      <c r="Y455" s="98"/>
      <c r="Z455" s="80">
        <f t="shared" si="26"/>
        <v>0</v>
      </c>
      <c r="AA455" s="80" t="str">
        <f t="shared" si="25"/>
        <v>金杨支行</v>
      </c>
      <c r="AB455" s="81" t="s">
        <v>857</v>
      </c>
      <c r="AC455" s="81">
        <v>0</v>
      </c>
      <c r="AD455" s="81">
        <v>0</v>
      </c>
      <c r="AE455" s="81">
        <v>0</v>
      </c>
      <c r="AF455" s="81">
        <v>0</v>
      </c>
      <c r="AG455" s="80" t="str">
        <f>IFERROR(VLOOKUP(AB455,$AI:$AJ,2,FALSE),0)</f>
        <v>金杨支行</v>
      </c>
      <c r="AI455" s="93" t="s">
        <v>859</v>
      </c>
      <c r="AJ455" s="89" t="s">
        <v>121</v>
      </c>
      <c r="AL455" s="83"/>
      <c r="AM455" s="83"/>
      <c r="AN455" s="83"/>
      <c r="AO455" s="83"/>
      <c r="AP455" s="83"/>
      <c r="AX455" s="80" t="s">
        <v>859</v>
      </c>
      <c r="AY455" s="80" t="s">
        <v>121</v>
      </c>
    </row>
    <row r="456" s="80" customFormat="1" ht="17.25" spans="1:51">
      <c r="A456" s="95"/>
      <c r="B456" s="95"/>
      <c r="C456" s="95"/>
      <c r="D456" s="95"/>
      <c r="E456" s="95"/>
      <c r="F456" s="95"/>
      <c r="G456" s="95"/>
      <c r="H456" s="95"/>
      <c r="I456" s="95"/>
      <c r="J456" s="95"/>
      <c r="K456" s="95"/>
      <c r="Y456" s="98"/>
      <c r="Z456" s="80">
        <f t="shared" si="26"/>
        <v>0</v>
      </c>
      <c r="AA456" s="80" t="str">
        <f t="shared" si="25"/>
        <v>零售金融部</v>
      </c>
      <c r="AB456" s="81" t="s">
        <v>251</v>
      </c>
      <c r="AC456" s="81">
        <v>0</v>
      </c>
      <c r="AD456" s="81">
        <v>0</v>
      </c>
      <c r="AE456" s="81">
        <v>0</v>
      </c>
      <c r="AF456" s="81">
        <v>1000</v>
      </c>
      <c r="AG456" s="80" t="str">
        <f>IFERROR(VLOOKUP(AB456,$AI:$AJ,2,FALSE),0)</f>
        <v>零售金融部</v>
      </c>
      <c r="AI456" s="89" t="s">
        <v>407</v>
      </c>
      <c r="AJ456" s="89" t="s">
        <v>64</v>
      </c>
      <c r="AL456" s="83"/>
      <c r="AM456" s="83"/>
      <c r="AN456" s="83"/>
      <c r="AO456" s="83"/>
      <c r="AP456" s="83"/>
      <c r="AX456" s="80" t="s">
        <v>407</v>
      </c>
      <c r="AY456" s="80" t="s">
        <v>64</v>
      </c>
    </row>
    <row r="457" s="80" customFormat="1" ht="17.25" spans="1:51">
      <c r="A457" s="95"/>
      <c r="B457" s="95"/>
      <c r="C457" s="95"/>
      <c r="D457" s="95"/>
      <c r="E457" s="95"/>
      <c r="F457" s="95"/>
      <c r="G457" s="95"/>
      <c r="H457" s="95"/>
      <c r="I457" s="95"/>
      <c r="J457" s="95"/>
      <c r="K457" s="95"/>
      <c r="Y457" s="98"/>
      <c r="Z457" s="80">
        <f t="shared" si="26"/>
        <v>0</v>
      </c>
      <c r="AA457" s="80">
        <f t="shared" si="25"/>
        <v>0</v>
      </c>
      <c r="AB457" s="81" t="s">
        <v>860</v>
      </c>
      <c r="AC457" s="81">
        <v>0</v>
      </c>
      <c r="AD457" s="81">
        <v>0</v>
      </c>
      <c r="AE457" s="81">
        <v>0</v>
      </c>
      <c r="AF457" s="81">
        <v>0</v>
      </c>
      <c r="AG457" s="80">
        <f>IFERROR(VLOOKUP(AB457,$AI:$AJ,2,FALSE),0)</f>
        <v>0</v>
      </c>
      <c r="AI457" s="94" t="s">
        <v>127</v>
      </c>
      <c r="AJ457" s="89" t="s">
        <v>104</v>
      </c>
      <c r="AL457" s="83"/>
      <c r="AM457" s="83"/>
      <c r="AN457" s="83"/>
      <c r="AO457" s="83"/>
      <c r="AP457" s="83"/>
      <c r="AX457" s="80" t="s">
        <v>127</v>
      </c>
      <c r="AY457" s="80" t="s">
        <v>104</v>
      </c>
    </row>
    <row r="458" s="80" customFormat="1" ht="17.25" spans="1:51">
      <c r="A458" s="95"/>
      <c r="B458" s="95"/>
      <c r="C458" s="95"/>
      <c r="D458" s="95"/>
      <c r="E458" s="95"/>
      <c r="F458" s="95"/>
      <c r="G458" s="95"/>
      <c r="H458" s="95"/>
      <c r="I458" s="95"/>
      <c r="J458" s="95"/>
      <c r="K458" s="95"/>
      <c r="Y458" s="98"/>
      <c r="Z458" s="80">
        <f t="shared" si="26"/>
        <v>0</v>
      </c>
      <c r="AA458" s="80" t="str">
        <f t="shared" si="25"/>
        <v>北蔡支行</v>
      </c>
      <c r="AB458" s="81" t="s">
        <v>786</v>
      </c>
      <c r="AC458" s="81">
        <v>0</v>
      </c>
      <c r="AD458" s="81">
        <v>0</v>
      </c>
      <c r="AE458" s="81">
        <v>0</v>
      </c>
      <c r="AF458" s="81">
        <v>0</v>
      </c>
      <c r="AG458" s="80" t="str">
        <f>IFERROR(VLOOKUP(AB458,$AI:$AJ,2,FALSE),0)</f>
        <v>北蔡支行</v>
      </c>
      <c r="AI458" s="89" t="s">
        <v>303</v>
      </c>
      <c r="AJ458" s="89" t="s">
        <v>121</v>
      </c>
      <c r="AL458" s="83"/>
      <c r="AM458" s="83"/>
      <c r="AN458" s="83"/>
      <c r="AO458" s="83"/>
      <c r="AP458" s="83"/>
      <c r="AX458" s="80" t="s">
        <v>303</v>
      </c>
      <c r="AY458" s="80" t="s">
        <v>121</v>
      </c>
    </row>
    <row r="459" s="80" customFormat="1" ht="17.25" spans="1:51">
      <c r="A459" s="95"/>
      <c r="B459" s="95"/>
      <c r="C459" s="95"/>
      <c r="D459" s="95"/>
      <c r="E459" s="95"/>
      <c r="F459" s="95"/>
      <c r="G459" s="95"/>
      <c r="H459" s="95"/>
      <c r="I459" s="95"/>
      <c r="J459" s="95"/>
      <c r="K459" s="95"/>
      <c r="Y459" s="98"/>
      <c r="Z459" s="80">
        <f t="shared" si="26"/>
        <v>0</v>
      </c>
      <c r="AA459" s="80" t="str">
        <f t="shared" si="25"/>
        <v>江镇支行</v>
      </c>
      <c r="AB459" s="81" t="s">
        <v>405</v>
      </c>
      <c r="AC459" s="81">
        <v>0</v>
      </c>
      <c r="AD459" s="81">
        <v>0</v>
      </c>
      <c r="AE459" s="81">
        <v>0</v>
      </c>
      <c r="AF459" s="81">
        <v>0</v>
      </c>
      <c r="AG459" s="80" t="str">
        <f>IFERROR(VLOOKUP(AB459,$AI:$AJ,2,FALSE),0)</f>
        <v>江镇支行</v>
      </c>
      <c r="AI459" s="89" t="s">
        <v>857</v>
      </c>
      <c r="AJ459" s="89" t="s">
        <v>121</v>
      </c>
      <c r="AL459" s="83"/>
      <c r="AM459" s="83"/>
      <c r="AN459" s="83"/>
      <c r="AO459" s="83"/>
      <c r="AP459" s="83"/>
      <c r="AX459" s="80" t="s">
        <v>857</v>
      </c>
      <c r="AY459" s="80" t="s">
        <v>121</v>
      </c>
    </row>
    <row r="460" s="80" customFormat="1" ht="17.25" spans="1:51">
      <c r="A460" s="95"/>
      <c r="B460" s="95"/>
      <c r="C460" s="95"/>
      <c r="D460" s="95"/>
      <c r="E460" s="95"/>
      <c r="F460" s="95"/>
      <c r="G460" s="95"/>
      <c r="H460" s="95"/>
      <c r="I460" s="95"/>
      <c r="J460" s="95"/>
      <c r="K460" s="95"/>
      <c r="Y460" s="98"/>
      <c r="Z460" s="80">
        <f t="shared" si="26"/>
        <v>0</v>
      </c>
      <c r="AA460" s="80" t="str">
        <f t="shared" si="25"/>
        <v>凌兆分理处</v>
      </c>
      <c r="AB460" s="81" t="s">
        <v>861</v>
      </c>
      <c r="AC460" s="81">
        <v>0</v>
      </c>
      <c r="AD460" s="81">
        <v>0</v>
      </c>
      <c r="AE460" s="81">
        <v>0</v>
      </c>
      <c r="AF460" s="81">
        <v>0</v>
      </c>
      <c r="AG460" s="80" t="str">
        <f>IFERROR(VLOOKUP(AB460,$AI:$AJ,2,FALSE),0)</f>
        <v>凌兆分理处</v>
      </c>
      <c r="AI460" s="89" t="s">
        <v>839</v>
      </c>
      <c r="AJ460" s="89" t="s">
        <v>121</v>
      </c>
      <c r="AL460" s="83"/>
      <c r="AM460" s="83"/>
      <c r="AN460" s="83"/>
      <c r="AO460" s="83"/>
      <c r="AP460" s="83"/>
      <c r="AX460" s="80" t="s">
        <v>839</v>
      </c>
      <c r="AY460" s="80" t="s">
        <v>121</v>
      </c>
    </row>
    <row r="461" s="80" customFormat="1" ht="17.25" spans="1:51">
      <c r="A461" s="95"/>
      <c r="B461" s="95"/>
      <c r="C461" s="95"/>
      <c r="D461" s="95"/>
      <c r="E461" s="95"/>
      <c r="F461" s="95"/>
      <c r="G461" s="95"/>
      <c r="H461" s="95"/>
      <c r="I461" s="95"/>
      <c r="J461" s="95"/>
      <c r="K461" s="95"/>
      <c r="Y461" s="98"/>
      <c r="Z461" s="80">
        <f t="shared" si="26"/>
        <v>0</v>
      </c>
      <c r="AA461" s="80" t="str">
        <f t="shared" si="25"/>
        <v>金桥支行</v>
      </c>
      <c r="AB461" s="81" t="s">
        <v>407</v>
      </c>
      <c r="AC461" s="81">
        <v>0</v>
      </c>
      <c r="AD461" s="81">
        <v>0</v>
      </c>
      <c r="AE461" s="81">
        <v>0</v>
      </c>
      <c r="AF461" s="81">
        <v>3500</v>
      </c>
      <c r="AG461" s="80" t="str">
        <f>IFERROR(VLOOKUP(AB461,$AI:$AJ,2,FALSE),0)</f>
        <v>金桥支行</v>
      </c>
      <c r="AI461" s="89" t="s">
        <v>862</v>
      </c>
      <c r="AJ461" s="89" t="s">
        <v>121</v>
      </c>
      <c r="AL461" s="83"/>
      <c r="AM461" s="83"/>
      <c r="AN461" s="83"/>
      <c r="AO461" s="83"/>
      <c r="AP461" s="83"/>
      <c r="AX461" s="80" t="s">
        <v>862</v>
      </c>
      <c r="AY461" s="80" t="s">
        <v>121</v>
      </c>
    </row>
    <row r="462" s="80" customFormat="1" ht="17.25" spans="1:51">
      <c r="A462" s="95"/>
      <c r="B462" s="95"/>
      <c r="C462" s="95"/>
      <c r="D462" s="95"/>
      <c r="E462" s="95"/>
      <c r="F462" s="95"/>
      <c r="G462" s="95"/>
      <c r="H462" s="95"/>
      <c r="I462" s="95"/>
      <c r="J462" s="95"/>
      <c r="K462" s="95"/>
      <c r="Y462" s="98"/>
      <c r="Z462" s="80">
        <f t="shared" si="26"/>
        <v>0</v>
      </c>
      <c r="AA462" s="80" t="str">
        <f t="shared" si="25"/>
        <v>公司金融部</v>
      </c>
      <c r="AB462" s="81" t="s">
        <v>192</v>
      </c>
      <c r="AC462" s="81">
        <v>0</v>
      </c>
      <c r="AD462" s="81">
        <v>0</v>
      </c>
      <c r="AE462" s="81">
        <v>0</v>
      </c>
      <c r="AF462" s="81">
        <v>0</v>
      </c>
      <c r="AG462" s="80" t="str">
        <f>IFERROR(VLOOKUP(AB462,$AI:$AJ,2,FALSE),0)</f>
        <v>公司金融部</v>
      </c>
      <c r="AI462" s="89" t="s">
        <v>863</v>
      </c>
      <c r="AJ462" s="89" t="s">
        <v>121</v>
      </c>
      <c r="AL462" s="83"/>
      <c r="AM462" s="83"/>
      <c r="AN462" s="83"/>
      <c r="AO462" s="83"/>
      <c r="AP462" s="83"/>
      <c r="AX462" s="80" t="s">
        <v>863</v>
      </c>
      <c r="AY462" s="80" t="s">
        <v>121</v>
      </c>
    </row>
    <row r="463" s="80" customFormat="1" ht="17.25" spans="1:51">
      <c r="A463" s="95"/>
      <c r="B463" s="95"/>
      <c r="C463" s="95"/>
      <c r="D463" s="95"/>
      <c r="E463" s="95"/>
      <c r="F463" s="95"/>
      <c r="G463" s="95"/>
      <c r="H463" s="95"/>
      <c r="I463" s="95"/>
      <c r="J463" s="95"/>
      <c r="K463" s="95"/>
      <c r="Y463" s="98"/>
      <c r="Z463" s="80">
        <f t="shared" si="26"/>
        <v>0</v>
      </c>
      <c r="AA463" s="80" t="str">
        <f t="shared" si="25"/>
        <v>合规内控部</v>
      </c>
      <c r="AB463" s="81" t="s">
        <v>469</v>
      </c>
      <c r="AC463" s="81">
        <v>0</v>
      </c>
      <c r="AD463" s="81">
        <v>0</v>
      </c>
      <c r="AE463" s="81">
        <v>0</v>
      </c>
      <c r="AF463" s="81">
        <v>0</v>
      </c>
      <c r="AG463" s="80" t="str">
        <f>IFERROR(VLOOKUP(AB463,$AI:$AJ,2,FALSE),0)</f>
        <v>合规内控部</v>
      </c>
      <c r="AI463" s="89" t="s">
        <v>849</v>
      </c>
      <c r="AJ463" s="89" t="s">
        <v>69</v>
      </c>
      <c r="AL463" s="83"/>
      <c r="AM463" s="83"/>
      <c r="AN463" s="83"/>
      <c r="AO463" s="83"/>
      <c r="AP463" s="83"/>
      <c r="AX463" s="80" t="s">
        <v>849</v>
      </c>
      <c r="AY463" s="80" t="s">
        <v>69</v>
      </c>
    </row>
    <row r="464" s="80" customFormat="1" ht="17.25" spans="1:51">
      <c r="A464" s="95"/>
      <c r="B464" s="95"/>
      <c r="C464" s="95"/>
      <c r="D464" s="95"/>
      <c r="E464" s="95"/>
      <c r="F464" s="95"/>
      <c r="G464" s="95"/>
      <c r="H464" s="95"/>
      <c r="I464" s="95"/>
      <c r="J464" s="95"/>
      <c r="K464" s="95"/>
      <c r="Y464" s="98"/>
      <c r="Z464" s="80">
        <f t="shared" si="26"/>
        <v>0</v>
      </c>
      <c r="AA464" s="80" t="str">
        <f t="shared" si="25"/>
        <v>公司金融部</v>
      </c>
      <c r="AB464" s="81" t="s">
        <v>238</v>
      </c>
      <c r="AC464" s="81">
        <v>0</v>
      </c>
      <c r="AD464" s="81">
        <v>0</v>
      </c>
      <c r="AE464" s="81">
        <v>0</v>
      </c>
      <c r="AF464" s="81">
        <v>0</v>
      </c>
      <c r="AG464" s="80" t="str">
        <f>IFERROR(VLOOKUP(AB464,$AI:$AJ,2,FALSE),0)</f>
        <v>公司金融部</v>
      </c>
      <c r="AI464" s="89" t="s">
        <v>644</v>
      </c>
      <c r="AJ464" s="89" t="s">
        <v>69</v>
      </c>
      <c r="AL464" s="83"/>
      <c r="AM464" s="83"/>
      <c r="AN464" s="83"/>
      <c r="AO464" s="83"/>
      <c r="AP464" s="83"/>
      <c r="AX464" s="80" t="s">
        <v>644</v>
      </c>
      <c r="AY464" s="80" t="s">
        <v>69</v>
      </c>
    </row>
    <row r="465" s="80" customFormat="1" ht="17.25" spans="1:51">
      <c r="A465" s="95"/>
      <c r="B465" s="95"/>
      <c r="C465" s="95"/>
      <c r="D465" s="95"/>
      <c r="E465" s="95"/>
      <c r="F465" s="95"/>
      <c r="G465" s="95"/>
      <c r="H465" s="95"/>
      <c r="I465" s="95"/>
      <c r="J465" s="95"/>
      <c r="K465" s="95"/>
      <c r="Y465" s="98"/>
      <c r="Z465" s="80">
        <f t="shared" si="26"/>
        <v>0</v>
      </c>
      <c r="AA465" s="80" t="str">
        <f t="shared" si="25"/>
        <v>三林支行</v>
      </c>
      <c r="AB465" s="81" t="s">
        <v>719</v>
      </c>
      <c r="AC465" s="81">
        <v>0</v>
      </c>
      <c r="AD465" s="81">
        <v>0</v>
      </c>
      <c r="AE465" s="81">
        <v>0</v>
      </c>
      <c r="AF465" s="81">
        <v>0</v>
      </c>
      <c r="AG465" s="80" t="str">
        <f>IFERROR(VLOOKUP(AB465,$AI:$AJ,2,FALSE),0)</f>
        <v>三林支行</v>
      </c>
      <c r="AI465" s="89" t="s">
        <v>226</v>
      </c>
      <c r="AJ465" s="89" t="s">
        <v>69</v>
      </c>
      <c r="AL465" s="83"/>
      <c r="AM465" s="83"/>
      <c r="AN465" s="83"/>
      <c r="AO465" s="83"/>
      <c r="AP465" s="83"/>
      <c r="AX465" s="80" t="s">
        <v>226</v>
      </c>
      <c r="AY465" s="80" t="s">
        <v>69</v>
      </c>
    </row>
    <row r="466" s="80" customFormat="1" ht="17.25" spans="1:51">
      <c r="A466" s="95"/>
      <c r="B466" s="95"/>
      <c r="C466" s="95"/>
      <c r="D466" s="95"/>
      <c r="E466" s="95"/>
      <c r="F466" s="95"/>
      <c r="G466" s="95"/>
      <c r="H466" s="95"/>
      <c r="I466" s="95"/>
      <c r="J466" s="95"/>
      <c r="K466" s="95"/>
      <c r="Y466" s="98"/>
      <c r="Z466" s="80">
        <f t="shared" si="26"/>
        <v>0</v>
      </c>
      <c r="AA466" s="80" t="str">
        <f t="shared" si="25"/>
        <v>营业部</v>
      </c>
      <c r="AB466" s="81" t="s">
        <v>410</v>
      </c>
      <c r="AC466" s="81">
        <v>0</v>
      </c>
      <c r="AD466" s="81">
        <v>0</v>
      </c>
      <c r="AE466" s="81">
        <v>0</v>
      </c>
      <c r="AF466" s="81">
        <v>8000</v>
      </c>
      <c r="AG466" s="80" t="str">
        <f>IFERROR(VLOOKUP(AB466,$AI:$AJ,2,FALSE),0)</f>
        <v>营业部</v>
      </c>
      <c r="AI466" s="89" t="s">
        <v>216</v>
      </c>
      <c r="AJ466" s="89" t="s">
        <v>69</v>
      </c>
      <c r="AL466" s="83"/>
      <c r="AM466" s="83"/>
      <c r="AN466" s="83"/>
      <c r="AO466" s="83"/>
      <c r="AP466" s="83"/>
      <c r="AX466" s="80" t="s">
        <v>216</v>
      </c>
      <c r="AY466" s="80" t="s">
        <v>69</v>
      </c>
    </row>
    <row r="467" s="80" customFormat="1" ht="17.25" spans="1:51">
      <c r="A467" s="95"/>
      <c r="B467" s="95"/>
      <c r="C467" s="95"/>
      <c r="D467" s="95"/>
      <c r="E467" s="95"/>
      <c r="F467" s="95"/>
      <c r="G467" s="95"/>
      <c r="H467" s="95"/>
      <c r="I467" s="95"/>
      <c r="J467" s="95"/>
      <c r="K467" s="95"/>
      <c r="Y467" s="98"/>
      <c r="Z467" s="80">
        <f t="shared" si="26"/>
        <v>0</v>
      </c>
      <c r="AA467" s="80" t="str">
        <f t="shared" si="25"/>
        <v>北蔡支行</v>
      </c>
      <c r="AB467" s="81" t="s">
        <v>413</v>
      </c>
      <c r="AC467" s="81">
        <v>0</v>
      </c>
      <c r="AD467" s="81">
        <v>0</v>
      </c>
      <c r="AE467" s="81">
        <v>0</v>
      </c>
      <c r="AF467" s="81">
        <v>0</v>
      </c>
      <c r="AG467" s="80" t="str">
        <f>IFERROR(VLOOKUP(AB467,$AI:$AJ,2,FALSE),0)</f>
        <v>北蔡支行</v>
      </c>
      <c r="AI467" s="89" t="s">
        <v>592</v>
      </c>
      <c r="AJ467" s="89" t="s">
        <v>69</v>
      </c>
      <c r="AL467" s="83"/>
      <c r="AM467" s="83"/>
      <c r="AN467" s="83"/>
      <c r="AO467" s="83"/>
      <c r="AP467" s="83"/>
      <c r="AX467" s="80" t="s">
        <v>592</v>
      </c>
      <c r="AY467" s="80" t="s">
        <v>69</v>
      </c>
    </row>
    <row r="468" s="80" customFormat="1" ht="17.25" spans="1:51">
      <c r="A468" s="95"/>
      <c r="B468" s="95"/>
      <c r="C468" s="95"/>
      <c r="D468" s="95"/>
      <c r="E468" s="95"/>
      <c r="F468" s="95"/>
      <c r="G468" s="95"/>
      <c r="H468" s="95"/>
      <c r="I468" s="95"/>
      <c r="J468" s="95"/>
      <c r="K468" s="95"/>
      <c r="Y468" s="98"/>
      <c r="Z468" s="80">
        <f t="shared" si="26"/>
        <v>0</v>
      </c>
      <c r="AA468" s="80" t="str">
        <f t="shared" si="25"/>
        <v>运营管理部业务保障部</v>
      </c>
      <c r="AB468" s="81" t="s">
        <v>465</v>
      </c>
      <c r="AC468" s="81">
        <v>0</v>
      </c>
      <c r="AD468" s="81">
        <v>0</v>
      </c>
      <c r="AE468" s="81">
        <v>0</v>
      </c>
      <c r="AF468" s="81">
        <v>0</v>
      </c>
      <c r="AG468" s="80" t="str">
        <f>IFERROR(VLOOKUP(AB468,$AI:$AJ,2,FALSE),0)</f>
        <v>运营管理部业务保障部</v>
      </c>
      <c r="AI468" s="89" t="s">
        <v>585</v>
      </c>
      <c r="AJ468" s="89" t="s">
        <v>69</v>
      </c>
      <c r="AL468" s="83"/>
      <c r="AM468" s="83"/>
      <c r="AN468" s="83"/>
      <c r="AO468" s="83"/>
      <c r="AP468" s="83"/>
      <c r="AX468" s="80" t="s">
        <v>585</v>
      </c>
      <c r="AY468" s="80" t="s">
        <v>69</v>
      </c>
    </row>
    <row r="469" s="80" customFormat="1" ht="17.25" spans="1:51">
      <c r="A469" s="95"/>
      <c r="B469" s="95"/>
      <c r="C469" s="95"/>
      <c r="D469" s="95"/>
      <c r="E469" s="95"/>
      <c r="F469" s="95"/>
      <c r="G469" s="95"/>
      <c r="H469" s="95"/>
      <c r="I469" s="95"/>
      <c r="J469" s="95"/>
      <c r="K469" s="95"/>
      <c r="Y469" s="98"/>
      <c r="Z469" s="80">
        <f t="shared" si="26"/>
        <v>0</v>
      </c>
      <c r="AA469" s="80">
        <f t="shared" si="25"/>
        <v>0</v>
      </c>
      <c r="AB469" s="81" t="s">
        <v>864</v>
      </c>
      <c r="AC469" s="81">
        <v>0</v>
      </c>
      <c r="AD469" s="81">
        <v>0</v>
      </c>
      <c r="AE469" s="81">
        <v>0</v>
      </c>
      <c r="AF469" s="81">
        <v>0</v>
      </c>
      <c r="AG469" s="80">
        <f>IFERROR(VLOOKUP(AB469,$AI:$AJ,2,FALSE),0)</f>
        <v>0</v>
      </c>
      <c r="AI469" s="89" t="s">
        <v>865</v>
      </c>
      <c r="AJ469" s="89" t="s">
        <v>69</v>
      </c>
      <c r="AL469" s="83"/>
      <c r="AM469" s="83"/>
      <c r="AN469" s="83"/>
      <c r="AO469" s="83"/>
      <c r="AP469" s="83"/>
      <c r="AX469" s="80" t="s">
        <v>865</v>
      </c>
      <c r="AY469" s="80" t="s">
        <v>69</v>
      </c>
    </row>
    <row r="470" s="80" customFormat="1" ht="17.25" spans="1:51">
      <c r="A470" s="95"/>
      <c r="B470" s="95"/>
      <c r="C470" s="95"/>
      <c r="D470" s="95"/>
      <c r="E470" s="95"/>
      <c r="F470" s="95"/>
      <c r="G470" s="95"/>
      <c r="H470" s="95"/>
      <c r="I470" s="95"/>
      <c r="J470" s="95"/>
      <c r="K470" s="95"/>
      <c r="Y470" s="98"/>
      <c r="Z470" s="80">
        <f t="shared" si="26"/>
        <v>0</v>
      </c>
      <c r="AA470" s="80" t="str">
        <f t="shared" si="25"/>
        <v>潼港分理处</v>
      </c>
      <c r="AB470" s="81" t="s">
        <v>416</v>
      </c>
      <c r="AC470" s="81">
        <v>1</v>
      </c>
      <c r="AD470" s="81">
        <v>0</v>
      </c>
      <c r="AE470" s="81">
        <v>1</v>
      </c>
      <c r="AF470" s="81">
        <v>0</v>
      </c>
      <c r="AG470" s="80" t="str">
        <f>IFERROR(VLOOKUP(AB470,$AI:$AJ,2,FALSE),0)</f>
        <v>潼港分理处</v>
      </c>
      <c r="AI470" s="89" t="s">
        <v>866</v>
      </c>
      <c r="AJ470" s="89" t="s">
        <v>69</v>
      </c>
      <c r="AL470" s="83"/>
      <c r="AM470" s="83"/>
      <c r="AN470" s="83"/>
      <c r="AO470" s="83"/>
      <c r="AP470" s="83"/>
      <c r="AX470" s="80" t="s">
        <v>866</v>
      </c>
      <c r="AY470" s="80" t="s">
        <v>69</v>
      </c>
    </row>
    <row r="471" s="80" customFormat="1" ht="17.25" spans="1:51">
      <c r="A471" s="95"/>
      <c r="B471" s="95"/>
      <c r="C471" s="95"/>
      <c r="D471" s="95"/>
      <c r="E471" s="95"/>
      <c r="F471" s="95"/>
      <c r="G471" s="95"/>
      <c r="H471" s="95"/>
      <c r="I471" s="95"/>
      <c r="J471" s="95"/>
      <c r="K471" s="95"/>
      <c r="Y471" s="98"/>
      <c r="Z471" s="80">
        <f t="shared" si="26"/>
        <v>0</v>
      </c>
      <c r="AA471" s="80" t="str">
        <f t="shared" si="25"/>
        <v>陆家嘴支行</v>
      </c>
      <c r="AB471" s="81" t="s">
        <v>651</v>
      </c>
      <c r="AC471" s="81">
        <v>0</v>
      </c>
      <c r="AD471" s="81">
        <v>0</v>
      </c>
      <c r="AE471" s="81">
        <v>0</v>
      </c>
      <c r="AF471" s="81">
        <v>0</v>
      </c>
      <c r="AG471" s="80" t="str">
        <f>IFERROR(VLOOKUP(AB471,$AI:$AJ,2,FALSE),0)</f>
        <v>陆家嘴支行</v>
      </c>
      <c r="AI471" s="89" t="s">
        <v>867</v>
      </c>
      <c r="AJ471" s="89" t="s">
        <v>69</v>
      </c>
      <c r="AL471" s="83"/>
      <c r="AM471" s="83"/>
      <c r="AN471" s="83"/>
      <c r="AO471" s="83"/>
      <c r="AP471" s="83"/>
      <c r="AX471" s="80" t="s">
        <v>867</v>
      </c>
      <c r="AY471" s="80" t="s">
        <v>69</v>
      </c>
    </row>
    <row r="472" s="80" customFormat="1" ht="17.25" spans="1:51">
      <c r="A472" s="95"/>
      <c r="B472" s="95"/>
      <c r="C472" s="95"/>
      <c r="D472" s="95"/>
      <c r="E472" s="95"/>
      <c r="F472" s="95"/>
      <c r="G472" s="95"/>
      <c r="H472" s="95"/>
      <c r="I472" s="95"/>
      <c r="J472" s="95"/>
      <c r="K472" s="95"/>
      <c r="Y472" s="98"/>
      <c r="Z472" s="80">
        <f t="shared" si="26"/>
        <v>0</v>
      </c>
      <c r="AA472" s="80" t="str">
        <f t="shared" si="25"/>
        <v>曹路支行</v>
      </c>
      <c r="AB472" s="81" t="s">
        <v>226</v>
      </c>
      <c r="AC472" s="81">
        <v>2</v>
      </c>
      <c r="AD472" s="81">
        <v>10000</v>
      </c>
      <c r="AE472" s="81">
        <v>2</v>
      </c>
      <c r="AF472" s="81">
        <v>10000</v>
      </c>
      <c r="AG472" s="80" t="str">
        <f>IFERROR(VLOOKUP(AB472,$AI:$AJ,2,FALSE),0)</f>
        <v>曹路支行</v>
      </c>
      <c r="AI472" s="89" t="s">
        <v>76</v>
      </c>
      <c r="AJ472" s="89" t="s">
        <v>69</v>
      </c>
      <c r="AL472" s="83"/>
      <c r="AM472" s="83"/>
      <c r="AN472" s="83"/>
      <c r="AO472" s="83"/>
      <c r="AP472" s="83"/>
      <c r="AX472" s="80" t="s">
        <v>76</v>
      </c>
      <c r="AY472" s="80" t="s">
        <v>69</v>
      </c>
    </row>
    <row r="473" s="80" customFormat="1" ht="17.25" spans="1:51">
      <c r="A473" s="95"/>
      <c r="B473" s="95"/>
      <c r="C473" s="95"/>
      <c r="D473" s="95"/>
      <c r="E473" s="95"/>
      <c r="F473" s="95"/>
      <c r="G473" s="95"/>
      <c r="H473" s="95"/>
      <c r="I473" s="95"/>
      <c r="J473" s="95"/>
      <c r="K473" s="95"/>
      <c r="Y473" s="98"/>
      <c r="Z473" s="80">
        <f t="shared" si="26"/>
        <v>0</v>
      </c>
      <c r="AA473" s="80">
        <f t="shared" si="25"/>
        <v>0</v>
      </c>
      <c r="AB473" s="81" t="s">
        <v>868</v>
      </c>
      <c r="AC473" s="81">
        <v>0</v>
      </c>
      <c r="AD473" s="81">
        <v>0</v>
      </c>
      <c r="AE473" s="81">
        <v>0</v>
      </c>
      <c r="AF473" s="81">
        <v>0</v>
      </c>
      <c r="AG473" s="80">
        <f>IFERROR(VLOOKUP(AB473,$AI:$AJ,2,FALSE),0)</f>
        <v>0</v>
      </c>
      <c r="AI473" s="89" t="s">
        <v>63</v>
      </c>
      <c r="AJ473" s="89" t="s">
        <v>69</v>
      </c>
      <c r="AL473" s="83"/>
      <c r="AM473" s="83"/>
      <c r="AN473" s="83"/>
      <c r="AO473" s="83"/>
      <c r="AP473" s="83"/>
      <c r="AX473" s="80" t="s">
        <v>63</v>
      </c>
      <c r="AY473" s="80" t="s">
        <v>69</v>
      </c>
    </row>
    <row r="474" s="80" customFormat="1" ht="17.25" spans="1:51">
      <c r="A474" s="95"/>
      <c r="B474" s="95"/>
      <c r="C474" s="95"/>
      <c r="D474" s="95"/>
      <c r="E474" s="95"/>
      <c r="F474" s="95"/>
      <c r="G474" s="95"/>
      <c r="H474" s="95"/>
      <c r="I474" s="95"/>
      <c r="J474" s="95"/>
      <c r="K474" s="95"/>
      <c r="Y474" s="98"/>
      <c r="Z474" s="80">
        <f t="shared" si="26"/>
        <v>0</v>
      </c>
      <c r="AA474" s="80" t="str">
        <f t="shared" si="25"/>
        <v>金海华城分理处</v>
      </c>
      <c r="AB474" s="81" t="s">
        <v>869</v>
      </c>
      <c r="AC474" s="81">
        <v>0</v>
      </c>
      <c r="AD474" s="81">
        <v>0</v>
      </c>
      <c r="AE474" s="81">
        <v>0</v>
      </c>
      <c r="AF474" s="81">
        <v>0</v>
      </c>
      <c r="AG474" s="80" t="str">
        <f>IFERROR(VLOOKUP(AB474,$AI:$AJ,2,FALSE),0)</f>
        <v>金海华城分理处</v>
      </c>
      <c r="AI474" s="93" t="s">
        <v>496</v>
      </c>
      <c r="AJ474" s="89" t="s">
        <v>69</v>
      </c>
      <c r="AL474" s="83"/>
      <c r="AM474" s="83"/>
      <c r="AN474" s="83"/>
      <c r="AO474" s="83"/>
      <c r="AP474" s="83"/>
      <c r="AX474" s="80" t="s">
        <v>496</v>
      </c>
      <c r="AY474" s="80" t="s">
        <v>69</v>
      </c>
    </row>
    <row r="475" s="80" customFormat="1" ht="17.25" spans="1:51">
      <c r="A475" s="95"/>
      <c r="B475" s="95"/>
      <c r="C475" s="95"/>
      <c r="D475" s="95"/>
      <c r="E475" s="95"/>
      <c r="F475" s="95"/>
      <c r="G475" s="95"/>
      <c r="H475" s="95"/>
      <c r="I475" s="95"/>
      <c r="J475" s="95"/>
      <c r="K475" s="95"/>
      <c r="Y475" s="98"/>
      <c r="Z475" s="80">
        <f t="shared" si="26"/>
        <v>0</v>
      </c>
      <c r="AA475" s="80" t="str">
        <f t="shared" si="25"/>
        <v>川沙支行</v>
      </c>
      <c r="AB475" s="81" t="s">
        <v>175</v>
      </c>
      <c r="AC475" s="81">
        <v>0</v>
      </c>
      <c r="AD475" s="81">
        <v>0</v>
      </c>
      <c r="AE475" s="81">
        <v>0</v>
      </c>
      <c r="AF475" s="81">
        <v>0</v>
      </c>
      <c r="AG475" s="80" t="str">
        <f>IFERROR(VLOOKUP(AB475,$AI:$AJ,2,FALSE),0)</f>
        <v>川沙支行</v>
      </c>
      <c r="AI475" s="94" t="s">
        <v>871</v>
      </c>
      <c r="AJ475" s="89" t="s">
        <v>69</v>
      </c>
      <c r="AL475" s="83"/>
      <c r="AM475" s="83"/>
      <c r="AN475" s="83"/>
      <c r="AO475" s="83"/>
      <c r="AP475" s="83"/>
      <c r="AX475" s="80" t="s">
        <v>871</v>
      </c>
      <c r="AY475" s="80" t="s">
        <v>69</v>
      </c>
    </row>
    <row r="476" s="80" customFormat="1" ht="17.25" spans="1:51">
      <c r="A476" s="95"/>
      <c r="B476" s="95"/>
      <c r="C476" s="95"/>
      <c r="D476" s="95"/>
      <c r="E476" s="95"/>
      <c r="F476" s="95"/>
      <c r="G476" s="95"/>
      <c r="H476" s="95"/>
      <c r="I476" s="95"/>
      <c r="J476" s="95"/>
      <c r="K476" s="95"/>
      <c r="Y476" s="98"/>
      <c r="Z476" s="80">
        <f t="shared" si="26"/>
        <v>0</v>
      </c>
      <c r="AA476" s="80">
        <f t="shared" si="25"/>
        <v>0</v>
      </c>
      <c r="AB476" s="81" t="s">
        <v>870</v>
      </c>
      <c r="AC476" s="81">
        <v>0</v>
      </c>
      <c r="AD476" s="81">
        <v>0</v>
      </c>
      <c r="AE476" s="81">
        <v>0</v>
      </c>
      <c r="AF476" s="81">
        <v>0</v>
      </c>
      <c r="AG476" s="80">
        <f>IFERROR(VLOOKUP(AB476,$AI:$AJ,2,FALSE),0)</f>
        <v>0</v>
      </c>
      <c r="AI476" s="89" t="s">
        <v>727</v>
      </c>
      <c r="AJ476" s="89" t="s">
        <v>69</v>
      </c>
      <c r="AL476" s="83"/>
      <c r="AM476" s="83"/>
      <c r="AN476" s="83"/>
      <c r="AO476" s="83"/>
      <c r="AP476" s="83"/>
      <c r="AX476" s="80" t="s">
        <v>727</v>
      </c>
      <c r="AY476" s="80" t="s">
        <v>69</v>
      </c>
    </row>
    <row r="477" s="80" customFormat="1" ht="17.25" spans="1:51">
      <c r="A477" s="95"/>
      <c r="B477" s="95"/>
      <c r="C477" s="95"/>
      <c r="D477" s="95"/>
      <c r="E477" s="95"/>
      <c r="F477" s="95"/>
      <c r="G477" s="95"/>
      <c r="H477" s="95"/>
      <c r="I477" s="95"/>
      <c r="J477" s="95"/>
      <c r="K477" s="95"/>
      <c r="Y477" s="98"/>
      <c r="Z477" s="80">
        <f t="shared" si="26"/>
        <v>0</v>
      </c>
      <c r="AA477" s="80" t="str">
        <f t="shared" si="25"/>
        <v>六团支行</v>
      </c>
      <c r="AB477" s="81" t="s">
        <v>872</v>
      </c>
      <c r="AC477" s="81">
        <v>0</v>
      </c>
      <c r="AD477" s="81">
        <v>0</v>
      </c>
      <c r="AE477" s="81">
        <v>0</v>
      </c>
      <c r="AF477" s="81">
        <v>0</v>
      </c>
      <c r="AG477" s="80" t="str">
        <f>IFERROR(VLOOKUP(AB477,$AI:$AJ,2,FALSE),0)</f>
        <v>六团支行</v>
      </c>
      <c r="AI477" s="89" t="s">
        <v>755</v>
      </c>
      <c r="AJ477" s="89" t="s">
        <v>69</v>
      </c>
      <c r="AL477" s="83"/>
      <c r="AM477" s="83"/>
      <c r="AN477" s="83"/>
      <c r="AO477" s="83"/>
      <c r="AP477" s="83"/>
      <c r="AX477" s="80" t="s">
        <v>755</v>
      </c>
      <c r="AY477" s="80" t="s">
        <v>69</v>
      </c>
    </row>
    <row r="478" s="80" customFormat="1" ht="17.25" spans="1:51">
      <c r="A478" s="95"/>
      <c r="B478" s="95"/>
      <c r="C478" s="95"/>
      <c r="D478" s="95"/>
      <c r="E478" s="95"/>
      <c r="F478" s="95"/>
      <c r="G478" s="95"/>
      <c r="H478" s="95"/>
      <c r="I478" s="95"/>
      <c r="J478" s="95"/>
      <c r="K478" s="95"/>
      <c r="Y478" s="98"/>
      <c r="Z478" s="80">
        <f t="shared" si="26"/>
        <v>0</v>
      </c>
      <c r="AA478" s="80" t="str">
        <f t="shared" si="25"/>
        <v>授信审批部</v>
      </c>
      <c r="AB478" s="81" t="s">
        <v>554</v>
      </c>
      <c r="AC478" s="81">
        <v>0</v>
      </c>
      <c r="AD478" s="81">
        <v>0</v>
      </c>
      <c r="AE478" s="81">
        <v>0</v>
      </c>
      <c r="AF478" s="81">
        <v>0</v>
      </c>
      <c r="AG478" s="80" t="str">
        <f>IFERROR(VLOOKUP(AB478,$AI:$AJ,2,FALSE),0)</f>
        <v>授信审批部</v>
      </c>
      <c r="AI478" s="89" t="s">
        <v>500</v>
      </c>
      <c r="AJ478" s="89" t="s">
        <v>69</v>
      </c>
      <c r="AL478" s="83"/>
      <c r="AM478" s="83"/>
      <c r="AN478" s="83"/>
      <c r="AO478" s="83"/>
      <c r="AP478" s="83"/>
      <c r="AX478" s="80" t="s">
        <v>500</v>
      </c>
      <c r="AY478" s="80" t="s">
        <v>69</v>
      </c>
    </row>
    <row r="479" s="80" customFormat="1" ht="17.25" spans="1:51">
      <c r="A479" s="95"/>
      <c r="B479" s="95"/>
      <c r="C479" s="95"/>
      <c r="D479" s="95"/>
      <c r="E479" s="95"/>
      <c r="F479" s="95"/>
      <c r="G479" s="95"/>
      <c r="H479" s="95"/>
      <c r="I479" s="95"/>
      <c r="J479" s="95"/>
      <c r="K479" s="95"/>
      <c r="Y479" s="98"/>
      <c r="Z479" s="80">
        <f t="shared" si="26"/>
        <v>0</v>
      </c>
      <c r="AA479" s="80" t="str">
        <f t="shared" si="25"/>
        <v>营业部</v>
      </c>
      <c r="AB479" s="81" t="s">
        <v>420</v>
      </c>
      <c r="AC479" s="81">
        <v>0</v>
      </c>
      <c r="AD479" s="81">
        <v>0</v>
      </c>
      <c r="AE479" s="81">
        <v>0</v>
      </c>
      <c r="AF479" s="81">
        <v>0</v>
      </c>
      <c r="AG479" s="80" t="str">
        <f>IFERROR(VLOOKUP(AB479,$AI:$AJ,2,FALSE),0)</f>
        <v>营业部</v>
      </c>
      <c r="AI479" s="89" t="s">
        <v>569</v>
      </c>
      <c r="AJ479" s="89" t="s">
        <v>69</v>
      </c>
      <c r="AL479" s="83"/>
      <c r="AM479" s="83"/>
      <c r="AN479" s="83"/>
      <c r="AO479" s="83"/>
      <c r="AP479" s="83"/>
      <c r="AX479" s="80" t="s">
        <v>569</v>
      </c>
      <c r="AY479" s="80" t="s">
        <v>69</v>
      </c>
    </row>
    <row r="480" s="80" customFormat="1" ht="17.25" spans="1:51">
      <c r="A480" s="95"/>
      <c r="B480" s="95"/>
      <c r="C480" s="95"/>
      <c r="D480" s="95"/>
      <c r="E480" s="95"/>
      <c r="F480" s="95"/>
      <c r="G480" s="95"/>
      <c r="H480" s="95"/>
      <c r="I480" s="95"/>
      <c r="J480" s="95"/>
      <c r="K480" s="95"/>
      <c r="Y480" s="98"/>
      <c r="Z480" s="80">
        <f t="shared" si="26"/>
        <v>0</v>
      </c>
      <c r="AA480" s="80" t="str">
        <f t="shared" si="25"/>
        <v>六团支行</v>
      </c>
      <c r="AB480" s="81" t="s">
        <v>422</v>
      </c>
      <c r="AC480" s="81">
        <v>0</v>
      </c>
      <c r="AD480" s="81">
        <v>2000</v>
      </c>
      <c r="AE480" s="81">
        <v>0</v>
      </c>
      <c r="AF480" s="81">
        <v>22000</v>
      </c>
      <c r="AG480" s="80" t="str">
        <f>IFERROR(VLOOKUP(AB480,$AI:$AJ,2,FALSE),0)</f>
        <v>六团支行</v>
      </c>
      <c r="AI480" s="89" t="s">
        <v>820</v>
      </c>
      <c r="AJ480" s="89" t="s">
        <v>69</v>
      </c>
      <c r="AL480" s="83"/>
      <c r="AM480" s="83"/>
      <c r="AN480" s="83"/>
      <c r="AO480" s="83"/>
      <c r="AP480" s="83"/>
      <c r="AX480" s="80" t="s">
        <v>820</v>
      </c>
      <c r="AY480" s="80" t="s">
        <v>69</v>
      </c>
    </row>
    <row r="481" s="80" customFormat="1" ht="17.25" spans="1:51">
      <c r="A481" s="95"/>
      <c r="B481" s="95"/>
      <c r="C481" s="95"/>
      <c r="D481" s="95"/>
      <c r="E481" s="95"/>
      <c r="F481" s="95"/>
      <c r="G481" s="95"/>
      <c r="H481" s="95"/>
      <c r="I481" s="95"/>
      <c r="J481" s="95"/>
      <c r="K481" s="95"/>
      <c r="Y481" s="98"/>
      <c r="Z481" s="80">
        <f t="shared" si="26"/>
        <v>0</v>
      </c>
      <c r="AA481" s="80" t="str">
        <f t="shared" si="25"/>
        <v>运营管理部</v>
      </c>
      <c r="AB481" s="81" t="s">
        <v>363</v>
      </c>
      <c r="AC481" s="81">
        <v>0</v>
      </c>
      <c r="AD481" s="81">
        <v>0</v>
      </c>
      <c r="AE481" s="81">
        <v>0</v>
      </c>
      <c r="AF481" s="81">
        <v>0</v>
      </c>
      <c r="AG481" s="80" t="str">
        <f>IFERROR(VLOOKUP(AB481,$AI:$AJ,2,FALSE),0)</f>
        <v>运营管理部</v>
      </c>
      <c r="AI481" s="89" t="s">
        <v>873</v>
      </c>
      <c r="AJ481" s="89" t="s">
        <v>69</v>
      </c>
      <c r="AL481" s="83"/>
      <c r="AM481" s="83"/>
      <c r="AN481" s="83"/>
      <c r="AO481" s="83"/>
      <c r="AP481" s="83"/>
      <c r="AX481" s="80" t="s">
        <v>873</v>
      </c>
      <c r="AY481" s="80" t="s">
        <v>69</v>
      </c>
    </row>
    <row r="482" s="80" customFormat="1" ht="17.25" spans="1:51">
      <c r="A482" s="95"/>
      <c r="B482" s="95"/>
      <c r="C482" s="95"/>
      <c r="D482" s="95"/>
      <c r="E482" s="95"/>
      <c r="F482" s="95"/>
      <c r="G482" s="95"/>
      <c r="H482" s="95"/>
      <c r="I482" s="95"/>
      <c r="J482" s="95"/>
      <c r="K482" s="95"/>
      <c r="Y482" s="98"/>
      <c r="Z482" s="80">
        <f t="shared" si="26"/>
        <v>0</v>
      </c>
      <c r="AA482" s="80" t="str">
        <f t="shared" si="25"/>
        <v>金桥支行</v>
      </c>
      <c r="AB482" s="81" t="s">
        <v>850</v>
      </c>
      <c r="AC482" s="81">
        <v>0</v>
      </c>
      <c r="AD482" s="81">
        <v>0</v>
      </c>
      <c r="AE482" s="81">
        <v>0</v>
      </c>
      <c r="AF482" s="81">
        <v>0</v>
      </c>
      <c r="AG482" s="80" t="str">
        <f>IFERROR(VLOOKUP(AB482,$AI:$AJ,2,FALSE),0)</f>
        <v>金桥支行</v>
      </c>
      <c r="AI482" s="93" t="s">
        <v>874</v>
      </c>
      <c r="AJ482" s="89" t="s">
        <v>69</v>
      </c>
      <c r="AL482" s="83"/>
      <c r="AM482" s="83"/>
      <c r="AN482" s="83"/>
      <c r="AO482" s="83"/>
      <c r="AP482" s="83"/>
      <c r="AX482" s="80" t="s">
        <v>874</v>
      </c>
      <c r="AY482" s="80" t="s">
        <v>69</v>
      </c>
    </row>
    <row r="483" s="80" customFormat="1" ht="17.25" spans="1:51">
      <c r="A483" s="95"/>
      <c r="B483" s="95"/>
      <c r="C483" s="95"/>
      <c r="D483" s="95"/>
      <c r="E483" s="95"/>
      <c r="F483" s="95"/>
      <c r="G483" s="95"/>
      <c r="H483" s="95"/>
      <c r="I483" s="95"/>
      <c r="J483" s="95"/>
      <c r="K483" s="95"/>
      <c r="Y483" s="98"/>
      <c r="Z483" s="80">
        <f t="shared" si="26"/>
        <v>0</v>
      </c>
      <c r="AA483" s="80" t="str">
        <f t="shared" si="25"/>
        <v>投行机构部</v>
      </c>
      <c r="AB483" s="81" t="s">
        <v>572</v>
      </c>
      <c r="AC483" s="81">
        <v>0</v>
      </c>
      <c r="AD483" s="81">
        <v>0</v>
      </c>
      <c r="AE483" s="81">
        <v>0</v>
      </c>
      <c r="AF483" s="81">
        <v>0</v>
      </c>
      <c r="AG483" s="80" t="str">
        <f>IFERROR(VLOOKUP(AB483,$AI:$AJ,2,FALSE),0)</f>
        <v>投行机构部</v>
      </c>
      <c r="AI483" s="94" t="s">
        <v>115</v>
      </c>
      <c r="AJ483" s="89" t="s">
        <v>111</v>
      </c>
      <c r="AL483" s="83"/>
      <c r="AM483" s="83"/>
      <c r="AN483" s="83"/>
      <c r="AO483" s="83"/>
      <c r="AP483" s="83"/>
      <c r="AX483" s="80" t="s">
        <v>115</v>
      </c>
      <c r="AY483" s="80" t="s">
        <v>111</v>
      </c>
    </row>
    <row r="484" s="80" customFormat="1" ht="17.25" spans="1:51">
      <c r="A484" s="95"/>
      <c r="B484" s="95"/>
      <c r="C484" s="95"/>
      <c r="D484" s="95"/>
      <c r="E484" s="95"/>
      <c r="F484" s="95"/>
      <c r="G484" s="95"/>
      <c r="H484" s="95"/>
      <c r="I484" s="95"/>
      <c r="J484" s="95"/>
      <c r="K484" s="95"/>
      <c r="Y484" s="98"/>
      <c r="Z484" s="80">
        <f t="shared" si="26"/>
        <v>0</v>
      </c>
      <c r="AA484" s="80" t="str">
        <f t="shared" si="25"/>
        <v>三林支行</v>
      </c>
      <c r="AB484" s="81" t="s">
        <v>734</v>
      </c>
      <c r="AC484" s="81">
        <v>0</v>
      </c>
      <c r="AD484" s="81">
        <v>0</v>
      </c>
      <c r="AE484" s="81">
        <v>0</v>
      </c>
      <c r="AF484" s="81">
        <v>0</v>
      </c>
      <c r="AG484" s="80" t="str">
        <f>IFERROR(VLOOKUP(AB484,$AI:$AJ,2,FALSE),0)</f>
        <v>三林支行</v>
      </c>
      <c r="AI484" s="89" t="s">
        <v>349</v>
      </c>
      <c r="AJ484" s="89" t="s">
        <v>111</v>
      </c>
      <c r="AL484" s="83"/>
      <c r="AM484" s="83"/>
      <c r="AN484" s="83"/>
      <c r="AO484" s="83"/>
      <c r="AP484" s="83"/>
      <c r="AX484" s="80" t="s">
        <v>349</v>
      </c>
      <c r="AY484" s="80" t="s">
        <v>111</v>
      </c>
    </row>
    <row r="485" s="80" customFormat="1" ht="17.25" spans="1:51">
      <c r="A485" s="95"/>
      <c r="B485" s="95"/>
      <c r="C485" s="95"/>
      <c r="D485" s="95"/>
      <c r="E485" s="95"/>
      <c r="F485" s="95"/>
      <c r="G485" s="95"/>
      <c r="H485" s="95"/>
      <c r="I485" s="95"/>
      <c r="J485" s="95"/>
      <c r="K485" s="95"/>
      <c r="Y485" s="98"/>
      <c r="Z485" s="80">
        <f t="shared" si="26"/>
        <v>0</v>
      </c>
      <c r="AA485" s="80" t="str">
        <f t="shared" si="25"/>
        <v>三林支行</v>
      </c>
      <c r="AB485" s="81" t="s">
        <v>715</v>
      </c>
      <c r="AC485" s="81">
        <v>0</v>
      </c>
      <c r="AD485" s="81">
        <v>0</v>
      </c>
      <c r="AE485" s="81">
        <v>0</v>
      </c>
      <c r="AF485" s="81">
        <v>0</v>
      </c>
      <c r="AG485" s="80" t="str">
        <f>IFERROR(VLOOKUP(AB485,$AI:$AJ,2,FALSE),0)</f>
        <v>三林支行</v>
      </c>
      <c r="AI485" s="89" t="s">
        <v>71</v>
      </c>
      <c r="AJ485" s="89" t="s">
        <v>111</v>
      </c>
      <c r="AL485" s="83"/>
      <c r="AM485" s="83"/>
      <c r="AN485" s="83"/>
      <c r="AO485" s="83"/>
      <c r="AP485" s="83"/>
      <c r="AX485" s="80" t="s">
        <v>71</v>
      </c>
      <c r="AY485" s="80" t="s">
        <v>111</v>
      </c>
    </row>
    <row r="486" s="80" customFormat="1" ht="17.25" spans="1:51">
      <c r="A486" s="95"/>
      <c r="B486" s="95"/>
      <c r="C486" s="95"/>
      <c r="D486" s="95"/>
      <c r="E486" s="95"/>
      <c r="F486" s="95"/>
      <c r="G486" s="95"/>
      <c r="H486" s="95"/>
      <c r="I486" s="95"/>
      <c r="J486" s="95"/>
      <c r="K486" s="95"/>
      <c r="Y486" s="98"/>
      <c r="Z486" s="80">
        <f t="shared" si="26"/>
        <v>0</v>
      </c>
      <c r="AA486" s="80" t="str">
        <f t="shared" si="25"/>
        <v>高桥支行</v>
      </c>
      <c r="AB486" s="81" t="s">
        <v>875</v>
      </c>
      <c r="AC486" s="81">
        <v>0</v>
      </c>
      <c r="AD486" s="81">
        <v>0</v>
      </c>
      <c r="AE486" s="81">
        <v>0</v>
      </c>
      <c r="AF486" s="81">
        <v>0</v>
      </c>
      <c r="AG486" s="80" t="str">
        <f>IFERROR(VLOOKUP(AB486,$AI:$AJ,2,FALSE),0)</f>
        <v>高桥支行</v>
      </c>
      <c r="AI486" s="89" t="s">
        <v>432</v>
      </c>
      <c r="AJ486" s="89" t="s">
        <v>111</v>
      </c>
      <c r="AL486" s="83"/>
      <c r="AM486" s="83"/>
      <c r="AN486" s="83"/>
      <c r="AO486" s="83"/>
      <c r="AP486" s="83"/>
      <c r="AX486" s="80" t="s">
        <v>432</v>
      </c>
      <c r="AY486" s="80" t="s">
        <v>111</v>
      </c>
    </row>
    <row r="487" s="80" customFormat="1" ht="17.25" spans="1:51">
      <c r="A487" s="95"/>
      <c r="B487" s="95"/>
      <c r="C487" s="95"/>
      <c r="D487" s="95"/>
      <c r="E487" s="95"/>
      <c r="F487" s="95"/>
      <c r="G487" s="95"/>
      <c r="H487" s="95"/>
      <c r="I487" s="95"/>
      <c r="J487" s="95"/>
      <c r="K487" s="95"/>
      <c r="Y487" s="98"/>
      <c r="Z487" s="80">
        <f t="shared" si="26"/>
        <v>0</v>
      </c>
      <c r="AA487" s="80" t="str">
        <f t="shared" si="25"/>
        <v>香山分理处</v>
      </c>
      <c r="AB487" s="81" t="s">
        <v>425</v>
      </c>
      <c r="AC487" s="81">
        <v>0</v>
      </c>
      <c r="AD487" s="81">
        <v>0</v>
      </c>
      <c r="AE487" s="81">
        <v>0</v>
      </c>
      <c r="AF487" s="81">
        <v>0</v>
      </c>
      <c r="AG487" s="80" t="str">
        <f>IFERROR(VLOOKUP(AB487,$AI:$AJ,2,FALSE),0)</f>
        <v>香山分理处</v>
      </c>
      <c r="AI487" s="89" t="s">
        <v>411</v>
      </c>
      <c r="AJ487" s="89" t="s">
        <v>111</v>
      </c>
      <c r="AL487" s="83"/>
      <c r="AM487" s="83"/>
      <c r="AN487" s="83"/>
      <c r="AO487" s="83"/>
      <c r="AP487" s="83"/>
      <c r="AX487" s="80" t="s">
        <v>411</v>
      </c>
      <c r="AY487" s="80" t="s">
        <v>111</v>
      </c>
    </row>
    <row r="488" s="80" customFormat="1" ht="17.25" spans="1:51">
      <c r="A488" s="95"/>
      <c r="B488" s="95"/>
      <c r="C488" s="95"/>
      <c r="D488" s="95"/>
      <c r="E488" s="95"/>
      <c r="F488" s="95"/>
      <c r="G488" s="95"/>
      <c r="H488" s="95"/>
      <c r="I488" s="95"/>
      <c r="J488" s="95"/>
      <c r="K488" s="95"/>
      <c r="Y488" s="98"/>
      <c r="Z488" s="80">
        <f t="shared" si="26"/>
        <v>0</v>
      </c>
      <c r="AA488" s="80" t="str">
        <f t="shared" si="25"/>
        <v>运营管理部</v>
      </c>
      <c r="AB488" s="81" t="s">
        <v>366</v>
      </c>
      <c r="AC488" s="81">
        <v>0</v>
      </c>
      <c r="AD488" s="81">
        <v>0</v>
      </c>
      <c r="AE488" s="81">
        <v>0</v>
      </c>
      <c r="AF488" s="81">
        <v>0</v>
      </c>
      <c r="AG488" s="80" t="str">
        <f>IFERROR(VLOOKUP(AB488,$AI:$AJ,2,FALSE),0)</f>
        <v>运营管理部</v>
      </c>
      <c r="AI488" s="89" t="s">
        <v>876</v>
      </c>
      <c r="AJ488" s="89" t="s">
        <v>111</v>
      </c>
      <c r="AL488" s="83"/>
      <c r="AM488" s="83"/>
      <c r="AN488" s="83"/>
      <c r="AO488" s="83"/>
      <c r="AP488" s="83"/>
      <c r="AX488" s="80" t="s">
        <v>876</v>
      </c>
      <c r="AY488" s="80" t="s">
        <v>111</v>
      </c>
    </row>
    <row r="489" s="80" customFormat="1" ht="17.25" spans="1:51">
      <c r="A489" s="95"/>
      <c r="B489" s="95"/>
      <c r="C489" s="95"/>
      <c r="D489" s="95"/>
      <c r="E489" s="95"/>
      <c r="F489" s="95"/>
      <c r="G489" s="95"/>
      <c r="H489" s="95"/>
      <c r="I489" s="95"/>
      <c r="J489" s="95"/>
      <c r="K489" s="95"/>
      <c r="Y489" s="98"/>
      <c r="Z489" s="80">
        <f t="shared" si="26"/>
        <v>0</v>
      </c>
      <c r="AA489" s="80" t="str">
        <f t="shared" si="25"/>
        <v>办公室</v>
      </c>
      <c r="AB489" s="81" t="s">
        <v>60</v>
      </c>
      <c r="AC489" s="81">
        <v>0</v>
      </c>
      <c r="AD489" s="81">
        <v>0</v>
      </c>
      <c r="AE489" s="81">
        <v>0</v>
      </c>
      <c r="AF489" s="81">
        <v>0</v>
      </c>
      <c r="AG489" s="80" t="str">
        <f>IFERROR(VLOOKUP(AB489,$AI:$AJ,2,FALSE),0)</f>
        <v>办公室</v>
      </c>
      <c r="AI489" s="93" t="s">
        <v>877</v>
      </c>
      <c r="AJ489" s="89" t="s">
        <v>111</v>
      </c>
      <c r="AL489" s="83"/>
      <c r="AM489" s="83"/>
      <c r="AN489" s="83"/>
      <c r="AO489" s="83"/>
      <c r="AP489" s="83"/>
      <c r="AX489" s="80" t="s">
        <v>877</v>
      </c>
      <c r="AY489" s="80" t="s">
        <v>111</v>
      </c>
    </row>
    <row r="490" s="80" customFormat="1" ht="17.25" spans="1:51">
      <c r="A490" s="95"/>
      <c r="B490" s="95"/>
      <c r="C490" s="95"/>
      <c r="D490" s="95"/>
      <c r="E490" s="95"/>
      <c r="F490" s="95"/>
      <c r="G490" s="95"/>
      <c r="H490" s="95"/>
      <c r="I490" s="95"/>
      <c r="J490" s="95"/>
      <c r="K490" s="95"/>
      <c r="Y490" s="98"/>
      <c r="Z490" s="80">
        <f t="shared" si="26"/>
        <v>0</v>
      </c>
      <c r="AA490" s="80" t="str">
        <f t="shared" si="25"/>
        <v>江镇支行</v>
      </c>
      <c r="AB490" s="81" t="s">
        <v>428</v>
      </c>
      <c r="AC490" s="81">
        <v>0</v>
      </c>
      <c r="AD490" s="81">
        <v>0</v>
      </c>
      <c r="AE490" s="81">
        <v>0</v>
      </c>
      <c r="AF490" s="81">
        <v>0</v>
      </c>
      <c r="AG490" s="80" t="str">
        <f>IFERROR(VLOOKUP(AB490,$AI:$AJ,2,FALSE),0)</f>
        <v>江镇支行</v>
      </c>
      <c r="AI490" s="94" t="s">
        <v>391</v>
      </c>
      <c r="AJ490" s="89" t="s">
        <v>111</v>
      </c>
      <c r="AL490" s="83"/>
      <c r="AM490" s="83"/>
      <c r="AN490" s="83"/>
      <c r="AO490" s="83"/>
      <c r="AP490" s="83"/>
      <c r="AX490" s="80" t="s">
        <v>391</v>
      </c>
      <c r="AY490" s="80" t="s">
        <v>111</v>
      </c>
    </row>
    <row r="491" s="80" customFormat="1" ht="17.25" spans="1:51">
      <c r="A491" s="95"/>
      <c r="B491" s="95"/>
      <c r="C491" s="95"/>
      <c r="D491" s="95"/>
      <c r="E491" s="95"/>
      <c r="F491" s="95"/>
      <c r="G491" s="95"/>
      <c r="H491" s="95"/>
      <c r="I491" s="95"/>
      <c r="J491" s="95"/>
      <c r="K491" s="95"/>
      <c r="Y491" s="98"/>
      <c r="Z491" s="80">
        <f t="shared" si="26"/>
        <v>0</v>
      </c>
      <c r="AA491" s="80" t="str">
        <f t="shared" si="25"/>
        <v>严桥支行</v>
      </c>
      <c r="AB491" s="81" t="s">
        <v>431</v>
      </c>
      <c r="AC491" s="81">
        <v>0</v>
      </c>
      <c r="AD491" s="81">
        <v>0</v>
      </c>
      <c r="AE491" s="81">
        <v>0</v>
      </c>
      <c r="AF491" s="81">
        <v>0</v>
      </c>
      <c r="AG491" s="80" t="str">
        <f>IFERROR(VLOOKUP(AB491,$AI:$AJ,2,FALSE),0)</f>
        <v>严桥支行</v>
      </c>
      <c r="AI491" s="89" t="s">
        <v>248</v>
      </c>
      <c r="AJ491" s="89" t="s">
        <v>213</v>
      </c>
      <c r="AL491" s="83"/>
      <c r="AM491" s="83"/>
      <c r="AN491" s="83"/>
      <c r="AO491" s="83"/>
      <c r="AP491" s="83"/>
      <c r="AX491" s="80" t="s">
        <v>248</v>
      </c>
      <c r="AY491" s="80" t="s">
        <v>213</v>
      </c>
    </row>
    <row r="492" s="80" customFormat="1" ht="17.25" spans="1:51">
      <c r="A492" s="95"/>
      <c r="B492" s="95"/>
      <c r="C492" s="95"/>
      <c r="D492" s="95"/>
      <c r="E492" s="95"/>
      <c r="F492" s="95"/>
      <c r="G492" s="95"/>
      <c r="H492" s="95"/>
      <c r="I492" s="95"/>
      <c r="J492" s="95"/>
      <c r="K492" s="95"/>
      <c r="Y492" s="98"/>
      <c r="Z492" s="80">
        <f t="shared" si="26"/>
        <v>0</v>
      </c>
      <c r="AA492" s="80" t="str">
        <f t="shared" si="25"/>
        <v>蔡路支行</v>
      </c>
      <c r="AB492" s="81" t="s">
        <v>434</v>
      </c>
      <c r="AC492" s="81">
        <v>0</v>
      </c>
      <c r="AD492" s="81">
        <v>0</v>
      </c>
      <c r="AE492" s="81">
        <v>0</v>
      </c>
      <c r="AF492" s="81">
        <v>0</v>
      </c>
      <c r="AG492" s="80" t="str">
        <f>IFERROR(VLOOKUP(AB492,$AI:$AJ,2,FALSE),0)</f>
        <v>蔡路支行</v>
      </c>
      <c r="AI492" s="89" t="s">
        <v>139</v>
      </c>
      <c r="AJ492" s="89" t="s">
        <v>213</v>
      </c>
      <c r="AL492" s="83"/>
      <c r="AM492" s="83"/>
      <c r="AN492" s="83"/>
      <c r="AO492" s="83"/>
      <c r="AP492" s="83"/>
      <c r="AX492" s="80" t="s">
        <v>139</v>
      </c>
      <c r="AY492" s="80" t="s">
        <v>213</v>
      </c>
    </row>
    <row r="493" s="80" customFormat="1" ht="17.25" spans="1:51">
      <c r="A493" s="95"/>
      <c r="B493" s="95"/>
      <c r="C493" s="95"/>
      <c r="D493" s="95"/>
      <c r="E493" s="95"/>
      <c r="F493" s="95"/>
      <c r="G493" s="95"/>
      <c r="H493" s="95"/>
      <c r="I493" s="95"/>
      <c r="J493" s="95"/>
      <c r="K493" s="95"/>
      <c r="Y493" s="98"/>
      <c r="Z493" s="80">
        <f t="shared" si="26"/>
        <v>0</v>
      </c>
      <c r="AA493" s="80" t="str">
        <f t="shared" si="25"/>
        <v>唐镇支行</v>
      </c>
      <c r="AB493" s="81" t="s">
        <v>878</v>
      </c>
      <c r="AC493" s="81">
        <v>0</v>
      </c>
      <c r="AD493" s="81">
        <v>0</v>
      </c>
      <c r="AE493" s="81">
        <v>0</v>
      </c>
      <c r="AF493" s="81">
        <v>0</v>
      </c>
      <c r="AG493" s="80" t="str">
        <f>IFERROR(VLOOKUP(AB493,$AI:$AJ,2,FALSE),0)</f>
        <v>唐镇支行</v>
      </c>
      <c r="AI493" s="89" t="s">
        <v>446</v>
      </c>
      <c r="AJ493" s="89" t="s">
        <v>213</v>
      </c>
      <c r="AL493" s="83"/>
      <c r="AM493" s="83"/>
      <c r="AN493" s="83"/>
      <c r="AO493" s="83"/>
      <c r="AP493" s="83"/>
      <c r="AX493" s="80" t="s">
        <v>446</v>
      </c>
      <c r="AY493" s="80" t="s">
        <v>213</v>
      </c>
    </row>
    <row r="494" s="80" customFormat="1" ht="17.25" spans="1:51">
      <c r="A494" s="95"/>
      <c r="B494" s="95"/>
      <c r="C494" s="95"/>
      <c r="D494" s="95"/>
      <c r="E494" s="95"/>
      <c r="F494" s="95"/>
      <c r="G494" s="95"/>
      <c r="H494" s="95"/>
      <c r="I494" s="95"/>
      <c r="J494" s="95"/>
      <c r="K494" s="95"/>
      <c r="Y494" s="98"/>
      <c r="Z494" s="80">
        <f t="shared" si="26"/>
        <v>0</v>
      </c>
      <c r="AA494" s="80" t="str">
        <f t="shared" si="25"/>
        <v>北蔡支行</v>
      </c>
      <c r="AB494" s="81" t="s">
        <v>787</v>
      </c>
      <c r="AC494" s="81">
        <v>0</v>
      </c>
      <c r="AD494" s="81">
        <v>0</v>
      </c>
      <c r="AE494" s="81">
        <v>0</v>
      </c>
      <c r="AF494" s="81">
        <v>0</v>
      </c>
      <c r="AG494" s="80" t="str">
        <f>IFERROR(VLOOKUP(AB494,$AI:$AJ,2,FALSE),0)</f>
        <v>北蔡支行</v>
      </c>
      <c r="AI494" s="89" t="s">
        <v>421</v>
      </c>
      <c r="AJ494" s="89" t="s">
        <v>213</v>
      </c>
      <c r="AL494" s="83"/>
      <c r="AM494" s="83"/>
      <c r="AN494" s="83"/>
      <c r="AO494" s="83"/>
      <c r="AP494" s="83"/>
      <c r="AX494" s="80" t="s">
        <v>421</v>
      </c>
      <c r="AY494" s="80" t="s">
        <v>213</v>
      </c>
    </row>
    <row r="495" s="80" customFormat="1" ht="17.25" spans="1:51">
      <c r="A495" s="95"/>
      <c r="B495" s="95"/>
      <c r="C495" s="95"/>
      <c r="D495" s="95"/>
      <c r="E495" s="95"/>
      <c r="F495" s="95"/>
      <c r="G495" s="95"/>
      <c r="H495" s="95"/>
      <c r="I495" s="95"/>
      <c r="J495" s="95"/>
      <c r="K495" s="95"/>
      <c r="Y495" s="98"/>
      <c r="Z495" s="80">
        <f t="shared" si="26"/>
        <v>0</v>
      </c>
      <c r="AA495" s="80" t="str">
        <f t="shared" si="25"/>
        <v>运营管理部业务保障部</v>
      </c>
      <c r="AB495" s="81" t="s">
        <v>439</v>
      </c>
      <c r="AC495" s="81">
        <v>0</v>
      </c>
      <c r="AD495" s="81">
        <v>0</v>
      </c>
      <c r="AE495" s="81">
        <v>0</v>
      </c>
      <c r="AF495" s="81">
        <v>0</v>
      </c>
      <c r="AG495" s="80" t="str">
        <f>IFERROR(VLOOKUP(AB495,$AI:$AJ,2,FALSE),0)</f>
        <v>运营管理部业务保障部</v>
      </c>
      <c r="AI495" s="89" t="s">
        <v>616</v>
      </c>
      <c r="AJ495" s="89" t="s">
        <v>213</v>
      </c>
      <c r="AL495" s="83"/>
      <c r="AM495" s="83"/>
      <c r="AN495" s="83"/>
      <c r="AO495" s="83"/>
      <c r="AP495" s="83"/>
      <c r="AX495" s="80" t="s">
        <v>616</v>
      </c>
      <c r="AY495" s="80" t="s">
        <v>213</v>
      </c>
    </row>
    <row r="496" s="80" customFormat="1" ht="17.25" spans="1:51">
      <c r="A496" s="95"/>
      <c r="B496" s="95"/>
      <c r="C496" s="95"/>
      <c r="D496" s="95"/>
      <c r="E496" s="95"/>
      <c r="F496" s="95"/>
      <c r="G496" s="95"/>
      <c r="H496" s="95"/>
      <c r="I496" s="95"/>
      <c r="J496" s="95"/>
      <c r="K496" s="95"/>
      <c r="Y496" s="98"/>
      <c r="Z496" s="80">
        <f t="shared" si="26"/>
        <v>0</v>
      </c>
      <c r="AA496" s="80" t="str">
        <f t="shared" si="25"/>
        <v>零售市场部</v>
      </c>
      <c r="AB496" s="81" t="s">
        <v>618</v>
      </c>
      <c r="AC496" s="81">
        <v>0</v>
      </c>
      <c r="AD496" s="81">
        <v>0</v>
      </c>
      <c r="AE496" s="81">
        <v>0</v>
      </c>
      <c r="AF496" s="81">
        <v>0</v>
      </c>
      <c r="AG496" s="80" t="str">
        <f>IFERROR(VLOOKUP(AB496,$AI:$AJ,2,FALSE),0)</f>
        <v>零售市场部</v>
      </c>
      <c r="AI496" s="89" t="s">
        <v>880</v>
      </c>
      <c r="AJ496" s="89" t="s">
        <v>213</v>
      </c>
      <c r="AL496" s="83"/>
      <c r="AM496" s="83"/>
      <c r="AN496" s="83"/>
      <c r="AO496" s="83"/>
      <c r="AP496" s="83"/>
      <c r="AX496" s="80" t="s">
        <v>880</v>
      </c>
      <c r="AY496" s="80" t="s">
        <v>213</v>
      </c>
    </row>
    <row r="497" s="80" customFormat="1" ht="17.25" spans="1:51">
      <c r="A497" s="95"/>
      <c r="B497" s="95"/>
      <c r="C497" s="95"/>
      <c r="D497" s="95"/>
      <c r="E497" s="95"/>
      <c r="F497" s="95"/>
      <c r="G497" s="95"/>
      <c r="H497" s="95"/>
      <c r="I497" s="95"/>
      <c r="J497" s="95"/>
      <c r="K497" s="95"/>
      <c r="Y497" s="98"/>
      <c r="Z497" s="80">
        <f t="shared" si="26"/>
        <v>0</v>
      </c>
      <c r="AA497" s="80">
        <f t="shared" si="25"/>
        <v>0</v>
      </c>
      <c r="AB497" s="81" t="s">
        <v>879</v>
      </c>
      <c r="AC497" s="81">
        <v>0</v>
      </c>
      <c r="AD497" s="81">
        <v>0</v>
      </c>
      <c r="AE497" s="81">
        <v>0</v>
      </c>
      <c r="AF497" s="81">
        <v>0</v>
      </c>
      <c r="AG497" s="80">
        <f>IFERROR(VLOOKUP(AB497,$AI:$AJ,2,FALSE),0)</f>
        <v>0</v>
      </c>
      <c r="AI497" s="91" t="s">
        <v>882</v>
      </c>
      <c r="AJ497" s="89" t="s">
        <v>213</v>
      </c>
      <c r="AL497" s="83"/>
      <c r="AM497" s="83"/>
      <c r="AN497" s="83"/>
      <c r="AO497" s="83"/>
      <c r="AP497" s="83"/>
      <c r="AX497" s="80" t="s">
        <v>882</v>
      </c>
      <c r="AY497" s="80" t="s">
        <v>213</v>
      </c>
    </row>
    <row r="498" s="80" customFormat="1" ht="17.25" spans="1:51">
      <c r="A498" s="95"/>
      <c r="B498" s="95"/>
      <c r="C498" s="95"/>
      <c r="D498" s="95"/>
      <c r="E498" s="95"/>
      <c r="F498" s="95"/>
      <c r="G498" s="95"/>
      <c r="H498" s="95"/>
      <c r="I498" s="95"/>
      <c r="J498" s="95"/>
      <c r="K498" s="95"/>
      <c r="Y498" s="98"/>
      <c r="Z498" s="80">
        <f t="shared" si="26"/>
        <v>0</v>
      </c>
      <c r="AA498" s="80" t="str">
        <f t="shared" si="25"/>
        <v>王港支行</v>
      </c>
      <c r="AB498" s="81" t="s">
        <v>881</v>
      </c>
      <c r="AC498" s="81">
        <v>0</v>
      </c>
      <c r="AD498" s="81">
        <v>0</v>
      </c>
      <c r="AE498" s="81">
        <v>0</v>
      </c>
      <c r="AF498" s="81">
        <v>0</v>
      </c>
      <c r="AG498" s="80" t="str">
        <f>IFERROR(VLOOKUP(AB498,$AI:$AJ,2,FALSE),0)</f>
        <v>王港支行</v>
      </c>
      <c r="AI498" s="92" t="s">
        <v>606</v>
      </c>
      <c r="AJ498" s="89" t="s">
        <v>133</v>
      </c>
      <c r="AL498" s="83"/>
      <c r="AM498" s="83"/>
      <c r="AN498" s="83"/>
      <c r="AO498" s="83"/>
      <c r="AP498" s="83"/>
      <c r="AX498" s="80" t="s">
        <v>606</v>
      </c>
      <c r="AY498" s="80" t="s">
        <v>133</v>
      </c>
    </row>
    <row r="499" s="80" customFormat="1" ht="17.25" spans="1:51">
      <c r="A499" s="95"/>
      <c r="B499" s="95"/>
      <c r="C499" s="95"/>
      <c r="D499" s="95"/>
      <c r="E499" s="95"/>
      <c r="F499" s="95"/>
      <c r="G499" s="95"/>
      <c r="H499" s="95"/>
      <c r="I499" s="95"/>
      <c r="J499" s="95"/>
      <c r="K499" s="95"/>
      <c r="Y499" s="98"/>
      <c r="Z499" s="80">
        <f t="shared" si="26"/>
        <v>0</v>
      </c>
      <c r="AA499" s="80">
        <f t="shared" si="25"/>
        <v>0</v>
      </c>
      <c r="AB499" s="81" t="s">
        <v>883</v>
      </c>
      <c r="AC499" s="81">
        <v>0</v>
      </c>
      <c r="AD499" s="81">
        <v>0</v>
      </c>
      <c r="AE499" s="81">
        <v>0</v>
      </c>
      <c r="AF499" s="81">
        <v>0</v>
      </c>
      <c r="AG499" s="80">
        <f>IFERROR(VLOOKUP(AB499,$AI:$AJ,2,FALSE),0)</f>
        <v>0</v>
      </c>
      <c r="AI499" s="93" t="s">
        <v>145</v>
      </c>
      <c r="AJ499" s="89" t="s">
        <v>133</v>
      </c>
      <c r="AL499" s="83"/>
      <c r="AM499" s="83"/>
      <c r="AN499" s="83"/>
      <c r="AO499" s="83"/>
      <c r="AP499" s="83"/>
      <c r="AX499" s="80" t="s">
        <v>145</v>
      </c>
      <c r="AY499" s="80" t="s">
        <v>133</v>
      </c>
    </row>
    <row r="500" s="80" customFormat="1" ht="17.25" spans="1:51">
      <c r="A500" s="95"/>
      <c r="B500" s="95"/>
      <c r="C500" s="95"/>
      <c r="D500" s="95"/>
      <c r="E500" s="95"/>
      <c r="F500" s="95"/>
      <c r="G500" s="95"/>
      <c r="H500" s="95"/>
      <c r="I500" s="95"/>
      <c r="J500" s="95"/>
      <c r="K500" s="95"/>
      <c r="Y500" s="98"/>
      <c r="Z500" s="80">
        <f t="shared" si="26"/>
        <v>0</v>
      </c>
      <c r="AA500" s="80">
        <f t="shared" si="25"/>
        <v>0</v>
      </c>
      <c r="AB500" s="81" t="s">
        <v>884</v>
      </c>
      <c r="AC500" s="81">
        <v>0</v>
      </c>
      <c r="AD500" s="81">
        <v>0</v>
      </c>
      <c r="AE500" s="81">
        <v>0</v>
      </c>
      <c r="AF500" s="81">
        <v>0</v>
      </c>
      <c r="AG500" s="80">
        <f>IFERROR(VLOOKUP(AB500,$AI:$AJ,2,FALSE),0)</f>
        <v>0</v>
      </c>
      <c r="AI500" s="89" t="s">
        <v>869</v>
      </c>
      <c r="AJ500" s="89" t="s">
        <v>133</v>
      </c>
      <c r="AL500" s="83"/>
      <c r="AM500" s="83"/>
      <c r="AN500" s="83"/>
      <c r="AO500" s="83"/>
      <c r="AP500" s="83"/>
      <c r="AX500" s="80" t="s">
        <v>869</v>
      </c>
      <c r="AY500" s="80" t="s">
        <v>133</v>
      </c>
    </row>
    <row r="501" s="80" customFormat="1" ht="17.25" spans="1:51">
      <c r="A501" s="95"/>
      <c r="B501" s="95"/>
      <c r="C501" s="95"/>
      <c r="D501" s="95"/>
      <c r="E501" s="95"/>
      <c r="F501" s="95"/>
      <c r="G501" s="95"/>
      <c r="H501" s="95"/>
      <c r="I501" s="95"/>
      <c r="J501" s="95"/>
      <c r="K501" s="95"/>
      <c r="Y501" s="98"/>
      <c r="Z501" s="80">
        <f t="shared" si="26"/>
        <v>0</v>
      </c>
      <c r="AA501" s="80" t="str">
        <f t="shared" si="25"/>
        <v>高东支行</v>
      </c>
      <c r="AB501" s="81" t="s">
        <v>885</v>
      </c>
      <c r="AC501" s="81">
        <v>0</v>
      </c>
      <c r="AD501" s="81">
        <v>0</v>
      </c>
      <c r="AE501" s="81">
        <v>0</v>
      </c>
      <c r="AF501" s="81">
        <v>0</v>
      </c>
      <c r="AG501" s="80" t="str">
        <f>IFERROR(VLOOKUP(AB501,$AI:$AJ,2,FALSE),0)</f>
        <v>高东支行</v>
      </c>
      <c r="AI501" s="94" t="s">
        <v>233</v>
      </c>
      <c r="AJ501" s="89" t="s">
        <v>133</v>
      </c>
      <c r="AL501" s="83"/>
      <c r="AM501" s="83"/>
      <c r="AN501" s="83"/>
      <c r="AO501" s="83"/>
      <c r="AP501" s="83"/>
      <c r="AX501" s="80" t="s">
        <v>233</v>
      </c>
      <c r="AY501" s="80" t="s">
        <v>133</v>
      </c>
    </row>
    <row r="502" s="80" customFormat="1" ht="17.25" spans="1:51">
      <c r="A502" s="95"/>
      <c r="B502" s="95"/>
      <c r="C502" s="95"/>
      <c r="D502" s="95"/>
      <c r="E502" s="95"/>
      <c r="F502" s="95"/>
      <c r="G502" s="95"/>
      <c r="H502" s="95"/>
      <c r="I502" s="95"/>
      <c r="J502" s="95"/>
      <c r="K502" s="95"/>
      <c r="Y502" s="98"/>
      <c r="Z502" s="80">
        <f t="shared" si="26"/>
        <v>0</v>
      </c>
      <c r="AA502" s="80" t="str">
        <f t="shared" si="25"/>
        <v>花木支行</v>
      </c>
      <c r="AB502" s="81" t="s">
        <v>683</v>
      </c>
      <c r="AC502" s="81">
        <v>0</v>
      </c>
      <c r="AD502" s="81">
        <v>30000</v>
      </c>
      <c r="AE502" s="81">
        <v>0</v>
      </c>
      <c r="AF502" s="81">
        <v>30000</v>
      </c>
      <c r="AG502" s="80" t="str">
        <f>IFERROR(VLOOKUP(AB502,$AI:$AJ,2,FALSE),0)</f>
        <v>花木支行</v>
      </c>
      <c r="AI502" s="89" t="s">
        <v>426</v>
      </c>
      <c r="AJ502" s="89" t="s">
        <v>133</v>
      </c>
      <c r="AL502" s="83"/>
      <c r="AM502" s="83"/>
      <c r="AN502" s="83"/>
      <c r="AO502" s="83"/>
      <c r="AP502" s="83"/>
      <c r="AX502" s="80" t="s">
        <v>426</v>
      </c>
      <c r="AY502" s="80" t="s">
        <v>133</v>
      </c>
    </row>
    <row r="503" s="80" customFormat="1" ht="17.25" spans="1:51">
      <c r="A503" s="95"/>
      <c r="B503" s="95"/>
      <c r="C503" s="95"/>
      <c r="D503" s="95"/>
      <c r="E503" s="95"/>
      <c r="F503" s="95"/>
      <c r="G503" s="95"/>
      <c r="H503" s="95"/>
      <c r="I503" s="95"/>
      <c r="J503" s="95"/>
      <c r="K503" s="95"/>
      <c r="Y503" s="98"/>
      <c r="Z503" s="80">
        <f t="shared" si="26"/>
        <v>0</v>
      </c>
      <c r="AA503" s="80" t="str">
        <f t="shared" si="25"/>
        <v>北蔡支行</v>
      </c>
      <c r="AB503" s="81" t="s">
        <v>792</v>
      </c>
      <c r="AC503" s="81">
        <v>0</v>
      </c>
      <c r="AD503" s="81">
        <v>0</v>
      </c>
      <c r="AE503" s="81">
        <v>0</v>
      </c>
      <c r="AF503" s="81">
        <v>0</v>
      </c>
      <c r="AG503" s="80" t="str">
        <f>IFERROR(VLOOKUP(AB503,$AI:$AJ,2,FALSE),0)</f>
        <v>北蔡支行</v>
      </c>
      <c r="AI503" s="89" t="s">
        <v>886</v>
      </c>
      <c r="AJ503" s="89" t="s">
        <v>133</v>
      </c>
      <c r="AL503" s="83"/>
      <c r="AM503" s="83"/>
      <c r="AN503" s="83"/>
      <c r="AO503" s="83"/>
      <c r="AP503" s="83"/>
      <c r="AX503" s="80" t="s">
        <v>886</v>
      </c>
      <c r="AY503" s="80" t="s">
        <v>133</v>
      </c>
    </row>
    <row r="504" s="80" customFormat="1" ht="17.25" spans="1:51">
      <c r="A504" s="95"/>
      <c r="B504" s="95"/>
      <c r="C504" s="95"/>
      <c r="D504" s="95"/>
      <c r="E504" s="95"/>
      <c r="F504" s="95"/>
      <c r="G504" s="95"/>
      <c r="H504" s="95"/>
      <c r="I504" s="95"/>
      <c r="J504" s="95"/>
      <c r="K504" s="95"/>
      <c r="Y504" s="98"/>
      <c r="Z504" s="80">
        <f t="shared" si="26"/>
        <v>0</v>
      </c>
      <c r="AA504" s="80" t="str">
        <f t="shared" si="25"/>
        <v>唐镇支行</v>
      </c>
      <c r="AB504" s="81" t="s">
        <v>437</v>
      </c>
      <c r="AC504" s="81">
        <v>0</v>
      </c>
      <c r="AD504" s="81">
        <v>0</v>
      </c>
      <c r="AE504" s="81">
        <v>0</v>
      </c>
      <c r="AF504" s="81">
        <v>0</v>
      </c>
      <c r="AG504" s="80" t="str">
        <f>IFERROR(VLOOKUP(AB504,$AI:$AJ,2,FALSE),0)</f>
        <v>唐镇支行</v>
      </c>
      <c r="AI504" s="89" t="s">
        <v>887</v>
      </c>
      <c r="AJ504" s="89" t="s">
        <v>133</v>
      </c>
      <c r="AL504" s="83"/>
      <c r="AM504" s="83"/>
      <c r="AN504" s="83"/>
      <c r="AO504" s="83"/>
      <c r="AP504" s="83"/>
      <c r="AX504" s="80" t="s">
        <v>887</v>
      </c>
      <c r="AY504" s="80" t="s">
        <v>133</v>
      </c>
    </row>
    <row r="505" s="80" customFormat="1" ht="17.25" spans="1:51">
      <c r="A505" s="95"/>
      <c r="B505" s="95"/>
      <c r="C505" s="95"/>
      <c r="D505" s="95"/>
      <c r="E505" s="95"/>
      <c r="F505" s="95"/>
      <c r="G505" s="95"/>
      <c r="H505" s="95"/>
      <c r="I505" s="95"/>
      <c r="J505" s="95"/>
      <c r="K505" s="95"/>
      <c r="Y505" s="98"/>
      <c r="Z505" s="80">
        <f t="shared" si="26"/>
        <v>0</v>
      </c>
      <c r="AA505" s="80" t="str">
        <f t="shared" si="25"/>
        <v>东波分理处</v>
      </c>
      <c r="AB505" s="81" t="s">
        <v>440</v>
      </c>
      <c r="AC505" s="81">
        <v>0</v>
      </c>
      <c r="AD505" s="81">
        <v>0</v>
      </c>
      <c r="AE505" s="81">
        <v>0</v>
      </c>
      <c r="AF505" s="81">
        <v>0</v>
      </c>
      <c r="AG505" s="80" t="str">
        <f>IFERROR(VLOOKUP(AB505,$AI:$AJ,2,FALSE),0)</f>
        <v>东波分理处</v>
      </c>
      <c r="AI505" s="89" t="s">
        <v>889</v>
      </c>
      <c r="AJ505" s="89" t="s">
        <v>133</v>
      </c>
      <c r="AL505" s="83"/>
      <c r="AM505" s="83"/>
      <c r="AN505" s="83"/>
      <c r="AO505" s="83"/>
      <c r="AP505" s="83"/>
      <c r="AX505" s="80" t="s">
        <v>889</v>
      </c>
      <c r="AY505" s="80" t="s">
        <v>133</v>
      </c>
    </row>
    <row r="506" s="80" customFormat="1" ht="17.25" spans="1:51">
      <c r="A506" s="95"/>
      <c r="B506" s="95"/>
      <c r="C506" s="95"/>
      <c r="D506" s="95"/>
      <c r="E506" s="95"/>
      <c r="F506" s="95"/>
      <c r="G506" s="95"/>
      <c r="H506" s="95"/>
      <c r="I506" s="95"/>
      <c r="J506" s="95"/>
      <c r="K506" s="95"/>
      <c r="Y506" s="98"/>
      <c r="Z506" s="80">
        <f t="shared" si="26"/>
        <v>0</v>
      </c>
      <c r="AA506" s="80">
        <f t="shared" si="25"/>
        <v>0</v>
      </c>
      <c r="AB506" s="81" t="s">
        <v>888</v>
      </c>
      <c r="AC506" s="81">
        <v>0</v>
      </c>
      <c r="AD506" s="81">
        <v>0</v>
      </c>
      <c r="AE506" s="81">
        <v>0</v>
      </c>
      <c r="AF506" s="81">
        <v>0</v>
      </c>
      <c r="AG506" s="80">
        <f>IFERROR(VLOOKUP(AB506,$AI:$AJ,2,FALSE),0)</f>
        <v>0</v>
      </c>
      <c r="AI506" s="89" t="s">
        <v>834</v>
      </c>
      <c r="AJ506" s="89" t="s">
        <v>114</v>
      </c>
      <c r="AL506" s="83"/>
      <c r="AM506" s="83"/>
      <c r="AN506" s="83"/>
      <c r="AO506" s="83"/>
      <c r="AP506" s="83"/>
      <c r="AX506" s="80" t="s">
        <v>834</v>
      </c>
      <c r="AY506" s="80" t="s">
        <v>114</v>
      </c>
    </row>
    <row r="507" s="80" customFormat="1" ht="17.25" spans="1:51">
      <c r="A507" s="95"/>
      <c r="B507" s="95"/>
      <c r="C507" s="95"/>
      <c r="D507" s="95"/>
      <c r="E507" s="95"/>
      <c r="F507" s="95"/>
      <c r="G507" s="95"/>
      <c r="H507" s="95"/>
      <c r="I507" s="95"/>
      <c r="J507" s="95"/>
      <c r="K507" s="95"/>
      <c r="Y507" s="98"/>
      <c r="Z507" s="80">
        <f t="shared" si="26"/>
        <v>0</v>
      </c>
      <c r="AA507" s="80">
        <f t="shared" si="25"/>
        <v>0</v>
      </c>
      <c r="AB507" s="81" t="s">
        <v>890</v>
      </c>
      <c r="AC507" s="81">
        <v>0</v>
      </c>
      <c r="AD507" s="81">
        <v>0</v>
      </c>
      <c r="AE507" s="81">
        <v>0</v>
      </c>
      <c r="AF507" s="81">
        <v>0</v>
      </c>
      <c r="AG507" s="80">
        <f>IFERROR(VLOOKUP(AB507,$AI:$AJ,2,FALSE),0)</f>
        <v>0</v>
      </c>
      <c r="AI507" s="89" t="s">
        <v>875</v>
      </c>
      <c r="AJ507" s="89" t="s">
        <v>114</v>
      </c>
      <c r="AL507" s="83"/>
      <c r="AM507" s="83"/>
      <c r="AN507" s="83"/>
      <c r="AO507" s="83"/>
      <c r="AP507" s="83"/>
      <c r="AX507" s="80" t="s">
        <v>875</v>
      </c>
      <c r="AY507" s="80" t="s">
        <v>114</v>
      </c>
    </row>
    <row r="508" s="80" customFormat="1" ht="17.25" spans="1:51">
      <c r="A508" s="95"/>
      <c r="B508" s="95"/>
      <c r="C508" s="95"/>
      <c r="D508" s="95"/>
      <c r="E508" s="95"/>
      <c r="F508" s="95"/>
      <c r="G508" s="95"/>
      <c r="H508" s="95"/>
      <c r="I508" s="95"/>
      <c r="J508" s="95"/>
      <c r="K508" s="95"/>
      <c r="Y508" s="98"/>
      <c r="Z508" s="80">
        <f t="shared" si="26"/>
        <v>0</v>
      </c>
      <c r="AA508" s="80">
        <f t="shared" si="25"/>
        <v>0</v>
      </c>
      <c r="AB508" s="81" t="s">
        <v>891</v>
      </c>
      <c r="AC508" s="81">
        <v>0</v>
      </c>
      <c r="AD508" s="81">
        <v>0</v>
      </c>
      <c r="AE508" s="81">
        <v>0</v>
      </c>
      <c r="AF508" s="81">
        <v>0</v>
      </c>
      <c r="AG508" s="80">
        <f>IFERROR(VLOOKUP(AB508,$AI:$AJ,2,FALSE),0)</f>
        <v>0</v>
      </c>
      <c r="AI508" s="89" t="s">
        <v>892</v>
      </c>
      <c r="AJ508" s="89" t="s">
        <v>114</v>
      </c>
      <c r="AL508" s="83"/>
      <c r="AM508" s="83"/>
      <c r="AN508" s="83"/>
      <c r="AO508" s="83"/>
      <c r="AP508" s="83"/>
      <c r="AX508" s="80" t="s">
        <v>892</v>
      </c>
      <c r="AY508" s="80" t="s">
        <v>114</v>
      </c>
    </row>
    <row r="509" s="80" customFormat="1" ht="17.25" spans="1:51">
      <c r="A509" s="95"/>
      <c r="B509" s="95"/>
      <c r="C509" s="95"/>
      <c r="D509" s="95"/>
      <c r="E509" s="95"/>
      <c r="F509" s="95"/>
      <c r="G509" s="95"/>
      <c r="H509" s="95"/>
      <c r="I509" s="95"/>
      <c r="J509" s="95"/>
      <c r="K509" s="95"/>
      <c r="Y509" s="98"/>
      <c r="Z509" s="80">
        <f t="shared" si="26"/>
        <v>0</v>
      </c>
      <c r="AA509" s="80" t="str">
        <f t="shared" si="25"/>
        <v>金桥支行</v>
      </c>
      <c r="AB509" s="81" t="s">
        <v>845</v>
      </c>
      <c r="AC509" s="81">
        <v>0</v>
      </c>
      <c r="AD509" s="81">
        <v>0</v>
      </c>
      <c r="AE509" s="81">
        <v>0</v>
      </c>
      <c r="AF509" s="81">
        <v>0</v>
      </c>
      <c r="AG509" s="80" t="str">
        <f>IFERROR(VLOOKUP(AB509,$AI:$AJ,2,FALSE),0)</f>
        <v>金桥支行</v>
      </c>
      <c r="AI509" s="89" t="s">
        <v>634</v>
      </c>
      <c r="AJ509" s="89" t="s">
        <v>114</v>
      </c>
      <c r="AL509" s="83"/>
      <c r="AM509" s="83"/>
      <c r="AN509" s="83"/>
      <c r="AO509" s="83"/>
      <c r="AP509" s="83"/>
      <c r="AX509" s="80" t="s">
        <v>634</v>
      </c>
      <c r="AY509" s="80" t="s">
        <v>114</v>
      </c>
    </row>
    <row r="510" s="80" customFormat="1" ht="17.25" spans="1:51">
      <c r="A510" s="95"/>
      <c r="B510" s="95"/>
      <c r="C510" s="95"/>
      <c r="D510" s="95"/>
      <c r="E510" s="95"/>
      <c r="F510" s="95"/>
      <c r="G510" s="95"/>
      <c r="H510" s="95"/>
      <c r="I510" s="95"/>
      <c r="J510" s="95"/>
      <c r="K510" s="95"/>
      <c r="Y510" s="98"/>
      <c r="Z510" s="80">
        <f t="shared" si="26"/>
        <v>0</v>
      </c>
      <c r="AA510" s="80" t="str">
        <f t="shared" si="25"/>
        <v>风险管理部</v>
      </c>
      <c r="AB510" s="81" t="s">
        <v>485</v>
      </c>
      <c r="AC510" s="81">
        <v>0</v>
      </c>
      <c r="AD510" s="81">
        <v>0</v>
      </c>
      <c r="AE510" s="81">
        <v>0</v>
      </c>
      <c r="AF510" s="81">
        <v>0</v>
      </c>
      <c r="AG510" s="80" t="str">
        <f>IFERROR(VLOOKUP(AB510,$AI:$AJ,2,FALSE),0)</f>
        <v>风险管理部</v>
      </c>
      <c r="AI510" s="89" t="s">
        <v>481</v>
      </c>
      <c r="AJ510" s="89" t="s">
        <v>114</v>
      </c>
      <c r="AL510" s="83"/>
      <c r="AM510" s="83"/>
      <c r="AN510" s="83"/>
      <c r="AO510" s="83"/>
      <c r="AP510" s="83"/>
      <c r="AX510" s="80" t="s">
        <v>481</v>
      </c>
      <c r="AY510" s="80" t="s">
        <v>114</v>
      </c>
    </row>
    <row r="511" s="80" customFormat="1" ht="17.25" spans="1:51">
      <c r="A511" s="95"/>
      <c r="B511" s="95"/>
      <c r="C511" s="95"/>
      <c r="D511" s="95"/>
      <c r="E511" s="95"/>
      <c r="F511" s="95"/>
      <c r="G511" s="95"/>
      <c r="H511" s="95"/>
      <c r="I511" s="95"/>
      <c r="J511" s="95"/>
      <c r="K511" s="95"/>
      <c r="Y511" s="98"/>
      <c r="Z511" s="80">
        <f t="shared" si="26"/>
        <v>0</v>
      </c>
      <c r="AA511" s="80">
        <f t="shared" si="25"/>
        <v>0</v>
      </c>
      <c r="AB511" s="81" t="s">
        <v>893</v>
      </c>
      <c r="AC511" s="81">
        <v>0</v>
      </c>
      <c r="AD511" s="81">
        <v>0</v>
      </c>
      <c r="AE511" s="81">
        <v>0</v>
      </c>
      <c r="AF511" s="81">
        <v>0</v>
      </c>
      <c r="AG511" s="80">
        <f>IFERROR(VLOOKUP(AB511,$AI:$AJ,2,FALSE),0)</f>
        <v>0</v>
      </c>
      <c r="AI511" s="89" t="s">
        <v>508</v>
      </c>
      <c r="AJ511" s="89" t="s">
        <v>114</v>
      </c>
      <c r="AL511" s="83"/>
      <c r="AM511" s="83"/>
      <c r="AN511" s="83"/>
      <c r="AO511" s="83"/>
      <c r="AP511" s="83"/>
      <c r="AX511" s="80" t="s">
        <v>508</v>
      </c>
      <c r="AY511" s="80" t="s">
        <v>114</v>
      </c>
    </row>
    <row r="512" s="80" customFormat="1" ht="17.25" spans="1:51">
      <c r="A512" s="95"/>
      <c r="B512" s="95"/>
      <c r="C512" s="95"/>
      <c r="D512" s="95"/>
      <c r="E512" s="95"/>
      <c r="F512" s="95"/>
      <c r="G512" s="95"/>
      <c r="H512" s="95"/>
      <c r="I512" s="95"/>
      <c r="J512" s="95"/>
      <c r="K512" s="95"/>
      <c r="Y512" s="98"/>
      <c r="Z512" s="80">
        <f t="shared" si="26"/>
        <v>0</v>
      </c>
      <c r="AA512" s="80" t="str">
        <f t="shared" si="25"/>
        <v>运营管理部</v>
      </c>
      <c r="AB512" s="81" t="s">
        <v>367</v>
      </c>
      <c r="AC512" s="81">
        <v>0</v>
      </c>
      <c r="AD512" s="81">
        <v>0</v>
      </c>
      <c r="AE512" s="81">
        <v>0</v>
      </c>
      <c r="AF512" s="81">
        <v>0</v>
      </c>
      <c r="AG512" s="80" t="str">
        <f>IFERROR(VLOOKUP(AB512,$AI:$AJ,2,FALSE),0)</f>
        <v>运营管理部</v>
      </c>
      <c r="AI512" s="89" t="s">
        <v>691</v>
      </c>
      <c r="AJ512" s="89" t="s">
        <v>114</v>
      </c>
      <c r="AL512" s="83"/>
      <c r="AM512" s="83"/>
      <c r="AN512" s="83"/>
      <c r="AO512" s="83"/>
      <c r="AP512" s="83"/>
      <c r="AX512" s="80" t="s">
        <v>691</v>
      </c>
      <c r="AY512" s="80" t="s">
        <v>114</v>
      </c>
    </row>
    <row r="513" s="80" customFormat="1" ht="17.25" spans="1:51">
      <c r="A513" s="95"/>
      <c r="B513" s="95"/>
      <c r="C513" s="95"/>
      <c r="D513" s="95"/>
      <c r="E513" s="95"/>
      <c r="F513" s="95"/>
      <c r="G513" s="95"/>
      <c r="H513" s="95"/>
      <c r="I513" s="95"/>
      <c r="J513" s="95"/>
      <c r="K513" s="95"/>
      <c r="Y513" s="98"/>
      <c r="Z513" s="80">
        <f t="shared" si="26"/>
        <v>0</v>
      </c>
      <c r="AA513" s="80">
        <f t="shared" si="25"/>
        <v>0</v>
      </c>
      <c r="AB513" s="81" t="s">
        <v>894</v>
      </c>
      <c r="AC513" s="81">
        <v>0</v>
      </c>
      <c r="AD513" s="81">
        <v>0</v>
      </c>
      <c r="AE513" s="81">
        <v>0</v>
      </c>
      <c r="AF513" s="81">
        <v>0</v>
      </c>
      <c r="AG513" s="80">
        <f>IFERROR(VLOOKUP(AB513,$AI:$AJ,2,FALSE),0)</f>
        <v>0</v>
      </c>
      <c r="AI513" s="89" t="s">
        <v>896</v>
      </c>
      <c r="AJ513" s="89" t="s">
        <v>114</v>
      </c>
      <c r="AL513" s="83"/>
      <c r="AM513" s="83"/>
      <c r="AN513" s="83"/>
      <c r="AO513" s="83"/>
      <c r="AP513" s="83"/>
      <c r="AX513" s="80" t="s">
        <v>896</v>
      </c>
      <c r="AY513" s="80" t="s">
        <v>114</v>
      </c>
    </row>
    <row r="514" s="80" customFormat="1" ht="17.25" spans="1:51">
      <c r="A514" s="95"/>
      <c r="B514" s="95"/>
      <c r="C514" s="95"/>
      <c r="D514" s="95"/>
      <c r="E514" s="95"/>
      <c r="F514" s="95"/>
      <c r="G514" s="95"/>
      <c r="H514" s="95"/>
      <c r="I514" s="95"/>
      <c r="J514" s="95"/>
      <c r="K514" s="95"/>
      <c r="Y514" s="98"/>
      <c r="Z514" s="80">
        <f t="shared" si="26"/>
        <v>0</v>
      </c>
      <c r="AA514" s="80">
        <f t="shared" ref="AA514:AA577" si="27">AG514</f>
        <v>0</v>
      </c>
      <c r="AB514" s="81" t="s">
        <v>895</v>
      </c>
      <c r="AC514" s="81">
        <v>0</v>
      </c>
      <c r="AD514" s="81">
        <v>0</v>
      </c>
      <c r="AE514" s="81">
        <v>0</v>
      </c>
      <c r="AF514" s="81">
        <v>0</v>
      </c>
      <c r="AG514" s="80">
        <f>IFERROR(VLOOKUP(AB514,$AI:$AJ,2,FALSE),0)</f>
        <v>0</v>
      </c>
      <c r="AI514" s="89" t="s">
        <v>897</v>
      </c>
      <c r="AJ514" s="89" t="s">
        <v>114</v>
      </c>
      <c r="AL514" s="83"/>
      <c r="AM514" s="83"/>
      <c r="AN514" s="83"/>
      <c r="AO514" s="83"/>
      <c r="AP514" s="83"/>
      <c r="AX514" s="80" t="s">
        <v>897</v>
      </c>
      <c r="AY514" s="80" t="s">
        <v>114</v>
      </c>
    </row>
    <row r="515" s="80" customFormat="1" ht="17.25" spans="1:51">
      <c r="A515" s="95"/>
      <c r="B515" s="95"/>
      <c r="C515" s="95"/>
      <c r="D515" s="95"/>
      <c r="E515" s="95"/>
      <c r="F515" s="95"/>
      <c r="G515" s="95"/>
      <c r="H515" s="95"/>
      <c r="I515" s="95"/>
      <c r="J515" s="95"/>
      <c r="K515" s="95"/>
      <c r="Y515" s="98"/>
      <c r="Z515" s="80">
        <f t="shared" si="26"/>
        <v>0</v>
      </c>
      <c r="AA515" s="80" t="str">
        <f t="shared" si="27"/>
        <v>北蔡支行</v>
      </c>
      <c r="AB515" s="81" t="s">
        <v>783</v>
      </c>
      <c r="AC515" s="81">
        <v>0</v>
      </c>
      <c r="AD515" s="81">
        <v>0</v>
      </c>
      <c r="AE515" s="81">
        <v>0</v>
      </c>
      <c r="AF515" s="81">
        <v>0</v>
      </c>
      <c r="AG515" s="80" t="str">
        <f>IFERROR(VLOOKUP(AB515,$AI:$AJ,2,FALSE),0)</f>
        <v>北蔡支行</v>
      </c>
      <c r="AI515" s="89" t="s">
        <v>123</v>
      </c>
      <c r="AJ515" s="89" t="s">
        <v>114</v>
      </c>
      <c r="AL515" s="83"/>
      <c r="AM515" s="83"/>
      <c r="AN515" s="83"/>
      <c r="AO515" s="83"/>
      <c r="AP515" s="83"/>
      <c r="AX515" s="80" t="s">
        <v>123</v>
      </c>
      <c r="AY515" s="80" t="s">
        <v>114</v>
      </c>
    </row>
    <row r="516" s="80" customFormat="1" ht="17.25" spans="1:51">
      <c r="A516" s="95"/>
      <c r="B516" s="95"/>
      <c r="C516" s="95"/>
      <c r="D516" s="95"/>
      <c r="E516" s="95"/>
      <c r="F516" s="95"/>
      <c r="G516" s="95"/>
      <c r="H516" s="95"/>
      <c r="I516" s="95"/>
      <c r="J516" s="95"/>
      <c r="K516" s="95"/>
      <c r="Y516" s="98"/>
      <c r="Z516" s="80">
        <f t="shared" ref="Z516:Z579" si="28">P516-Y516</f>
        <v>0</v>
      </c>
      <c r="AA516" s="80" t="str">
        <f t="shared" si="27"/>
        <v>零售市场部</v>
      </c>
      <c r="AB516" s="81" t="s">
        <v>179</v>
      </c>
      <c r="AC516" s="81">
        <v>1</v>
      </c>
      <c r="AD516" s="81">
        <v>20000</v>
      </c>
      <c r="AE516" s="81">
        <v>1</v>
      </c>
      <c r="AF516" s="81">
        <v>337200</v>
      </c>
      <c r="AG516" s="80" t="str">
        <f>IFERROR(VLOOKUP(AB516,$AI:$AJ,2,FALSE),0)</f>
        <v>零售市场部</v>
      </c>
      <c r="AI516" s="89" t="s">
        <v>716</v>
      </c>
      <c r="AJ516" s="89" t="s">
        <v>114</v>
      </c>
      <c r="AL516" s="83"/>
      <c r="AM516" s="83"/>
      <c r="AN516" s="83"/>
      <c r="AO516" s="83"/>
      <c r="AP516" s="83"/>
      <c r="AX516" s="80" t="s">
        <v>716</v>
      </c>
      <c r="AY516" s="80" t="s">
        <v>114</v>
      </c>
    </row>
    <row r="517" s="80" customFormat="1" ht="17.25" spans="1:51">
      <c r="A517" s="95"/>
      <c r="B517" s="95"/>
      <c r="C517" s="95"/>
      <c r="D517" s="95"/>
      <c r="E517" s="95"/>
      <c r="F517" s="95"/>
      <c r="G517" s="95"/>
      <c r="H517" s="95"/>
      <c r="I517" s="95"/>
      <c r="J517" s="95"/>
      <c r="K517" s="95"/>
      <c r="Y517" s="98"/>
      <c r="Z517" s="80">
        <f t="shared" si="28"/>
        <v>0</v>
      </c>
      <c r="AA517" s="80" t="str">
        <f t="shared" si="27"/>
        <v>芳华分理处</v>
      </c>
      <c r="AB517" s="81" t="s">
        <v>232</v>
      </c>
      <c r="AC517" s="81">
        <v>0</v>
      </c>
      <c r="AD517" s="81">
        <v>0</v>
      </c>
      <c r="AE517" s="81">
        <v>0</v>
      </c>
      <c r="AF517" s="81">
        <v>10000</v>
      </c>
      <c r="AG517" s="80" t="str">
        <f>IFERROR(VLOOKUP(AB517,$AI:$AJ,2,FALSE),0)</f>
        <v>芳华分理处</v>
      </c>
      <c r="AI517" s="89" t="s">
        <v>628</v>
      </c>
      <c r="AJ517" s="89" t="s">
        <v>114</v>
      </c>
      <c r="AL517" s="83"/>
      <c r="AM517" s="83"/>
      <c r="AN517" s="83"/>
      <c r="AO517" s="83"/>
      <c r="AP517" s="83"/>
      <c r="AX517" s="80" t="s">
        <v>628</v>
      </c>
      <c r="AY517" s="80" t="s">
        <v>114</v>
      </c>
    </row>
    <row r="518" s="80" customFormat="1" ht="17.25" spans="1:51">
      <c r="A518" s="95"/>
      <c r="B518" s="95"/>
      <c r="C518" s="95"/>
      <c r="D518" s="95"/>
      <c r="E518" s="95"/>
      <c r="F518" s="95"/>
      <c r="G518" s="95"/>
      <c r="H518" s="95"/>
      <c r="I518" s="95"/>
      <c r="J518" s="95"/>
      <c r="K518" s="95"/>
      <c r="Y518" s="98"/>
      <c r="Z518" s="80">
        <f t="shared" si="28"/>
        <v>0</v>
      </c>
      <c r="AA518" s="80" t="str">
        <f t="shared" si="27"/>
        <v>南新分理处</v>
      </c>
      <c r="AB518" s="81" t="s">
        <v>833</v>
      </c>
      <c r="AC518" s="81">
        <v>0</v>
      </c>
      <c r="AD518" s="81">
        <v>0</v>
      </c>
      <c r="AE518" s="81">
        <v>0</v>
      </c>
      <c r="AF518" s="81">
        <v>0</v>
      </c>
      <c r="AG518" s="80" t="str">
        <f>IFERROR(VLOOKUP(AB518,$AI:$AJ,2,FALSE),0)</f>
        <v>南新分理处</v>
      </c>
      <c r="AI518" s="93" t="s">
        <v>438</v>
      </c>
      <c r="AJ518" s="89" t="s">
        <v>114</v>
      </c>
      <c r="AL518" s="83"/>
      <c r="AM518" s="83"/>
      <c r="AN518" s="83"/>
      <c r="AO518" s="83"/>
      <c r="AP518" s="83"/>
      <c r="AX518" s="80" t="s">
        <v>438</v>
      </c>
      <c r="AY518" s="80" t="s">
        <v>114</v>
      </c>
    </row>
    <row r="519" s="80" customFormat="1" ht="17.25" spans="1:51">
      <c r="A519" s="95"/>
      <c r="B519" s="95"/>
      <c r="C519" s="95"/>
      <c r="D519" s="95"/>
      <c r="E519" s="95"/>
      <c r="F519" s="95"/>
      <c r="G519" s="95"/>
      <c r="H519" s="95"/>
      <c r="I519" s="95"/>
      <c r="J519" s="95"/>
      <c r="K519" s="95"/>
      <c r="Y519" s="98"/>
      <c r="Z519" s="80">
        <f t="shared" si="28"/>
        <v>0</v>
      </c>
      <c r="AA519" s="80" t="str">
        <f t="shared" si="27"/>
        <v>运营管理部业务保障部</v>
      </c>
      <c r="AB519" s="81" t="s">
        <v>444</v>
      </c>
      <c r="AC519" s="81">
        <v>0</v>
      </c>
      <c r="AD519" s="81">
        <v>0</v>
      </c>
      <c r="AE519" s="81">
        <v>0</v>
      </c>
      <c r="AF519" s="81">
        <v>0</v>
      </c>
      <c r="AG519" s="80" t="str">
        <f>IFERROR(VLOOKUP(AB519,$AI:$AJ,2,FALSE),0)</f>
        <v>运营管理部业务保障部</v>
      </c>
      <c r="AI519" s="94" t="s">
        <v>575</v>
      </c>
      <c r="AJ519" s="89" t="s">
        <v>114</v>
      </c>
      <c r="AL519" s="83"/>
      <c r="AM519" s="83"/>
      <c r="AN519" s="83"/>
      <c r="AO519" s="83"/>
      <c r="AP519" s="83"/>
      <c r="AX519" s="80" t="s">
        <v>575</v>
      </c>
      <c r="AY519" s="80" t="s">
        <v>114</v>
      </c>
    </row>
    <row r="520" s="80" customFormat="1" ht="17.25" spans="1:51">
      <c r="A520" s="95"/>
      <c r="B520" s="95"/>
      <c r="C520" s="95"/>
      <c r="D520" s="95"/>
      <c r="E520" s="95"/>
      <c r="F520" s="95"/>
      <c r="G520" s="95"/>
      <c r="H520" s="95"/>
      <c r="I520" s="95"/>
      <c r="J520" s="95"/>
      <c r="K520" s="95"/>
      <c r="Y520" s="98"/>
      <c r="Z520" s="80">
        <f t="shared" si="28"/>
        <v>0</v>
      </c>
      <c r="AA520" s="80" t="str">
        <f t="shared" si="27"/>
        <v>合庆支行</v>
      </c>
      <c r="AB520" s="81" t="s">
        <v>898</v>
      </c>
      <c r="AC520" s="81">
        <v>0</v>
      </c>
      <c r="AD520" s="81">
        <v>0</v>
      </c>
      <c r="AE520" s="81">
        <v>0</v>
      </c>
      <c r="AF520" s="81">
        <v>0</v>
      </c>
      <c r="AG520" s="80" t="str">
        <f>IFERROR(VLOOKUP(AB520,$AI:$AJ,2,FALSE),0)</f>
        <v>合庆支行</v>
      </c>
      <c r="AI520" s="89" t="s">
        <v>829</v>
      </c>
      <c r="AJ520" s="89" t="s">
        <v>114</v>
      </c>
      <c r="AL520" s="83"/>
      <c r="AM520" s="83"/>
      <c r="AN520" s="83"/>
      <c r="AO520" s="83"/>
      <c r="AP520" s="83"/>
      <c r="AX520" s="80" t="s">
        <v>829</v>
      </c>
      <c r="AY520" s="80" t="s">
        <v>114</v>
      </c>
    </row>
    <row r="521" s="80" customFormat="1" ht="17.25" spans="1:51">
      <c r="A521" s="95"/>
      <c r="B521" s="95"/>
      <c r="C521" s="95"/>
      <c r="D521" s="95"/>
      <c r="E521" s="95"/>
      <c r="F521" s="95"/>
      <c r="G521" s="95"/>
      <c r="H521" s="95"/>
      <c r="I521" s="95"/>
      <c r="J521" s="95"/>
      <c r="K521" s="95"/>
      <c r="Y521" s="98"/>
      <c r="Z521" s="80">
        <f t="shared" si="28"/>
        <v>0</v>
      </c>
      <c r="AA521" s="80" t="str">
        <f t="shared" si="27"/>
        <v>营业部</v>
      </c>
      <c r="AB521" s="81" t="s">
        <v>595</v>
      </c>
      <c r="AC521" s="81">
        <v>0</v>
      </c>
      <c r="AD521" s="81">
        <v>0</v>
      </c>
      <c r="AE521" s="81">
        <v>0</v>
      </c>
      <c r="AF521" s="81">
        <v>0</v>
      </c>
      <c r="AG521" s="80" t="str">
        <f>IFERROR(VLOOKUP(AB521,$AI:$AJ,2,FALSE),0)</f>
        <v>营业部</v>
      </c>
      <c r="AI521" s="89" t="s">
        <v>900</v>
      </c>
      <c r="AJ521" s="89" t="s">
        <v>114</v>
      </c>
      <c r="AL521" s="83"/>
      <c r="AM521" s="83"/>
      <c r="AN521" s="83"/>
      <c r="AO521" s="83"/>
      <c r="AP521" s="83"/>
      <c r="AX521" s="80" t="s">
        <v>900</v>
      </c>
      <c r="AY521" s="80" t="s">
        <v>114</v>
      </c>
    </row>
    <row r="522" s="80" customFormat="1" ht="17.25" spans="1:51">
      <c r="A522" s="95"/>
      <c r="B522" s="95"/>
      <c r="C522" s="95"/>
      <c r="D522" s="95"/>
      <c r="E522" s="95"/>
      <c r="F522" s="95"/>
      <c r="G522" s="95"/>
      <c r="H522" s="95"/>
      <c r="I522" s="95"/>
      <c r="J522" s="95"/>
      <c r="K522" s="95"/>
      <c r="Y522" s="98"/>
      <c r="Z522" s="80">
        <f t="shared" si="28"/>
        <v>0</v>
      </c>
      <c r="AA522" s="80">
        <f t="shared" si="27"/>
        <v>0</v>
      </c>
      <c r="AB522" s="81" t="s">
        <v>899</v>
      </c>
      <c r="AC522" s="81">
        <v>0</v>
      </c>
      <c r="AD522" s="81">
        <v>0</v>
      </c>
      <c r="AE522" s="81">
        <v>0</v>
      </c>
      <c r="AF522" s="81">
        <v>0</v>
      </c>
      <c r="AG522" s="80">
        <f>IFERROR(VLOOKUP(AB522,$AI:$AJ,2,FALSE),0)</f>
        <v>0</v>
      </c>
      <c r="AI522" s="89" t="s">
        <v>901</v>
      </c>
      <c r="AJ522" s="89" t="s">
        <v>114</v>
      </c>
      <c r="AL522" s="83"/>
      <c r="AM522" s="83"/>
      <c r="AN522" s="83"/>
      <c r="AO522" s="83"/>
      <c r="AP522" s="83"/>
      <c r="AX522" s="80" t="s">
        <v>901</v>
      </c>
      <c r="AY522" s="80" t="s">
        <v>114</v>
      </c>
    </row>
    <row r="523" s="80" customFormat="1" ht="17.25" spans="1:51">
      <c r="A523" s="95"/>
      <c r="B523" s="95"/>
      <c r="C523" s="95"/>
      <c r="D523" s="95"/>
      <c r="E523" s="95"/>
      <c r="F523" s="95"/>
      <c r="G523" s="95"/>
      <c r="H523" s="95"/>
      <c r="I523" s="95"/>
      <c r="J523" s="95"/>
      <c r="K523" s="95"/>
      <c r="Y523" s="98"/>
      <c r="Z523" s="80">
        <f t="shared" si="28"/>
        <v>0</v>
      </c>
      <c r="AA523" s="80" t="str">
        <f t="shared" si="27"/>
        <v>民耀分理处</v>
      </c>
      <c r="AB523" s="81" t="s">
        <v>446</v>
      </c>
      <c r="AC523" s="81">
        <v>0</v>
      </c>
      <c r="AD523" s="81">
        <v>0</v>
      </c>
      <c r="AE523" s="81">
        <v>0</v>
      </c>
      <c r="AF523" s="81">
        <v>0</v>
      </c>
      <c r="AG523" s="80" t="str">
        <f>IFERROR(VLOOKUP(AB523,$AI:$AJ,2,FALSE),0)</f>
        <v>民耀分理处</v>
      </c>
      <c r="AI523" s="89" t="s">
        <v>902</v>
      </c>
      <c r="AJ523" s="89" t="s">
        <v>114</v>
      </c>
      <c r="AL523" s="83"/>
      <c r="AM523" s="83"/>
      <c r="AN523" s="83"/>
      <c r="AO523" s="83"/>
      <c r="AP523" s="83"/>
      <c r="AX523" s="80" t="s">
        <v>902</v>
      </c>
      <c r="AY523" s="80" t="s">
        <v>114</v>
      </c>
    </row>
    <row r="524" s="80" customFormat="1" ht="17.25" spans="1:51">
      <c r="A524" s="95"/>
      <c r="B524" s="95"/>
      <c r="C524" s="95"/>
      <c r="D524" s="95"/>
      <c r="E524" s="95"/>
      <c r="F524" s="95"/>
      <c r="G524" s="95"/>
      <c r="H524" s="95"/>
      <c r="I524" s="95"/>
      <c r="J524" s="95"/>
      <c r="K524" s="95"/>
      <c r="Y524" s="98"/>
      <c r="Z524" s="80">
        <f t="shared" si="28"/>
        <v>0</v>
      </c>
      <c r="AA524" s="80" t="str">
        <f t="shared" si="27"/>
        <v>高桥支行</v>
      </c>
      <c r="AB524" s="81" t="s">
        <v>900</v>
      </c>
      <c r="AC524" s="81">
        <v>0</v>
      </c>
      <c r="AD524" s="81">
        <v>0</v>
      </c>
      <c r="AE524" s="81">
        <v>0</v>
      </c>
      <c r="AF524" s="81">
        <v>0</v>
      </c>
      <c r="AG524" s="80" t="str">
        <f>IFERROR(VLOOKUP(AB524,$AI:$AJ,2,FALSE),0)</f>
        <v>高桥支行</v>
      </c>
      <c r="AI524" s="89" t="s">
        <v>762</v>
      </c>
      <c r="AJ524" s="89" t="s">
        <v>114</v>
      </c>
      <c r="AL524" s="83"/>
      <c r="AM524" s="83"/>
      <c r="AN524" s="83"/>
      <c r="AO524" s="83"/>
      <c r="AP524" s="83"/>
      <c r="AX524" s="80" t="s">
        <v>762</v>
      </c>
      <c r="AY524" s="80" t="s">
        <v>114</v>
      </c>
    </row>
    <row r="525" s="80" customFormat="1" ht="17.25" spans="1:51">
      <c r="A525" s="95"/>
      <c r="B525" s="95"/>
      <c r="C525" s="95"/>
      <c r="D525" s="95"/>
      <c r="E525" s="95"/>
      <c r="F525" s="95"/>
      <c r="G525" s="95"/>
      <c r="H525" s="95"/>
      <c r="I525" s="95"/>
      <c r="J525" s="95"/>
      <c r="K525" s="95"/>
      <c r="Y525" s="98"/>
      <c r="Z525" s="80">
        <f t="shared" si="28"/>
        <v>0</v>
      </c>
      <c r="AA525" s="80" t="str">
        <f t="shared" si="27"/>
        <v>唐镇支行</v>
      </c>
      <c r="AB525" s="81" t="s">
        <v>903</v>
      </c>
      <c r="AC525" s="81">
        <v>0</v>
      </c>
      <c r="AD525" s="81">
        <v>0</v>
      </c>
      <c r="AE525" s="81">
        <v>0</v>
      </c>
      <c r="AF525" s="81">
        <v>0</v>
      </c>
      <c r="AG525" s="80" t="str">
        <f>IFERROR(VLOOKUP(AB525,$AI:$AJ,2,FALSE),0)</f>
        <v>唐镇支行</v>
      </c>
      <c r="AI525" s="89" t="s">
        <v>904</v>
      </c>
      <c r="AJ525" s="89" t="s">
        <v>114</v>
      </c>
      <c r="AL525" s="83"/>
      <c r="AM525" s="83"/>
      <c r="AN525" s="83"/>
      <c r="AO525" s="83"/>
      <c r="AP525" s="83"/>
      <c r="AX525" s="80" t="s">
        <v>904</v>
      </c>
      <c r="AY525" s="80" t="s">
        <v>114</v>
      </c>
    </row>
    <row r="526" s="80" customFormat="1" ht="17.25" spans="1:51">
      <c r="A526" s="95"/>
      <c r="B526" s="95"/>
      <c r="C526" s="95"/>
      <c r="D526" s="95"/>
      <c r="E526" s="95"/>
      <c r="F526" s="95"/>
      <c r="G526" s="95"/>
      <c r="H526" s="95"/>
      <c r="I526" s="95"/>
      <c r="J526" s="95"/>
      <c r="K526" s="95"/>
      <c r="Y526" s="98"/>
      <c r="Z526" s="80">
        <f t="shared" si="28"/>
        <v>0</v>
      </c>
      <c r="AA526" s="80" t="str">
        <f t="shared" si="27"/>
        <v>金杨支行</v>
      </c>
      <c r="AB526" s="81" t="s">
        <v>449</v>
      </c>
      <c r="AC526" s="81">
        <v>0</v>
      </c>
      <c r="AD526" s="81">
        <v>0</v>
      </c>
      <c r="AE526" s="81">
        <v>0</v>
      </c>
      <c r="AF526" s="81">
        <v>0</v>
      </c>
      <c r="AG526" s="80" t="str">
        <f>IFERROR(VLOOKUP(AB526,$AI:$AJ,2,FALSE),0)</f>
        <v>金杨支行</v>
      </c>
      <c r="AI526" s="93" t="s">
        <v>905</v>
      </c>
      <c r="AJ526" s="89" t="s">
        <v>96</v>
      </c>
      <c r="AL526" s="83"/>
      <c r="AM526" s="83"/>
      <c r="AN526" s="83"/>
      <c r="AO526" s="83"/>
      <c r="AP526" s="83"/>
      <c r="AX526" s="80" t="s">
        <v>905</v>
      </c>
      <c r="AY526" s="80" t="s">
        <v>96</v>
      </c>
    </row>
    <row r="527" s="80" customFormat="1" ht="17.25" spans="1:51">
      <c r="A527" s="95"/>
      <c r="B527" s="95"/>
      <c r="C527" s="95"/>
      <c r="D527" s="95"/>
      <c r="E527" s="95"/>
      <c r="F527" s="95"/>
      <c r="G527" s="95"/>
      <c r="H527" s="95"/>
      <c r="I527" s="95"/>
      <c r="J527" s="95"/>
      <c r="K527" s="95"/>
      <c r="Y527" s="98"/>
      <c r="Z527" s="80">
        <f t="shared" si="28"/>
        <v>0</v>
      </c>
      <c r="AA527" s="80" t="str">
        <f t="shared" si="27"/>
        <v>运营管理部业务保障部</v>
      </c>
      <c r="AB527" s="81" t="s">
        <v>424</v>
      </c>
      <c r="AC527" s="81">
        <v>0</v>
      </c>
      <c r="AD527" s="81">
        <v>0</v>
      </c>
      <c r="AE527" s="81">
        <v>0</v>
      </c>
      <c r="AF527" s="81">
        <v>0</v>
      </c>
      <c r="AG527" s="80" t="str">
        <f>IFERROR(VLOOKUP(AB527,$AI:$AJ,2,FALSE),0)</f>
        <v>运营管理部业务保障部</v>
      </c>
      <c r="AI527" s="94" t="s">
        <v>393</v>
      </c>
      <c r="AJ527" s="89" t="s">
        <v>96</v>
      </c>
      <c r="AL527" s="83"/>
      <c r="AM527" s="83"/>
      <c r="AN527" s="83"/>
      <c r="AO527" s="83"/>
      <c r="AP527" s="83"/>
      <c r="AX527" s="80" t="s">
        <v>393</v>
      </c>
      <c r="AY527" s="80" t="s">
        <v>96</v>
      </c>
    </row>
    <row r="528" s="80" customFormat="1" ht="17.25" spans="1:51">
      <c r="A528" s="95"/>
      <c r="B528" s="95"/>
      <c r="C528" s="95"/>
      <c r="D528" s="95"/>
      <c r="E528" s="95"/>
      <c r="F528" s="95"/>
      <c r="G528" s="95"/>
      <c r="H528" s="95"/>
      <c r="I528" s="95"/>
      <c r="J528" s="95"/>
      <c r="K528" s="95"/>
      <c r="Y528" s="98"/>
      <c r="Z528" s="80">
        <f t="shared" si="28"/>
        <v>0</v>
      </c>
      <c r="AA528" s="80" t="str">
        <f t="shared" si="27"/>
        <v>杨思支行</v>
      </c>
      <c r="AB528" s="81" t="s">
        <v>451</v>
      </c>
      <c r="AC528" s="81">
        <v>1</v>
      </c>
      <c r="AD528" s="81">
        <v>0</v>
      </c>
      <c r="AE528" s="81">
        <v>1</v>
      </c>
      <c r="AF528" s="81">
        <v>0</v>
      </c>
      <c r="AG528" s="80" t="str">
        <f>IFERROR(VLOOKUP(AB528,$AI:$AJ,2,FALSE),0)</f>
        <v>杨思支行</v>
      </c>
      <c r="AI528" s="89" t="s">
        <v>172</v>
      </c>
      <c r="AJ528" s="89" t="s">
        <v>157</v>
      </c>
      <c r="AL528" s="83"/>
      <c r="AM528" s="83"/>
      <c r="AN528" s="83"/>
      <c r="AO528" s="83"/>
      <c r="AP528" s="83"/>
      <c r="AX528" s="80" t="s">
        <v>172</v>
      </c>
      <c r="AY528" s="80" t="s">
        <v>157</v>
      </c>
    </row>
    <row r="529" s="80" customFormat="1" ht="17.25" spans="1:51">
      <c r="A529" s="95"/>
      <c r="B529" s="95"/>
      <c r="C529" s="95"/>
      <c r="D529" s="95"/>
      <c r="E529" s="95"/>
      <c r="F529" s="95"/>
      <c r="G529" s="95"/>
      <c r="H529" s="95"/>
      <c r="I529" s="95"/>
      <c r="J529" s="95"/>
      <c r="K529" s="95"/>
      <c r="Y529" s="98"/>
      <c r="Z529" s="80">
        <f t="shared" si="28"/>
        <v>0</v>
      </c>
      <c r="AA529" s="80" t="str">
        <f t="shared" si="27"/>
        <v>高东支行</v>
      </c>
      <c r="AB529" s="81" t="s">
        <v>906</v>
      </c>
      <c r="AC529" s="81">
        <v>0</v>
      </c>
      <c r="AD529" s="81">
        <v>0</v>
      </c>
      <c r="AE529" s="81">
        <v>0</v>
      </c>
      <c r="AF529" s="81">
        <v>0</v>
      </c>
      <c r="AG529" s="80" t="str">
        <f>IFERROR(VLOOKUP(AB529,$AI:$AJ,2,FALSE),0)</f>
        <v>高东支行</v>
      </c>
      <c r="AI529" s="89" t="s">
        <v>907</v>
      </c>
      <c r="AJ529" s="89" t="s">
        <v>96</v>
      </c>
      <c r="AL529" s="83"/>
      <c r="AM529" s="83"/>
      <c r="AN529" s="83"/>
      <c r="AO529" s="83"/>
      <c r="AP529" s="83"/>
      <c r="AX529" s="80" t="s">
        <v>907</v>
      </c>
      <c r="AY529" s="80" t="s">
        <v>96</v>
      </c>
    </row>
    <row r="530" s="80" customFormat="1" ht="17.25" spans="1:51">
      <c r="A530" s="95"/>
      <c r="B530" s="95"/>
      <c r="C530" s="95"/>
      <c r="D530" s="95"/>
      <c r="E530" s="95"/>
      <c r="F530" s="95"/>
      <c r="G530" s="95"/>
      <c r="H530" s="95"/>
      <c r="I530" s="95"/>
      <c r="J530" s="95"/>
      <c r="K530" s="95"/>
      <c r="Y530" s="98"/>
      <c r="Z530" s="80">
        <f t="shared" si="28"/>
        <v>0</v>
      </c>
      <c r="AA530" s="80" t="str">
        <f t="shared" si="27"/>
        <v>北蔡支行</v>
      </c>
      <c r="AB530" s="81" t="s">
        <v>808</v>
      </c>
      <c r="AC530" s="81">
        <v>0</v>
      </c>
      <c r="AD530" s="81">
        <v>0</v>
      </c>
      <c r="AE530" s="81">
        <v>0</v>
      </c>
      <c r="AF530" s="81">
        <v>0</v>
      </c>
      <c r="AG530" s="80" t="str">
        <f>IFERROR(VLOOKUP(AB530,$AI:$AJ,2,FALSE),0)</f>
        <v>北蔡支行</v>
      </c>
      <c r="AI530" s="89" t="s">
        <v>837</v>
      </c>
      <c r="AJ530" s="89" t="s">
        <v>96</v>
      </c>
      <c r="AL530" s="83"/>
      <c r="AM530" s="83"/>
      <c r="AN530" s="83"/>
      <c r="AO530" s="83"/>
      <c r="AP530" s="83"/>
      <c r="AX530" s="80" t="s">
        <v>837</v>
      </c>
      <c r="AY530" s="80" t="s">
        <v>96</v>
      </c>
    </row>
    <row r="531" s="80" customFormat="1" ht="17.25" spans="1:51">
      <c r="A531" s="95"/>
      <c r="B531" s="95"/>
      <c r="C531" s="95"/>
      <c r="D531" s="95"/>
      <c r="E531" s="95"/>
      <c r="F531" s="95"/>
      <c r="G531" s="95"/>
      <c r="H531" s="95"/>
      <c r="I531" s="95"/>
      <c r="J531" s="95"/>
      <c r="K531" s="95"/>
      <c r="Y531" s="98"/>
      <c r="Z531" s="80">
        <f t="shared" si="28"/>
        <v>0</v>
      </c>
      <c r="AA531" s="80" t="str">
        <f t="shared" si="27"/>
        <v>三林支行</v>
      </c>
      <c r="AB531" s="81" t="s">
        <v>724</v>
      </c>
      <c r="AC531" s="81">
        <v>0</v>
      </c>
      <c r="AD531" s="81">
        <v>0</v>
      </c>
      <c r="AE531" s="81">
        <v>0</v>
      </c>
      <c r="AF531" s="81">
        <v>0</v>
      </c>
      <c r="AG531" s="80" t="str">
        <f>IFERROR(VLOOKUP(AB531,$AI:$AJ,2,FALSE),0)</f>
        <v>三林支行</v>
      </c>
      <c r="AI531" s="89" t="s">
        <v>365</v>
      </c>
      <c r="AJ531" s="89" t="s">
        <v>96</v>
      </c>
      <c r="AL531" s="83"/>
      <c r="AM531" s="83"/>
      <c r="AN531" s="83"/>
      <c r="AO531" s="83"/>
      <c r="AP531" s="83"/>
      <c r="AX531" s="80" t="s">
        <v>365</v>
      </c>
      <c r="AY531" s="80" t="s">
        <v>96</v>
      </c>
    </row>
    <row r="532" s="80" customFormat="1" ht="17.25" spans="1:51">
      <c r="A532" s="95"/>
      <c r="B532" s="95"/>
      <c r="C532" s="95"/>
      <c r="D532" s="95"/>
      <c r="E532" s="95"/>
      <c r="F532" s="95"/>
      <c r="G532" s="95"/>
      <c r="H532" s="95"/>
      <c r="I532" s="95"/>
      <c r="J532" s="95"/>
      <c r="K532" s="95"/>
      <c r="Y532" s="98"/>
      <c r="Z532" s="80">
        <f t="shared" si="28"/>
        <v>0</v>
      </c>
      <c r="AA532" s="80" t="str">
        <f t="shared" si="27"/>
        <v>花木支行</v>
      </c>
      <c r="AB532" s="81" t="s">
        <v>237</v>
      </c>
      <c r="AC532" s="81">
        <v>0</v>
      </c>
      <c r="AD532" s="81">
        <v>0</v>
      </c>
      <c r="AE532" s="81">
        <v>0</v>
      </c>
      <c r="AF532" s="81">
        <v>0</v>
      </c>
      <c r="AG532" s="80" t="str">
        <f>IFERROR(VLOOKUP(AB532,$AI:$AJ,2,FALSE),0)</f>
        <v>花木支行</v>
      </c>
      <c r="AI532" s="89" t="s">
        <v>908</v>
      </c>
      <c r="AJ532" s="89" t="s">
        <v>96</v>
      </c>
      <c r="AL532" s="83"/>
      <c r="AM532" s="83"/>
      <c r="AN532" s="83"/>
      <c r="AO532" s="83"/>
      <c r="AP532" s="83"/>
      <c r="AX532" s="80" t="s">
        <v>908</v>
      </c>
      <c r="AY532" s="80" t="s">
        <v>96</v>
      </c>
    </row>
    <row r="533" s="80" customFormat="1" ht="17.25" spans="1:51">
      <c r="A533" s="95"/>
      <c r="B533" s="95"/>
      <c r="C533" s="95"/>
      <c r="D533" s="95"/>
      <c r="E533" s="95"/>
      <c r="F533" s="95"/>
      <c r="G533" s="95"/>
      <c r="H533" s="95"/>
      <c r="I533" s="95"/>
      <c r="J533" s="95"/>
      <c r="K533" s="95"/>
      <c r="Y533" s="98"/>
      <c r="Z533" s="80">
        <f t="shared" si="28"/>
        <v>0</v>
      </c>
      <c r="AA533" s="80" t="str">
        <f t="shared" si="27"/>
        <v>北蔡支行</v>
      </c>
      <c r="AB533" s="81" t="s">
        <v>794</v>
      </c>
      <c r="AC533" s="81">
        <v>0</v>
      </c>
      <c r="AD533" s="81">
        <v>0</v>
      </c>
      <c r="AE533" s="81">
        <v>0</v>
      </c>
      <c r="AF533" s="81">
        <v>0</v>
      </c>
      <c r="AG533" s="80" t="str">
        <f>IFERROR(VLOOKUP(AB533,$AI:$AJ,2,FALSE),0)</f>
        <v>北蔡支行</v>
      </c>
      <c r="AI533" s="89" t="s">
        <v>909</v>
      </c>
      <c r="AJ533" s="89" t="s">
        <v>96</v>
      </c>
      <c r="AL533" s="83"/>
      <c r="AM533" s="83"/>
      <c r="AN533" s="83"/>
      <c r="AO533" s="83"/>
      <c r="AP533" s="83"/>
      <c r="AX533" s="80" t="s">
        <v>909</v>
      </c>
      <c r="AY533" s="80" t="s">
        <v>96</v>
      </c>
    </row>
    <row r="534" s="80" customFormat="1" ht="17.25" spans="1:51">
      <c r="A534" s="95"/>
      <c r="B534" s="95"/>
      <c r="C534" s="95"/>
      <c r="D534" s="95"/>
      <c r="E534" s="95"/>
      <c r="F534" s="95"/>
      <c r="G534" s="95"/>
      <c r="H534" s="95"/>
      <c r="I534" s="95"/>
      <c r="J534" s="95"/>
      <c r="K534" s="95"/>
      <c r="Y534" s="98"/>
      <c r="Z534" s="80">
        <f t="shared" si="28"/>
        <v>0</v>
      </c>
      <c r="AA534" s="80" t="str">
        <f t="shared" si="27"/>
        <v>零售市场部</v>
      </c>
      <c r="AB534" s="81" t="s">
        <v>240</v>
      </c>
      <c r="AC534" s="81">
        <v>0</v>
      </c>
      <c r="AD534" s="81">
        <v>0</v>
      </c>
      <c r="AE534" s="81">
        <v>0</v>
      </c>
      <c r="AF534" s="81">
        <v>0</v>
      </c>
      <c r="AG534" s="80" t="str">
        <f>IFERROR(VLOOKUP(AB534,$AI:$AJ,2,FALSE),0)</f>
        <v>零售市场部</v>
      </c>
      <c r="AI534" s="89" t="s">
        <v>910</v>
      </c>
      <c r="AJ534" s="89" t="s">
        <v>96</v>
      </c>
      <c r="AL534" s="83"/>
      <c r="AM534" s="83"/>
      <c r="AN534" s="83"/>
      <c r="AO534" s="83"/>
      <c r="AP534" s="83"/>
      <c r="AX534" s="80" t="s">
        <v>910</v>
      </c>
      <c r="AY534" s="80" t="s">
        <v>96</v>
      </c>
    </row>
    <row r="535" s="80" customFormat="1" ht="17.25" spans="1:51">
      <c r="A535" s="95"/>
      <c r="B535" s="95"/>
      <c r="C535" s="95"/>
      <c r="D535" s="95"/>
      <c r="E535" s="95"/>
      <c r="F535" s="95"/>
      <c r="G535" s="95"/>
      <c r="H535" s="95"/>
      <c r="I535" s="95"/>
      <c r="J535" s="95"/>
      <c r="K535" s="95"/>
      <c r="Y535" s="98"/>
      <c r="Z535" s="80">
        <f t="shared" si="28"/>
        <v>0</v>
      </c>
      <c r="AA535" s="80" t="str">
        <f t="shared" si="27"/>
        <v>唐镇支行</v>
      </c>
      <c r="AB535" s="81" t="s">
        <v>457</v>
      </c>
      <c r="AC535" s="81">
        <v>0</v>
      </c>
      <c r="AD535" s="81">
        <v>0</v>
      </c>
      <c r="AE535" s="81">
        <v>0</v>
      </c>
      <c r="AF535" s="81">
        <v>0</v>
      </c>
      <c r="AG535" s="80" t="str">
        <f>IFERROR(VLOOKUP(AB535,$AI:$AJ,2,FALSE),0)</f>
        <v>唐镇支行</v>
      </c>
      <c r="AI535" s="91" t="s">
        <v>911</v>
      </c>
      <c r="AJ535" s="89" t="s">
        <v>225</v>
      </c>
      <c r="AL535" s="83"/>
      <c r="AM535" s="83"/>
      <c r="AN535" s="83"/>
      <c r="AO535" s="83"/>
      <c r="AP535" s="83"/>
      <c r="AX535" s="80" t="s">
        <v>911</v>
      </c>
      <c r="AY535" s="80" t="s">
        <v>225</v>
      </c>
    </row>
    <row r="536" s="80" customFormat="1" ht="17.25" spans="1:51">
      <c r="A536" s="95"/>
      <c r="B536" s="95"/>
      <c r="C536" s="95"/>
      <c r="D536" s="95"/>
      <c r="E536" s="95"/>
      <c r="F536" s="95"/>
      <c r="G536" s="95"/>
      <c r="H536" s="95"/>
      <c r="I536" s="95"/>
      <c r="J536" s="95"/>
      <c r="K536" s="95"/>
      <c r="Y536" s="98"/>
      <c r="Z536" s="80">
        <f t="shared" si="28"/>
        <v>0</v>
      </c>
      <c r="AA536" s="80" t="str">
        <f t="shared" si="27"/>
        <v>三林支行</v>
      </c>
      <c r="AB536" s="81" t="s">
        <v>717</v>
      </c>
      <c r="AC536" s="81">
        <v>0</v>
      </c>
      <c r="AD536" s="81">
        <v>0</v>
      </c>
      <c r="AE536" s="81">
        <v>0</v>
      </c>
      <c r="AF536" s="81">
        <v>0</v>
      </c>
      <c r="AG536" s="80" t="str">
        <f>IFERROR(VLOOKUP(AB536,$AI:$AJ,2,FALSE),0)</f>
        <v>三林支行</v>
      </c>
      <c r="AI536" s="93" t="s">
        <v>552</v>
      </c>
      <c r="AJ536" s="89" t="s">
        <v>225</v>
      </c>
      <c r="AL536" s="83"/>
      <c r="AM536" s="83"/>
      <c r="AN536" s="83"/>
      <c r="AO536" s="83"/>
      <c r="AP536" s="83"/>
      <c r="AX536" s="80" t="s">
        <v>552</v>
      </c>
      <c r="AY536" s="80" t="s">
        <v>225</v>
      </c>
    </row>
    <row r="537" s="80" customFormat="1" ht="17.25" spans="1:51">
      <c r="A537" s="95"/>
      <c r="B537" s="95"/>
      <c r="C537" s="95"/>
      <c r="D537" s="95"/>
      <c r="E537" s="95"/>
      <c r="F537" s="95"/>
      <c r="G537" s="95"/>
      <c r="H537" s="95"/>
      <c r="I537" s="95"/>
      <c r="J537" s="95"/>
      <c r="K537" s="95"/>
      <c r="Y537" s="98"/>
      <c r="Z537" s="80">
        <f t="shared" si="28"/>
        <v>0</v>
      </c>
      <c r="AA537" s="80" t="str">
        <f t="shared" si="27"/>
        <v>风险管理部</v>
      </c>
      <c r="AB537" s="81" t="s">
        <v>511</v>
      </c>
      <c r="AC537" s="81">
        <v>0</v>
      </c>
      <c r="AD537" s="81">
        <v>0</v>
      </c>
      <c r="AE537" s="81">
        <v>0</v>
      </c>
      <c r="AF537" s="81">
        <v>0</v>
      </c>
      <c r="AG537" s="80" t="str">
        <f>IFERROR(VLOOKUP(AB537,$AI:$AJ,2,FALSE),0)</f>
        <v>风险管理部</v>
      </c>
      <c r="AI537" s="89" t="s">
        <v>416</v>
      </c>
      <c r="AJ537" s="89" t="s">
        <v>225</v>
      </c>
      <c r="AL537" s="83"/>
      <c r="AM537" s="83"/>
      <c r="AN537" s="83"/>
      <c r="AO537" s="83"/>
      <c r="AP537" s="83"/>
      <c r="AX537" s="80" t="s">
        <v>416</v>
      </c>
      <c r="AY537" s="80" t="s">
        <v>225</v>
      </c>
    </row>
    <row r="538" s="80" customFormat="1" ht="17.25" spans="1:51">
      <c r="A538" s="95"/>
      <c r="B538" s="95"/>
      <c r="C538" s="95"/>
      <c r="D538" s="95"/>
      <c r="E538" s="95"/>
      <c r="F538" s="95"/>
      <c r="G538" s="95"/>
      <c r="H538" s="95"/>
      <c r="I538" s="95"/>
      <c r="J538" s="95"/>
      <c r="K538" s="95"/>
      <c r="Y538" s="98"/>
      <c r="Z538" s="80">
        <f t="shared" si="28"/>
        <v>0</v>
      </c>
      <c r="AA538" s="80">
        <f t="shared" si="27"/>
        <v>0</v>
      </c>
      <c r="AB538" s="81" t="s">
        <v>912</v>
      </c>
      <c r="AC538" s="81">
        <v>0</v>
      </c>
      <c r="AD538" s="81">
        <v>0</v>
      </c>
      <c r="AE538" s="81">
        <v>0</v>
      </c>
      <c r="AF538" s="81">
        <v>0</v>
      </c>
      <c r="AG538" s="80">
        <f>IFERROR(VLOOKUP(AB538,$AI:$AJ,2,FALSE),0)</f>
        <v>0</v>
      </c>
      <c r="AI538" s="94" t="s">
        <v>443</v>
      </c>
      <c r="AJ538" s="89" t="s">
        <v>225</v>
      </c>
      <c r="AL538" s="83"/>
      <c r="AM538" s="83"/>
      <c r="AN538" s="83"/>
      <c r="AO538" s="83"/>
      <c r="AP538" s="83"/>
      <c r="AX538" s="80" t="s">
        <v>443</v>
      </c>
      <c r="AY538" s="80" t="s">
        <v>225</v>
      </c>
    </row>
    <row r="539" s="80" customFormat="1" ht="17.25" spans="1:51">
      <c r="A539" s="95"/>
      <c r="B539" s="95"/>
      <c r="C539" s="95"/>
      <c r="D539" s="95"/>
      <c r="E539" s="95"/>
      <c r="F539" s="95"/>
      <c r="G539" s="95"/>
      <c r="H539" s="95"/>
      <c r="I539" s="95"/>
      <c r="J539" s="95"/>
      <c r="K539" s="95"/>
      <c r="Y539" s="98"/>
      <c r="Z539" s="80">
        <f t="shared" si="28"/>
        <v>0</v>
      </c>
      <c r="AA539" s="80">
        <f t="shared" si="27"/>
        <v>0</v>
      </c>
      <c r="AB539" s="81" t="s">
        <v>913</v>
      </c>
      <c r="AC539" s="81">
        <v>0</v>
      </c>
      <c r="AD539" s="81">
        <v>0</v>
      </c>
      <c r="AE539" s="81">
        <v>0</v>
      </c>
      <c r="AF539" s="81">
        <v>0</v>
      </c>
      <c r="AG539" s="80">
        <f>IFERROR(VLOOKUP(AB539,$AI:$AJ,2,FALSE),0)</f>
        <v>0</v>
      </c>
      <c r="AI539" s="89" t="s">
        <v>112</v>
      </c>
      <c r="AJ539" s="89" t="s">
        <v>225</v>
      </c>
      <c r="AL539" s="83"/>
      <c r="AM539" s="83"/>
      <c r="AN539" s="83"/>
      <c r="AO539" s="83"/>
      <c r="AP539" s="83"/>
      <c r="AX539" s="80" t="s">
        <v>112</v>
      </c>
      <c r="AY539" s="80" t="s">
        <v>225</v>
      </c>
    </row>
    <row r="540" s="80" customFormat="1" ht="17.25" spans="1:51">
      <c r="A540" s="95"/>
      <c r="B540" s="95"/>
      <c r="C540" s="95"/>
      <c r="D540" s="95"/>
      <c r="E540" s="95"/>
      <c r="F540" s="95"/>
      <c r="G540" s="95"/>
      <c r="H540" s="95"/>
      <c r="I540" s="95"/>
      <c r="J540" s="95"/>
      <c r="K540" s="95"/>
      <c r="Y540" s="98"/>
      <c r="Z540" s="80">
        <f t="shared" si="28"/>
        <v>0</v>
      </c>
      <c r="AA540" s="80" t="str">
        <f t="shared" si="27"/>
        <v>陆家嘴支行</v>
      </c>
      <c r="AB540" s="81" t="s">
        <v>655</v>
      </c>
      <c r="AC540" s="81">
        <v>0</v>
      </c>
      <c r="AD540" s="81">
        <v>0</v>
      </c>
      <c r="AE540" s="81">
        <v>0</v>
      </c>
      <c r="AF540" s="81">
        <v>0</v>
      </c>
      <c r="AG540" s="80" t="str">
        <f>IFERROR(VLOOKUP(AB540,$AI:$AJ,2,FALSE),0)</f>
        <v>陆家嘴支行</v>
      </c>
      <c r="AI540" s="92" t="s">
        <v>736</v>
      </c>
      <c r="AJ540" s="89" t="s">
        <v>104</v>
      </c>
      <c r="AL540" s="83"/>
      <c r="AM540" s="83"/>
      <c r="AN540" s="83"/>
      <c r="AO540" s="83"/>
      <c r="AP540" s="83"/>
      <c r="AX540" s="80" t="s">
        <v>736</v>
      </c>
      <c r="AY540" s="80" t="s">
        <v>104</v>
      </c>
    </row>
    <row r="541" s="80" customFormat="1" ht="17.25" spans="1:51">
      <c r="A541" s="95"/>
      <c r="B541" s="95"/>
      <c r="C541" s="95"/>
      <c r="D541" s="95"/>
      <c r="E541" s="95"/>
      <c r="F541" s="95"/>
      <c r="G541" s="95"/>
      <c r="H541" s="95"/>
      <c r="I541" s="95"/>
      <c r="J541" s="95"/>
      <c r="K541" s="95"/>
      <c r="Y541" s="98"/>
      <c r="Z541" s="80">
        <f t="shared" si="28"/>
        <v>0</v>
      </c>
      <c r="AA541" s="80">
        <f t="shared" si="27"/>
        <v>0</v>
      </c>
      <c r="AB541" s="81" t="s">
        <v>914</v>
      </c>
      <c r="AC541" s="81">
        <v>0</v>
      </c>
      <c r="AD541" s="81">
        <v>0</v>
      </c>
      <c r="AE541" s="81">
        <v>0</v>
      </c>
      <c r="AF541" s="81">
        <v>0</v>
      </c>
      <c r="AG541" s="80">
        <f>IFERROR(VLOOKUP(AB541,$AI:$AJ,2,FALSE),0)</f>
        <v>0</v>
      </c>
      <c r="AI541" s="89" t="s">
        <v>360</v>
      </c>
      <c r="AJ541" s="89" t="s">
        <v>104</v>
      </c>
      <c r="AL541" s="83"/>
      <c r="AM541" s="83"/>
      <c r="AN541" s="83"/>
      <c r="AO541" s="83"/>
      <c r="AP541" s="83"/>
      <c r="AX541" s="80" t="s">
        <v>360</v>
      </c>
      <c r="AY541" s="80" t="s">
        <v>104</v>
      </c>
    </row>
    <row r="542" s="80" customFormat="1" ht="17.25" spans="1:51">
      <c r="A542" s="95"/>
      <c r="B542" s="95"/>
      <c r="C542" s="95"/>
      <c r="D542" s="95"/>
      <c r="E542" s="95"/>
      <c r="F542" s="95"/>
      <c r="G542" s="95"/>
      <c r="H542" s="95"/>
      <c r="I542" s="95"/>
      <c r="J542" s="95"/>
      <c r="K542" s="95"/>
      <c r="Y542" s="98"/>
      <c r="Z542" s="80">
        <f t="shared" si="28"/>
        <v>0</v>
      </c>
      <c r="AA542" s="80" t="str">
        <f t="shared" si="27"/>
        <v>运营管理部</v>
      </c>
      <c r="AB542" s="81" t="s">
        <v>402</v>
      </c>
      <c r="AC542" s="81">
        <v>0</v>
      </c>
      <c r="AD542" s="81">
        <v>0</v>
      </c>
      <c r="AE542" s="81">
        <v>0</v>
      </c>
      <c r="AF542" s="81">
        <v>0</v>
      </c>
      <c r="AG542" s="80" t="str">
        <f>IFERROR(VLOOKUP(AB542,$AI:$AJ,2,FALSE),0)</f>
        <v>运营管理部</v>
      </c>
      <c r="AI542" s="89" t="s">
        <v>825</v>
      </c>
      <c r="AJ542" s="89" t="s">
        <v>104</v>
      </c>
      <c r="AL542" s="83"/>
      <c r="AM542" s="83"/>
      <c r="AN542" s="83"/>
      <c r="AO542" s="83"/>
      <c r="AP542" s="83"/>
      <c r="AX542" s="80" t="s">
        <v>825</v>
      </c>
      <c r="AY542" s="80" t="s">
        <v>104</v>
      </c>
    </row>
    <row r="543" s="80" customFormat="1" ht="17.25" spans="1:51">
      <c r="A543" s="95"/>
      <c r="B543" s="95"/>
      <c r="C543" s="95"/>
      <c r="D543" s="95"/>
      <c r="E543" s="95"/>
      <c r="F543" s="95"/>
      <c r="G543" s="95"/>
      <c r="H543" s="95"/>
      <c r="I543" s="95"/>
      <c r="J543" s="95"/>
      <c r="K543" s="95"/>
      <c r="Y543" s="98"/>
      <c r="Z543" s="80">
        <f t="shared" si="28"/>
        <v>0</v>
      </c>
      <c r="AA543" s="80" t="str">
        <f t="shared" si="27"/>
        <v>新园路支行</v>
      </c>
      <c r="AB543" s="81" t="s">
        <v>459</v>
      </c>
      <c r="AC543" s="81">
        <v>0</v>
      </c>
      <c r="AD543" s="81">
        <v>0</v>
      </c>
      <c r="AE543" s="81">
        <v>0</v>
      </c>
      <c r="AF543" s="81">
        <v>0</v>
      </c>
      <c r="AG543" s="80" t="str">
        <f>IFERROR(VLOOKUP(AB543,$AI:$AJ,2,FALSE),0)</f>
        <v>新园路支行</v>
      </c>
      <c r="AI543" s="89" t="s">
        <v>626</v>
      </c>
      <c r="AJ543" s="89" t="s">
        <v>104</v>
      </c>
      <c r="AL543" s="83"/>
      <c r="AM543" s="83"/>
      <c r="AN543" s="83"/>
      <c r="AO543" s="83"/>
      <c r="AP543" s="83"/>
      <c r="AX543" s="80" t="s">
        <v>626</v>
      </c>
      <c r="AY543" s="80" t="s">
        <v>104</v>
      </c>
    </row>
    <row r="544" s="80" customFormat="1" ht="17.25" spans="1:51">
      <c r="A544" s="95"/>
      <c r="B544" s="95"/>
      <c r="C544" s="95"/>
      <c r="D544" s="95"/>
      <c r="E544" s="95"/>
      <c r="F544" s="95"/>
      <c r="G544" s="95"/>
      <c r="H544" s="95"/>
      <c r="I544" s="95"/>
      <c r="J544" s="95"/>
      <c r="K544" s="95"/>
      <c r="Y544" s="98"/>
      <c r="Z544" s="80">
        <f t="shared" si="28"/>
        <v>0</v>
      </c>
      <c r="AA544" s="80" t="str">
        <f t="shared" si="27"/>
        <v>香山分理处</v>
      </c>
      <c r="AB544" s="81" t="s">
        <v>461</v>
      </c>
      <c r="AC544" s="81">
        <v>0</v>
      </c>
      <c r="AD544" s="81">
        <v>0</v>
      </c>
      <c r="AE544" s="81">
        <v>0</v>
      </c>
      <c r="AF544" s="81">
        <v>0</v>
      </c>
      <c r="AG544" s="80" t="str">
        <f>IFERROR(VLOOKUP(AB544,$AI:$AJ,2,FALSE),0)</f>
        <v>香山分理处</v>
      </c>
      <c r="AI544" s="89" t="s">
        <v>218</v>
      </c>
      <c r="AJ544" s="89" t="s">
        <v>104</v>
      </c>
      <c r="AL544" s="83"/>
      <c r="AM544" s="83"/>
      <c r="AN544" s="83"/>
      <c r="AO544" s="83"/>
      <c r="AP544" s="83"/>
      <c r="AX544" s="80" t="s">
        <v>218</v>
      </c>
      <c r="AY544" s="80" t="s">
        <v>104</v>
      </c>
    </row>
    <row r="545" s="80" customFormat="1" ht="17.25" spans="1:51">
      <c r="A545" s="95"/>
      <c r="B545" s="95"/>
      <c r="C545" s="95"/>
      <c r="D545" s="95"/>
      <c r="E545" s="95"/>
      <c r="F545" s="95"/>
      <c r="G545" s="95"/>
      <c r="H545" s="95"/>
      <c r="I545" s="95"/>
      <c r="J545" s="95"/>
      <c r="K545" s="95"/>
      <c r="Y545" s="98"/>
      <c r="Z545" s="80">
        <f t="shared" si="28"/>
        <v>0</v>
      </c>
      <c r="AA545" s="80">
        <f t="shared" si="27"/>
        <v>0</v>
      </c>
      <c r="AB545" s="81" t="s">
        <v>915</v>
      </c>
      <c r="AC545" s="81">
        <v>0</v>
      </c>
      <c r="AD545" s="81">
        <v>0</v>
      </c>
      <c r="AE545" s="81">
        <v>0</v>
      </c>
      <c r="AF545" s="81">
        <v>0</v>
      </c>
      <c r="AG545" s="80">
        <f>IFERROR(VLOOKUP(AB545,$AI:$AJ,2,FALSE),0)</f>
        <v>0</v>
      </c>
      <c r="AI545" s="89" t="s">
        <v>765</v>
      </c>
      <c r="AJ545" s="89" t="s">
        <v>104</v>
      </c>
      <c r="AL545" s="83"/>
      <c r="AM545" s="83"/>
      <c r="AN545" s="83"/>
      <c r="AO545" s="83"/>
      <c r="AP545" s="83"/>
      <c r="AX545" s="80" t="s">
        <v>765</v>
      </c>
      <c r="AY545" s="80" t="s">
        <v>104</v>
      </c>
    </row>
    <row r="546" s="80" customFormat="1" ht="17.25" spans="1:51">
      <c r="A546" s="95"/>
      <c r="B546" s="95"/>
      <c r="C546" s="95"/>
      <c r="D546" s="95"/>
      <c r="E546" s="95"/>
      <c r="F546" s="95"/>
      <c r="G546" s="95"/>
      <c r="H546" s="95"/>
      <c r="I546" s="95"/>
      <c r="J546" s="95"/>
      <c r="K546" s="95"/>
      <c r="Y546" s="98"/>
      <c r="Z546" s="80">
        <f t="shared" si="28"/>
        <v>0</v>
      </c>
      <c r="AA546" s="80">
        <f t="shared" si="27"/>
        <v>0</v>
      </c>
      <c r="AB546" s="81" t="s">
        <v>916</v>
      </c>
      <c r="AC546" s="81">
        <v>0</v>
      </c>
      <c r="AD546" s="81">
        <v>0</v>
      </c>
      <c r="AE546" s="81">
        <v>0</v>
      </c>
      <c r="AF546" s="81">
        <v>0</v>
      </c>
      <c r="AG546" s="80">
        <f>IFERROR(VLOOKUP(AB546,$AI:$AJ,2,FALSE),0)</f>
        <v>0</v>
      </c>
      <c r="AI546" s="89" t="s">
        <v>918</v>
      </c>
      <c r="AJ546" s="89" t="s">
        <v>104</v>
      </c>
      <c r="AL546" s="83"/>
      <c r="AM546" s="83"/>
      <c r="AN546" s="83"/>
      <c r="AO546" s="83"/>
      <c r="AP546" s="83"/>
      <c r="AX546" s="80" t="s">
        <v>918</v>
      </c>
      <c r="AY546" s="80" t="s">
        <v>104</v>
      </c>
    </row>
    <row r="547" s="80" customFormat="1" ht="17.25" spans="1:51">
      <c r="A547" s="95"/>
      <c r="B547" s="95"/>
      <c r="C547" s="95"/>
      <c r="D547" s="95"/>
      <c r="E547" s="95"/>
      <c r="F547" s="95"/>
      <c r="G547" s="95"/>
      <c r="H547" s="95"/>
      <c r="I547" s="95"/>
      <c r="J547" s="95"/>
      <c r="K547" s="95"/>
      <c r="Y547" s="98"/>
      <c r="Z547" s="80">
        <f t="shared" si="28"/>
        <v>0</v>
      </c>
      <c r="AA547" s="80" t="str">
        <f t="shared" si="27"/>
        <v>川沙支行</v>
      </c>
      <c r="AB547" s="81" t="s">
        <v>917</v>
      </c>
      <c r="AC547" s="81">
        <v>0</v>
      </c>
      <c r="AD547" s="81">
        <v>0</v>
      </c>
      <c r="AE547" s="81">
        <v>0</v>
      </c>
      <c r="AF547" s="81">
        <v>0</v>
      </c>
      <c r="AG547" s="80" t="str">
        <f>IFERROR(VLOOKUP(AB547,$AI:$AJ,2,FALSE),0)</f>
        <v>川沙支行</v>
      </c>
      <c r="AI547" s="89" t="s">
        <v>122</v>
      </c>
      <c r="AJ547" s="89" t="s">
        <v>104</v>
      </c>
      <c r="AL547" s="83"/>
      <c r="AM547" s="83"/>
      <c r="AN547" s="83"/>
      <c r="AO547" s="83"/>
      <c r="AP547" s="83"/>
      <c r="AX547" s="80" t="s">
        <v>122</v>
      </c>
      <c r="AY547" s="80" t="s">
        <v>104</v>
      </c>
    </row>
    <row r="548" s="80" customFormat="1" ht="17.25" spans="1:51">
      <c r="A548" s="95"/>
      <c r="B548" s="95"/>
      <c r="C548" s="95"/>
      <c r="D548" s="95"/>
      <c r="E548" s="95"/>
      <c r="F548" s="95"/>
      <c r="G548" s="95"/>
      <c r="H548" s="95"/>
      <c r="I548" s="95"/>
      <c r="J548" s="95"/>
      <c r="K548" s="95"/>
      <c r="Y548" s="98"/>
      <c r="Z548" s="80">
        <f t="shared" si="28"/>
        <v>0</v>
      </c>
      <c r="AA548" s="80" t="str">
        <f t="shared" si="27"/>
        <v>严桥支行</v>
      </c>
      <c r="AB548" s="81" t="s">
        <v>464</v>
      </c>
      <c r="AC548" s="81">
        <v>0</v>
      </c>
      <c r="AD548" s="81">
        <v>0</v>
      </c>
      <c r="AE548" s="81">
        <v>0</v>
      </c>
      <c r="AF548" s="81">
        <v>0</v>
      </c>
      <c r="AG548" s="80" t="str">
        <f>IFERROR(VLOOKUP(AB548,$AI:$AJ,2,FALSE),0)</f>
        <v>严桥支行</v>
      </c>
      <c r="AI548" s="89" t="s">
        <v>245</v>
      </c>
      <c r="AJ548" s="89" t="s">
        <v>225</v>
      </c>
      <c r="AL548" s="83"/>
      <c r="AM548" s="83"/>
      <c r="AN548" s="83"/>
      <c r="AO548" s="83"/>
      <c r="AP548" s="83"/>
      <c r="AX548" s="80" t="s">
        <v>245</v>
      </c>
      <c r="AY548" s="80" t="s">
        <v>225</v>
      </c>
    </row>
    <row r="549" s="80" customFormat="1" ht="17.25" spans="1:51">
      <c r="A549" s="95"/>
      <c r="B549" s="95"/>
      <c r="C549" s="95"/>
      <c r="D549" s="95"/>
      <c r="E549" s="95"/>
      <c r="F549" s="95"/>
      <c r="G549" s="95"/>
      <c r="H549" s="95"/>
      <c r="I549" s="95"/>
      <c r="J549" s="95"/>
      <c r="K549" s="95"/>
      <c r="Y549" s="98"/>
      <c r="Z549" s="80">
        <f t="shared" si="28"/>
        <v>0</v>
      </c>
      <c r="AA549" s="80" t="str">
        <f t="shared" si="27"/>
        <v>唐镇支行</v>
      </c>
      <c r="AB549" s="81" t="s">
        <v>919</v>
      </c>
      <c r="AC549" s="81">
        <v>0</v>
      </c>
      <c r="AD549" s="81">
        <v>0</v>
      </c>
      <c r="AE549" s="81">
        <v>0</v>
      </c>
      <c r="AF549" s="81">
        <v>0</v>
      </c>
      <c r="AG549" s="80" t="str">
        <f>IFERROR(VLOOKUP(AB549,$AI:$AJ,2,FALSE),0)</f>
        <v>唐镇支行</v>
      </c>
      <c r="AI549" s="89" t="s">
        <v>180</v>
      </c>
      <c r="AJ549" s="89" t="s">
        <v>104</v>
      </c>
      <c r="AL549" s="83"/>
      <c r="AM549" s="83"/>
      <c r="AN549" s="83"/>
      <c r="AO549" s="83"/>
      <c r="AP549" s="83"/>
      <c r="AX549" s="80" t="s">
        <v>180</v>
      </c>
      <c r="AY549" s="80" t="s">
        <v>104</v>
      </c>
    </row>
    <row r="550" s="80" customFormat="1" ht="17.25" spans="1:51">
      <c r="A550" s="95"/>
      <c r="B550" s="95"/>
      <c r="C550" s="95"/>
      <c r="D550" s="95"/>
      <c r="E550" s="95"/>
      <c r="F550" s="95"/>
      <c r="G550" s="95"/>
      <c r="H550" s="95"/>
      <c r="I550" s="95"/>
      <c r="J550" s="95"/>
      <c r="K550" s="95"/>
      <c r="Y550" s="98"/>
      <c r="Z550" s="80">
        <f t="shared" si="28"/>
        <v>0</v>
      </c>
      <c r="AA550" s="80" t="str">
        <f t="shared" si="27"/>
        <v>金杨支行</v>
      </c>
      <c r="AB550" s="81" t="s">
        <v>184</v>
      </c>
      <c r="AC550" s="81">
        <v>0</v>
      </c>
      <c r="AD550" s="81">
        <v>60000</v>
      </c>
      <c r="AE550" s="81">
        <v>0</v>
      </c>
      <c r="AF550" s="81">
        <v>83000</v>
      </c>
      <c r="AG550" s="80" t="str">
        <f>IFERROR(VLOOKUP(AB550,$AI:$AJ,2,FALSE),0)</f>
        <v>金杨支行</v>
      </c>
      <c r="AI550" s="89" t="s">
        <v>609</v>
      </c>
      <c r="AJ550" s="89" t="s">
        <v>104</v>
      </c>
      <c r="AL550" s="83"/>
      <c r="AM550" s="83"/>
      <c r="AN550" s="83"/>
      <c r="AO550" s="83"/>
      <c r="AP550" s="83"/>
      <c r="AX550" s="80" t="s">
        <v>609</v>
      </c>
      <c r="AY550" s="80" t="s">
        <v>104</v>
      </c>
    </row>
    <row r="551" s="80" customFormat="1" ht="17.25" spans="1:51">
      <c r="A551" s="95"/>
      <c r="B551" s="95"/>
      <c r="C551" s="95"/>
      <c r="D551" s="95"/>
      <c r="E551" s="95"/>
      <c r="F551" s="95"/>
      <c r="G551" s="95"/>
      <c r="H551" s="95"/>
      <c r="I551" s="95"/>
      <c r="J551" s="95"/>
      <c r="K551" s="95"/>
      <c r="Y551" s="98"/>
      <c r="Z551" s="80">
        <f t="shared" si="28"/>
        <v>0</v>
      </c>
      <c r="AA551" s="80" t="str">
        <f t="shared" si="27"/>
        <v>办公室</v>
      </c>
      <c r="AB551" s="81" t="s">
        <v>98</v>
      </c>
      <c r="AC551" s="81">
        <v>0</v>
      </c>
      <c r="AD551" s="81">
        <v>0</v>
      </c>
      <c r="AE551" s="81">
        <v>0</v>
      </c>
      <c r="AF551" s="81">
        <v>0</v>
      </c>
      <c r="AG551" s="80" t="str">
        <f>IFERROR(VLOOKUP(AB551,$AI:$AJ,2,FALSE),0)</f>
        <v>办公室</v>
      </c>
      <c r="AI551" s="89" t="s">
        <v>921</v>
      </c>
      <c r="AJ551" s="89" t="s">
        <v>104</v>
      </c>
      <c r="AL551" s="83"/>
      <c r="AM551" s="83"/>
      <c r="AN551" s="83"/>
      <c r="AO551" s="83"/>
      <c r="AP551" s="83"/>
      <c r="AX551" s="80" t="s">
        <v>921</v>
      </c>
      <c r="AY551" s="80" t="s">
        <v>104</v>
      </c>
    </row>
    <row r="552" s="80" customFormat="1" ht="17.25" spans="1:51">
      <c r="A552" s="95"/>
      <c r="B552" s="95"/>
      <c r="C552" s="95"/>
      <c r="D552" s="95"/>
      <c r="E552" s="95"/>
      <c r="F552" s="95"/>
      <c r="G552" s="95"/>
      <c r="H552" s="95"/>
      <c r="I552" s="95"/>
      <c r="J552" s="95"/>
      <c r="K552" s="95"/>
      <c r="Y552" s="98"/>
      <c r="Z552" s="80">
        <f t="shared" si="28"/>
        <v>0</v>
      </c>
      <c r="AA552" s="80">
        <f t="shared" si="27"/>
        <v>0</v>
      </c>
      <c r="AB552" s="81" t="s">
        <v>920</v>
      </c>
      <c r="AC552" s="81">
        <v>0</v>
      </c>
      <c r="AD552" s="81">
        <v>0</v>
      </c>
      <c r="AE552" s="81">
        <v>0</v>
      </c>
      <c r="AF552" s="81">
        <v>0</v>
      </c>
      <c r="AG552" s="80">
        <f>IFERROR(VLOOKUP(AB552,$AI:$AJ,2,FALSE),0)</f>
        <v>0</v>
      </c>
      <c r="AI552" s="89" t="s">
        <v>923</v>
      </c>
      <c r="AJ552" s="89" t="s">
        <v>104</v>
      </c>
      <c r="AL552" s="83"/>
      <c r="AM552" s="83"/>
      <c r="AN552" s="83"/>
      <c r="AO552" s="83"/>
      <c r="AP552" s="83"/>
      <c r="AX552" s="80" t="s">
        <v>923</v>
      </c>
      <c r="AY552" s="80" t="s">
        <v>104</v>
      </c>
    </row>
    <row r="553" s="80" customFormat="1" ht="17.25" spans="1:51">
      <c r="A553" s="95"/>
      <c r="B553" s="95"/>
      <c r="C553" s="95"/>
      <c r="D553" s="95"/>
      <c r="E553" s="95"/>
      <c r="F553" s="95"/>
      <c r="G553" s="95"/>
      <c r="H553" s="95"/>
      <c r="I553" s="95"/>
      <c r="J553" s="95"/>
      <c r="K553" s="95"/>
      <c r="Y553" s="98"/>
      <c r="Z553" s="80">
        <f t="shared" si="28"/>
        <v>0</v>
      </c>
      <c r="AA553" s="80" t="str">
        <f t="shared" si="27"/>
        <v>东波分理处</v>
      </c>
      <c r="AB553" s="81" t="s">
        <v>922</v>
      </c>
      <c r="AC553" s="81">
        <v>0</v>
      </c>
      <c r="AD553" s="81">
        <v>0</v>
      </c>
      <c r="AE553" s="81">
        <v>0</v>
      </c>
      <c r="AF553" s="81">
        <v>0</v>
      </c>
      <c r="AG553" s="80" t="str">
        <f>IFERROR(VLOOKUP(AB553,$AI:$AJ,2,FALSE),0)</f>
        <v>东波分理处</v>
      </c>
      <c r="AI553" s="93" t="s">
        <v>778</v>
      </c>
      <c r="AJ553" s="89" t="s">
        <v>104</v>
      </c>
      <c r="AL553" s="83"/>
      <c r="AM553" s="83"/>
      <c r="AN553" s="83"/>
      <c r="AO553" s="83"/>
      <c r="AP553" s="83"/>
      <c r="AX553" s="80" t="s">
        <v>778</v>
      </c>
      <c r="AY553" s="80" t="s">
        <v>104</v>
      </c>
    </row>
    <row r="554" s="80" customFormat="1" ht="17.25" spans="1:51">
      <c r="A554" s="95"/>
      <c r="B554" s="95"/>
      <c r="C554" s="95"/>
      <c r="D554" s="95"/>
      <c r="E554" s="95"/>
      <c r="F554" s="95"/>
      <c r="G554" s="95"/>
      <c r="H554" s="95"/>
      <c r="I554" s="95"/>
      <c r="J554" s="95"/>
      <c r="K554" s="95"/>
      <c r="Y554" s="98"/>
      <c r="Z554" s="80">
        <f t="shared" si="28"/>
        <v>0</v>
      </c>
      <c r="AA554" s="80" t="str">
        <f t="shared" si="27"/>
        <v>运营管理部业务保障部</v>
      </c>
      <c r="AB554" s="81" t="s">
        <v>427</v>
      </c>
      <c r="AC554" s="81">
        <v>0</v>
      </c>
      <c r="AD554" s="81">
        <v>0</v>
      </c>
      <c r="AE554" s="81">
        <v>0</v>
      </c>
      <c r="AF554" s="81">
        <v>0</v>
      </c>
      <c r="AG554" s="80" t="str">
        <f>IFERROR(VLOOKUP(AB554,$AI:$AJ,2,FALSE),0)</f>
        <v>运营管理部业务保障部</v>
      </c>
      <c r="AI554" s="94" t="s">
        <v>924</v>
      </c>
      <c r="AJ554" s="89" t="s">
        <v>104</v>
      </c>
      <c r="AL554" s="83"/>
      <c r="AM554" s="83"/>
      <c r="AN554" s="83"/>
      <c r="AO554" s="83"/>
      <c r="AP554" s="83"/>
      <c r="AX554" s="80" t="s">
        <v>924</v>
      </c>
      <c r="AY554" s="80" t="s">
        <v>104</v>
      </c>
    </row>
    <row r="555" s="80" customFormat="1" ht="17.25" spans="1:51">
      <c r="A555" s="95"/>
      <c r="B555" s="95"/>
      <c r="C555" s="95"/>
      <c r="D555" s="95"/>
      <c r="E555" s="95"/>
      <c r="F555" s="95"/>
      <c r="G555" s="95"/>
      <c r="H555" s="95"/>
      <c r="I555" s="95"/>
      <c r="J555" s="95"/>
      <c r="K555" s="95"/>
      <c r="Y555" s="98"/>
      <c r="Z555" s="80">
        <f t="shared" si="28"/>
        <v>0</v>
      </c>
      <c r="AA555" s="80" t="str">
        <f t="shared" si="27"/>
        <v>凌兆分理处</v>
      </c>
      <c r="AB555" s="81" t="s">
        <v>772</v>
      </c>
      <c r="AC555" s="81">
        <v>0</v>
      </c>
      <c r="AD555" s="81">
        <v>0</v>
      </c>
      <c r="AE555" s="81">
        <v>0</v>
      </c>
      <c r="AF555" s="81">
        <v>0</v>
      </c>
      <c r="AG555" s="80" t="str">
        <f>IFERROR(VLOOKUP(AB555,$AI:$AJ,2,FALSE),0)</f>
        <v>凌兆分理处</v>
      </c>
      <c r="AI555" s="89" t="s">
        <v>477</v>
      </c>
      <c r="AJ555" s="89" t="s">
        <v>88</v>
      </c>
      <c r="AL555" s="83"/>
      <c r="AM555" s="83"/>
      <c r="AN555" s="83"/>
      <c r="AO555" s="83"/>
      <c r="AP555" s="83"/>
      <c r="AX555" s="80" t="s">
        <v>477</v>
      </c>
      <c r="AY555" s="80" t="s">
        <v>88</v>
      </c>
    </row>
    <row r="556" s="80" customFormat="1" ht="17.25" spans="1:51">
      <c r="A556" s="95"/>
      <c r="B556" s="95"/>
      <c r="C556" s="95"/>
      <c r="D556" s="95"/>
      <c r="E556" s="95"/>
      <c r="F556" s="95"/>
      <c r="G556" s="95"/>
      <c r="H556" s="95"/>
      <c r="I556" s="95"/>
      <c r="J556" s="95"/>
      <c r="K556" s="95"/>
      <c r="Y556" s="98"/>
      <c r="Z556" s="80">
        <f t="shared" si="28"/>
        <v>0</v>
      </c>
      <c r="AA556" s="80" t="str">
        <f t="shared" si="27"/>
        <v>人力资源部</v>
      </c>
      <c r="AB556" s="81" t="s">
        <v>178</v>
      </c>
      <c r="AC556" s="81">
        <v>0</v>
      </c>
      <c r="AD556" s="81">
        <v>0</v>
      </c>
      <c r="AE556" s="81">
        <v>0</v>
      </c>
      <c r="AF556" s="81">
        <v>0</v>
      </c>
      <c r="AG556" s="80" t="str">
        <f>IFERROR(VLOOKUP(AB556,$AI:$AJ,2,FALSE),0)</f>
        <v>人力资源部</v>
      </c>
      <c r="AI556" s="89" t="s">
        <v>373</v>
      </c>
      <c r="AJ556" s="89" t="s">
        <v>88</v>
      </c>
      <c r="AL556" s="83"/>
      <c r="AM556" s="83"/>
      <c r="AN556" s="83"/>
      <c r="AO556" s="83"/>
      <c r="AP556" s="83"/>
      <c r="AX556" s="80" t="s">
        <v>373</v>
      </c>
      <c r="AY556" s="80" t="s">
        <v>88</v>
      </c>
    </row>
    <row r="557" s="80" customFormat="1" ht="17.25" spans="1:51">
      <c r="A557" s="95"/>
      <c r="B557" s="95"/>
      <c r="C557" s="95"/>
      <c r="D557" s="95"/>
      <c r="E557" s="95"/>
      <c r="F557" s="95"/>
      <c r="G557" s="95"/>
      <c r="H557" s="95"/>
      <c r="I557" s="95"/>
      <c r="J557" s="95"/>
      <c r="K557" s="95"/>
      <c r="Y557" s="98"/>
      <c r="Z557" s="80">
        <f t="shared" si="28"/>
        <v>0</v>
      </c>
      <c r="AA557" s="80" t="str">
        <f t="shared" si="27"/>
        <v>金杨支行</v>
      </c>
      <c r="AB557" s="81" t="s">
        <v>859</v>
      </c>
      <c r="AC557" s="81">
        <v>0</v>
      </c>
      <c r="AD557" s="81">
        <v>200000</v>
      </c>
      <c r="AE557" s="81">
        <v>0</v>
      </c>
      <c r="AF557" s="81">
        <v>330000</v>
      </c>
      <c r="AG557" s="80" t="str">
        <f>IFERROR(VLOOKUP(AB557,$AI:$AJ,2,FALSE),0)</f>
        <v>金杨支行</v>
      </c>
      <c r="AI557" s="89" t="s">
        <v>134</v>
      </c>
      <c r="AJ557" s="89" t="s">
        <v>88</v>
      </c>
      <c r="AL557" s="83"/>
      <c r="AM557" s="83"/>
      <c r="AN557" s="83"/>
      <c r="AO557" s="83"/>
      <c r="AP557" s="83"/>
      <c r="AX557" s="80" t="s">
        <v>134</v>
      </c>
      <c r="AY557" s="80" t="s">
        <v>88</v>
      </c>
    </row>
    <row r="558" s="80" customFormat="1" ht="17.25" spans="1:51">
      <c r="A558" s="95"/>
      <c r="B558" s="95"/>
      <c r="C558" s="95"/>
      <c r="D558" s="95"/>
      <c r="E558" s="95"/>
      <c r="F558" s="95"/>
      <c r="G558" s="95"/>
      <c r="H558" s="95"/>
      <c r="I558" s="95"/>
      <c r="J558" s="95"/>
      <c r="K558" s="95"/>
      <c r="Y558" s="98"/>
      <c r="Z558" s="80">
        <f t="shared" si="28"/>
        <v>0</v>
      </c>
      <c r="AA558" s="80">
        <f t="shared" si="27"/>
        <v>0</v>
      </c>
      <c r="AB558" s="81" t="s">
        <v>925</v>
      </c>
      <c r="AC558" s="81">
        <v>0</v>
      </c>
      <c r="AD558" s="81">
        <v>0</v>
      </c>
      <c r="AE558" s="81">
        <v>0</v>
      </c>
      <c r="AF558" s="81">
        <v>0</v>
      </c>
      <c r="AG558" s="80">
        <f>IFERROR(VLOOKUP(AB558,$AI:$AJ,2,FALSE),0)</f>
        <v>0</v>
      </c>
      <c r="AI558" s="89" t="s">
        <v>709</v>
      </c>
      <c r="AJ558" s="89" t="s">
        <v>88</v>
      </c>
      <c r="AL558" s="83"/>
      <c r="AM558" s="83"/>
      <c r="AN558" s="83"/>
      <c r="AO558" s="83"/>
      <c r="AP558" s="83"/>
      <c r="AX558" s="80" t="s">
        <v>709</v>
      </c>
      <c r="AY558" s="80" t="s">
        <v>88</v>
      </c>
    </row>
    <row r="559" s="80" customFormat="1" ht="17.25" spans="1:51">
      <c r="A559" s="95"/>
      <c r="B559" s="95"/>
      <c r="C559" s="95"/>
      <c r="D559" s="95"/>
      <c r="E559" s="95"/>
      <c r="F559" s="95"/>
      <c r="G559" s="95"/>
      <c r="H559" s="95"/>
      <c r="I559" s="95"/>
      <c r="J559" s="95"/>
      <c r="K559" s="95"/>
      <c r="Y559" s="98"/>
      <c r="Z559" s="80">
        <f t="shared" si="28"/>
        <v>0</v>
      </c>
      <c r="AA559" s="80">
        <f t="shared" si="27"/>
        <v>0</v>
      </c>
      <c r="AB559" s="81" t="s">
        <v>926</v>
      </c>
      <c r="AC559" s="81">
        <v>0</v>
      </c>
      <c r="AD559" s="81">
        <v>0</v>
      </c>
      <c r="AE559" s="81">
        <v>0</v>
      </c>
      <c r="AF559" s="81">
        <v>0</v>
      </c>
      <c r="AG559" s="80">
        <f>IFERROR(VLOOKUP(AB559,$AI:$AJ,2,FALSE),0)</f>
        <v>0</v>
      </c>
      <c r="AI559" s="89" t="s">
        <v>773</v>
      </c>
      <c r="AJ559" s="89" t="s">
        <v>88</v>
      </c>
      <c r="AL559" s="83"/>
      <c r="AM559" s="83"/>
      <c r="AN559" s="83"/>
      <c r="AO559" s="83"/>
      <c r="AP559" s="83"/>
      <c r="AX559" s="80" t="s">
        <v>773</v>
      </c>
      <c r="AY559" s="80" t="s">
        <v>88</v>
      </c>
    </row>
    <row r="560" s="80" customFormat="1" ht="17.25" spans="1:51">
      <c r="A560" s="95"/>
      <c r="B560" s="95"/>
      <c r="C560" s="95"/>
      <c r="D560" s="95"/>
      <c r="E560" s="95"/>
      <c r="F560" s="95"/>
      <c r="G560" s="95"/>
      <c r="H560" s="95"/>
      <c r="I560" s="95"/>
      <c r="J560" s="95"/>
      <c r="K560" s="95"/>
      <c r="Y560" s="98"/>
      <c r="Z560" s="80">
        <f t="shared" si="28"/>
        <v>0</v>
      </c>
      <c r="AA560" s="80" t="str">
        <f t="shared" si="27"/>
        <v>黄楼支行</v>
      </c>
      <c r="AB560" s="81" t="s">
        <v>467</v>
      </c>
      <c r="AC560" s="81">
        <v>0</v>
      </c>
      <c r="AD560" s="81">
        <v>0</v>
      </c>
      <c r="AE560" s="81">
        <v>0</v>
      </c>
      <c r="AF560" s="81">
        <v>0</v>
      </c>
      <c r="AG560" s="80" t="str">
        <f>IFERROR(VLOOKUP(AB560,$AI:$AJ,2,FALSE),0)</f>
        <v>黄楼支行</v>
      </c>
      <c r="AI560" s="89" t="s">
        <v>654</v>
      </c>
      <c r="AJ560" s="89" t="s">
        <v>88</v>
      </c>
      <c r="AL560" s="83"/>
      <c r="AM560" s="83"/>
      <c r="AN560" s="83"/>
      <c r="AO560" s="83"/>
      <c r="AP560" s="83"/>
      <c r="AX560" s="80" t="s">
        <v>654</v>
      </c>
      <c r="AY560" s="80" t="s">
        <v>88</v>
      </c>
    </row>
    <row r="561" s="80" customFormat="1" ht="17.25" spans="1:51">
      <c r="A561" s="95"/>
      <c r="B561" s="95"/>
      <c r="C561" s="95"/>
      <c r="D561" s="95"/>
      <c r="E561" s="95"/>
      <c r="F561" s="95"/>
      <c r="G561" s="95"/>
      <c r="H561" s="95"/>
      <c r="I561" s="95"/>
      <c r="J561" s="95"/>
      <c r="K561" s="95"/>
      <c r="Y561" s="98"/>
      <c r="Z561" s="80">
        <f t="shared" si="28"/>
        <v>0</v>
      </c>
      <c r="AA561" s="80" t="str">
        <f t="shared" si="27"/>
        <v>六里支行</v>
      </c>
      <c r="AB561" s="81" t="s">
        <v>814</v>
      </c>
      <c r="AC561" s="81">
        <v>0</v>
      </c>
      <c r="AD561" s="81">
        <v>0</v>
      </c>
      <c r="AE561" s="81">
        <v>0</v>
      </c>
      <c r="AF561" s="81">
        <v>0</v>
      </c>
      <c r="AG561" s="80" t="str">
        <f>IFERROR(VLOOKUP(AB561,$AI:$AJ,2,FALSE),0)</f>
        <v>六里支行</v>
      </c>
      <c r="AI561" s="93" t="s">
        <v>927</v>
      </c>
      <c r="AJ561" s="89" t="s">
        <v>88</v>
      </c>
      <c r="AL561" s="83"/>
      <c r="AM561" s="83"/>
      <c r="AN561" s="83"/>
      <c r="AO561" s="83"/>
      <c r="AP561" s="83"/>
      <c r="AX561" s="80" t="s">
        <v>927</v>
      </c>
      <c r="AY561" s="80" t="s">
        <v>88</v>
      </c>
    </row>
    <row r="562" s="80" customFormat="1" ht="17.25" spans="1:51">
      <c r="A562" s="95"/>
      <c r="B562" s="95"/>
      <c r="C562" s="95"/>
      <c r="D562" s="95"/>
      <c r="E562" s="95"/>
      <c r="F562" s="95"/>
      <c r="G562" s="95"/>
      <c r="H562" s="95"/>
      <c r="I562" s="95"/>
      <c r="J562" s="95"/>
      <c r="K562" s="95"/>
      <c r="Y562" s="98"/>
      <c r="Z562" s="80">
        <f t="shared" si="28"/>
        <v>0</v>
      </c>
      <c r="AA562" s="80" t="str">
        <f t="shared" si="27"/>
        <v>孙桥支行</v>
      </c>
      <c r="AB562" s="81" t="s">
        <v>468</v>
      </c>
      <c r="AC562" s="81">
        <v>0</v>
      </c>
      <c r="AD562" s="81">
        <v>0</v>
      </c>
      <c r="AE562" s="81">
        <v>0</v>
      </c>
      <c r="AF562" s="81">
        <v>0</v>
      </c>
      <c r="AG562" s="80" t="str">
        <f>IFERROR(VLOOKUP(AB562,$AI:$AJ,2,FALSE),0)</f>
        <v>孙桥支行</v>
      </c>
      <c r="AI562" s="89" t="s">
        <v>929</v>
      </c>
      <c r="AJ562" s="89" t="s">
        <v>88</v>
      </c>
      <c r="AL562" s="83"/>
      <c r="AM562" s="83"/>
      <c r="AN562" s="83"/>
      <c r="AO562" s="83"/>
      <c r="AP562" s="83"/>
      <c r="AX562" s="80" t="s">
        <v>929</v>
      </c>
      <c r="AY562" s="80" t="s">
        <v>88</v>
      </c>
    </row>
    <row r="563" s="80" customFormat="1" ht="17.25" spans="1:51">
      <c r="A563" s="95"/>
      <c r="B563" s="95"/>
      <c r="C563" s="95"/>
      <c r="D563" s="95"/>
      <c r="E563" s="95"/>
      <c r="F563" s="95"/>
      <c r="G563" s="95"/>
      <c r="H563" s="95"/>
      <c r="I563" s="95"/>
      <c r="J563" s="95"/>
      <c r="K563" s="95"/>
      <c r="Y563" s="98"/>
      <c r="Z563" s="80">
        <f t="shared" si="28"/>
        <v>0</v>
      </c>
      <c r="AA563" s="80">
        <f t="shared" si="27"/>
        <v>0</v>
      </c>
      <c r="AB563" s="81" t="s">
        <v>928</v>
      </c>
      <c r="AC563" s="81">
        <v>0</v>
      </c>
      <c r="AD563" s="81">
        <v>0</v>
      </c>
      <c r="AE563" s="81">
        <v>0</v>
      </c>
      <c r="AF563" s="81">
        <v>0</v>
      </c>
      <c r="AG563" s="80">
        <f>IFERROR(VLOOKUP(AB563,$AI:$AJ,2,FALSE),0)</f>
        <v>0</v>
      </c>
      <c r="AI563" s="89" t="s">
        <v>931</v>
      </c>
      <c r="AJ563" s="89" t="s">
        <v>82</v>
      </c>
      <c r="AL563" s="83"/>
      <c r="AM563" s="83"/>
      <c r="AN563" s="83"/>
      <c r="AO563" s="83"/>
      <c r="AP563" s="83"/>
      <c r="AX563" s="80" t="s">
        <v>931</v>
      </c>
      <c r="AY563" s="80" t="s">
        <v>82</v>
      </c>
    </row>
    <row r="564" s="80" customFormat="1" ht="17.25" spans="1:51">
      <c r="A564" s="95"/>
      <c r="B564" s="95"/>
      <c r="C564" s="95"/>
      <c r="D564" s="95"/>
      <c r="E564" s="95"/>
      <c r="F564" s="95"/>
      <c r="G564" s="95"/>
      <c r="H564" s="95"/>
      <c r="I564" s="95"/>
      <c r="J564" s="95"/>
      <c r="K564" s="95"/>
      <c r="Y564" s="98"/>
      <c r="Z564" s="80">
        <f t="shared" si="28"/>
        <v>0</v>
      </c>
      <c r="AA564" s="80" t="str">
        <f t="shared" si="27"/>
        <v>江镇支行</v>
      </c>
      <c r="AB564" s="81" t="s">
        <v>930</v>
      </c>
      <c r="AC564" s="81">
        <v>0</v>
      </c>
      <c r="AD564" s="81">
        <v>0</v>
      </c>
      <c r="AE564" s="81">
        <v>0</v>
      </c>
      <c r="AF564" s="81">
        <v>0</v>
      </c>
      <c r="AG564" s="80" t="str">
        <f>IFERROR(VLOOKUP(AB564,$AI:$AJ,2,FALSE),0)</f>
        <v>江镇支行</v>
      </c>
      <c r="AI564" s="89" t="s">
        <v>440</v>
      </c>
      <c r="AJ564" s="89" t="s">
        <v>82</v>
      </c>
      <c r="AL564" s="83"/>
      <c r="AM564" s="83"/>
      <c r="AN564" s="83"/>
      <c r="AO564" s="83"/>
      <c r="AP564" s="83"/>
      <c r="AX564" s="80" t="s">
        <v>440</v>
      </c>
      <c r="AY564" s="80" t="s">
        <v>82</v>
      </c>
    </row>
    <row r="565" s="80" customFormat="1" ht="17.25" spans="1:51">
      <c r="A565" s="95"/>
      <c r="B565" s="95"/>
      <c r="C565" s="95"/>
      <c r="D565" s="95"/>
      <c r="E565" s="95"/>
      <c r="F565" s="95"/>
      <c r="G565" s="95"/>
      <c r="H565" s="95"/>
      <c r="I565" s="95"/>
      <c r="J565" s="95"/>
      <c r="K565" s="95"/>
      <c r="Y565" s="98"/>
      <c r="Z565" s="80">
        <f t="shared" si="28"/>
        <v>0</v>
      </c>
      <c r="AA565" s="80">
        <f t="shared" si="27"/>
        <v>0</v>
      </c>
      <c r="AB565" s="81" t="s">
        <v>932</v>
      </c>
      <c r="AC565" s="81">
        <v>0</v>
      </c>
      <c r="AD565" s="81">
        <v>0</v>
      </c>
      <c r="AE565" s="81">
        <v>0</v>
      </c>
      <c r="AF565" s="81">
        <v>0</v>
      </c>
      <c r="AG565" s="80">
        <f>IFERROR(VLOOKUP(AB565,$AI:$AJ,2,FALSE),0)</f>
        <v>0</v>
      </c>
      <c r="AI565" s="89" t="s">
        <v>514</v>
      </c>
      <c r="AJ565" s="89" t="s">
        <v>82</v>
      </c>
      <c r="AL565" s="83"/>
      <c r="AM565" s="83"/>
      <c r="AN565" s="83"/>
      <c r="AO565" s="83"/>
      <c r="AP565" s="83"/>
      <c r="AX565" s="80" t="s">
        <v>514</v>
      </c>
      <c r="AY565" s="80" t="s">
        <v>82</v>
      </c>
    </row>
    <row r="566" s="80" customFormat="1" ht="17.25" spans="1:51">
      <c r="A566" s="95"/>
      <c r="B566" s="95"/>
      <c r="C566" s="95"/>
      <c r="D566" s="95"/>
      <c r="E566" s="95"/>
      <c r="F566" s="95"/>
      <c r="G566" s="95"/>
      <c r="H566" s="95"/>
      <c r="I566" s="95"/>
      <c r="J566" s="95"/>
      <c r="K566" s="95"/>
      <c r="Y566" s="98"/>
      <c r="Z566" s="80">
        <f t="shared" si="28"/>
        <v>0</v>
      </c>
      <c r="AA566" s="80" t="str">
        <f t="shared" si="27"/>
        <v>花木支行</v>
      </c>
      <c r="AB566" s="81" t="s">
        <v>696</v>
      </c>
      <c r="AC566" s="81">
        <v>0</v>
      </c>
      <c r="AD566" s="81">
        <v>0</v>
      </c>
      <c r="AE566" s="81">
        <v>0</v>
      </c>
      <c r="AF566" s="81">
        <v>0</v>
      </c>
      <c r="AG566" s="80" t="str">
        <f>IFERROR(VLOOKUP(AB566,$AI:$AJ,2,FALSE),0)</f>
        <v>花木支行</v>
      </c>
      <c r="AI566" s="89" t="s">
        <v>354</v>
      </c>
      <c r="AJ566" s="89" t="s">
        <v>82</v>
      </c>
      <c r="AL566" s="83"/>
      <c r="AM566" s="83"/>
      <c r="AN566" s="83"/>
      <c r="AO566" s="83"/>
      <c r="AP566" s="83"/>
      <c r="AX566" s="80" t="s">
        <v>354</v>
      </c>
      <c r="AY566" s="80" t="s">
        <v>82</v>
      </c>
    </row>
    <row r="567" s="80" customFormat="1" ht="17.25" spans="1:51">
      <c r="A567" s="95"/>
      <c r="B567" s="95"/>
      <c r="C567" s="95"/>
      <c r="D567" s="95"/>
      <c r="E567" s="95"/>
      <c r="F567" s="95"/>
      <c r="G567" s="95"/>
      <c r="H567" s="95"/>
      <c r="I567" s="95"/>
      <c r="J567" s="95"/>
      <c r="K567" s="95"/>
      <c r="Y567" s="98"/>
      <c r="Z567" s="80">
        <f t="shared" si="28"/>
        <v>0</v>
      </c>
      <c r="AA567" s="80" t="str">
        <f t="shared" si="27"/>
        <v>零售市场部</v>
      </c>
      <c r="AB567" s="81" t="s">
        <v>189</v>
      </c>
      <c r="AC567" s="81">
        <v>11</v>
      </c>
      <c r="AD567" s="81">
        <v>986700</v>
      </c>
      <c r="AE567" s="81">
        <v>11</v>
      </c>
      <c r="AF567" s="81">
        <v>1301700</v>
      </c>
      <c r="AG567" s="80" t="str">
        <f>IFERROR(VLOOKUP(AB567,$AI:$AJ,2,FALSE),0)</f>
        <v>零售市场部</v>
      </c>
      <c r="AI567" s="89" t="s">
        <v>922</v>
      </c>
      <c r="AJ567" s="89" t="s">
        <v>82</v>
      </c>
      <c r="AL567" s="83"/>
      <c r="AM567" s="83"/>
      <c r="AN567" s="83"/>
      <c r="AO567" s="83"/>
      <c r="AP567" s="83"/>
      <c r="AX567" s="80" t="s">
        <v>922</v>
      </c>
      <c r="AY567" s="80" t="s">
        <v>82</v>
      </c>
    </row>
    <row r="568" s="80" customFormat="1" ht="17.25" spans="1:51">
      <c r="A568" s="95"/>
      <c r="B568" s="95"/>
      <c r="C568" s="95"/>
      <c r="D568" s="95"/>
      <c r="E568" s="95"/>
      <c r="F568" s="95"/>
      <c r="G568" s="95"/>
      <c r="H568" s="95"/>
      <c r="I568" s="95"/>
      <c r="J568" s="95"/>
      <c r="K568" s="95"/>
      <c r="Y568" s="98"/>
      <c r="Z568" s="80">
        <f t="shared" si="28"/>
        <v>0</v>
      </c>
      <c r="AA568" s="80" t="str">
        <f t="shared" si="27"/>
        <v>北蔡支行</v>
      </c>
      <c r="AB568" s="81" t="s">
        <v>793</v>
      </c>
      <c r="AC568" s="81">
        <v>0</v>
      </c>
      <c r="AD568" s="81">
        <v>0</v>
      </c>
      <c r="AE568" s="81">
        <v>0</v>
      </c>
      <c r="AF568" s="81">
        <v>0</v>
      </c>
      <c r="AG568" s="80" t="str">
        <f>IFERROR(VLOOKUP(AB568,$AI:$AJ,2,FALSE),0)</f>
        <v>北蔡支行</v>
      </c>
      <c r="AI568" s="91" t="s">
        <v>934</v>
      </c>
      <c r="AJ568" s="89" t="s">
        <v>82</v>
      </c>
      <c r="AL568" s="83"/>
      <c r="AM568" s="83"/>
      <c r="AN568" s="83"/>
      <c r="AO568" s="83"/>
      <c r="AP568" s="83"/>
      <c r="AX568" s="80" t="s">
        <v>934</v>
      </c>
      <c r="AY568" s="80" t="s">
        <v>82</v>
      </c>
    </row>
    <row r="569" s="80" customFormat="1" ht="17.25" spans="1:51">
      <c r="A569" s="95"/>
      <c r="B569" s="95"/>
      <c r="C569" s="95"/>
      <c r="D569" s="95"/>
      <c r="E569" s="95"/>
      <c r="F569" s="95"/>
      <c r="G569" s="95"/>
      <c r="H569" s="95"/>
      <c r="I569" s="95"/>
      <c r="J569" s="95"/>
      <c r="K569" s="95"/>
      <c r="Y569" s="98"/>
      <c r="Z569" s="80">
        <f t="shared" si="28"/>
        <v>0</v>
      </c>
      <c r="AA569" s="80">
        <f t="shared" si="27"/>
        <v>0</v>
      </c>
      <c r="AB569" s="81" t="s">
        <v>933</v>
      </c>
      <c r="AC569" s="81">
        <v>0</v>
      </c>
      <c r="AD569" s="81">
        <v>0</v>
      </c>
      <c r="AE569" s="81">
        <v>0</v>
      </c>
      <c r="AF569" s="81">
        <v>0</v>
      </c>
      <c r="AG569" s="80">
        <f>IFERROR(VLOOKUP(AB569,$AI:$AJ,2,FALSE),0)</f>
        <v>0</v>
      </c>
      <c r="AI569" s="93" t="s">
        <v>935</v>
      </c>
      <c r="AJ569" s="89" t="s">
        <v>82</v>
      </c>
      <c r="AL569" s="83"/>
      <c r="AM569" s="83"/>
      <c r="AN569" s="83"/>
      <c r="AO569" s="83"/>
      <c r="AP569" s="83"/>
      <c r="AX569" s="80" t="s">
        <v>935</v>
      </c>
      <c r="AY569" s="80" t="s">
        <v>82</v>
      </c>
    </row>
    <row r="570" s="80" customFormat="1" ht="17.25" spans="1:51">
      <c r="A570" s="95"/>
      <c r="B570" s="95"/>
      <c r="C570" s="95"/>
      <c r="D570" s="95"/>
      <c r="E570" s="95"/>
      <c r="F570" s="95"/>
      <c r="G570" s="95"/>
      <c r="H570" s="95"/>
      <c r="I570" s="95"/>
      <c r="J570" s="95"/>
      <c r="K570" s="95"/>
      <c r="Y570" s="98"/>
      <c r="Z570" s="80">
        <f t="shared" si="28"/>
        <v>0</v>
      </c>
      <c r="AA570" s="80" t="str">
        <f t="shared" si="27"/>
        <v>合庆支行</v>
      </c>
      <c r="AB570" s="81" t="s">
        <v>471</v>
      </c>
      <c r="AC570" s="81">
        <v>0</v>
      </c>
      <c r="AD570" s="81">
        <v>0</v>
      </c>
      <c r="AE570" s="81">
        <v>0</v>
      </c>
      <c r="AF570" s="81">
        <v>0</v>
      </c>
      <c r="AG570" s="80" t="str">
        <f>IFERROR(VLOOKUP(AB570,$AI:$AJ,2,FALSE),0)</f>
        <v>合庆支行</v>
      </c>
      <c r="AI570" s="94" t="s">
        <v>937</v>
      </c>
      <c r="AJ570" s="89" t="s">
        <v>51</v>
      </c>
      <c r="AL570" s="83"/>
      <c r="AM570" s="83"/>
      <c r="AN570" s="83"/>
      <c r="AO570" s="83"/>
      <c r="AP570" s="83"/>
      <c r="AX570" s="80" t="s">
        <v>937</v>
      </c>
      <c r="AY570" s="80" t="s">
        <v>51</v>
      </c>
    </row>
    <row r="571" s="80" customFormat="1" ht="17.25" spans="1:51">
      <c r="A571" s="95"/>
      <c r="B571" s="95"/>
      <c r="C571" s="95"/>
      <c r="D571" s="95"/>
      <c r="E571" s="95"/>
      <c r="F571" s="95"/>
      <c r="G571" s="95"/>
      <c r="H571" s="95"/>
      <c r="I571" s="95"/>
      <c r="J571" s="95"/>
      <c r="K571" s="95"/>
      <c r="Y571" s="98"/>
      <c r="Z571" s="80">
        <f t="shared" si="28"/>
        <v>0</v>
      </c>
      <c r="AA571" s="80" t="str">
        <f t="shared" si="27"/>
        <v>川沙支行</v>
      </c>
      <c r="AB571" s="81" t="s">
        <v>936</v>
      </c>
      <c r="AC571" s="81">
        <v>0</v>
      </c>
      <c r="AD571" s="81">
        <v>0</v>
      </c>
      <c r="AE571" s="81">
        <v>0</v>
      </c>
      <c r="AF571" s="81">
        <v>0</v>
      </c>
      <c r="AG571" s="80" t="str">
        <f>IFERROR(VLOOKUP(AB571,$AI:$AJ,2,FALSE),0)</f>
        <v>川沙支行</v>
      </c>
      <c r="AI571" s="89" t="s">
        <v>938</v>
      </c>
      <c r="AJ571" s="89" t="s">
        <v>51</v>
      </c>
      <c r="AL571" s="83"/>
      <c r="AM571" s="83"/>
      <c r="AN571" s="83"/>
      <c r="AO571" s="83"/>
      <c r="AP571" s="83"/>
      <c r="AX571" s="80" t="s">
        <v>938</v>
      </c>
      <c r="AY571" s="80" t="s">
        <v>51</v>
      </c>
    </row>
    <row r="572" s="80" customFormat="1" ht="17.25" spans="1:51">
      <c r="A572" s="95"/>
      <c r="B572" s="95"/>
      <c r="C572" s="95"/>
      <c r="D572" s="95"/>
      <c r="E572" s="95"/>
      <c r="F572" s="95"/>
      <c r="G572" s="95"/>
      <c r="H572" s="95"/>
      <c r="I572" s="95"/>
      <c r="J572" s="95"/>
      <c r="K572" s="95"/>
      <c r="Y572" s="98"/>
      <c r="Z572" s="80">
        <f t="shared" si="28"/>
        <v>0</v>
      </c>
      <c r="AA572" s="80" t="str">
        <f t="shared" si="27"/>
        <v>严桥支行</v>
      </c>
      <c r="AB572" s="81" t="s">
        <v>473</v>
      </c>
      <c r="AC572" s="81">
        <v>1</v>
      </c>
      <c r="AD572" s="81">
        <v>0</v>
      </c>
      <c r="AE572" s="81">
        <v>1</v>
      </c>
      <c r="AF572" s="81">
        <v>0</v>
      </c>
      <c r="AG572" s="80" t="str">
        <f>IFERROR(VLOOKUP(AB572,$AI:$AJ,2,FALSE),0)</f>
        <v>严桥支行</v>
      </c>
      <c r="AI572" s="89" t="s">
        <v>129</v>
      </c>
      <c r="AJ572" s="89" t="s">
        <v>51</v>
      </c>
      <c r="AL572" s="83"/>
      <c r="AM572" s="83"/>
      <c r="AN572" s="83"/>
      <c r="AO572" s="83"/>
      <c r="AP572" s="83"/>
      <c r="AX572" s="80" t="s">
        <v>129</v>
      </c>
      <c r="AY572" s="80" t="s">
        <v>51</v>
      </c>
    </row>
    <row r="573" s="80" customFormat="1" ht="17.25" spans="1:51">
      <c r="A573" s="95"/>
      <c r="B573" s="95"/>
      <c r="C573" s="95"/>
      <c r="D573" s="95"/>
      <c r="E573" s="95"/>
      <c r="F573" s="95"/>
      <c r="G573" s="95"/>
      <c r="H573" s="95"/>
      <c r="I573" s="95"/>
      <c r="J573" s="95"/>
      <c r="K573" s="95"/>
      <c r="Y573" s="98"/>
      <c r="Z573" s="80">
        <f t="shared" si="28"/>
        <v>0</v>
      </c>
      <c r="AA573" s="80">
        <f t="shared" si="27"/>
        <v>0</v>
      </c>
      <c r="AB573" s="81" t="s">
        <v>939</v>
      </c>
      <c r="AC573" s="81">
        <v>0</v>
      </c>
      <c r="AD573" s="81">
        <v>0</v>
      </c>
      <c r="AE573" s="81">
        <v>0</v>
      </c>
      <c r="AF573" s="81">
        <v>0</v>
      </c>
      <c r="AG573" s="80">
        <f>IFERROR(VLOOKUP(AB573,$AI:$AJ,2,FALSE),0)</f>
        <v>0</v>
      </c>
      <c r="AI573" s="89" t="s">
        <v>885</v>
      </c>
      <c r="AJ573" s="89" t="s">
        <v>51</v>
      </c>
      <c r="AL573" s="83"/>
      <c r="AM573" s="83"/>
      <c r="AN573" s="83"/>
      <c r="AO573" s="83"/>
      <c r="AP573" s="83"/>
      <c r="AX573" s="80" t="s">
        <v>885</v>
      </c>
      <c r="AY573" s="80" t="s">
        <v>51</v>
      </c>
    </row>
    <row r="574" s="80" customFormat="1" ht="17.25" spans="1:51">
      <c r="A574" s="95"/>
      <c r="B574" s="95"/>
      <c r="C574" s="95"/>
      <c r="D574" s="95"/>
      <c r="E574" s="95"/>
      <c r="F574" s="95"/>
      <c r="G574" s="95"/>
      <c r="H574" s="95"/>
      <c r="I574" s="95"/>
      <c r="J574" s="95"/>
      <c r="K574" s="95"/>
      <c r="Y574" s="98"/>
      <c r="Z574" s="80">
        <f t="shared" si="28"/>
        <v>0</v>
      </c>
      <c r="AA574" s="80" t="str">
        <f t="shared" si="27"/>
        <v>东波分理处</v>
      </c>
      <c r="AB574" s="81" t="s">
        <v>931</v>
      </c>
      <c r="AC574" s="81">
        <v>0</v>
      </c>
      <c r="AD574" s="81">
        <v>0</v>
      </c>
      <c r="AE574" s="81">
        <v>0</v>
      </c>
      <c r="AF574" s="81">
        <v>0</v>
      </c>
      <c r="AG574" s="80" t="str">
        <f>IFERROR(VLOOKUP(AB574,$AI:$AJ,2,FALSE),0)</f>
        <v>东波分理处</v>
      </c>
      <c r="AI574" s="89" t="s">
        <v>941</v>
      </c>
      <c r="AJ574" s="89" t="s">
        <v>51</v>
      </c>
      <c r="AL574" s="83"/>
      <c r="AM574" s="83"/>
      <c r="AN574" s="83"/>
      <c r="AO574" s="83"/>
      <c r="AP574" s="83"/>
      <c r="AX574" s="80" t="s">
        <v>941</v>
      </c>
      <c r="AY574" s="80" t="s">
        <v>51</v>
      </c>
    </row>
    <row r="575" s="80" customFormat="1" ht="17.25" spans="1:51">
      <c r="A575" s="95"/>
      <c r="B575" s="95"/>
      <c r="C575" s="95"/>
      <c r="D575" s="95"/>
      <c r="E575" s="95"/>
      <c r="F575" s="95"/>
      <c r="G575" s="95"/>
      <c r="H575" s="95"/>
      <c r="I575" s="95"/>
      <c r="J575" s="95"/>
      <c r="K575" s="95"/>
      <c r="Y575" s="98"/>
      <c r="Z575" s="80">
        <f t="shared" si="28"/>
        <v>0</v>
      </c>
      <c r="AA575" s="80">
        <f t="shared" si="27"/>
        <v>0</v>
      </c>
      <c r="AB575" s="81" t="s">
        <v>940</v>
      </c>
      <c r="AC575" s="81">
        <v>0</v>
      </c>
      <c r="AD575" s="81">
        <v>0</v>
      </c>
      <c r="AE575" s="81">
        <v>0</v>
      </c>
      <c r="AF575" s="81">
        <v>0</v>
      </c>
      <c r="AG575" s="80">
        <f>IFERROR(VLOOKUP(AB575,$AI:$AJ,2,FALSE),0)</f>
        <v>0</v>
      </c>
      <c r="AI575" s="89" t="s">
        <v>943</v>
      </c>
      <c r="AJ575" s="89" t="s">
        <v>51</v>
      </c>
      <c r="AL575" s="83"/>
      <c r="AM575" s="83"/>
      <c r="AN575" s="83"/>
      <c r="AO575" s="83"/>
      <c r="AP575" s="83"/>
      <c r="AX575" s="80" t="s">
        <v>943</v>
      </c>
      <c r="AY575" s="80" t="s">
        <v>51</v>
      </c>
    </row>
    <row r="576" s="80" customFormat="1" ht="17.25" spans="1:51">
      <c r="A576" s="95"/>
      <c r="B576" s="95"/>
      <c r="C576" s="95"/>
      <c r="D576" s="95"/>
      <c r="E576" s="95"/>
      <c r="F576" s="95"/>
      <c r="G576" s="95"/>
      <c r="H576" s="95"/>
      <c r="I576" s="95"/>
      <c r="J576" s="95"/>
      <c r="K576" s="95"/>
      <c r="Y576" s="98"/>
      <c r="Z576" s="80">
        <f t="shared" si="28"/>
        <v>0</v>
      </c>
      <c r="AA576" s="80" t="str">
        <f t="shared" si="27"/>
        <v>益江分理处</v>
      </c>
      <c r="AB576" s="81" t="s">
        <v>942</v>
      </c>
      <c r="AC576" s="81">
        <v>0</v>
      </c>
      <c r="AD576" s="81">
        <v>0</v>
      </c>
      <c r="AE576" s="81">
        <v>0</v>
      </c>
      <c r="AF576" s="81">
        <v>0</v>
      </c>
      <c r="AG576" s="80" t="str">
        <f>IFERROR(VLOOKUP(AB576,$AI:$AJ,2,FALSE),0)</f>
        <v>益江分理处</v>
      </c>
      <c r="AI576" s="89" t="s">
        <v>222</v>
      </c>
      <c r="AJ576" s="89" t="s">
        <v>51</v>
      </c>
      <c r="AL576" s="83"/>
      <c r="AM576" s="83"/>
      <c r="AN576" s="83"/>
      <c r="AO576" s="83"/>
      <c r="AP576" s="83"/>
      <c r="AX576" s="80" t="s">
        <v>222</v>
      </c>
      <c r="AY576" s="80" t="s">
        <v>51</v>
      </c>
    </row>
    <row r="577" s="80" customFormat="1" ht="17.25" spans="1:51">
      <c r="A577" s="95"/>
      <c r="B577" s="95"/>
      <c r="C577" s="95"/>
      <c r="D577" s="95"/>
      <c r="E577" s="95"/>
      <c r="F577" s="95"/>
      <c r="G577" s="95"/>
      <c r="H577" s="95"/>
      <c r="I577" s="95"/>
      <c r="J577" s="95"/>
      <c r="K577" s="95"/>
      <c r="Y577" s="98"/>
      <c r="Z577" s="80">
        <f t="shared" si="28"/>
        <v>0</v>
      </c>
      <c r="AA577" s="80" t="str">
        <f t="shared" si="27"/>
        <v>运营管理部</v>
      </c>
      <c r="AB577" s="81" t="s">
        <v>372</v>
      </c>
      <c r="AC577" s="81">
        <v>0</v>
      </c>
      <c r="AD577" s="81">
        <v>0</v>
      </c>
      <c r="AE577" s="81">
        <v>0</v>
      </c>
      <c r="AF577" s="81">
        <v>0</v>
      </c>
      <c r="AG577" s="80" t="str">
        <f>IFERROR(VLOOKUP(AB577,$AI:$AJ,2,FALSE),0)</f>
        <v>运营管理部</v>
      </c>
      <c r="AI577" s="89" t="s">
        <v>287</v>
      </c>
      <c r="AJ577" s="89" t="s">
        <v>51</v>
      </c>
      <c r="AL577" s="83"/>
      <c r="AM577" s="83"/>
      <c r="AN577" s="83"/>
      <c r="AO577" s="83"/>
      <c r="AP577" s="83"/>
      <c r="AX577" s="80" t="s">
        <v>287</v>
      </c>
      <c r="AY577" s="80" t="s">
        <v>51</v>
      </c>
    </row>
    <row r="578" s="80" customFormat="1" ht="17.25" spans="1:51">
      <c r="A578" s="95"/>
      <c r="B578" s="95"/>
      <c r="C578" s="95"/>
      <c r="D578" s="95"/>
      <c r="E578" s="95"/>
      <c r="F578" s="95"/>
      <c r="G578" s="95"/>
      <c r="H578" s="95"/>
      <c r="I578" s="95"/>
      <c r="J578" s="95"/>
      <c r="K578" s="95"/>
      <c r="Y578" s="98"/>
      <c r="Z578" s="80">
        <f t="shared" si="28"/>
        <v>0</v>
      </c>
      <c r="AA578" s="80" t="str">
        <f t="shared" ref="AA578:AA641" si="29">AG578</f>
        <v>妙境支行</v>
      </c>
      <c r="AB578" s="81" t="s">
        <v>944</v>
      </c>
      <c r="AC578" s="81">
        <v>0</v>
      </c>
      <c r="AD578" s="81">
        <v>0</v>
      </c>
      <c r="AE578" s="81">
        <v>0</v>
      </c>
      <c r="AF578" s="81">
        <v>0</v>
      </c>
      <c r="AG578" s="80" t="str">
        <f>IFERROR(VLOOKUP(AB578,$AI:$AJ,2,FALSE),0)</f>
        <v>妙境支行</v>
      </c>
      <c r="AI578" s="89" t="s">
        <v>577</v>
      </c>
      <c r="AJ578" s="89" t="s">
        <v>51</v>
      </c>
      <c r="AL578" s="83"/>
      <c r="AM578" s="83"/>
      <c r="AN578" s="83"/>
      <c r="AO578" s="83"/>
      <c r="AP578" s="83"/>
      <c r="AX578" s="80" t="s">
        <v>577</v>
      </c>
      <c r="AY578" s="80" t="s">
        <v>51</v>
      </c>
    </row>
    <row r="579" s="80" customFormat="1" ht="17.25" spans="1:51">
      <c r="A579" s="95"/>
      <c r="B579" s="95"/>
      <c r="C579" s="95"/>
      <c r="D579" s="95"/>
      <c r="E579" s="95"/>
      <c r="F579" s="95"/>
      <c r="G579" s="95"/>
      <c r="H579" s="95"/>
      <c r="I579" s="95"/>
      <c r="J579" s="95"/>
      <c r="K579" s="95"/>
      <c r="Y579" s="98"/>
      <c r="Z579" s="80">
        <f t="shared" si="28"/>
        <v>0</v>
      </c>
      <c r="AA579" s="80" t="str">
        <f t="shared" si="29"/>
        <v>东沟支行</v>
      </c>
      <c r="AB579" s="81" t="s">
        <v>927</v>
      </c>
      <c r="AC579" s="81">
        <v>0</v>
      </c>
      <c r="AD579" s="81">
        <v>0</v>
      </c>
      <c r="AE579" s="81">
        <v>0</v>
      </c>
      <c r="AF579" s="81">
        <v>0</v>
      </c>
      <c r="AG579" s="80" t="str">
        <f>IFERROR(VLOOKUP(AB579,$AI:$AJ,2,FALSE),0)</f>
        <v>东沟支行</v>
      </c>
      <c r="AI579" s="89" t="s">
        <v>480</v>
      </c>
      <c r="AJ579" s="89" t="s">
        <v>51</v>
      </c>
      <c r="AL579" s="83"/>
      <c r="AM579" s="83"/>
      <c r="AN579" s="83"/>
      <c r="AO579" s="83"/>
      <c r="AP579" s="83"/>
      <c r="AX579" s="80" t="s">
        <v>480</v>
      </c>
      <c r="AY579" s="80" t="s">
        <v>51</v>
      </c>
    </row>
    <row r="580" s="80" customFormat="1" ht="17.25" spans="1:51">
      <c r="A580" s="95"/>
      <c r="B580" s="95"/>
      <c r="C580" s="95"/>
      <c r="D580" s="95"/>
      <c r="E580" s="95"/>
      <c r="F580" s="95"/>
      <c r="G580" s="95"/>
      <c r="H580" s="95"/>
      <c r="I580" s="95"/>
      <c r="J580" s="95"/>
      <c r="K580" s="95"/>
      <c r="Y580" s="98"/>
      <c r="Z580" s="80">
        <f t="shared" ref="Z580:Z643" si="30">P580-Y580</f>
        <v>0</v>
      </c>
      <c r="AA580" s="80">
        <f t="shared" si="29"/>
        <v>0</v>
      </c>
      <c r="AB580" s="81" t="s">
        <v>945</v>
      </c>
      <c r="AC580" s="81">
        <v>0</v>
      </c>
      <c r="AD580" s="81">
        <v>0</v>
      </c>
      <c r="AE580" s="81">
        <v>0</v>
      </c>
      <c r="AF580" s="81">
        <v>0</v>
      </c>
      <c r="AG580" s="80">
        <f>IFERROR(VLOOKUP(AB580,$AI:$AJ,2,FALSE),0)</f>
        <v>0</v>
      </c>
      <c r="AI580" s="89" t="s">
        <v>906</v>
      </c>
      <c r="AJ580" s="89" t="s">
        <v>51</v>
      </c>
      <c r="AL580" s="83"/>
      <c r="AM580" s="83"/>
      <c r="AN580" s="83"/>
      <c r="AO580" s="83"/>
      <c r="AP580" s="83"/>
      <c r="AX580" s="80" t="s">
        <v>906</v>
      </c>
      <c r="AY580" s="80" t="s">
        <v>51</v>
      </c>
    </row>
    <row r="581" s="80" customFormat="1" ht="17.25" spans="1:51">
      <c r="A581" s="95"/>
      <c r="B581" s="95"/>
      <c r="C581" s="95"/>
      <c r="D581" s="95"/>
      <c r="E581" s="95"/>
      <c r="F581" s="95"/>
      <c r="G581" s="95"/>
      <c r="H581" s="95"/>
      <c r="I581" s="95"/>
      <c r="J581" s="95"/>
      <c r="K581" s="95"/>
      <c r="Y581" s="98"/>
      <c r="Z581" s="80">
        <f t="shared" si="30"/>
        <v>0</v>
      </c>
      <c r="AA581" s="80" t="str">
        <f t="shared" si="29"/>
        <v>张江支行</v>
      </c>
      <c r="AB581" s="81" t="s">
        <v>475</v>
      </c>
      <c r="AC581" s="81">
        <v>0</v>
      </c>
      <c r="AD581" s="81">
        <v>0</v>
      </c>
      <c r="AE581" s="81">
        <v>0</v>
      </c>
      <c r="AF581" s="81">
        <v>6000</v>
      </c>
      <c r="AG581" s="80" t="str">
        <f>IFERROR(VLOOKUP(AB581,$AI:$AJ,2,FALSE),0)</f>
        <v>张江支行</v>
      </c>
      <c r="AI581" s="89" t="s">
        <v>489</v>
      </c>
      <c r="AJ581" s="89" t="s">
        <v>51</v>
      </c>
      <c r="AL581" s="83"/>
      <c r="AM581" s="83"/>
      <c r="AN581" s="83"/>
      <c r="AO581" s="83"/>
      <c r="AP581" s="83"/>
      <c r="AX581" s="80" t="s">
        <v>489</v>
      </c>
      <c r="AY581" s="80" t="s">
        <v>51</v>
      </c>
    </row>
    <row r="582" s="80" customFormat="1" ht="17.25" spans="1:51">
      <c r="A582" s="95"/>
      <c r="B582" s="95"/>
      <c r="C582" s="95"/>
      <c r="D582" s="95"/>
      <c r="E582" s="95"/>
      <c r="F582" s="95"/>
      <c r="G582" s="95"/>
      <c r="H582" s="95"/>
      <c r="I582" s="95"/>
      <c r="J582" s="95"/>
      <c r="K582" s="95"/>
      <c r="Y582" s="98"/>
      <c r="Z582" s="80">
        <f t="shared" si="30"/>
        <v>0</v>
      </c>
      <c r="AA582" s="80" t="str">
        <f t="shared" si="29"/>
        <v>合庆支行</v>
      </c>
      <c r="AB582" s="81" t="s">
        <v>946</v>
      </c>
      <c r="AC582" s="81">
        <v>0</v>
      </c>
      <c r="AD582" s="81">
        <v>0</v>
      </c>
      <c r="AE582" s="81">
        <v>0</v>
      </c>
      <c r="AF582" s="81">
        <v>0</v>
      </c>
      <c r="AG582" s="80" t="str">
        <f>IFERROR(VLOOKUP(AB582,$AI:$AJ,2,FALSE),0)</f>
        <v>合庆支行</v>
      </c>
      <c r="AI582" s="89" t="s">
        <v>948</v>
      </c>
      <c r="AJ582" s="89" t="s">
        <v>51</v>
      </c>
      <c r="AL582" s="83"/>
      <c r="AM582" s="83"/>
      <c r="AN582" s="83"/>
      <c r="AO582" s="83"/>
      <c r="AP582" s="83"/>
      <c r="AX582" s="80" t="s">
        <v>948</v>
      </c>
      <c r="AY582" s="80" t="s">
        <v>51</v>
      </c>
    </row>
    <row r="583" s="80" customFormat="1" ht="17.25" spans="1:51">
      <c r="A583" s="95"/>
      <c r="B583" s="95"/>
      <c r="C583" s="95"/>
      <c r="D583" s="95"/>
      <c r="E583" s="95"/>
      <c r="F583" s="95"/>
      <c r="G583" s="95"/>
      <c r="H583" s="95"/>
      <c r="I583" s="95"/>
      <c r="J583" s="95"/>
      <c r="K583" s="95"/>
      <c r="Y583" s="98"/>
      <c r="Z583" s="80">
        <f t="shared" si="30"/>
        <v>0</v>
      </c>
      <c r="AA583" s="80">
        <f t="shared" si="29"/>
        <v>0</v>
      </c>
      <c r="AB583" s="81" t="s">
        <v>947</v>
      </c>
      <c r="AC583" s="81">
        <v>0</v>
      </c>
      <c r="AD583" s="81">
        <v>0</v>
      </c>
      <c r="AE583" s="81">
        <v>0</v>
      </c>
      <c r="AF583" s="81">
        <v>0</v>
      </c>
      <c r="AG583" s="80">
        <f>IFERROR(VLOOKUP(AB583,$AI:$AJ,2,FALSE),0)</f>
        <v>0</v>
      </c>
      <c r="AI583" s="89" t="s">
        <v>949</v>
      </c>
      <c r="AJ583" s="89" t="s">
        <v>51</v>
      </c>
      <c r="AL583" s="83"/>
      <c r="AM583" s="83"/>
      <c r="AN583" s="83"/>
      <c r="AO583" s="83"/>
      <c r="AP583" s="83"/>
      <c r="AX583" s="80" t="s">
        <v>949</v>
      </c>
      <c r="AY583" s="80" t="s">
        <v>51</v>
      </c>
    </row>
    <row r="584" s="80" customFormat="1" ht="17.25" spans="1:51">
      <c r="A584" s="95"/>
      <c r="B584" s="95"/>
      <c r="C584" s="95"/>
      <c r="D584" s="95"/>
      <c r="E584" s="95"/>
      <c r="F584" s="95"/>
      <c r="G584" s="95"/>
      <c r="H584" s="95"/>
      <c r="I584" s="95"/>
      <c r="J584" s="95"/>
      <c r="K584" s="95"/>
      <c r="Y584" s="98"/>
      <c r="Z584" s="80">
        <f t="shared" si="30"/>
        <v>0</v>
      </c>
      <c r="AA584" s="80" t="str">
        <f t="shared" si="29"/>
        <v>和炯路支行</v>
      </c>
      <c r="AB584" s="81" t="s">
        <v>751</v>
      </c>
      <c r="AC584" s="81">
        <v>0</v>
      </c>
      <c r="AD584" s="81">
        <v>0</v>
      </c>
      <c r="AE584" s="81">
        <v>0</v>
      </c>
      <c r="AF584" s="81">
        <v>0</v>
      </c>
      <c r="AG584" s="80" t="str">
        <f>IFERROR(VLOOKUP(AB584,$AI:$AJ,2,FALSE),0)</f>
        <v>和炯路支行</v>
      </c>
      <c r="AI584" s="93" t="s">
        <v>510</v>
      </c>
      <c r="AJ584" s="89" t="s">
        <v>199</v>
      </c>
      <c r="AL584" s="83"/>
      <c r="AM584" s="83"/>
      <c r="AN584" s="83"/>
      <c r="AO584" s="83"/>
      <c r="AP584" s="83"/>
      <c r="AX584" s="80" t="s">
        <v>510</v>
      </c>
      <c r="AY584" s="80" t="s">
        <v>199</v>
      </c>
    </row>
    <row r="585" s="80" customFormat="1" ht="17.25" spans="1:51">
      <c r="A585" s="95"/>
      <c r="B585" s="95"/>
      <c r="C585" s="95"/>
      <c r="D585" s="95"/>
      <c r="E585" s="95"/>
      <c r="F585" s="95"/>
      <c r="G585" s="95"/>
      <c r="H585" s="95"/>
      <c r="I585" s="95"/>
      <c r="J585" s="95"/>
      <c r="K585" s="95"/>
      <c r="Y585" s="98"/>
      <c r="Z585" s="80">
        <f t="shared" si="30"/>
        <v>0</v>
      </c>
      <c r="AA585" s="80" t="str">
        <f t="shared" si="29"/>
        <v>三林支行</v>
      </c>
      <c r="AB585" s="81" t="s">
        <v>720</v>
      </c>
      <c r="AC585" s="81">
        <v>0</v>
      </c>
      <c r="AD585" s="81">
        <v>0</v>
      </c>
      <c r="AE585" s="81">
        <v>0</v>
      </c>
      <c r="AF585" s="81">
        <v>0</v>
      </c>
      <c r="AG585" s="80" t="str">
        <f>IFERROR(VLOOKUP(AB585,$AI:$AJ,2,FALSE),0)</f>
        <v>三林支行</v>
      </c>
      <c r="AI585" s="94" t="s">
        <v>531</v>
      </c>
      <c r="AJ585" s="89" t="s">
        <v>199</v>
      </c>
      <c r="AL585" s="83"/>
      <c r="AM585" s="83"/>
      <c r="AN585" s="83"/>
      <c r="AO585" s="83"/>
      <c r="AP585" s="83"/>
      <c r="AX585" s="80" t="s">
        <v>531</v>
      </c>
      <c r="AY585" s="80" t="s">
        <v>199</v>
      </c>
    </row>
    <row r="586" s="80" customFormat="1" ht="17.25" spans="1:51">
      <c r="A586" s="95"/>
      <c r="B586" s="95"/>
      <c r="C586" s="95"/>
      <c r="D586" s="95"/>
      <c r="E586" s="95"/>
      <c r="F586" s="95"/>
      <c r="G586" s="95"/>
      <c r="H586" s="95"/>
      <c r="I586" s="95"/>
      <c r="J586" s="95"/>
      <c r="K586" s="95"/>
      <c r="Y586" s="98"/>
      <c r="Z586" s="80">
        <f t="shared" si="30"/>
        <v>0</v>
      </c>
      <c r="AA586" s="80">
        <f t="shared" si="29"/>
        <v>0</v>
      </c>
      <c r="AB586" s="81" t="s">
        <v>950</v>
      </c>
      <c r="AC586" s="81">
        <v>0</v>
      </c>
      <c r="AD586" s="81">
        <v>0</v>
      </c>
      <c r="AE586" s="81">
        <v>0</v>
      </c>
      <c r="AF586" s="81">
        <v>0</v>
      </c>
      <c r="AG586" s="80">
        <f>IFERROR(VLOOKUP(AB586,$AI:$AJ,2,FALSE),0)</f>
        <v>0</v>
      </c>
      <c r="AI586" s="94" t="s">
        <v>94</v>
      </c>
      <c r="AJ586" s="89" t="s">
        <v>199</v>
      </c>
      <c r="AL586" s="83"/>
      <c r="AM586" s="83"/>
      <c r="AN586" s="83"/>
      <c r="AO586" s="83"/>
      <c r="AP586" s="83"/>
      <c r="AX586" s="80" t="s">
        <v>94</v>
      </c>
      <c r="AY586" s="80" t="s">
        <v>199</v>
      </c>
    </row>
    <row r="587" s="80" customFormat="1" ht="17.25" spans="1:51">
      <c r="A587" s="95"/>
      <c r="B587" s="95"/>
      <c r="C587" s="95"/>
      <c r="D587" s="95"/>
      <c r="E587" s="95"/>
      <c r="F587" s="95"/>
      <c r="G587" s="95"/>
      <c r="H587" s="95"/>
      <c r="I587" s="95"/>
      <c r="J587" s="95"/>
      <c r="K587" s="95"/>
      <c r="Y587" s="98"/>
      <c r="Z587" s="80">
        <f t="shared" si="30"/>
        <v>0</v>
      </c>
      <c r="AA587" s="80" t="str">
        <f t="shared" si="29"/>
        <v>高东支行</v>
      </c>
      <c r="AB587" s="81" t="s">
        <v>943</v>
      </c>
      <c r="AC587" s="81">
        <v>0</v>
      </c>
      <c r="AD587" s="81">
        <v>0</v>
      </c>
      <c r="AE587" s="81">
        <v>0</v>
      </c>
      <c r="AF587" s="81">
        <v>0</v>
      </c>
      <c r="AG587" s="80" t="str">
        <f>IFERROR(VLOOKUP(AB587,$AI:$AJ,2,FALSE),0)</f>
        <v>高东支行</v>
      </c>
      <c r="AI587" s="89" t="s">
        <v>951</v>
      </c>
      <c r="AJ587" s="89" t="s">
        <v>199</v>
      </c>
      <c r="AL587" s="83"/>
      <c r="AM587" s="83"/>
      <c r="AN587" s="83"/>
      <c r="AO587" s="83"/>
      <c r="AP587" s="83"/>
      <c r="AX587" s="80" t="s">
        <v>951</v>
      </c>
      <c r="AY587" s="80" t="s">
        <v>199</v>
      </c>
    </row>
    <row r="588" s="80" customFormat="1" ht="17.25" spans="1:51">
      <c r="A588" s="95"/>
      <c r="B588" s="95"/>
      <c r="C588" s="95"/>
      <c r="D588" s="95"/>
      <c r="E588" s="95"/>
      <c r="F588" s="95"/>
      <c r="G588" s="95"/>
      <c r="H588" s="95"/>
      <c r="I588" s="95"/>
      <c r="J588" s="95"/>
      <c r="K588" s="95"/>
      <c r="Y588" s="98"/>
      <c r="Z588" s="80">
        <f t="shared" si="30"/>
        <v>0</v>
      </c>
      <c r="AA588" s="80" t="str">
        <f t="shared" si="29"/>
        <v>东沟支行</v>
      </c>
      <c r="AB588" s="81" t="s">
        <v>477</v>
      </c>
      <c r="AC588" s="81">
        <v>0</v>
      </c>
      <c r="AD588" s="81">
        <v>0</v>
      </c>
      <c r="AE588" s="81">
        <v>0</v>
      </c>
      <c r="AF588" s="81">
        <v>135000</v>
      </c>
      <c r="AG588" s="80" t="str">
        <f>IFERROR(VLOOKUP(AB588,$AI:$AJ,2,FALSE),0)</f>
        <v>东沟支行</v>
      </c>
      <c r="AI588" s="89" t="s">
        <v>952</v>
      </c>
      <c r="AJ588" s="89" t="s">
        <v>199</v>
      </c>
      <c r="AL588" s="83"/>
      <c r="AM588" s="83"/>
      <c r="AN588" s="83"/>
      <c r="AO588" s="83"/>
      <c r="AP588" s="83"/>
      <c r="AX588" s="80" t="s">
        <v>952</v>
      </c>
      <c r="AY588" s="80" t="s">
        <v>199</v>
      </c>
    </row>
    <row r="589" s="80" customFormat="1" ht="17.25" spans="1:51">
      <c r="A589" s="95"/>
      <c r="B589" s="95"/>
      <c r="C589" s="95"/>
      <c r="D589" s="95"/>
      <c r="E589" s="95"/>
      <c r="F589" s="95"/>
      <c r="G589" s="95"/>
      <c r="H589" s="95"/>
      <c r="I589" s="95"/>
      <c r="J589" s="95"/>
      <c r="K589" s="95"/>
      <c r="Y589" s="98"/>
      <c r="Z589" s="80">
        <f t="shared" si="30"/>
        <v>0</v>
      </c>
      <c r="AA589" s="80" t="str">
        <f t="shared" si="29"/>
        <v>运营管理部</v>
      </c>
      <c r="AB589" s="81" t="s">
        <v>375</v>
      </c>
      <c r="AC589" s="81">
        <v>0</v>
      </c>
      <c r="AD589" s="81">
        <v>0</v>
      </c>
      <c r="AE589" s="81">
        <v>0</v>
      </c>
      <c r="AF589" s="81">
        <v>0</v>
      </c>
      <c r="AG589" s="80" t="str">
        <f>IFERROR(VLOOKUP(AB589,$AI:$AJ,2,FALSE),0)</f>
        <v>运营管理部</v>
      </c>
      <c r="AI589" s="89" t="s">
        <v>953</v>
      </c>
      <c r="AJ589" s="89" t="s">
        <v>199</v>
      </c>
      <c r="AL589" s="83"/>
      <c r="AM589" s="83"/>
      <c r="AN589" s="83"/>
      <c r="AO589" s="83"/>
      <c r="AP589" s="83"/>
      <c r="AX589" s="80" t="s">
        <v>953</v>
      </c>
      <c r="AY589" s="80" t="s">
        <v>199</v>
      </c>
    </row>
    <row r="590" s="80" customFormat="1" ht="17.25" spans="1:51">
      <c r="A590" s="95"/>
      <c r="B590" s="95"/>
      <c r="C590" s="95"/>
      <c r="D590" s="95"/>
      <c r="E590" s="95"/>
      <c r="F590" s="95"/>
      <c r="G590" s="95"/>
      <c r="H590" s="95"/>
      <c r="I590" s="95"/>
      <c r="J590" s="95"/>
      <c r="K590" s="95"/>
      <c r="Y590" s="98"/>
      <c r="Z590" s="80">
        <f t="shared" si="30"/>
        <v>0</v>
      </c>
      <c r="AA590" s="80" t="str">
        <f t="shared" si="29"/>
        <v>北蔡支行</v>
      </c>
      <c r="AB590" s="81" t="s">
        <v>781</v>
      </c>
      <c r="AC590" s="81">
        <v>0</v>
      </c>
      <c r="AD590" s="81">
        <v>0</v>
      </c>
      <c r="AE590" s="81">
        <v>0</v>
      </c>
      <c r="AF590" s="81">
        <v>0</v>
      </c>
      <c r="AG590" s="80" t="str">
        <f>IFERROR(VLOOKUP(AB590,$AI:$AJ,2,FALSE),0)</f>
        <v>北蔡支行</v>
      </c>
      <c r="AI590" s="89" t="s">
        <v>954</v>
      </c>
      <c r="AJ590" s="89" t="s">
        <v>199</v>
      </c>
      <c r="AL590" s="83"/>
      <c r="AM590" s="83"/>
      <c r="AN590" s="83"/>
      <c r="AO590" s="83"/>
      <c r="AP590" s="83"/>
      <c r="AX590" s="80" t="s">
        <v>954</v>
      </c>
      <c r="AY590" s="80" t="s">
        <v>199</v>
      </c>
    </row>
    <row r="591" s="80" customFormat="1" ht="17.25" spans="1:51">
      <c r="A591" s="95"/>
      <c r="B591" s="95"/>
      <c r="C591" s="95"/>
      <c r="D591" s="95"/>
      <c r="E591" s="95"/>
      <c r="F591" s="95"/>
      <c r="G591" s="95"/>
      <c r="H591" s="95"/>
      <c r="I591" s="95"/>
      <c r="J591" s="95"/>
      <c r="K591" s="95"/>
      <c r="Y591" s="98"/>
      <c r="Z591" s="80">
        <f t="shared" si="30"/>
        <v>0</v>
      </c>
      <c r="AA591" s="80" t="str">
        <f t="shared" si="29"/>
        <v>北蔡支行</v>
      </c>
      <c r="AB591" s="81" t="s">
        <v>777</v>
      </c>
      <c r="AC591" s="81">
        <v>0</v>
      </c>
      <c r="AD591" s="81">
        <v>0</v>
      </c>
      <c r="AE591" s="81">
        <v>0</v>
      </c>
      <c r="AF591" s="81">
        <v>0</v>
      </c>
      <c r="AG591" s="80" t="str">
        <f>IFERROR(VLOOKUP(AB591,$AI:$AJ,2,FALSE),0)</f>
        <v>北蔡支行</v>
      </c>
      <c r="AI591" s="89" t="s">
        <v>956</v>
      </c>
      <c r="AJ591" s="89" t="s">
        <v>199</v>
      </c>
      <c r="AL591" s="83"/>
      <c r="AM591" s="83"/>
      <c r="AN591" s="83"/>
      <c r="AO591" s="83"/>
      <c r="AP591" s="83"/>
      <c r="AX591" s="80" t="s">
        <v>956</v>
      </c>
      <c r="AY591" s="80" t="s">
        <v>199</v>
      </c>
    </row>
    <row r="592" s="80" customFormat="1" ht="17.25" spans="1:51">
      <c r="A592" s="95"/>
      <c r="B592" s="95"/>
      <c r="C592" s="95"/>
      <c r="D592" s="95"/>
      <c r="E592" s="95"/>
      <c r="F592" s="95"/>
      <c r="G592" s="95"/>
      <c r="H592" s="95"/>
      <c r="I592" s="95"/>
      <c r="J592" s="95"/>
      <c r="K592" s="95"/>
      <c r="Y592" s="98"/>
      <c r="Z592" s="80">
        <f t="shared" si="30"/>
        <v>0</v>
      </c>
      <c r="AA592" s="80" t="str">
        <f t="shared" si="29"/>
        <v>王港支行</v>
      </c>
      <c r="AB592" s="81" t="s">
        <v>955</v>
      </c>
      <c r="AC592" s="81">
        <v>0</v>
      </c>
      <c r="AD592" s="81">
        <v>26462</v>
      </c>
      <c r="AE592" s="81">
        <v>0</v>
      </c>
      <c r="AF592" s="81">
        <v>32662</v>
      </c>
      <c r="AG592" s="80" t="str">
        <f>IFERROR(VLOOKUP(AB592,$AI:$AJ,2,FALSE),0)</f>
        <v>王港支行</v>
      </c>
      <c r="AI592" s="89" t="s">
        <v>459</v>
      </c>
      <c r="AJ592" s="89" t="s">
        <v>157</v>
      </c>
      <c r="AL592" s="83"/>
      <c r="AM592" s="83"/>
      <c r="AN592" s="83"/>
      <c r="AO592" s="83"/>
      <c r="AP592" s="83"/>
      <c r="AX592" s="80" t="s">
        <v>459</v>
      </c>
      <c r="AY592" s="80" t="s">
        <v>157</v>
      </c>
    </row>
    <row r="593" s="80" customFormat="1" ht="17.25" spans="1:51">
      <c r="A593" s="95"/>
      <c r="B593" s="95"/>
      <c r="C593" s="95"/>
      <c r="D593" s="95"/>
      <c r="E593" s="95"/>
      <c r="F593" s="95"/>
      <c r="G593" s="95"/>
      <c r="H593" s="95"/>
      <c r="I593" s="95"/>
      <c r="J593" s="95"/>
      <c r="K593" s="95"/>
      <c r="Y593" s="98"/>
      <c r="Z593" s="80">
        <f t="shared" si="30"/>
        <v>0</v>
      </c>
      <c r="AA593" s="80" t="str">
        <f t="shared" si="29"/>
        <v>黄楼支行</v>
      </c>
      <c r="AB593" s="81" t="s">
        <v>957</v>
      </c>
      <c r="AC593" s="81">
        <v>0</v>
      </c>
      <c r="AD593" s="81">
        <v>0</v>
      </c>
      <c r="AE593" s="81">
        <v>0</v>
      </c>
      <c r="AF593" s="81">
        <v>0</v>
      </c>
      <c r="AG593" s="80" t="str">
        <f>IFERROR(VLOOKUP(AB593,$AI:$AJ,2,FALSE),0)</f>
        <v>黄楼支行</v>
      </c>
      <c r="AI593" s="89" t="s">
        <v>625</v>
      </c>
      <c r="AJ593" s="89" t="s">
        <v>107</v>
      </c>
      <c r="AL593" s="83"/>
      <c r="AM593" s="83"/>
      <c r="AN593" s="83"/>
      <c r="AO593" s="83"/>
      <c r="AP593" s="83"/>
      <c r="AX593" s="80" t="s">
        <v>625</v>
      </c>
      <c r="AY593" s="80" t="s">
        <v>107</v>
      </c>
    </row>
    <row r="594" s="80" customFormat="1" ht="17.25" spans="1:51">
      <c r="A594" s="95"/>
      <c r="B594" s="95"/>
      <c r="C594" s="95"/>
      <c r="D594" s="95"/>
      <c r="E594" s="95"/>
      <c r="F594" s="95"/>
      <c r="G594" s="95"/>
      <c r="H594" s="95"/>
      <c r="I594" s="95"/>
      <c r="J594" s="95"/>
      <c r="K594" s="95"/>
      <c r="Y594" s="98"/>
      <c r="Z594" s="80">
        <f t="shared" si="30"/>
        <v>0</v>
      </c>
      <c r="AA594" s="80" t="str">
        <f t="shared" si="29"/>
        <v>江镇支行</v>
      </c>
      <c r="AB594" s="81" t="s">
        <v>958</v>
      </c>
      <c r="AC594" s="81">
        <v>0</v>
      </c>
      <c r="AD594" s="81">
        <v>0</v>
      </c>
      <c r="AE594" s="81">
        <v>0</v>
      </c>
      <c r="AF594" s="81">
        <v>0</v>
      </c>
      <c r="AG594" s="80" t="str">
        <f>IFERROR(VLOOKUP(AB594,$AI:$AJ,2,FALSE),0)</f>
        <v>江镇支行</v>
      </c>
      <c r="AI594" s="89" t="s">
        <v>549</v>
      </c>
      <c r="AJ594" s="89" t="s">
        <v>157</v>
      </c>
      <c r="AL594" s="83"/>
      <c r="AM594" s="83"/>
      <c r="AN594" s="83"/>
      <c r="AO594" s="83"/>
      <c r="AP594" s="83"/>
      <c r="AX594" s="80" t="s">
        <v>549</v>
      </c>
      <c r="AY594" s="80" t="s">
        <v>157</v>
      </c>
    </row>
    <row r="595" s="80" customFormat="1" ht="17.25" spans="1:51">
      <c r="A595" s="95"/>
      <c r="B595" s="95"/>
      <c r="C595" s="95"/>
      <c r="D595" s="95"/>
      <c r="E595" s="95"/>
      <c r="F595" s="95"/>
      <c r="G595" s="95"/>
      <c r="H595" s="95"/>
      <c r="I595" s="95"/>
      <c r="J595" s="95"/>
      <c r="K595" s="95"/>
      <c r="Y595" s="98"/>
      <c r="Z595" s="80">
        <f t="shared" si="30"/>
        <v>0</v>
      </c>
      <c r="AA595" s="80" t="str">
        <f t="shared" si="29"/>
        <v>授信审批部</v>
      </c>
      <c r="AB595" s="81" t="s">
        <v>538</v>
      </c>
      <c r="AC595" s="81">
        <v>0</v>
      </c>
      <c r="AD595" s="81">
        <v>0</v>
      </c>
      <c r="AE595" s="81">
        <v>0</v>
      </c>
      <c r="AF595" s="81">
        <v>0</v>
      </c>
      <c r="AG595" s="80" t="str">
        <f>IFERROR(VLOOKUP(AB595,$AI:$AJ,2,FALSE),0)</f>
        <v>授信审批部</v>
      </c>
      <c r="AI595" s="91" t="s">
        <v>553</v>
      </c>
      <c r="AJ595" s="89" t="s">
        <v>157</v>
      </c>
      <c r="AL595" s="83"/>
      <c r="AM595" s="83"/>
      <c r="AN595" s="83"/>
      <c r="AO595" s="83"/>
      <c r="AP595" s="83"/>
      <c r="AX595" s="80" t="s">
        <v>553</v>
      </c>
      <c r="AY595" s="80" t="s">
        <v>157</v>
      </c>
    </row>
    <row r="596" s="80" customFormat="1" ht="17.25" spans="1:51">
      <c r="A596" s="95"/>
      <c r="B596" s="95"/>
      <c r="C596" s="95"/>
      <c r="D596" s="95"/>
      <c r="E596" s="95"/>
      <c r="F596" s="95"/>
      <c r="G596" s="95"/>
      <c r="H596" s="95"/>
      <c r="I596" s="95"/>
      <c r="J596" s="95"/>
      <c r="K596" s="95"/>
      <c r="Y596" s="98"/>
      <c r="Z596" s="80">
        <f t="shared" si="30"/>
        <v>0</v>
      </c>
      <c r="AA596" s="80" t="str">
        <f t="shared" si="29"/>
        <v>南新分理处</v>
      </c>
      <c r="AB596" s="81" t="s">
        <v>832</v>
      </c>
      <c r="AC596" s="81">
        <v>0</v>
      </c>
      <c r="AD596" s="81">
        <v>0</v>
      </c>
      <c r="AE596" s="81">
        <v>0</v>
      </c>
      <c r="AF596" s="81">
        <v>0</v>
      </c>
      <c r="AG596" s="80" t="str">
        <f>IFERROR(VLOOKUP(AB596,$AI:$AJ,2,FALSE),0)</f>
        <v>南新分理处</v>
      </c>
      <c r="AI596" s="89" t="s">
        <v>646</v>
      </c>
      <c r="AJ596" s="89" t="s">
        <v>157</v>
      </c>
      <c r="AL596" s="83"/>
      <c r="AM596" s="83"/>
      <c r="AN596" s="83"/>
      <c r="AO596" s="83"/>
      <c r="AP596" s="83"/>
      <c r="AX596" s="80" t="s">
        <v>646</v>
      </c>
      <c r="AY596" s="80" t="s">
        <v>157</v>
      </c>
    </row>
    <row r="597" s="80" customFormat="1" ht="17.25" spans="1:51">
      <c r="A597" s="95"/>
      <c r="B597" s="95"/>
      <c r="C597" s="95"/>
      <c r="D597" s="95"/>
      <c r="E597" s="95"/>
      <c r="F597" s="95"/>
      <c r="G597" s="95"/>
      <c r="H597" s="95"/>
      <c r="I597" s="95"/>
      <c r="J597" s="95"/>
      <c r="K597" s="95"/>
      <c r="Y597" s="98"/>
      <c r="Z597" s="80">
        <f t="shared" si="30"/>
        <v>0</v>
      </c>
      <c r="AA597" s="80">
        <f t="shared" si="29"/>
        <v>0</v>
      </c>
      <c r="AB597" s="81" t="s">
        <v>959</v>
      </c>
      <c r="AC597" s="81">
        <v>0</v>
      </c>
      <c r="AD597" s="81">
        <v>0</v>
      </c>
      <c r="AE597" s="81">
        <v>0</v>
      </c>
      <c r="AF597" s="81">
        <v>0</v>
      </c>
      <c r="AG597" s="80">
        <f>IFERROR(VLOOKUP(AB597,$AI:$AJ,2,FALSE),0)</f>
        <v>0</v>
      </c>
      <c r="AI597" s="92" t="s">
        <v>960</v>
      </c>
      <c r="AJ597" s="89" t="s">
        <v>157</v>
      </c>
      <c r="AL597" s="83"/>
      <c r="AM597" s="83"/>
      <c r="AN597" s="83"/>
      <c r="AO597" s="83"/>
      <c r="AP597" s="83"/>
      <c r="AX597" s="80" t="s">
        <v>960</v>
      </c>
      <c r="AY597" s="80" t="s">
        <v>157</v>
      </c>
    </row>
    <row r="598" s="80" customFormat="1" ht="17.25" spans="1:51">
      <c r="A598" s="95"/>
      <c r="B598" s="95"/>
      <c r="C598" s="95"/>
      <c r="D598" s="95"/>
      <c r="E598" s="95"/>
      <c r="F598" s="95"/>
      <c r="G598" s="95"/>
      <c r="H598" s="95"/>
      <c r="I598" s="95"/>
      <c r="J598" s="95"/>
      <c r="K598" s="95"/>
      <c r="Y598" s="98"/>
      <c r="Z598" s="80">
        <f t="shared" si="30"/>
        <v>0</v>
      </c>
      <c r="AA598" s="80" t="str">
        <f t="shared" si="29"/>
        <v>运营管理部</v>
      </c>
      <c r="AB598" s="81" t="s">
        <v>307</v>
      </c>
      <c r="AC598" s="81">
        <v>0</v>
      </c>
      <c r="AD598" s="81">
        <v>0</v>
      </c>
      <c r="AE598" s="81">
        <v>0</v>
      </c>
      <c r="AF598" s="81">
        <v>0</v>
      </c>
      <c r="AG598" s="80" t="str">
        <f>IFERROR(VLOOKUP(AB598,$AI:$AJ,2,FALSE),0)</f>
        <v>运营管理部</v>
      </c>
      <c r="AI598" s="93" t="s">
        <v>961</v>
      </c>
      <c r="AJ598" s="89" t="s">
        <v>157</v>
      </c>
      <c r="AL598" s="83"/>
      <c r="AM598" s="83"/>
      <c r="AN598" s="83"/>
      <c r="AO598" s="83"/>
      <c r="AP598" s="83"/>
      <c r="AX598" s="80" t="s">
        <v>961</v>
      </c>
      <c r="AY598" s="80" t="s">
        <v>157</v>
      </c>
    </row>
    <row r="599" s="80" customFormat="1" ht="17.25" spans="1:51">
      <c r="A599" s="95"/>
      <c r="B599" s="95"/>
      <c r="C599" s="95"/>
      <c r="D599" s="95"/>
      <c r="E599" s="95"/>
      <c r="F599" s="95"/>
      <c r="G599" s="95"/>
      <c r="H599" s="95"/>
      <c r="I599" s="95"/>
      <c r="J599" s="95"/>
      <c r="K599" s="95"/>
      <c r="Y599" s="98"/>
      <c r="Z599" s="80">
        <f t="shared" si="30"/>
        <v>0</v>
      </c>
      <c r="AA599" s="80" t="str">
        <f t="shared" si="29"/>
        <v>金桥支行</v>
      </c>
      <c r="AB599" s="81" t="s">
        <v>249</v>
      </c>
      <c r="AC599" s="81">
        <v>0</v>
      </c>
      <c r="AD599" s="81">
        <v>0</v>
      </c>
      <c r="AE599" s="81">
        <v>0</v>
      </c>
      <c r="AF599" s="81">
        <v>0</v>
      </c>
      <c r="AG599" s="80" t="str">
        <f>IFERROR(VLOOKUP(AB599,$AI:$AJ,2,FALSE),0)</f>
        <v>金桥支行</v>
      </c>
      <c r="AI599" s="94" t="s">
        <v>962</v>
      </c>
      <c r="AJ599" s="89" t="s">
        <v>66</v>
      </c>
      <c r="AL599" s="83"/>
      <c r="AM599" s="83"/>
      <c r="AN599" s="83"/>
      <c r="AO599" s="83"/>
      <c r="AP599" s="83"/>
      <c r="AX599" s="80" t="s">
        <v>962</v>
      </c>
      <c r="AY599" s="80" t="s">
        <v>66</v>
      </c>
    </row>
    <row r="600" s="80" customFormat="1" ht="17.25" spans="1:51">
      <c r="A600" s="95"/>
      <c r="B600" s="95"/>
      <c r="C600" s="95"/>
      <c r="D600" s="95"/>
      <c r="E600" s="95"/>
      <c r="F600" s="95"/>
      <c r="G600" s="95"/>
      <c r="H600" s="95"/>
      <c r="I600" s="95"/>
      <c r="J600" s="95"/>
      <c r="K600" s="95"/>
      <c r="Y600" s="98"/>
      <c r="Z600" s="80">
        <f t="shared" si="30"/>
        <v>0</v>
      </c>
      <c r="AA600" s="80" t="str">
        <f t="shared" si="29"/>
        <v>高桥支行</v>
      </c>
      <c r="AB600" s="81" t="s">
        <v>481</v>
      </c>
      <c r="AC600" s="81">
        <v>0</v>
      </c>
      <c r="AD600" s="81">
        <v>100000</v>
      </c>
      <c r="AE600" s="81">
        <v>0</v>
      </c>
      <c r="AF600" s="81">
        <v>112000</v>
      </c>
      <c r="AG600" s="80" t="str">
        <f>IFERROR(VLOOKUP(AB600,$AI:$AJ,2,FALSE),0)</f>
        <v>高桥支行</v>
      </c>
      <c r="AI600" s="89" t="s">
        <v>567</v>
      </c>
      <c r="AJ600" s="89" t="s">
        <v>66</v>
      </c>
      <c r="AL600" s="83"/>
      <c r="AM600" s="83"/>
      <c r="AN600" s="83"/>
      <c r="AO600" s="83"/>
      <c r="AP600" s="83"/>
      <c r="AX600" s="80" t="s">
        <v>567</v>
      </c>
      <c r="AY600" s="80" t="s">
        <v>66</v>
      </c>
    </row>
    <row r="601" s="80" customFormat="1" ht="17.25" spans="1:51">
      <c r="A601" s="95"/>
      <c r="B601" s="95"/>
      <c r="C601" s="95"/>
      <c r="D601" s="95"/>
      <c r="E601" s="95"/>
      <c r="F601" s="95"/>
      <c r="G601" s="95"/>
      <c r="H601" s="95"/>
      <c r="I601" s="95"/>
      <c r="J601" s="95"/>
      <c r="K601" s="95"/>
      <c r="Y601" s="98"/>
      <c r="Z601" s="80">
        <f t="shared" si="30"/>
        <v>0</v>
      </c>
      <c r="AA601" s="80" t="str">
        <f t="shared" si="29"/>
        <v>北蔡支行</v>
      </c>
      <c r="AB601" s="81" t="s">
        <v>788</v>
      </c>
      <c r="AC601" s="81">
        <v>0</v>
      </c>
      <c r="AD601" s="81">
        <v>0</v>
      </c>
      <c r="AE601" s="81">
        <v>0</v>
      </c>
      <c r="AF601" s="81">
        <v>0</v>
      </c>
      <c r="AG601" s="80" t="str">
        <f>IFERROR(VLOOKUP(AB601,$AI:$AJ,2,FALSE),0)</f>
        <v>北蔡支行</v>
      </c>
      <c r="AI601" s="89" t="s">
        <v>963</v>
      </c>
      <c r="AJ601" s="89" t="s">
        <v>66</v>
      </c>
      <c r="AL601" s="83"/>
      <c r="AM601" s="83"/>
      <c r="AN601" s="83"/>
      <c r="AO601" s="83"/>
      <c r="AP601" s="83"/>
      <c r="AX601" s="80" t="s">
        <v>963</v>
      </c>
      <c r="AY601" s="80" t="s">
        <v>66</v>
      </c>
    </row>
    <row r="602" s="80" customFormat="1" ht="17.25" spans="1:51">
      <c r="A602" s="95"/>
      <c r="B602" s="95"/>
      <c r="C602" s="95"/>
      <c r="D602" s="95"/>
      <c r="E602" s="95"/>
      <c r="F602" s="95"/>
      <c r="G602" s="95"/>
      <c r="H602" s="95"/>
      <c r="I602" s="95"/>
      <c r="J602" s="95"/>
      <c r="K602" s="95"/>
      <c r="Y602" s="98"/>
      <c r="Z602" s="80">
        <f t="shared" si="30"/>
        <v>0</v>
      </c>
      <c r="AA602" s="80" t="str">
        <f t="shared" si="29"/>
        <v>洋泾支行</v>
      </c>
      <c r="AB602" s="81" t="s">
        <v>703</v>
      </c>
      <c r="AC602" s="81">
        <v>1</v>
      </c>
      <c r="AD602" s="81">
        <v>0</v>
      </c>
      <c r="AE602" s="81">
        <v>3</v>
      </c>
      <c r="AF602" s="81">
        <v>0</v>
      </c>
      <c r="AG602" s="80" t="str">
        <f>IFERROR(VLOOKUP(AB602,$AI:$AJ,2,FALSE),0)</f>
        <v>洋泾支行</v>
      </c>
      <c r="AI602" s="89" t="s">
        <v>136</v>
      </c>
      <c r="AJ602" s="89" t="s">
        <v>66</v>
      </c>
      <c r="AL602" s="83"/>
      <c r="AM602" s="83"/>
      <c r="AN602" s="83"/>
      <c r="AO602" s="83"/>
      <c r="AP602" s="83"/>
      <c r="AX602" s="80" t="s">
        <v>136</v>
      </c>
      <c r="AY602" s="80" t="s">
        <v>66</v>
      </c>
    </row>
    <row r="603" s="80" customFormat="1" ht="17.25" spans="1:51">
      <c r="A603" s="95"/>
      <c r="B603" s="95"/>
      <c r="C603" s="95"/>
      <c r="D603" s="95"/>
      <c r="E603" s="95"/>
      <c r="F603" s="95"/>
      <c r="G603" s="95"/>
      <c r="H603" s="95"/>
      <c r="I603" s="95"/>
      <c r="J603" s="95"/>
      <c r="K603" s="95"/>
      <c r="Y603" s="98"/>
      <c r="Z603" s="80">
        <f t="shared" si="30"/>
        <v>0</v>
      </c>
      <c r="AA603" s="80" t="str">
        <f t="shared" si="29"/>
        <v>江镇支行</v>
      </c>
      <c r="AB603" s="81" t="s">
        <v>964</v>
      </c>
      <c r="AC603" s="81">
        <v>0</v>
      </c>
      <c r="AD603" s="81">
        <v>0</v>
      </c>
      <c r="AE603" s="81">
        <v>0</v>
      </c>
      <c r="AF603" s="81">
        <v>0</v>
      </c>
      <c r="AG603" s="80" t="str">
        <f>IFERROR(VLOOKUP(AB603,$AI:$AJ,2,FALSE),0)</f>
        <v>江镇支行</v>
      </c>
      <c r="AI603" s="89" t="s">
        <v>711</v>
      </c>
      <c r="AJ603" s="89" t="s">
        <v>66</v>
      </c>
      <c r="AL603" s="83"/>
      <c r="AM603" s="83"/>
      <c r="AN603" s="83"/>
      <c r="AO603" s="83"/>
      <c r="AP603" s="83"/>
      <c r="AX603" s="80" t="s">
        <v>711</v>
      </c>
      <c r="AY603" s="80" t="s">
        <v>66</v>
      </c>
    </row>
    <row r="604" s="80" customFormat="1" ht="17.25" spans="1:51">
      <c r="A604" s="95"/>
      <c r="B604" s="95"/>
      <c r="C604" s="95"/>
      <c r="D604" s="95"/>
      <c r="E604" s="95"/>
      <c r="F604" s="95"/>
      <c r="G604" s="95"/>
      <c r="H604" s="95"/>
      <c r="I604" s="95"/>
      <c r="J604" s="95"/>
      <c r="K604" s="95"/>
      <c r="Y604" s="98"/>
      <c r="Z604" s="80">
        <f t="shared" si="30"/>
        <v>0</v>
      </c>
      <c r="AA604" s="80">
        <f t="shared" si="29"/>
        <v>0</v>
      </c>
      <c r="AB604" s="81" t="s">
        <v>965</v>
      </c>
      <c r="AC604" s="81">
        <v>0</v>
      </c>
      <c r="AD604" s="81">
        <v>0</v>
      </c>
      <c r="AE604" s="81">
        <v>0</v>
      </c>
      <c r="AF604" s="81">
        <v>0</v>
      </c>
      <c r="AG604" s="80">
        <f>IFERROR(VLOOKUP(AB604,$AI:$AJ,2,FALSE),0)</f>
        <v>0</v>
      </c>
      <c r="AI604" s="89" t="s">
        <v>966</v>
      </c>
      <c r="AJ604" s="89" t="s">
        <v>66</v>
      </c>
      <c r="AL604" s="83"/>
      <c r="AM604" s="83"/>
      <c r="AN604" s="83"/>
      <c r="AO604" s="83"/>
      <c r="AP604" s="83"/>
      <c r="AX604" s="80" t="s">
        <v>966</v>
      </c>
      <c r="AY604" s="80" t="s">
        <v>66</v>
      </c>
    </row>
    <row r="605" s="80" customFormat="1" ht="17.25" spans="1:51">
      <c r="A605" s="95"/>
      <c r="B605" s="95"/>
      <c r="C605" s="95"/>
      <c r="D605" s="95"/>
      <c r="E605" s="95"/>
      <c r="F605" s="95"/>
      <c r="G605" s="95"/>
      <c r="H605" s="95"/>
      <c r="I605" s="95"/>
      <c r="J605" s="95"/>
      <c r="K605" s="95"/>
      <c r="Y605" s="98"/>
      <c r="Z605" s="80">
        <f t="shared" si="30"/>
        <v>0</v>
      </c>
      <c r="AA605" s="80" t="str">
        <f t="shared" si="29"/>
        <v>香山分理处</v>
      </c>
      <c r="AB605" s="81" t="s">
        <v>484</v>
      </c>
      <c r="AC605" s="81">
        <v>0</v>
      </c>
      <c r="AD605" s="81">
        <v>0</v>
      </c>
      <c r="AE605" s="81">
        <v>0</v>
      </c>
      <c r="AF605" s="81">
        <v>0</v>
      </c>
      <c r="AG605" s="80" t="str">
        <f>IFERROR(VLOOKUP(AB605,$AI:$AJ,2,FALSE),0)</f>
        <v>香山分理处</v>
      </c>
      <c r="AI605" s="89" t="s">
        <v>782</v>
      </c>
      <c r="AJ605" s="89" t="s">
        <v>66</v>
      </c>
      <c r="AL605" s="83"/>
      <c r="AM605" s="83"/>
      <c r="AN605" s="83"/>
      <c r="AO605" s="83"/>
      <c r="AP605" s="83"/>
      <c r="AX605" s="80" t="s">
        <v>782</v>
      </c>
      <c r="AY605" s="80" t="s">
        <v>66</v>
      </c>
    </row>
    <row r="606" s="80" customFormat="1" ht="17.25" spans="1:51">
      <c r="A606" s="95"/>
      <c r="B606" s="95"/>
      <c r="C606" s="95"/>
      <c r="D606" s="95"/>
      <c r="E606" s="95"/>
      <c r="F606" s="95"/>
      <c r="G606" s="95"/>
      <c r="H606" s="95"/>
      <c r="I606" s="95"/>
      <c r="J606" s="95"/>
      <c r="K606" s="95"/>
      <c r="Y606" s="98"/>
      <c r="Z606" s="80">
        <f t="shared" si="30"/>
        <v>0</v>
      </c>
      <c r="AA606" s="80">
        <f t="shared" si="29"/>
        <v>0</v>
      </c>
      <c r="AB606" s="81" t="s">
        <v>967</v>
      </c>
      <c r="AC606" s="81">
        <v>0</v>
      </c>
      <c r="AD606" s="81">
        <v>0</v>
      </c>
      <c r="AE606" s="81">
        <v>0</v>
      </c>
      <c r="AF606" s="81">
        <v>0</v>
      </c>
      <c r="AG606" s="80">
        <f>IFERROR(VLOOKUP(AB606,$AI:$AJ,2,FALSE),0)</f>
        <v>0</v>
      </c>
      <c r="AI606" s="89" t="s">
        <v>969</v>
      </c>
      <c r="AJ606" s="89" t="s">
        <v>66</v>
      </c>
      <c r="AL606" s="83"/>
      <c r="AM606" s="83"/>
      <c r="AN606" s="83"/>
      <c r="AO606" s="83"/>
      <c r="AP606" s="83"/>
      <c r="AX606" s="80" t="s">
        <v>969</v>
      </c>
      <c r="AY606" s="80" t="s">
        <v>66</v>
      </c>
    </row>
    <row r="607" s="80" customFormat="1" ht="17.25" spans="1:51">
      <c r="A607" s="95"/>
      <c r="B607" s="95"/>
      <c r="C607" s="95"/>
      <c r="D607" s="95"/>
      <c r="E607" s="95"/>
      <c r="F607" s="95"/>
      <c r="G607" s="95"/>
      <c r="H607" s="95"/>
      <c r="I607" s="95"/>
      <c r="J607" s="95"/>
      <c r="K607" s="95"/>
      <c r="Y607" s="98"/>
      <c r="Z607" s="80">
        <f t="shared" si="30"/>
        <v>0</v>
      </c>
      <c r="AA607" s="80" t="str">
        <f t="shared" si="29"/>
        <v>黄楼支行</v>
      </c>
      <c r="AB607" s="81" t="s">
        <v>968</v>
      </c>
      <c r="AC607" s="81">
        <v>0</v>
      </c>
      <c r="AD607" s="81">
        <v>0</v>
      </c>
      <c r="AE607" s="81">
        <v>0</v>
      </c>
      <c r="AF607" s="81">
        <v>0</v>
      </c>
      <c r="AG607" s="80" t="str">
        <f>IFERROR(VLOOKUP(AB607,$AI:$AJ,2,FALSE),0)</f>
        <v>黄楼支行</v>
      </c>
      <c r="AI607" s="89" t="s">
        <v>971</v>
      </c>
      <c r="AJ607" s="89" t="s">
        <v>66</v>
      </c>
      <c r="AL607" s="83"/>
      <c r="AM607" s="83"/>
      <c r="AN607" s="83"/>
      <c r="AO607" s="83"/>
      <c r="AP607" s="83"/>
      <c r="AX607" s="80" t="s">
        <v>971</v>
      </c>
      <c r="AY607" s="80" t="s">
        <v>66</v>
      </c>
    </row>
    <row r="608" s="80" customFormat="1" ht="17.25" spans="1:51">
      <c r="A608" s="95"/>
      <c r="B608" s="95"/>
      <c r="C608" s="95"/>
      <c r="D608" s="95"/>
      <c r="E608" s="95"/>
      <c r="F608" s="95"/>
      <c r="G608" s="95"/>
      <c r="H608" s="95"/>
      <c r="I608" s="95"/>
      <c r="J608" s="95"/>
      <c r="K608" s="95"/>
      <c r="Y608" s="98"/>
      <c r="Z608" s="80">
        <f t="shared" si="30"/>
        <v>0</v>
      </c>
      <c r="AA608" s="80" t="str">
        <f t="shared" si="29"/>
        <v>唐镇支行</v>
      </c>
      <c r="AB608" s="81" t="s">
        <v>970</v>
      </c>
      <c r="AC608" s="81">
        <v>0</v>
      </c>
      <c r="AD608" s="81">
        <v>0</v>
      </c>
      <c r="AE608" s="81">
        <v>0</v>
      </c>
      <c r="AF608" s="81">
        <v>0</v>
      </c>
      <c r="AG608" s="80" t="str">
        <f>IFERROR(VLOOKUP(AB608,$AI:$AJ,2,FALSE),0)</f>
        <v>唐镇支行</v>
      </c>
      <c r="AI608" s="89" t="s">
        <v>972</v>
      </c>
      <c r="AJ608" s="89" t="s">
        <v>66</v>
      </c>
      <c r="AL608" s="83"/>
      <c r="AM608" s="83"/>
      <c r="AN608" s="83"/>
      <c r="AO608" s="83"/>
      <c r="AP608" s="83"/>
      <c r="AX608" s="80" t="s">
        <v>972</v>
      </c>
      <c r="AY608" s="80" t="s">
        <v>66</v>
      </c>
    </row>
    <row r="609" s="80" customFormat="1" ht="17.25" spans="1:51">
      <c r="A609" s="95"/>
      <c r="B609" s="95"/>
      <c r="C609" s="95"/>
      <c r="D609" s="95"/>
      <c r="E609" s="95"/>
      <c r="F609" s="95"/>
      <c r="G609" s="95"/>
      <c r="H609" s="95"/>
      <c r="I609" s="95"/>
      <c r="J609" s="95"/>
      <c r="K609" s="95"/>
      <c r="Y609" s="98"/>
      <c r="Z609" s="80">
        <f t="shared" si="30"/>
        <v>0</v>
      </c>
      <c r="AA609" s="80" t="str">
        <f t="shared" si="29"/>
        <v>御桥分理处</v>
      </c>
      <c r="AB609" s="81" t="s">
        <v>486</v>
      </c>
      <c r="AC609" s="81">
        <v>0</v>
      </c>
      <c r="AD609" s="81">
        <v>0</v>
      </c>
      <c r="AE609" s="81">
        <v>0</v>
      </c>
      <c r="AF609" s="81">
        <v>0</v>
      </c>
      <c r="AG609" s="80" t="str">
        <f>IFERROR(VLOOKUP(AB609,$AI:$AJ,2,FALSE),0)</f>
        <v>御桥分理处</v>
      </c>
      <c r="AI609" s="89" t="s">
        <v>974</v>
      </c>
      <c r="AJ609" s="89" t="s">
        <v>66</v>
      </c>
      <c r="AL609" s="83"/>
      <c r="AM609" s="83"/>
      <c r="AN609" s="83"/>
      <c r="AO609" s="83"/>
      <c r="AP609" s="83"/>
      <c r="AX609" s="80" t="s">
        <v>974</v>
      </c>
      <c r="AY609" s="80" t="s">
        <v>66</v>
      </c>
    </row>
    <row r="610" s="80" customFormat="1" ht="17.25" spans="1:51">
      <c r="A610" s="95"/>
      <c r="B610" s="95"/>
      <c r="C610" s="95"/>
      <c r="D610" s="95"/>
      <c r="E610" s="95"/>
      <c r="F610" s="95"/>
      <c r="G610" s="95"/>
      <c r="H610" s="95"/>
      <c r="I610" s="95"/>
      <c r="J610" s="95"/>
      <c r="K610" s="95"/>
      <c r="Y610" s="98"/>
      <c r="Z610" s="80">
        <f t="shared" si="30"/>
        <v>0</v>
      </c>
      <c r="AA610" s="80">
        <f t="shared" si="29"/>
        <v>0</v>
      </c>
      <c r="AB610" s="81" t="s">
        <v>973</v>
      </c>
      <c r="AC610" s="81">
        <v>0</v>
      </c>
      <c r="AD610" s="81">
        <v>0</v>
      </c>
      <c r="AE610" s="81">
        <v>0</v>
      </c>
      <c r="AF610" s="81">
        <v>0</v>
      </c>
      <c r="AG610" s="80">
        <f>IFERROR(VLOOKUP(AB610,$AI:$AJ,2,FALSE),0)</f>
        <v>0</v>
      </c>
      <c r="AI610" s="89" t="s">
        <v>475</v>
      </c>
      <c r="AJ610" s="89" t="s">
        <v>66</v>
      </c>
      <c r="AL610" s="83"/>
      <c r="AM610" s="83"/>
      <c r="AN610" s="83"/>
      <c r="AO610" s="83"/>
      <c r="AP610" s="83"/>
      <c r="AX610" s="80" t="s">
        <v>475</v>
      </c>
      <c r="AY610" s="80" t="s">
        <v>66</v>
      </c>
    </row>
    <row r="611" s="80" customFormat="1" ht="17.25" spans="1:51">
      <c r="A611" s="95"/>
      <c r="B611" s="95"/>
      <c r="C611" s="95"/>
      <c r="D611" s="95"/>
      <c r="E611" s="95"/>
      <c r="F611" s="95"/>
      <c r="G611" s="95"/>
      <c r="H611" s="95"/>
      <c r="I611" s="95"/>
      <c r="J611" s="95"/>
      <c r="K611" s="95"/>
      <c r="Y611" s="98"/>
      <c r="Z611" s="80">
        <f t="shared" si="30"/>
        <v>0</v>
      </c>
      <c r="AA611" s="80" t="str">
        <f t="shared" si="29"/>
        <v>三林支行</v>
      </c>
      <c r="AB611" s="81" t="s">
        <v>732</v>
      </c>
      <c r="AC611" s="81">
        <v>0</v>
      </c>
      <c r="AD611" s="81">
        <v>0</v>
      </c>
      <c r="AE611" s="81">
        <v>0</v>
      </c>
      <c r="AF611" s="81">
        <v>0</v>
      </c>
      <c r="AG611" s="80" t="str">
        <f>IFERROR(VLOOKUP(AB611,$AI:$AJ,2,FALSE),0)</f>
        <v>三林支行</v>
      </c>
      <c r="AI611" s="89" t="s">
        <v>203</v>
      </c>
      <c r="AJ611" s="89" t="s">
        <v>163</v>
      </c>
      <c r="AL611" s="83"/>
      <c r="AM611" s="83"/>
      <c r="AN611" s="83"/>
      <c r="AO611" s="83"/>
      <c r="AP611" s="83"/>
      <c r="AX611" s="80" t="s">
        <v>203</v>
      </c>
      <c r="AY611" s="80" t="s">
        <v>163</v>
      </c>
    </row>
    <row r="612" s="80" customFormat="1" ht="17.25" spans="1:51">
      <c r="A612" s="95"/>
      <c r="B612" s="95"/>
      <c r="C612" s="95"/>
      <c r="D612" s="95"/>
      <c r="E612" s="95"/>
      <c r="F612" s="95"/>
      <c r="G612" s="95"/>
      <c r="H612" s="95"/>
      <c r="I612" s="95"/>
      <c r="J612" s="95"/>
      <c r="K612" s="95"/>
      <c r="Y612" s="98"/>
      <c r="Z612" s="80">
        <f t="shared" si="30"/>
        <v>0</v>
      </c>
      <c r="AA612" s="80" t="str">
        <f t="shared" si="29"/>
        <v>洋泾支行</v>
      </c>
      <c r="AB612" s="81" t="s">
        <v>194</v>
      </c>
      <c r="AC612" s="81">
        <v>0</v>
      </c>
      <c r="AD612" s="81">
        <v>0</v>
      </c>
      <c r="AE612" s="81">
        <v>0</v>
      </c>
      <c r="AF612" s="81">
        <v>0</v>
      </c>
      <c r="AG612" s="80" t="str">
        <f>IFERROR(VLOOKUP(AB612,$AI:$AJ,2,FALSE),0)</f>
        <v>洋泾支行</v>
      </c>
      <c r="AI612" s="89" t="s">
        <v>493</v>
      </c>
      <c r="AJ612" s="89" t="s">
        <v>66</v>
      </c>
      <c r="AL612" s="83"/>
      <c r="AM612" s="83"/>
      <c r="AN612" s="83"/>
      <c r="AO612" s="83"/>
      <c r="AP612" s="83"/>
      <c r="AX612" s="80" t="s">
        <v>493</v>
      </c>
      <c r="AY612" s="80" t="s">
        <v>66</v>
      </c>
    </row>
    <row r="613" s="80" customFormat="1" ht="17.25" spans="1:51">
      <c r="A613" s="95"/>
      <c r="B613" s="95"/>
      <c r="C613" s="95"/>
      <c r="D613" s="95"/>
      <c r="E613" s="95"/>
      <c r="F613" s="95"/>
      <c r="G613" s="95"/>
      <c r="H613" s="95"/>
      <c r="I613" s="95"/>
      <c r="J613" s="95"/>
      <c r="K613" s="95"/>
      <c r="Y613" s="98"/>
      <c r="Z613" s="80">
        <f t="shared" si="30"/>
        <v>0</v>
      </c>
      <c r="AA613" s="80" t="str">
        <f t="shared" si="29"/>
        <v>高东支行</v>
      </c>
      <c r="AB613" s="81" t="s">
        <v>938</v>
      </c>
      <c r="AC613" s="81">
        <v>0</v>
      </c>
      <c r="AD613" s="81">
        <v>0</v>
      </c>
      <c r="AE613" s="81">
        <v>0</v>
      </c>
      <c r="AF613" s="81">
        <v>0</v>
      </c>
      <c r="AG613" s="80" t="str">
        <f>IFERROR(VLOOKUP(AB613,$AI:$AJ,2,FALSE),0)</f>
        <v>高东支行</v>
      </c>
      <c r="AI613" s="89" t="s">
        <v>596</v>
      </c>
      <c r="AJ613" s="89" t="s">
        <v>66</v>
      </c>
      <c r="AL613" s="83"/>
      <c r="AM613" s="83"/>
      <c r="AN613" s="83"/>
      <c r="AO613" s="83"/>
      <c r="AP613" s="83"/>
      <c r="AX613" s="80" t="s">
        <v>596</v>
      </c>
      <c r="AY613" s="80" t="s">
        <v>66</v>
      </c>
    </row>
    <row r="614" s="80" customFormat="1" ht="17.25" spans="1:51">
      <c r="A614" s="95"/>
      <c r="B614" s="95"/>
      <c r="C614" s="95"/>
      <c r="D614" s="95"/>
      <c r="E614" s="95"/>
      <c r="F614" s="95"/>
      <c r="G614" s="95"/>
      <c r="H614" s="95"/>
      <c r="I614" s="95"/>
      <c r="J614" s="95"/>
      <c r="K614" s="95"/>
      <c r="Y614" s="98"/>
      <c r="Z614" s="80">
        <f t="shared" si="30"/>
        <v>0</v>
      </c>
      <c r="AA614" s="80">
        <f t="shared" si="29"/>
        <v>0</v>
      </c>
      <c r="AB614" s="81" t="s">
        <v>975</v>
      </c>
      <c r="AC614" s="81">
        <v>0</v>
      </c>
      <c r="AD614" s="81">
        <v>0</v>
      </c>
      <c r="AE614" s="81">
        <v>0</v>
      </c>
      <c r="AF614" s="81">
        <v>0</v>
      </c>
      <c r="AG614" s="80">
        <f>IFERROR(VLOOKUP(AB614,$AI:$AJ,2,FALSE),0)</f>
        <v>0</v>
      </c>
      <c r="AI614" s="89" t="s">
        <v>976</v>
      </c>
      <c r="AJ614" s="89" t="s">
        <v>66</v>
      </c>
      <c r="AL614" s="83"/>
      <c r="AM614" s="83"/>
      <c r="AN614" s="83"/>
      <c r="AO614" s="83"/>
      <c r="AP614" s="83"/>
      <c r="AX614" s="80" t="s">
        <v>976</v>
      </c>
      <c r="AY614" s="80" t="s">
        <v>66</v>
      </c>
    </row>
    <row r="615" s="80" customFormat="1" ht="17.25" spans="1:51">
      <c r="A615" s="95"/>
      <c r="B615" s="95"/>
      <c r="C615" s="95"/>
      <c r="D615" s="95"/>
      <c r="E615" s="95"/>
      <c r="F615" s="95"/>
      <c r="G615" s="95"/>
      <c r="H615" s="95"/>
      <c r="I615" s="95"/>
      <c r="J615" s="95"/>
      <c r="K615" s="95"/>
      <c r="Y615" s="98"/>
      <c r="Z615" s="80">
        <f t="shared" si="30"/>
        <v>0</v>
      </c>
      <c r="AA615" s="80" t="str">
        <f t="shared" si="29"/>
        <v>张江支行</v>
      </c>
      <c r="AB615" s="81" t="s">
        <v>614</v>
      </c>
      <c r="AC615" s="81">
        <v>0</v>
      </c>
      <c r="AD615" s="81">
        <v>0</v>
      </c>
      <c r="AE615" s="81">
        <v>0</v>
      </c>
      <c r="AF615" s="81">
        <v>0</v>
      </c>
      <c r="AG615" s="80" t="str">
        <f>IFERROR(VLOOKUP(AB615,$AI:$AJ,2,FALSE),0)</f>
        <v>张江支行</v>
      </c>
      <c r="AI615" s="89" t="s">
        <v>977</v>
      </c>
      <c r="AJ615" s="89" t="s">
        <v>66</v>
      </c>
      <c r="AL615" s="83"/>
      <c r="AM615" s="83"/>
      <c r="AN615" s="83"/>
      <c r="AO615" s="83"/>
      <c r="AP615" s="83"/>
      <c r="AX615" s="80" t="s">
        <v>977</v>
      </c>
      <c r="AY615" s="80" t="s">
        <v>66</v>
      </c>
    </row>
    <row r="616" s="80" customFormat="1" ht="17.25" spans="1:51">
      <c r="A616" s="95"/>
      <c r="B616" s="95"/>
      <c r="C616" s="95"/>
      <c r="D616" s="95"/>
      <c r="E616" s="95"/>
      <c r="F616" s="95"/>
      <c r="G616" s="95"/>
      <c r="H616" s="95"/>
      <c r="I616" s="95"/>
      <c r="J616" s="95"/>
      <c r="K616" s="95"/>
      <c r="Y616" s="98"/>
      <c r="Z616" s="80">
        <f t="shared" si="30"/>
        <v>0</v>
      </c>
      <c r="AA616" s="80" t="str">
        <f t="shared" si="29"/>
        <v>零售金融部</v>
      </c>
      <c r="AB616" s="81" t="s">
        <v>1063</v>
      </c>
      <c r="AC616" s="81">
        <v>0</v>
      </c>
      <c r="AD616" s="81">
        <v>0</v>
      </c>
      <c r="AE616" s="81">
        <v>0</v>
      </c>
      <c r="AF616" s="81">
        <v>0</v>
      </c>
      <c r="AG616" s="80" t="str">
        <f>IFERROR(VLOOKUP(AB616,$AI:$AJ,2,FALSE),0)</f>
        <v>零售金融部</v>
      </c>
      <c r="AI616" s="89" t="s">
        <v>979</v>
      </c>
      <c r="AJ616" s="89" t="s">
        <v>66</v>
      </c>
      <c r="AL616" s="83"/>
      <c r="AM616" s="83"/>
      <c r="AN616" s="83"/>
      <c r="AO616" s="83"/>
      <c r="AP616" s="83"/>
      <c r="AX616" s="80" t="s">
        <v>979</v>
      </c>
      <c r="AY616" s="80" t="s">
        <v>66</v>
      </c>
    </row>
    <row r="617" s="80" customFormat="1" ht="17.25" spans="1:51">
      <c r="A617" s="95"/>
      <c r="B617" s="95"/>
      <c r="C617" s="95"/>
      <c r="D617" s="95"/>
      <c r="E617" s="95"/>
      <c r="F617" s="95"/>
      <c r="G617" s="95"/>
      <c r="H617" s="95"/>
      <c r="I617" s="95"/>
      <c r="J617" s="95"/>
      <c r="K617" s="95"/>
      <c r="Y617" s="98"/>
      <c r="Z617" s="80">
        <f t="shared" si="30"/>
        <v>0</v>
      </c>
      <c r="AA617" s="80" t="str">
        <f t="shared" si="29"/>
        <v>合庆支行</v>
      </c>
      <c r="AB617" s="81" t="s">
        <v>978</v>
      </c>
      <c r="AC617" s="81">
        <v>0</v>
      </c>
      <c r="AD617" s="81">
        <v>0</v>
      </c>
      <c r="AE617" s="81">
        <v>0</v>
      </c>
      <c r="AF617" s="81">
        <v>0</v>
      </c>
      <c r="AG617" s="80" t="str">
        <f>IFERROR(VLOOKUP(AB617,$AI:$AJ,2,FALSE),0)</f>
        <v>合庆支行</v>
      </c>
      <c r="AI617" s="89" t="s">
        <v>358</v>
      </c>
      <c r="AJ617" s="89" t="s">
        <v>66</v>
      </c>
      <c r="AL617" s="83"/>
      <c r="AM617" s="83"/>
      <c r="AN617" s="83"/>
      <c r="AO617" s="83"/>
      <c r="AP617" s="83"/>
      <c r="AX617" s="80" t="s">
        <v>358</v>
      </c>
      <c r="AY617" s="80" t="s">
        <v>66</v>
      </c>
    </row>
    <row r="618" s="80" customFormat="1" ht="17.25" spans="1:51">
      <c r="A618" s="95"/>
      <c r="B618" s="95"/>
      <c r="C618" s="95"/>
      <c r="D618" s="95"/>
      <c r="E618" s="95"/>
      <c r="F618" s="95"/>
      <c r="G618" s="95"/>
      <c r="H618" s="95"/>
      <c r="I618" s="95"/>
      <c r="J618" s="95"/>
      <c r="K618" s="95"/>
      <c r="Y618" s="98"/>
      <c r="Z618" s="80">
        <f t="shared" si="30"/>
        <v>0</v>
      </c>
      <c r="AA618" s="80" t="str">
        <f t="shared" si="29"/>
        <v>香山分理处</v>
      </c>
      <c r="AB618" s="81" t="s">
        <v>675</v>
      </c>
      <c r="AC618" s="81">
        <v>0</v>
      </c>
      <c r="AD618" s="81">
        <v>0</v>
      </c>
      <c r="AE618" s="81">
        <v>0</v>
      </c>
      <c r="AF618" s="81">
        <v>0</v>
      </c>
      <c r="AG618" s="80" t="str">
        <f>IFERROR(VLOOKUP(AB618,$AI:$AJ,2,FALSE),0)</f>
        <v>香山分理处</v>
      </c>
      <c r="AI618" s="89" t="s">
        <v>980</v>
      </c>
      <c r="AJ618" s="89" t="s">
        <v>66</v>
      </c>
      <c r="AL618" s="83"/>
      <c r="AM618" s="83"/>
      <c r="AN618" s="83"/>
      <c r="AO618" s="83"/>
      <c r="AP618" s="83"/>
      <c r="AX618" s="80" t="s">
        <v>980</v>
      </c>
      <c r="AY618" s="80" t="s">
        <v>66</v>
      </c>
    </row>
    <row r="619" s="80" customFormat="1" ht="17.25" spans="1:51">
      <c r="A619" s="95"/>
      <c r="B619" s="95"/>
      <c r="C619" s="95"/>
      <c r="D619" s="95"/>
      <c r="E619" s="95"/>
      <c r="F619" s="95"/>
      <c r="G619" s="95"/>
      <c r="H619" s="95"/>
      <c r="I619" s="95"/>
      <c r="J619" s="95"/>
      <c r="K619" s="95"/>
      <c r="Y619" s="98"/>
      <c r="Z619" s="80">
        <f t="shared" si="30"/>
        <v>0</v>
      </c>
      <c r="AA619" s="80" t="str">
        <f t="shared" si="29"/>
        <v>合庆支行</v>
      </c>
      <c r="AB619" s="81" t="s">
        <v>491</v>
      </c>
      <c r="AC619" s="81">
        <v>0</v>
      </c>
      <c r="AD619" s="81">
        <v>0</v>
      </c>
      <c r="AE619" s="81">
        <v>0</v>
      </c>
      <c r="AF619" s="81">
        <v>0</v>
      </c>
      <c r="AG619" s="80" t="str">
        <f>IFERROR(VLOOKUP(AB619,$AI:$AJ,2,FALSE),0)</f>
        <v>合庆支行</v>
      </c>
      <c r="AI619" s="93" t="s">
        <v>97</v>
      </c>
      <c r="AJ619" s="89" t="s">
        <v>66</v>
      </c>
      <c r="AL619" s="83"/>
      <c r="AM619" s="83"/>
      <c r="AN619" s="83"/>
      <c r="AO619" s="83"/>
      <c r="AP619" s="83"/>
      <c r="AX619" s="80" t="s">
        <v>97</v>
      </c>
      <c r="AY619" s="80" t="s">
        <v>66</v>
      </c>
    </row>
    <row r="620" s="80" customFormat="1" ht="17.25" spans="1:51">
      <c r="A620" s="95"/>
      <c r="B620" s="95"/>
      <c r="C620" s="95"/>
      <c r="D620" s="95"/>
      <c r="E620" s="95"/>
      <c r="F620" s="95"/>
      <c r="G620" s="95"/>
      <c r="H620" s="95"/>
      <c r="I620" s="95"/>
      <c r="J620" s="95"/>
      <c r="K620" s="95"/>
      <c r="Y620" s="98"/>
      <c r="Z620" s="80">
        <f t="shared" si="30"/>
        <v>0</v>
      </c>
      <c r="AA620" s="80" t="str">
        <f t="shared" si="29"/>
        <v>三林支行</v>
      </c>
      <c r="AB620" s="81" t="s">
        <v>722</v>
      </c>
      <c r="AC620" s="81">
        <v>0</v>
      </c>
      <c r="AD620" s="81">
        <v>17700</v>
      </c>
      <c r="AE620" s="81">
        <v>0</v>
      </c>
      <c r="AF620" s="81">
        <v>17700</v>
      </c>
      <c r="AG620" s="80" t="str">
        <f>IFERROR(VLOOKUP(AB620,$AI:$AJ,2,FALSE),0)</f>
        <v>三林支行</v>
      </c>
      <c r="AI620" s="94" t="s">
        <v>468</v>
      </c>
      <c r="AJ620" s="89" t="s">
        <v>163</v>
      </c>
      <c r="AL620" s="83"/>
      <c r="AM620" s="83"/>
      <c r="AN620" s="83"/>
      <c r="AO620" s="83"/>
      <c r="AP620" s="83"/>
      <c r="AX620" s="80" t="s">
        <v>468</v>
      </c>
      <c r="AY620" s="80" t="s">
        <v>163</v>
      </c>
    </row>
    <row r="621" s="80" customFormat="1" ht="17.25" spans="1:51">
      <c r="A621" s="95"/>
      <c r="B621" s="95"/>
      <c r="C621" s="95"/>
      <c r="D621" s="95"/>
      <c r="E621" s="95"/>
      <c r="F621" s="95"/>
      <c r="G621" s="95"/>
      <c r="H621" s="95"/>
      <c r="I621" s="95"/>
      <c r="J621" s="95"/>
      <c r="K621" s="95"/>
      <c r="Y621" s="98"/>
      <c r="Z621" s="80">
        <f t="shared" si="30"/>
        <v>0</v>
      </c>
      <c r="AA621" s="80">
        <f t="shared" si="29"/>
        <v>0</v>
      </c>
      <c r="AB621" s="81" t="s">
        <v>981</v>
      </c>
      <c r="AC621" s="81">
        <v>0</v>
      </c>
      <c r="AD621" s="81">
        <v>0</v>
      </c>
      <c r="AE621" s="81">
        <v>0</v>
      </c>
      <c r="AF621" s="81">
        <v>0</v>
      </c>
      <c r="AG621" s="80">
        <f>IFERROR(VLOOKUP(AB621,$AI:$AJ,2,FALSE),0)</f>
        <v>0</v>
      </c>
      <c r="AI621" s="89" t="s">
        <v>342</v>
      </c>
      <c r="AJ621" s="89" t="s">
        <v>163</v>
      </c>
      <c r="AL621" s="83"/>
      <c r="AM621" s="83"/>
      <c r="AN621" s="83"/>
      <c r="AO621" s="83"/>
      <c r="AP621" s="83"/>
      <c r="AX621" s="80" t="s">
        <v>342</v>
      </c>
      <c r="AY621" s="80" t="s">
        <v>163</v>
      </c>
    </row>
    <row r="622" s="80" customFormat="1" ht="17.25" spans="1:51">
      <c r="A622" s="95"/>
      <c r="B622" s="95"/>
      <c r="C622" s="95"/>
      <c r="D622" s="95"/>
      <c r="E622" s="95"/>
      <c r="F622" s="95"/>
      <c r="G622" s="95"/>
      <c r="H622" s="95"/>
      <c r="I622" s="95"/>
      <c r="J622" s="95"/>
      <c r="K622" s="95"/>
      <c r="Y622" s="98"/>
      <c r="Z622" s="80">
        <f t="shared" si="30"/>
        <v>0</v>
      </c>
      <c r="AA622" s="80" t="str">
        <f t="shared" si="29"/>
        <v>市场一部</v>
      </c>
      <c r="AB622" s="81" t="s">
        <v>588</v>
      </c>
      <c r="AC622" s="81">
        <v>0</v>
      </c>
      <c r="AD622" s="81">
        <v>0</v>
      </c>
      <c r="AE622" s="81">
        <v>0</v>
      </c>
      <c r="AF622" s="81">
        <v>0</v>
      </c>
      <c r="AG622" s="80" t="str">
        <f>IFERROR(VLOOKUP(AB622,$AI:$AJ,2,FALSE),0)</f>
        <v>市场一部</v>
      </c>
      <c r="AI622" s="89" t="s">
        <v>536</v>
      </c>
      <c r="AJ622" s="89" t="s">
        <v>163</v>
      </c>
      <c r="AL622" s="83"/>
      <c r="AM622" s="83"/>
      <c r="AN622" s="83"/>
      <c r="AO622" s="83"/>
      <c r="AP622" s="83"/>
      <c r="AX622" s="80" t="s">
        <v>536</v>
      </c>
      <c r="AY622" s="80" t="s">
        <v>163</v>
      </c>
    </row>
    <row r="623" s="80" customFormat="1" ht="17.25" spans="1:51">
      <c r="A623" s="95"/>
      <c r="B623" s="95"/>
      <c r="C623" s="95"/>
      <c r="D623" s="95"/>
      <c r="E623" s="95"/>
      <c r="F623" s="95"/>
      <c r="G623" s="95"/>
      <c r="H623" s="95"/>
      <c r="I623" s="95"/>
      <c r="J623" s="95"/>
      <c r="K623" s="95"/>
      <c r="Y623" s="98"/>
      <c r="Z623" s="80">
        <f t="shared" si="30"/>
        <v>0</v>
      </c>
      <c r="AA623" s="80" t="str">
        <f t="shared" si="29"/>
        <v>张江支行</v>
      </c>
      <c r="AB623" s="81" t="s">
        <v>493</v>
      </c>
      <c r="AC623" s="81">
        <v>0</v>
      </c>
      <c r="AD623" s="81">
        <v>0</v>
      </c>
      <c r="AE623" s="81">
        <v>0</v>
      </c>
      <c r="AF623" s="81">
        <v>0</v>
      </c>
      <c r="AG623" s="80" t="str">
        <f>IFERROR(VLOOKUP(AB623,$AI:$AJ,2,FALSE),0)</f>
        <v>张江支行</v>
      </c>
      <c r="AI623" s="89" t="s">
        <v>399</v>
      </c>
      <c r="AJ623" s="89" t="s">
        <v>290</v>
      </c>
      <c r="AL623" s="83"/>
      <c r="AM623" s="83"/>
      <c r="AN623" s="83"/>
      <c r="AO623" s="83"/>
      <c r="AP623" s="83"/>
      <c r="AX623" s="80" t="s">
        <v>399</v>
      </c>
      <c r="AY623" s="80" t="s">
        <v>290</v>
      </c>
    </row>
    <row r="624" s="80" customFormat="1" ht="17.25" spans="1:51">
      <c r="A624" s="95"/>
      <c r="B624" s="95"/>
      <c r="C624" s="95"/>
      <c r="D624" s="95"/>
      <c r="E624" s="95"/>
      <c r="F624" s="95"/>
      <c r="G624" s="95"/>
      <c r="H624" s="95"/>
      <c r="I624" s="95"/>
      <c r="J624" s="95"/>
      <c r="K624" s="95"/>
      <c r="Y624" s="98"/>
      <c r="Z624" s="80">
        <f t="shared" si="30"/>
        <v>0</v>
      </c>
      <c r="AA624" s="80" t="str">
        <f t="shared" si="29"/>
        <v>曹路支行</v>
      </c>
      <c r="AB624" s="81" t="s">
        <v>496</v>
      </c>
      <c r="AC624" s="81">
        <v>0</v>
      </c>
      <c r="AD624" s="81">
        <v>0</v>
      </c>
      <c r="AE624" s="81">
        <v>0</v>
      </c>
      <c r="AF624" s="81">
        <v>0</v>
      </c>
      <c r="AG624" s="80" t="str">
        <f>IFERROR(VLOOKUP(AB624,$AI:$AJ,2,FALSE),0)</f>
        <v>曹路支行</v>
      </c>
      <c r="AI624" s="89" t="s">
        <v>743</v>
      </c>
      <c r="AJ624" s="89" t="s">
        <v>163</v>
      </c>
      <c r="AL624" s="83"/>
      <c r="AM624" s="83"/>
      <c r="AN624" s="83"/>
      <c r="AO624" s="83"/>
      <c r="AP624" s="83"/>
      <c r="AX624" s="80" t="s">
        <v>743</v>
      </c>
      <c r="AY624" s="80" t="s">
        <v>163</v>
      </c>
    </row>
    <row r="625" s="80" customFormat="1" ht="17.25" spans="1:51">
      <c r="A625" s="95"/>
      <c r="B625" s="95"/>
      <c r="C625" s="95"/>
      <c r="D625" s="95"/>
      <c r="E625" s="95"/>
      <c r="F625" s="95"/>
      <c r="G625" s="95"/>
      <c r="H625" s="95"/>
      <c r="I625" s="95"/>
      <c r="J625" s="95"/>
      <c r="K625" s="95"/>
      <c r="Y625" s="98"/>
      <c r="Z625" s="80">
        <f t="shared" si="30"/>
        <v>0</v>
      </c>
      <c r="AA625" s="80" t="str">
        <f t="shared" si="29"/>
        <v>营业部</v>
      </c>
      <c r="AB625" s="81" t="s">
        <v>637</v>
      </c>
      <c r="AC625" s="81">
        <v>0</v>
      </c>
      <c r="AD625" s="81">
        <v>0</v>
      </c>
      <c r="AE625" s="81">
        <v>0</v>
      </c>
      <c r="AF625" s="81">
        <v>0</v>
      </c>
      <c r="AG625" s="80" t="str">
        <f>IFERROR(VLOOKUP(AB625,$AI:$AJ,2,FALSE),0)</f>
        <v>营业部</v>
      </c>
      <c r="AI625" s="89" t="s">
        <v>983</v>
      </c>
      <c r="AJ625" s="89" t="s">
        <v>163</v>
      </c>
      <c r="AL625" s="83"/>
      <c r="AM625" s="83"/>
      <c r="AN625" s="83"/>
      <c r="AO625" s="83"/>
      <c r="AP625" s="83"/>
      <c r="AX625" s="80" t="s">
        <v>983</v>
      </c>
      <c r="AY625" s="80" t="s">
        <v>163</v>
      </c>
    </row>
    <row r="626" s="80" customFormat="1" ht="17.25" spans="1:51">
      <c r="A626" s="95"/>
      <c r="B626" s="95"/>
      <c r="C626" s="95"/>
      <c r="D626" s="95"/>
      <c r="E626" s="95"/>
      <c r="F626" s="95"/>
      <c r="G626" s="95"/>
      <c r="H626" s="95"/>
      <c r="I626" s="95"/>
      <c r="J626" s="95"/>
      <c r="K626" s="95"/>
      <c r="Y626" s="98"/>
      <c r="Z626" s="80">
        <f t="shared" si="30"/>
        <v>0</v>
      </c>
      <c r="AA626" s="80" t="str">
        <f t="shared" si="29"/>
        <v>川沙支行</v>
      </c>
      <c r="AB626" s="81" t="s">
        <v>982</v>
      </c>
      <c r="AC626" s="81">
        <v>0</v>
      </c>
      <c r="AD626" s="81">
        <v>0</v>
      </c>
      <c r="AE626" s="81">
        <v>0</v>
      </c>
      <c r="AF626" s="81">
        <v>0</v>
      </c>
      <c r="AG626" s="80" t="str">
        <f>IFERROR(VLOOKUP(AB626,$AI:$AJ,2,FALSE),0)</f>
        <v>川沙支行</v>
      </c>
      <c r="AI626" s="89" t="s">
        <v>985</v>
      </c>
      <c r="AJ626" s="89" t="s">
        <v>163</v>
      </c>
      <c r="AL626" s="83"/>
      <c r="AM626" s="83"/>
      <c r="AN626" s="83"/>
      <c r="AO626" s="83"/>
      <c r="AP626" s="83"/>
      <c r="AX626" s="80" t="s">
        <v>985</v>
      </c>
      <c r="AY626" s="80" t="s">
        <v>163</v>
      </c>
    </row>
    <row r="627" s="80" customFormat="1" ht="17.25" spans="1:51">
      <c r="A627" s="95"/>
      <c r="B627" s="95"/>
      <c r="C627" s="95"/>
      <c r="D627" s="95"/>
      <c r="E627" s="95"/>
      <c r="F627" s="95"/>
      <c r="G627" s="95"/>
      <c r="H627" s="95"/>
      <c r="I627" s="95"/>
      <c r="J627" s="95"/>
      <c r="K627" s="95"/>
      <c r="Y627" s="98"/>
      <c r="Z627" s="80">
        <f t="shared" si="30"/>
        <v>0</v>
      </c>
      <c r="AA627" s="80" t="str">
        <f t="shared" si="29"/>
        <v>黄楼支行</v>
      </c>
      <c r="AB627" s="81" t="s">
        <v>984</v>
      </c>
      <c r="AC627" s="81">
        <v>0</v>
      </c>
      <c r="AD627" s="81">
        <v>0</v>
      </c>
      <c r="AE627" s="81">
        <v>0</v>
      </c>
      <c r="AF627" s="81">
        <v>0</v>
      </c>
      <c r="AG627" s="80" t="str">
        <f>IFERROR(VLOOKUP(AB627,$AI:$AJ,2,FALSE),0)</f>
        <v>黄楼支行</v>
      </c>
      <c r="AI627" s="89" t="s">
        <v>986</v>
      </c>
      <c r="AJ627" s="89" t="s">
        <v>163</v>
      </c>
      <c r="AL627" s="83"/>
      <c r="AM627" s="83"/>
      <c r="AN627" s="83"/>
      <c r="AO627" s="83"/>
      <c r="AP627" s="83"/>
      <c r="AX627" s="80" t="s">
        <v>986</v>
      </c>
      <c r="AY627" s="80" t="s">
        <v>163</v>
      </c>
    </row>
    <row r="628" s="80" customFormat="1" ht="17.25" spans="1:51">
      <c r="A628" s="95"/>
      <c r="B628" s="95"/>
      <c r="C628" s="95"/>
      <c r="D628" s="95"/>
      <c r="E628" s="95"/>
      <c r="F628" s="95"/>
      <c r="G628" s="95"/>
      <c r="H628" s="95"/>
      <c r="I628" s="95"/>
      <c r="J628" s="95"/>
      <c r="K628" s="95"/>
      <c r="Y628" s="98"/>
      <c r="Z628" s="80">
        <f t="shared" si="30"/>
        <v>0</v>
      </c>
      <c r="AA628" s="80" t="str">
        <f t="shared" si="29"/>
        <v>和炯路支行</v>
      </c>
      <c r="AB628" s="81" t="s">
        <v>754</v>
      </c>
      <c r="AC628" s="81">
        <v>0</v>
      </c>
      <c r="AD628" s="81">
        <v>0</v>
      </c>
      <c r="AE628" s="81">
        <v>0</v>
      </c>
      <c r="AF628" s="81">
        <v>0</v>
      </c>
      <c r="AG628" s="80" t="str">
        <f>IFERROR(VLOOKUP(AB628,$AI:$AJ,2,FALSE),0)</f>
        <v>和炯路支行</v>
      </c>
      <c r="AI628" s="89" t="s">
        <v>988</v>
      </c>
      <c r="AJ628" s="89" t="s">
        <v>163</v>
      </c>
      <c r="AL628" s="83"/>
      <c r="AM628" s="83"/>
      <c r="AN628" s="83"/>
      <c r="AO628" s="83"/>
      <c r="AP628" s="83"/>
      <c r="AX628" s="80" t="s">
        <v>988</v>
      </c>
      <c r="AY628" s="80" t="s">
        <v>163</v>
      </c>
    </row>
    <row r="629" s="80" customFormat="1" ht="17.25" spans="1:51">
      <c r="A629" s="95"/>
      <c r="B629" s="95"/>
      <c r="C629" s="95"/>
      <c r="D629" s="95"/>
      <c r="E629" s="95"/>
      <c r="F629" s="95"/>
      <c r="G629" s="95"/>
      <c r="H629" s="95"/>
      <c r="I629" s="95"/>
      <c r="J629" s="95"/>
      <c r="K629" s="95"/>
      <c r="Y629" s="98"/>
      <c r="Z629" s="80">
        <f t="shared" si="30"/>
        <v>0</v>
      </c>
      <c r="AA629" s="80" t="str">
        <f t="shared" si="29"/>
        <v>川沙支行</v>
      </c>
      <c r="AB629" s="81" t="s">
        <v>987</v>
      </c>
      <c r="AC629" s="81">
        <v>0</v>
      </c>
      <c r="AD629" s="81">
        <v>0</v>
      </c>
      <c r="AE629" s="81">
        <v>0</v>
      </c>
      <c r="AF629" s="81">
        <v>0</v>
      </c>
      <c r="AG629" s="80" t="str">
        <f>IFERROR(VLOOKUP(AB629,$AI:$AJ,2,FALSE),0)</f>
        <v>川沙支行</v>
      </c>
      <c r="AI629" s="93" t="s">
        <v>522</v>
      </c>
      <c r="AJ629" s="89" t="s">
        <v>128</v>
      </c>
      <c r="AL629" s="83"/>
      <c r="AM629" s="83"/>
      <c r="AN629" s="83"/>
      <c r="AO629" s="83"/>
      <c r="AP629" s="83"/>
      <c r="AX629" s="80" t="s">
        <v>522</v>
      </c>
      <c r="AY629" s="80" t="s">
        <v>128</v>
      </c>
    </row>
    <row r="630" s="80" customFormat="1" ht="17.25" spans="1:51">
      <c r="A630" s="95"/>
      <c r="B630" s="95"/>
      <c r="C630" s="95"/>
      <c r="D630" s="95"/>
      <c r="E630" s="95"/>
      <c r="F630" s="95"/>
      <c r="G630" s="95"/>
      <c r="H630" s="95"/>
      <c r="I630" s="95"/>
      <c r="J630" s="95"/>
      <c r="K630" s="95"/>
      <c r="Y630" s="98"/>
      <c r="Z630" s="80">
        <f t="shared" si="30"/>
        <v>0</v>
      </c>
      <c r="AA630" s="80" t="str">
        <f t="shared" si="29"/>
        <v>金杨支行</v>
      </c>
      <c r="AB630" s="81" t="s">
        <v>863</v>
      </c>
      <c r="AC630" s="81">
        <v>0</v>
      </c>
      <c r="AD630" s="81">
        <v>0</v>
      </c>
      <c r="AE630" s="81">
        <v>0</v>
      </c>
      <c r="AF630" s="81">
        <v>0</v>
      </c>
      <c r="AG630" s="80" t="str">
        <f>IFERROR(VLOOKUP(AB630,$AI:$AJ,2,FALSE),0)</f>
        <v>金杨支行</v>
      </c>
      <c r="AI630" s="94" t="s">
        <v>140</v>
      </c>
      <c r="AJ630" s="89" t="s">
        <v>32</v>
      </c>
      <c r="AL630" s="83"/>
      <c r="AM630" s="83"/>
      <c r="AN630" s="83"/>
      <c r="AO630" s="83"/>
      <c r="AP630" s="83"/>
      <c r="AX630" s="80" t="s">
        <v>140</v>
      </c>
      <c r="AY630" s="80" t="s">
        <v>32</v>
      </c>
    </row>
    <row r="631" s="80" customFormat="1" ht="17.25" spans="1:51">
      <c r="A631" s="95"/>
      <c r="B631" s="95"/>
      <c r="C631" s="95"/>
      <c r="D631" s="95"/>
      <c r="E631" s="95"/>
      <c r="F631" s="95"/>
      <c r="G631" s="95"/>
      <c r="H631" s="95"/>
      <c r="I631" s="95"/>
      <c r="J631" s="95"/>
      <c r="K631" s="95"/>
      <c r="Y631" s="98"/>
      <c r="Z631" s="80">
        <f t="shared" si="30"/>
        <v>0</v>
      </c>
      <c r="AA631" s="80" t="str">
        <f t="shared" si="29"/>
        <v>凌兆分理处</v>
      </c>
      <c r="AB631" s="81" t="s">
        <v>763</v>
      </c>
      <c r="AC631" s="81">
        <v>0</v>
      </c>
      <c r="AD631" s="81">
        <v>0</v>
      </c>
      <c r="AE631" s="81">
        <v>0</v>
      </c>
      <c r="AF631" s="81">
        <v>0</v>
      </c>
      <c r="AG631" s="80" t="str">
        <f>IFERROR(VLOOKUP(AB631,$AI:$AJ,2,FALSE),0)</f>
        <v>凌兆分理处</v>
      </c>
      <c r="AI631" s="89" t="s">
        <v>215</v>
      </c>
      <c r="AJ631" s="89" t="s">
        <v>128</v>
      </c>
      <c r="AL631" s="83"/>
      <c r="AM631" s="83"/>
      <c r="AN631" s="83"/>
      <c r="AO631" s="83"/>
      <c r="AP631" s="83"/>
      <c r="AX631" s="80" t="s">
        <v>215</v>
      </c>
      <c r="AY631" s="80" t="s">
        <v>128</v>
      </c>
    </row>
    <row r="632" s="80" customFormat="1" ht="17.25" spans="1:51">
      <c r="A632" s="95"/>
      <c r="B632" s="95"/>
      <c r="C632" s="95"/>
      <c r="D632" s="95"/>
      <c r="E632" s="95"/>
      <c r="F632" s="95"/>
      <c r="G632" s="95"/>
      <c r="H632" s="95"/>
      <c r="I632" s="95"/>
      <c r="J632" s="95"/>
      <c r="K632" s="95"/>
      <c r="Y632" s="98"/>
      <c r="Z632" s="80">
        <f t="shared" si="30"/>
        <v>0</v>
      </c>
      <c r="AA632" s="80">
        <f t="shared" si="29"/>
        <v>0</v>
      </c>
      <c r="AB632" s="81" t="s">
        <v>989</v>
      </c>
      <c r="AC632" s="81">
        <v>0</v>
      </c>
      <c r="AD632" s="81">
        <v>0</v>
      </c>
      <c r="AE632" s="81">
        <v>0</v>
      </c>
      <c r="AF632" s="81">
        <v>0</v>
      </c>
      <c r="AG632" s="80">
        <f>IFERROR(VLOOKUP(AB632,$AI:$AJ,2,FALSE),0)</f>
        <v>0</v>
      </c>
      <c r="AI632" s="89" t="s">
        <v>942</v>
      </c>
      <c r="AJ632" s="89" t="s">
        <v>128</v>
      </c>
      <c r="AL632" s="83"/>
      <c r="AM632" s="83"/>
      <c r="AN632" s="83"/>
      <c r="AO632" s="83"/>
      <c r="AP632" s="83"/>
      <c r="AX632" s="80" t="s">
        <v>942</v>
      </c>
      <c r="AY632" s="80" t="s">
        <v>128</v>
      </c>
    </row>
    <row r="633" s="80" customFormat="1" ht="17.25" spans="1:51">
      <c r="A633" s="95"/>
      <c r="B633" s="95"/>
      <c r="C633" s="95"/>
      <c r="D633" s="95"/>
      <c r="E633" s="95"/>
      <c r="F633" s="95"/>
      <c r="G633" s="95"/>
      <c r="H633" s="95"/>
      <c r="I633" s="95"/>
      <c r="J633" s="95"/>
      <c r="K633" s="95"/>
      <c r="Y633" s="98"/>
      <c r="Z633" s="80">
        <f t="shared" si="30"/>
        <v>0</v>
      </c>
      <c r="AA633" s="80" t="str">
        <f t="shared" si="29"/>
        <v>御桥分理处</v>
      </c>
      <c r="AB633" s="81" t="s">
        <v>836</v>
      </c>
      <c r="AC633" s="81">
        <v>0</v>
      </c>
      <c r="AD633" s="81">
        <v>0</v>
      </c>
      <c r="AE633" s="81">
        <v>0</v>
      </c>
      <c r="AF633" s="81">
        <v>0</v>
      </c>
      <c r="AG633" s="80" t="str">
        <f>IFERROR(VLOOKUP(AB633,$AI:$AJ,2,FALSE),0)</f>
        <v>御桥分理处</v>
      </c>
      <c r="AI633" s="89" t="s">
        <v>990</v>
      </c>
      <c r="AJ633" s="89" t="s">
        <v>128</v>
      </c>
      <c r="AL633" s="83"/>
      <c r="AM633" s="83"/>
      <c r="AN633" s="83"/>
      <c r="AO633" s="83"/>
      <c r="AP633" s="83"/>
      <c r="AX633" s="80" t="s">
        <v>990</v>
      </c>
      <c r="AY633" s="80" t="s">
        <v>128</v>
      </c>
    </row>
    <row r="634" s="80" customFormat="1" ht="17.25" spans="1:51">
      <c r="A634" s="95"/>
      <c r="B634" s="95"/>
      <c r="C634" s="95"/>
      <c r="D634" s="95"/>
      <c r="E634" s="95"/>
      <c r="F634" s="95"/>
      <c r="G634" s="95"/>
      <c r="H634" s="95"/>
      <c r="I634" s="95"/>
      <c r="J634" s="95"/>
      <c r="K634" s="95"/>
      <c r="Y634" s="98"/>
      <c r="Z634" s="80">
        <f t="shared" si="30"/>
        <v>0</v>
      </c>
      <c r="AA634" s="80" t="str">
        <f t="shared" si="29"/>
        <v>张江支行</v>
      </c>
      <c r="AB634" s="81" t="s">
        <v>971</v>
      </c>
      <c r="AC634" s="81">
        <v>0</v>
      </c>
      <c r="AD634" s="81">
        <v>0</v>
      </c>
      <c r="AE634" s="81">
        <v>0</v>
      </c>
      <c r="AF634" s="81">
        <v>0</v>
      </c>
      <c r="AG634" s="80" t="str">
        <f>IFERROR(VLOOKUP(AB634,$AI:$AJ,2,FALSE),0)</f>
        <v>张江支行</v>
      </c>
      <c r="AI634" s="89" t="s">
        <v>991</v>
      </c>
      <c r="AJ634" s="89" t="s">
        <v>128</v>
      </c>
      <c r="AL634" s="83"/>
      <c r="AM634" s="83"/>
      <c r="AN634" s="83"/>
      <c r="AO634" s="83"/>
      <c r="AP634" s="83"/>
      <c r="AX634" s="80" t="s">
        <v>991</v>
      </c>
      <c r="AY634" s="80" t="s">
        <v>128</v>
      </c>
    </row>
    <row r="635" s="80" customFormat="1" ht="17.25" spans="1:51">
      <c r="A635" s="95"/>
      <c r="B635" s="95"/>
      <c r="C635" s="95"/>
      <c r="D635" s="95"/>
      <c r="E635" s="95"/>
      <c r="F635" s="95"/>
      <c r="G635" s="95"/>
      <c r="H635" s="95"/>
      <c r="I635" s="95"/>
      <c r="J635" s="95"/>
      <c r="K635" s="95"/>
      <c r="Y635" s="98"/>
      <c r="Z635" s="80">
        <f t="shared" si="30"/>
        <v>0</v>
      </c>
      <c r="AA635" s="80" t="str">
        <f t="shared" si="29"/>
        <v>运营管理部</v>
      </c>
      <c r="AB635" s="81" t="s">
        <v>377</v>
      </c>
      <c r="AC635" s="81">
        <v>0</v>
      </c>
      <c r="AD635" s="81">
        <v>0</v>
      </c>
      <c r="AE635" s="81">
        <v>0</v>
      </c>
      <c r="AF635" s="81">
        <v>0</v>
      </c>
      <c r="AG635" s="80" t="str">
        <f>IFERROR(VLOOKUP(AB635,$AI:$AJ,2,FALSE),0)</f>
        <v>运营管理部</v>
      </c>
      <c r="AI635" s="89" t="s">
        <v>992</v>
      </c>
      <c r="AJ635" s="89" t="s">
        <v>128</v>
      </c>
      <c r="AL635" s="83"/>
      <c r="AM635" s="83"/>
      <c r="AN635" s="83"/>
      <c r="AO635" s="83"/>
      <c r="AP635" s="83"/>
      <c r="AX635" s="80" t="s">
        <v>992</v>
      </c>
      <c r="AY635" s="80" t="s">
        <v>128</v>
      </c>
    </row>
    <row r="636" s="80" customFormat="1" ht="17.25" spans="1:51">
      <c r="A636" s="95"/>
      <c r="B636" s="95"/>
      <c r="C636" s="95"/>
      <c r="D636" s="95"/>
      <c r="E636" s="95"/>
      <c r="F636" s="95"/>
      <c r="G636" s="95"/>
      <c r="H636" s="95"/>
      <c r="I636" s="95"/>
      <c r="J636" s="95"/>
      <c r="K636" s="95"/>
      <c r="Y636" s="98"/>
      <c r="Z636" s="80">
        <f t="shared" si="30"/>
        <v>0</v>
      </c>
      <c r="AA636" s="80" t="str">
        <f t="shared" si="29"/>
        <v>运营管理部</v>
      </c>
      <c r="AB636" s="81" t="s">
        <v>380</v>
      </c>
      <c r="AC636" s="81">
        <v>0</v>
      </c>
      <c r="AD636" s="81">
        <v>0</v>
      </c>
      <c r="AE636" s="81">
        <v>0</v>
      </c>
      <c r="AF636" s="81">
        <v>0</v>
      </c>
      <c r="AG636" s="80" t="str">
        <f>IFERROR(VLOOKUP(AB636,$AI:$AJ,2,FALSE),0)</f>
        <v>运营管理部</v>
      </c>
      <c r="AI636" s="91" t="s">
        <v>993</v>
      </c>
      <c r="AJ636" s="89" t="s">
        <v>107</v>
      </c>
      <c r="AL636" s="83"/>
      <c r="AM636" s="83"/>
      <c r="AN636" s="83"/>
      <c r="AO636" s="83"/>
      <c r="AP636" s="83"/>
      <c r="AX636" s="80" t="s">
        <v>993</v>
      </c>
      <c r="AY636" s="80" t="s">
        <v>107</v>
      </c>
    </row>
    <row r="637" s="80" customFormat="1" ht="17.25" spans="1:51">
      <c r="A637" s="95"/>
      <c r="B637" s="95"/>
      <c r="C637" s="95"/>
      <c r="D637" s="95"/>
      <c r="E637" s="95"/>
      <c r="F637" s="95"/>
      <c r="G637" s="95"/>
      <c r="H637" s="95"/>
      <c r="I637" s="95"/>
      <c r="J637" s="95"/>
      <c r="K637" s="95"/>
      <c r="Y637" s="98"/>
      <c r="Z637" s="80">
        <f t="shared" si="30"/>
        <v>0</v>
      </c>
      <c r="AA637" s="80" t="str">
        <f t="shared" si="29"/>
        <v>蔡路支行</v>
      </c>
      <c r="AB637" s="81" t="s">
        <v>499</v>
      </c>
      <c r="AC637" s="81">
        <v>0</v>
      </c>
      <c r="AD637" s="81">
        <v>0</v>
      </c>
      <c r="AE637" s="81">
        <v>0</v>
      </c>
      <c r="AF637" s="81">
        <v>0</v>
      </c>
      <c r="AG637" s="80" t="str">
        <f>IFERROR(VLOOKUP(AB637,$AI:$AJ,2,FALSE),0)</f>
        <v>蔡路支行</v>
      </c>
      <c r="AI637" s="93" t="s">
        <v>343</v>
      </c>
      <c r="AJ637" s="89" t="s">
        <v>107</v>
      </c>
      <c r="AL637" s="83"/>
      <c r="AM637" s="83"/>
      <c r="AN637" s="83"/>
      <c r="AO637" s="83"/>
      <c r="AP637" s="83"/>
      <c r="AX637" s="80" t="s">
        <v>343</v>
      </c>
      <c r="AY637" s="80" t="s">
        <v>107</v>
      </c>
    </row>
    <row r="638" s="80" customFormat="1" ht="17.25" spans="1:51">
      <c r="A638" s="95"/>
      <c r="B638" s="95"/>
      <c r="C638" s="95"/>
      <c r="D638" s="95"/>
      <c r="E638" s="95"/>
      <c r="F638" s="95"/>
      <c r="G638" s="95"/>
      <c r="H638" s="95"/>
      <c r="I638" s="95"/>
      <c r="J638" s="95"/>
      <c r="K638" s="95"/>
      <c r="Y638" s="98"/>
      <c r="Z638" s="80">
        <f t="shared" si="30"/>
        <v>0</v>
      </c>
      <c r="AA638" s="80" t="str">
        <f t="shared" si="29"/>
        <v>运营管理部</v>
      </c>
      <c r="AB638" s="81" t="s">
        <v>404</v>
      </c>
      <c r="AC638" s="81">
        <v>0</v>
      </c>
      <c r="AD638" s="81">
        <v>0</v>
      </c>
      <c r="AE638" s="81">
        <v>0</v>
      </c>
      <c r="AF638" s="81">
        <v>0</v>
      </c>
      <c r="AG638" s="80" t="str">
        <f>IFERROR(VLOOKUP(AB638,$AI:$AJ,2,FALSE),0)</f>
        <v>运营管理部</v>
      </c>
      <c r="AI638" s="92" t="s">
        <v>919</v>
      </c>
      <c r="AJ638" s="89" t="s">
        <v>107</v>
      </c>
      <c r="AL638" s="83"/>
      <c r="AM638" s="83"/>
      <c r="AN638" s="83"/>
      <c r="AO638" s="83"/>
      <c r="AP638" s="83"/>
      <c r="AX638" s="80" t="s">
        <v>919</v>
      </c>
      <c r="AY638" s="80" t="s">
        <v>107</v>
      </c>
    </row>
    <row r="639" s="80" customFormat="1" ht="17.25" spans="1:51">
      <c r="A639" s="95"/>
      <c r="B639" s="95"/>
      <c r="C639" s="95"/>
      <c r="D639" s="95"/>
      <c r="E639" s="95"/>
      <c r="F639" s="95"/>
      <c r="G639" s="95"/>
      <c r="H639" s="95"/>
      <c r="I639" s="95"/>
      <c r="J639" s="95"/>
      <c r="K639" s="95"/>
      <c r="Y639" s="98"/>
      <c r="Z639" s="80">
        <f t="shared" si="30"/>
        <v>0</v>
      </c>
      <c r="AA639" s="80" t="str">
        <f t="shared" si="29"/>
        <v>曹路支行</v>
      </c>
      <c r="AB639" s="81" t="s">
        <v>871</v>
      </c>
      <c r="AC639" s="81">
        <v>0</v>
      </c>
      <c r="AD639" s="81">
        <v>0</v>
      </c>
      <c r="AE639" s="81">
        <v>0</v>
      </c>
      <c r="AF639" s="81">
        <v>0</v>
      </c>
      <c r="AG639" s="80" t="str">
        <f>IFERROR(VLOOKUP(AB639,$AI:$AJ,2,FALSE),0)</f>
        <v>曹路支行</v>
      </c>
      <c r="AI639" s="94" t="s">
        <v>970</v>
      </c>
      <c r="AJ639" s="89" t="s">
        <v>107</v>
      </c>
      <c r="AL639" s="83"/>
      <c r="AM639" s="83"/>
      <c r="AN639" s="83"/>
      <c r="AO639" s="83"/>
      <c r="AP639" s="83"/>
      <c r="AX639" s="80" t="s">
        <v>970</v>
      </c>
      <c r="AY639" s="80" t="s">
        <v>107</v>
      </c>
    </row>
    <row r="640" s="80" customFormat="1" ht="17.25" spans="1:51">
      <c r="A640" s="95"/>
      <c r="B640" s="95"/>
      <c r="C640" s="95"/>
      <c r="D640" s="95"/>
      <c r="E640" s="95"/>
      <c r="F640" s="95"/>
      <c r="G640" s="95"/>
      <c r="H640" s="95"/>
      <c r="I640" s="95"/>
      <c r="J640" s="95"/>
      <c r="K640" s="95"/>
      <c r="Y640" s="98"/>
      <c r="Z640" s="80">
        <f t="shared" si="30"/>
        <v>0</v>
      </c>
      <c r="AA640" s="80" t="str">
        <f t="shared" si="29"/>
        <v>施湾支行</v>
      </c>
      <c r="AB640" s="81" t="s">
        <v>502</v>
      </c>
      <c r="AC640" s="81">
        <v>0</v>
      </c>
      <c r="AD640" s="81">
        <v>0</v>
      </c>
      <c r="AE640" s="81">
        <v>0</v>
      </c>
      <c r="AF640" s="81">
        <v>0</v>
      </c>
      <c r="AG640" s="80" t="str">
        <f>IFERROR(VLOOKUP(AB640,$AI:$AJ,2,FALSE),0)</f>
        <v>施湾支行</v>
      </c>
      <c r="AI640" s="89" t="s">
        <v>798</v>
      </c>
      <c r="AJ640" s="89" t="s">
        <v>107</v>
      </c>
      <c r="AL640" s="83"/>
      <c r="AM640" s="83"/>
      <c r="AN640" s="83"/>
      <c r="AO640" s="83"/>
      <c r="AP640" s="83"/>
      <c r="AX640" s="80" t="s">
        <v>798</v>
      </c>
      <c r="AY640" s="80" t="s">
        <v>107</v>
      </c>
    </row>
    <row r="641" s="80" customFormat="1" ht="17.25" spans="1:51">
      <c r="A641" s="95"/>
      <c r="B641" s="95"/>
      <c r="C641" s="95"/>
      <c r="D641" s="95"/>
      <c r="E641" s="95"/>
      <c r="F641" s="95"/>
      <c r="G641" s="95"/>
      <c r="H641" s="95"/>
      <c r="I641" s="95"/>
      <c r="J641" s="95"/>
      <c r="K641" s="95"/>
      <c r="Y641" s="98"/>
      <c r="Z641" s="80">
        <f t="shared" si="30"/>
        <v>0</v>
      </c>
      <c r="AA641" s="80" t="str">
        <f t="shared" si="29"/>
        <v>张江支行</v>
      </c>
      <c r="AB641" s="81" t="s">
        <v>963</v>
      </c>
      <c r="AC641" s="81">
        <v>0</v>
      </c>
      <c r="AD641" s="81">
        <v>0</v>
      </c>
      <c r="AE641" s="81">
        <v>0</v>
      </c>
      <c r="AF641" s="81">
        <v>0</v>
      </c>
      <c r="AG641" s="80" t="str">
        <f>IFERROR(VLOOKUP(AB641,$AI:$AJ,2,FALSE),0)</f>
        <v>张江支行</v>
      </c>
      <c r="AI641" s="89" t="s">
        <v>294</v>
      </c>
      <c r="AJ641" s="89" t="s">
        <v>107</v>
      </c>
      <c r="AL641" s="83"/>
      <c r="AM641" s="83"/>
      <c r="AN641" s="83"/>
      <c r="AO641" s="83"/>
      <c r="AP641" s="83"/>
      <c r="AX641" s="80" t="s">
        <v>294</v>
      </c>
      <c r="AY641" s="80" t="s">
        <v>107</v>
      </c>
    </row>
    <row r="642" s="80" customFormat="1" ht="17.25" spans="1:51">
      <c r="A642" s="95"/>
      <c r="B642" s="95"/>
      <c r="C642" s="95"/>
      <c r="D642" s="95"/>
      <c r="E642" s="95"/>
      <c r="F642" s="95"/>
      <c r="G642" s="95"/>
      <c r="H642" s="95"/>
      <c r="I642" s="95"/>
      <c r="J642" s="95"/>
      <c r="K642" s="95"/>
      <c r="Y642" s="98"/>
      <c r="Z642" s="80">
        <f t="shared" si="30"/>
        <v>0</v>
      </c>
      <c r="AA642" s="80" t="str">
        <f t="shared" ref="AA642:AA705" si="31">AG642</f>
        <v>施湾支行</v>
      </c>
      <c r="AB642" s="81" t="s">
        <v>994</v>
      </c>
      <c r="AC642" s="81">
        <v>0</v>
      </c>
      <c r="AD642" s="81">
        <v>0</v>
      </c>
      <c r="AE642" s="81">
        <v>0</v>
      </c>
      <c r="AF642" s="81">
        <v>0</v>
      </c>
      <c r="AG642" s="80" t="str">
        <f>IFERROR(VLOOKUP(AB642,$AI:$AJ,2,FALSE),0)</f>
        <v>施湾支行</v>
      </c>
      <c r="AI642" s="89" t="s">
        <v>838</v>
      </c>
      <c r="AJ642" s="89" t="s">
        <v>107</v>
      </c>
      <c r="AL642" s="83"/>
      <c r="AM642" s="83"/>
      <c r="AN642" s="83"/>
      <c r="AO642" s="83"/>
      <c r="AP642" s="83"/>
      <c r="AX642" s="80" t="s">
        <v>838</v>
      </c>
      <c r="AY642" s="80" t="s">
        <v>107</v>
      </c>
    </row>
    <row r="643" s="80" customFormat="1" ht="17.25" spans="1:51">
      <c r="A643" s="95"/>
      <c r="B643" s="95"/>
      <c r="C643" s="95"/>
      <c r="D643" s="95"/>
      <c r="E643" s="95"/>
      <c r="F643" s="95"/>
      <c r="G643" s="95"/>
      <c r="H643" s="95"/>
      <c r="I643" s="95"/>
      <c r="J643" s="95"/>
      <c r="K643" s="95"/>
      <c r="Y643" s="98"/>
      <c r="Z643" s="80">
        <f t="shared" si="30"/>
        <v>0</v>
      </c>
      <c r="AA643" s="80" t="str">
        <f t="shared" si="31"/>
        <v>零售金融部</v>
      </c>
      <c r="AB643" s="81" t="s">
        <v>261</v>
      </c>
      <c r="AC643" s="81">
        <v>0</v>
      </c>
      <c r="AD643" s="81">
        <v>0</v>
      </c>
      <c r="AE643" s="81">
        <v>0</v>
      </c>
      <c r="AF643" s="81">
        <v>0</v>
      </c>
      <c r="AG643" s="80" t="str">
        <f>IFERROR(VLOOKUP(AB643,$AI:$AJ,2,FALSE),0)</f>
        <v>零售金融部</v>
      </c>
      <c r="AI643" s="89" t="s">
        <v>457</v>
      </c>
      <c r="AJ643" s="89" t="s">
        <v>107</v>
      </c>
      <c r="AL643" s="83"/>
      <c r="AM643" s="83"/>
      <c r="AN643" s="83"/>
      <c r="AO643" s="83"/>
      <c r="AP643" s="83"/>
      <c r="AX643" s="80" t="s">
        <v>457</v>
      </c>
      <c r="AY643" s="80" t="s">
        <v>107</v>
      </c>
    </row>
    <row r="644" s="80" customFormat="1" ht="17.25" spans="1:51">
      <c r="A644" s="95"/>
      <c r="B644" s="95"/>
      <c r="C644" s="95"/>
      <c r="D644" s="95"/>
      <c r="E644" s="95"/>
      <c r="F644" s="95"/>
      <c r="G644" s="95"/>
      <c r="H644" s="95"/>
      <c r="I644" s="95"/>
      <c r="J644" s="95"/>
      <c r="K644" s="95"/>
      <c r="Y644" s="98"/>
      <c r="Z644" s="80">
        <f t="shared" ref="Z644:Z707" si="32">P644-Y644</f>
        <v>0</v>
      </c>
      <c r="AA644" s="80" t="str">
        <f t="shared" si="31"/>
        <v>川沙支行</v>
      </c>
      <c r="AB644" s="81" t="s">
        <v>995</v>
      </c>
      <c r="AC644" s="81">
        <v>0</v>
      </c>
      <c r="AD644" s="81">
        <v>0</v>
      </c>
      <c r="AE644" s="81">
        <v>0</v>
      </c>
      <c r="AF644" s="81">
        <v>0</v>
      </c>
      <c r="AG644" s="80" t="str">
        <f>IFERROR(VLOOKUP(AB644,$AI:$AJ,2,FALSE),0)</f>
        <v>川沙支行</v>
      </c>
      <c r="AI644" s="89" t="s">
        <v>652</v>
      </c>
      <c r="AJ644" s="89" t="s">
        <v>107</v>
      </c>
      <c r="AL644" s="83"/>
      <c r="AM644" s="83"/>
      <c r="AN644" s="83"/>
      <c r="AO644" s="83"/>
      <c r="AP644" s="83"/>
      <c r="AX644" s="80" t="s">
        <v>652</v>
      </c>
      <c r="AY644" s="80" t="s">
        <v>107</v>
      </c>
    </row>
    <row r="645" s="80" customFormat="1" ht="17.25" spans="1:51">
      <c r="A645" s="95"/>
      <c r="B645" s="95"/>
      <c r="C645" s="95"/>
      <c r="D645" s="95"/>
      <c r="E645" s="95"/>
      <c r="F645" s="95"/>
      <c r="G645" s="95"/>
      <c r="H645" s="95"/>
      <c r="I645" s="95"/>
      <c r="J645" s="95"/>
      <c r="K645" s="95"/>
      <c r="Y645" s="98"/>
      <c r="Z645" s="80">
        <f t="shared" si="32"/>
        <v>0</v>
      </c>
      <c r="AA645" s="80" t="str">
        <f t="shared" si="31"/>
        <v>南新支行</v>
      </c>
      <c r="AB645" s="81" t="s">
        <v>747</v>
      </c>
      <c r="AC645" s="81">
        <v>0</v>
      </c>
      <c r="AD645" s="81">
        <v>0</v>
      </c>
      <c r="AE645" s="81">
        <v>0</v>
      </c>
      <c r="AF645" s="81">
        <v>0</v>
      </c>
      <c r="AG645" s="80" t="str">
        <f>IFERROR(VLOOKUP(AB645,$AI:$AJ,2,FALSE),0)</f>
        <v>南新支行</v>
      </c>
      <c r="AI645" s="89" t="s">
        <v>996</v>
      </c>
      <c r="AJ645" s="89" t="s">
        <v>107</v>
      </c>
      <c r="AL645" s="83"/>
      <c r="AM645" s="83"/>
      <c r="AN645" s="83"/>
      <c r="AO645" s="83"/>
      <c r="AP645" s="83"/>
      <c r="AX645" s="80" t="s">
        <v>996</v>
      </c>
      <c r="AY645" s="80" t="s">
        <v>107</v>
      </c>
    </row>
    <row r="646" s="80" customFormat="1" ht="17.25" spans="1:51">
      <c r="A646" s="95"/>
      <c r="B646" s="95"/>
      <c r="C646" s="95"/>
      <c r="D646" s="95"/>
      <c r="E646" s="95"/>
      <c r="F646" s="95"/>
      <c r="G646" s="95"/>
      <c r="H646" s="95"/>
      <c r="I646" s="95"/>
      <c r="J646" s="95"/>
      <c r="K646" s="95"/>
      <c r="Y646" s="98"/>
      <c r="Z646" s="80">
        <f t="shared" si="32"/>
        <v>0</v>
      </c>
      <c r="AA646" s="80" t="str">
        <f t="shared" si="31"/>
        <v>杨思支行</v>
      </c>
      <c r="AB646" s="81" t="s">
        <v>198</v>
      </c>
      <c r="AC646" s="81">
        <v>0</v>
      </c>
      <c r="AD646" s="81">
        <v>0</v>
      </c>
      <c r="AE646" s="81">
        <v>0</v>
      </c>
      <c r="AF646" s="81">
        <v>0</v>
      </c>
      <c r="AG646" s="80" t="str">
        <f>IFERROR(VLOOKUP(AB646,$AI:$AJ,2,FALSE),0)</f>
        <v>杨思支行</v>
      </c>
      <c r="AI646" s="89" t="s">
        <v>437</v>
      </c>
      <c r="AJ646" s="89" t="s">
        <v>107</v>
      </c>
      <c r="AL646" s="83"/>
      <c r="AM646" s="83"/>
      <c r="AN646" s="83"/>
      <c r="AO646" s="83"/>
      <c r="AP646" s="83"/>
      <c r="AX646" s="80" t="s">
        <v>437</v>
      </c>
      <c r="AY646" s="80" t="s">
        <v>107</v>
      </c>
    </row>
    <row r="647" s="80" customFormat="1" ht="17.25" spans="1:51">
      <c r="A647" s="95"/>
      <c r="B647" s="95"/>
      <c r="C647" s="95"/>
      <c r="D647" s="95"/>
      <c r="E647" s="95"/>
      <c r="F647" s="95"/>
      <c r="G647" s="95"/>
      <c r="H647" s="95"/>
      <c r="I647" s="95"/>
      <c r="J647" s="95"/>
      <c r="K647" s="95"/>
      <c r="Y647" s="98"/>
      <c r="Z647" s="80">
        <f t="shared" si="32"/>
        <v>0</v>
      </c>
      <c r="AA647" s="80" t="str">
        <f t="shared" si="31"/>
        <v>江镇支行</v>
      </c>
      <c r="AB647" s="81" t="s">
        <v>997</v>
      </c>
      <c r="AC647" s="81">
        <v>0</v>
      </c>
      <c r="AD647" s="81">
        <v>0</v>
      </c>
      <c r="AE647" s="81">
        <v>0</v>
      </c>
      <c r="AF647" s="81">
        <v>0</v>
      </c>
      <c r="AG647" s="80" t="str">
        <f>IFERROR(VLOOKUP(AB647,$AI:$AJ,2,FALSE),0)</f>
        <v>江镇支行</v>
      </c>
      <c r="AI647" s="89" t="s">
        <v>110</v>
      </c>
      <c r="AJ647" s="89" t="s">
        <v>159</v>
      </c>
      <c r="AL647" s="83"/>
      <c r="AM647" s="83"/>
      <c r="AN647" s="83"/>
      <c r="AO647" s="83"/>
      <c r="AP647" s="83"/>
      <c r="AX647" s="80" t="s">
        <v>110</v>
      </c>
      <c r="AY647" s="80" t="s">
        <v>159</v>
      </c>
    </row>
    <row r="648" s="80" customFormat="1" ht="17.25" spans="1:51">
      <c r="A648" s="95"/>
      <c r="B648" s="95"/>
      <c r="C648" s="95"/>
      <c r="D648" s="95"/>
      <c r="E648" s="95"/>
      <c r="F648" s="95"/>
      <c r="G648" s="95"/>
      <c r="H648" s="95"/>
      <c r="I648" s="95"/>
      <c r="J648" s="95"/>
      <c r="K648" s="95"/>
      <c r="Y648" s="98"/>
      <c r="Z648" s="80">
        <f t="shared" si="32"/>
        <v>0</v>
      </c>
      <c r="AA648" s="80" t="str">
        <f t="shared" si="31"/>
        <v>北蔡支行</v>
      </c>
      <c r="AB648" s="81" t="s">
        <v>784</v>
      </c>
      <c r="AC648" s="81">
        <v>0</v>
      </c>
      <c r="AD648" s="81">
        <v>0</v>
      </c>
      <c r="AE648" s="81">
        <v>0</v>
      </c>
      <c r="AF648" s="81">
        <v>0</v>
      </c>
      <c r="AG648" s="80" t="str">
        <f>IFERROR(VLOOKUP(AB648,$AI:$AJ,2,FALSE),0)</f>
        <v>北蔡支行</v>
      </c>
      <c r="AI648" s="89" t="s">
        <v>544</v>
      </c>
      <c r="AJ648" s="89" t="s">
        <v>107</v>
      </c>
      <c r="AL648" s="83"/>
      <c r="AM648" s="83"/>
      <c r="AN648" s="83"/>
      <c r="AO648" s="83"/>
      <c r="AP648" s="83"/>
      <c r="AX648" s="80" t="s">
        <v>544</v>
      </c>
      <c r="AY648" s="80" t="s">
        <v>107</v>
      </c>
    </row>
    <row r="649" s="80" customFormat="1" ht="17.25" spans="1:51">
      <c r="A649" s="95"/>
      <c r="B649" s="95"/>
      <c r="C649" s="95"/>
      <c r="D649" s="95"/>
      <c r="E649" s="95"/>
      <c r="F649" s="95"/>
      <c r="G649" s="95"/>
      <c r="H649" s="95"/>
      <c r="I649" s="95"/>
      <c r="J649" s="95"/>
      <c r="K649" s="95"/>
      <c r="Y649" s="98"/>
      <c r="Z649" s="80">
        <f t="shared" si="32"/>
        <v>0</v>
      </c>
      <c r="AA649" s="80" t="str">
        <f t="shared" si="31"/>
        <v>潼港分理处</v>
      </c>
      <c r="AB649" s="81" t="s">
        <v>911</v>
      </c>
      <c r="AC649" s="81">
        <v>0</v>
      </c>
      <c r="AD649" s="81">
        <v>0</v>
      </c>
      <c r="AE649" s="81">
        <v>0</v>
      </c>
      <c r="AF649" s="81">
        <v>0</v>
      </c>
      <c r="AG649" s="80" t="str">
        <f>IFERROR(VLOOKUP(AB649,$AI:$AJ,2,FALSE),0)</f>
        <v>潼港分理处</v>
      </c>
      <c r="AI649" s="89" t="s">
        <v>362</v>
      </c>
      <c r="AJ649" s="89" t="s">
        <v>107</v>
      </c>
      <c r="AL649" s="83"/>
      <c r="AM649" s="83"/>
      <c r="AN649" s="83"/>
      <c r="AO649" s="83"/>
      <c r="AP649" s="83"/>
      <c r="AX649" s="80" t="s">
        <v>362</v>
      </c>
      <c r="AY649" s="80" t="s">
        <v>107</v>
      </c>
    </row>
    <row r="650" s="80" customFormat="1" ht="17.25" spans="1:51">
      <c r="A650" s="95"/>
      <c r="B650" s="95"/>
      <c r="C650" s="95"/>
      <c r="D650" s="95"/>
      <c r="E650" s="95"/>
      <c r="F650" s="95"/>
      <c r="G650" s="95"/>
      <c r="H650" s="95"/>
      <c r="I650" s="95"/>
      <c r="J650" s="95"/>
      <c r="K650" s="95"/>
      <c r="Y650" s="98"/>
      <c r="Z650" s="80">
        <f t="shared" si="32"/>
        <v>0</v>
      </c>
      <c r="AA650" s="80" t="str">
        <f t="shared" si="31"/>
        <v>运营管理部</v>
      </c>
      <c r="AB650" s="81" t="s">
        <v>383</v>
      </c>
      <c r="AC650" s="81">
        <v>0</v>
      </c>
      <c r="AD650" s="81">
        <v>0</v>
      </c>
      <c r="AE650" s="81">
        <v>0</v>
      </c>
      <c r="AF650" s="81">
        <v>0</v>
      </c>
      <c r="AG650" s="80" t="str">
        <f>IFERROR(VLOOKUP(AB650,$AI:$AJ,2,FALSE),0)</f>
        <v>运营管理部</v>
      </c>
      <c r="AI650" s="89" t="s">
        <v>998</v>
      </c>
      <c r="AJ650" s="89" t="s">
        <v>107</v>
      </c>
      <c r="AL650" s="83"/>
      <c r="AM650" s="83"/>
      <c r="AN650" s="83"/>
      <c r="AO650" s="83"/>
      <c r="AP650" s="83"/>
      <c r="AX650" s="80" t="s">
        <v>998</v>
      </c>
      <c r="AY650" s="80" t="s">
        <v>107</v>
      </c>
    </row>
    <row r="651" s="80" customFormat="1" ht="17.25" spans="1:51">
      <c r="A651" s="95"/>
      <c r="B651" s="95"/>
      <c r="C651" s="95"/>
      <c r="D651" s="95"/>
      <c r="E651" s="95"/>
      <c r="F651" s="95"/>
      <c r="G651" s="95"/>
      <c r="H651" s="95"/>
      <c r="I651" s="95"/>
      <c r="J651" s="95"/>
      <c r="K651" s="95"/>
      <c r="Y651" s="98"/>
      <c r="Z651" s="80">
        <f t="shared" si="32"/>
        <v>0</v>
      </c>
      <c r="AA651" s="80" t="str">
        <f t="shared" si="31"/>
        <v>营业部</v>
      </c>
      <c r="AB651" s="81" t="s">
        <v>598</v>
      </c>
      <c r="AC651" s="81">
        <v>0</v>
      </c>
      <c r="AD651" s="81">
        <v>0</v>
      </c>
      <c r="AE651" s="81">
        <v>0</v>
      </c>
      <c r="AF651" s="81">
        <v>0</v>
      </c>
      <c r="AG651" s="80" t="str">
        <f>IFERROR(VLOOKUP(AB651,$AI:$AJ,2,FALSE),0)</f>
        <v>营业部</v>
      </c>
      <c r="AI651" s="89" t="s">
        <v>999</v>
      </c>
      <c r="AJ651" s="89" t="s">
        <v>107</v>
      </c>
      <c r="AL651" s="83"/>
      <c r="AM651" s="83"/>
      <c r="AN651" s="83"/>
      <c r="AO651" s="83"/>
      <c r="AP651" s="83"/>
      <c r="AX651" s="80" t="s">
        <v>999</v>
      </c>
      <c r="AY651" s="80" t="s">
        <v>107</v>
      </c>
    </row>
    <row r="652" s="80" customFormat="1" ht="17.25" spans="1:51">
      <c r="A652" s="95"/>
      <c r="B652" s="95"/>
      <c r="C652" s="95"/>
      <c r="D652" s="95"/>
      <c r="E652" s="95"/>
      <c r="F652" s="95"/>
      <c r="G652" s="95"/>
      <c r="H652" s="95"/>
      <c r="I652" s="95"/>
      <c r="J652" s="95"/>
      <c r="K652" s="95"/>
      <c r="Y652" s="98"/>
      <c r="Z652" s="80">
        <f t="shared" si="32"/>
        <v>0</v>
      </c>
      <c r="AA652" s="80" t="str">
        <f t="shared" si="31"/>
        <v>凌兆分理处</v>
      </c>
      <c r="AB652" s="81" t="s">
        <v>768</v>
      </c>
      <c r="AC652" s="81">
        <v>0</v>
      </c>
      <c r="AD652" s="81">
        <v>0</v>
      </c>
      <c r="AE652" s="81">
        <v>0</v>
      </c>
      <c r="AF652" s="81">
        <v>0</v>
      </c>
      <c r="AG652" s="80" t="str">
        <f>IFERROR(VLOOKUP(AB652,$AI:$AJ,2,FALSE),0)</f>
        <v>凌兆分理处</v>
      </c>
      <c r="AI652" s="89" t="s">
        <v>903</v>
      </c>
      <c r="AJ652" s="89" t="s">
        <v>107</v>
      </c>
      <c r="AL652" s="83"/>
      <c r="AM652" s="83"/>
      <c r="AN652" s="83"/>
      <c r="AO652" s="83"/>
      <c r="AP652" s="83"/>
      <c r="AX652" s="80" t="s">
        <v>903</v>
      </c>
      <c r="AY652" s="80" t="s">
        <v>107</v>
      </c>
    </row>
    <row r="653" s="80" customFormat="1" ht="17.25" spans="1:51">
      <c r="A653" s="95"/>
      <c r="B653" s="95"/>
      <c r="C653" s="95"/>
      <c r="D653" s="95"/>
      <c r="E653" s="95"/>
      <c r="F653" s="95"/>
      <c r="G653" s="95"/>
      <c r="H653" s="95"/>
      <c r="I653" s="95"/>
      <c r="J653" s="95"/>
      <c r="K653" s="95"/>
      <c r="Y653" s="98"/>
      <c r="Z653" s="80">
        <f t="shared" si="32"/>
        <v>0</v>
      </c>
      <c r="AA653" s="80">
        <f t="shared" si="31"/>
        <v>0</v>
      </c>
      <c r="AB653" s="81" t="s">
        <v>1000</v>
      </c>
      <c r="AC653" s="81">
        <v>0</v>
      </c>
      <c r="AD653" s="81">
        <v>0</v>
      </c>
      <c r="AE653" s="81">
        <v>0</v>
      </c>
      <c r="AF653" s="81">
        <v>0</v>
      </c>
      <c r="AG653" s="80">
        <f>IFERROR(VLOOKUP(AB653,$AI:$AJ,2,FALSE),0)</f>
        <v>0</v>
      </c>
      <c r="AI653" s="89" t="s">
        <v>1002</v>
      </c>
      <c r="AJ653" s="89" t="s">
        <v>107</v>
      </c>
      <c r="AL653" s="83"/>
      <c r="AM653" s="83"/>
      <c r="AN653" s="83"/>
      <c r="AO653" s="83"/>
      <c r="AP653" s="83"/>
      <c r="AX653" s="80" t="s">
        <v>1002</v>
      </c>
      <c r="AY653" s="80" t="s">
        <v>107</v>
      </c>
    </row>
    <row r="654" s="80" customFormat="1" ht="17.25" spans="1:51">
      <c r="A654" s="95"/>
      <c r="B654" s="95"/>
      <c r="C654" s="95"/>
      <c r="D654" s="95"/>
      <c r="E654" s="95"/>
      <c r="F654" s="95"/>
      <c r="G654" s="95"/>
      <c r="H654" s="95"/>
      <c r="I654" s="95"/>
      <c r="J654" s="95"/>
      <c r="K654" s="95"/>
      <c r="Y654" s="98"/>
      <c r="Z654" s="80">
        <f t="shared" si="32"/>
        <v>0</v>
      </c>
      <c r="AA654" s="80" t="str">
        <f t="shared" si="31"/>
        <v>施湾支行</v>
      </c>
      <c r="AB654" s="81" t="s">
        <v>1001</v>
      </c>
      <c r="AC654" s="81">
        <v>0</v>
      </c>
      <c r="AD654" s="81">
        <v>0</v>
      </c>
      <c r="AE654" s="81">
        <v>0</v>
      </c>
      <c r="AF654" s="81">
        <v>0</v>
      </c>
      <c r="AG654" s="80" t="str">
        <f>IFERROR(VLOOKUP(AB654,$AI:$AJ,2,FALSE),0)</f>
        <v>施湾支行</v>
      </c>
      <c r="AI654" s="89" t="s">
        <v>878</v>
      </c>
      <c r="AJ654" s="89" t="s">
        <v>107</v>
      </c>
      <c r="AL654" s="83"/>
      <c r="AM654" s="83"/>
      <c r="AN654" s="83"/>
      <c r="AO654" s="83"/>
      <c r="AP654" s="83"/>
      <c r="AX654" s="80" t="s">
        <v>878</v>
      </c>
      <c r="AY654" s="80" t="s">
        <v>107</v>
      </c>
    </row>
    <row r="655" s="80" customFormat="1" ht="17.25" spans="1:51">
      <c r="A655" s="95"/>
      <c r="B655" s="95"/>
      <c r="C655" s="95"/>
      <c r="D655" s="95"/>
      <c r="E655" s="95"/>
      <c r="F655" s="95"/>
      <c r="G655" s="95"/>
      <c r="H655" s="95"/>
      <c r="I655" s="95"/>
      <c r="J655" s="95"/>
      <c r="K655" s="95"/>
      <c r="Y655" s="98"/>
      <c r="Z655" s="80">
        <f t="shared" si="32"/>
        <v>0</v>
      </c>
      <c r="AA655" s="80" t="str">
        <f t="shared" si="31"/>
        <v>花木支行</v>
      </c>
      <c r="AB655" s="81" t="s">
        <v>505</v>
      </c>
      <c r="AC655" s="81">
        <v>0</v>
      </c>
      <c r="AD655" s="81">
        <v>0</v>
      </c>
      <c r="AE655" s="81">
        <v>0</v>
      </c>
      <c r="AF655" s="81">
        <v>0</v>
      </c>
      <c r="AG655" s="80" t="str">
        <f>IFERROR(VLOOKUP(AB655,$AI:$AJ,2,FALSE),0)</f>
        <v>花木支行</v>
      </c>
      <c r="AI655" s="89" t="s">
        <v>1004</v>
      </c>
      <c r="AJ655" s="89" t="s">
        <v>107</v>
      </c>
      <c r="AL655" s="83"/>
      <c r="AM655" s="83"/>
      <c r="AN655" s="83"/>
      <c r="AO655" s="83"/>
      <c r="AP655" s="83"/>
      <c r="AX655" s="80" t="s">
        <v>1004</v>
      </c>
      <c r="AY655" s="80" t="s">
        <v>107</v>
      </c>
    </row>
    <row r="656" s="80" customFormat="1" ht="17.25" spans="1:51">
      <c r="A656" s="95"/>
      <c r="B656" s="95"/>
      <c r="C656" s="95"/>
      <c r="D656" s="95"/>
      <c r="E656" s="95"/>
      <c r="F656" s="95"/>
      <c r="G656" s="95"/>
      <c r="H656" s="95"/>
      <c r="I656" s="95"/>
      <c r="J656" s="95"/>
      <c r="K656" s="95"/>
      <c r="Y656" s="98"/>
      <c r="Z656" s="80">
        <f t="shared" si="32"/>
        <v>0</v>
      </c>
      <c r="AA656" s="80" t="str">
        <f t="shared" si="31"/>
        <v>合庆支行</v>
      </c>
      <c r="AB656" s="81" t="s">
        <v>1003</v>
      </c>
      <c r="AC656" s="81">
        <v>0</v>
      </c>
      <c r="AD656" s="81">
        <v>0</v>
      </c>
      <c r="AE656" s="81">
        <v>0</v>
      </c>
      <c r="AF656" s="81">
        <v>0</v>
      </c>
      <c r="AG656" s="80" t="str">
        <f>IFERROR(VLOOKUP(AB656,$AI:$AJ,2,FALSE),0)</f>
        <v>合庆支行</v>
      </c>
      <c r="AI656" s="93" t="s">
        <v>1005</v>
      </c>
      <c r="AJ656" s="89" t="s">
        <v>107</v>
      </c>
      <c r="AL656" s="83"/>
      <c r="AM656" s="83"/>
      <c r="AN656" s="83"/>
      <c r="AO656" s="83"/>
      <c r="AP656" s="83"/>
      <c r="AX656" s="80" t="s">
        <v>1005</v>
      </c>
      <c r="AY656" s="80" t="s">
        <v>107</v>
      </c>
    </row>
    <row r="657" s="80" customFormat="1" ht="17.25" spans="1:51">
      <c r="A657" s="95"/>
      <c r="B657" s="95"/>
      <c r="C657" s="95"/>
      <c r="D657" s="95"/>
      <c r="E657" s="95"/>
      <c r="F657" s="95"/>
      <c r="G657" s="95"/>
      <c r="H657" s="95"/>
      <c r="I657" s="95"/>
      <c r="J657" s="95"/>
      <c r="K657" s="95"/>
      <c r="Y657" s="98"/>
      <c r="Z657" s="80">
        <f t="shared" si="32"/>
        <v>0</v>
      </c>
      <c r="AA657" s="80" t="str">
        <f t="shared" si="31"/>
        <v>运营管理部</v>
      </c>
      <c r="AB657" s="81" t="s">
        <v>406</v>
      </c>
      <c r="AC657" s="81">
        <v>0</v>
      </c>
      <c r="AD657" s="81">
        <v>0</v>
      </c>
      <c r="AE657" s="81">
        <v>0</v>
      </c>
      <c r="AF657" s="81">
        <v>0</v>
      </c>
      <c r="AG657" s="80" t="str">
        <f>IFERROR(VLOOKUP(AB657,$AI:$AJ,2,FALSE),0)</f>
        <v>运营管理部</v>
      </c>
      <c r="AI657" s="93" t="s">
        <v>955</v>
      </c>
      <c r="AJ657" s="89" t="s">
        <v>102</v>
      </c>
      <c r="AL657" s="83"/>
      <c r="AM657" s="83"/>
      <c r="AN657" s="83"/>
      <c r="AO657" s="83"/>
      <c r="AP657" s="83"/>
      <c r="AX657" s="80" t="s">
        <v>955</v>
      </c>
      <c r="AY657" s="80" t="s">
        <v>102</v>
      </c>
    </row>
    <row r="658" s="80" customFormat="1" ht="17.25" spans="1:51">
      <c r="A658" s="95"/>
      <c r="B658" s="95"/>
      <c r="C658" s="95"/>
      <c r="D658" s="95"/>
      <c r="E658" s="95"/>
      <c r="F658" s="95"/>
      <c r="G658" s="95"/>
      <c r="H658" s="95"/>
      <c r="I658" s="95"/>
      <c r="J658" s="95"/>
      <c r="K658" s="95"/>
      <c r="Y658" s="98"/>
      <c r="Z658" s="80">
        <f t="shared" si="32"/>
        <v>0</v>
      </c>
      <c r="AA658" s="80" t="str">
        <f t="shared" si="31"/>
        <v>高桥支行</v>
      </c>
      <c r="AB658" s="81" t="s">
        <v>508</v>
      </c>
      <c r="AC658" s="81">
        <v>0</v>
      </c>
      <c r="AD658" s="81">
        <v>0</v>
      </c>
      <c r="AE658" s="81">
        <v>0</v>
      </c>
      <c r="AF658" s="81">
        <v>0</v>
      </c>
      <c r="AG658" s="80" t="str">
        <f>IFERROR(VLOOKUP(AB658,$AI:$AJ,2,FALSE),0)</f>
        <v>高桥支行</v>
      </c>
      <c r="AI658" s="94" t="s">
        <v>452</v>
      </c>
      <c r="AJ658" s="89" t="s">
        <v>102</v>
      </c>
      <c r="AL658" s="83"/>
      <c r="AM658" s="83"/>
      <c r="AN658" s="83"/>
      <c r="AO658" s="83"/>
      <c r="AP658" s="83"/>
      <c r="AX658" s="80" t="s">
        <v>452</v>
      </c>
      <c r="AY658" s="80" t="s">
        <v>102</v>
      </c>
    </row>
    <row r="659" s="80" customFormat="1" ht="17.25" spans="1:51">
      <c r="A659" s="95"/>
      <c r="B659" s="95"/>
      <c r="C659" s="95"/>
      <c r="D659" s="95"/>
      <c r="E659" s="95"/>
      <c r="F659" s="95"/>
      <c r="G659" s="95"/>
      <c r="H659" s="95"/>
      <c r="I659" s="95"/>
      <c r="J659" s="95"/>
      <c r="K659" s="95"/>
      <c r="Y659" s="98"/>
      <c r="Z659" s="80">
        <f t="shared" si="32"/>
        <v>0</v>
      </c>
      <c r="AA659" s="80" t="str">
        <f t="shared" si="31"/>
        <v>杨园支行</v>
      </c>
      <c r="AB659" s="81" t="s">
        <v>510</v>
      </c>
      <c r="AC659" s="81">
        <v>0</v>
      </c>
      <c r="AD659" s="81">
        <v>0</v>
      </c>
      <c r="AE659" s="81">
        <v>0</v>
      </c>
      <c r="AF659" s="81">
        <v>0</v>
      </c>
      <c r="AG659" s="80" t="str">
        <f>IFERROR(VLOOKUP(AB659,$AI:$AJ,2,FALSE),0)</f>
        <v>杨园支行</v>
      </c>
      <c r="AI659" s="89" t="s">
        <v>83</v>
      </c>
      <c r="AJ659" s="89" t="s">
        <v>102</v>
      </c>
      <c r="AL659" s="83"/>
      <c r="AM659" s="83"/>
      <c r="AN659" s="83"/>
      <c r="AO659" s="83"/>
      <c r="AP659" s="83"/>
      <c r="AX659" s="80" t="s">
        <v>83</v>
      </c>
      <c r="AY659" s="80" t="s">
        <v>102</v>
      </c>
    </row>
    <row r="660" s="80" customFormat="1" ht="17.25" spans="1:51">
      <c r="A660" s="95"/>
      <c r="B660" s="95"/>
      <c r="C660" s="95"/>
      <c r="D660" s="95"/>
      <c r="E660" s="95"/>
      <c r="F660" s="95"/>
      <c r="G660" s="95"/>
      <c r="H660" s="95"/>
      <c r="I660" s="95"/>
      <c r="J660" s="95"/>
      <c r="K660" s="95"/>
      <c r="Y660" s="98"/>
      <c r="Z660" s="80">
        <f t="shared" si="32"/>
        <v>0</v>
      </c>
      <c r="AA660" s="80">
        <f t="shared" si="31"/>
        <v>0</v>
      </c>
      <c r="AB660" s="81" t="s">
        <v>1006</v>
      </c>
      <c r="AC660" s="81">
        <v>0</v>
      </c>
      <c r="AD660" s="81">
        <v>0</v>
      </c>
      <c r="AE660" s="81">
        <v>0</v>
      </c>
      <c r="AF660" s="81">
        <v>0</v>
      </c>
      <c r="AG660" s="80">
        <f>IFERROR(VLOOKUP(AB660,$AI:$AJ,2,FALSE),0)</f>
        <v>0</v>
      </c>
      <c r="AI660" s="89" t="s">
        <v>881</v>
      </c>
      <c r="AJ660" s="89" t="s">
        <v>102</v>
      </c>
      <c r="AL660" s="83"/>
      <c r="AM660" s="83"/>
      <c r="AN660" s="83"/>
      <c r="AO660" s="83"/>
      <c r="AP660" s="83"/>
      <c r="AX660" s="80" t="s">
        <v>881</v>
      </c>
      <c r="AY660" s="80" t="s">
        <v>102</v>
      </c>
    </row>
    <row r="661" s="80" customFormat="1" ht="17.25" spans="1:51">
      <c r="A661" s="95"/>
      <c r="B661" s="95"/>
      <c r="C661" s="95"/>
      <c r="D661" s="95"/>
      <c r="E661" s="95"/>
      <c r="F661" s="95"/>
      <c r="G661" s="95"/>
      <c r="H661" s="95"/>
      <c r="I661" s="95"/>
      <c r="J661" s="95"/>
      <c r="K661" s="95"/>
      <c r="Y661" s="98"/>
      <c r="Z661" s="80">
        <f t="shared" si="32"/>
        <v>0</v>
      </c>
      <c r="AA661" s="80" t="str">
        <f t="shared" si="31"/>
        <v>市场一部</v>
      </c>
      <c r="AB661" s="81" t="s">
        <v>586</v>
      </c>
      <c r="AC661" s="81">
        <v>0</v>
      </c>
      <c r="AD661" s="81">
        <v>100000</v>
      </c>
      <c r="AE661" s="81">
        <v>0</v>
      </c>
      <c r="AF661" s="81">
        <v>100000</v>
      </c>
      <c r="AG661" s="80" t="str">
        <f>IFERROR(VLOOKUP(AB661,$AI:$AJ,2,FALSE),0)</f>
        <v>市场一部</v>
      </c>
      <c r="AI661" s="89" t="s">
        <v>759</v>
      </c>
      <c r="AJ661" s="89" t="s">
        <v>102</v>
      </c>
      <c r="AL661" s="83"/>
      <c r="AM661" s="83"/>
      <c r="AN661" s="83"/>
      <c r="AO661" s="83"/>
      <c r="AP661" s="83"/>
      <c r="AX661" s="80" t="s">
        <v>759</v>
      </c>
      <c r="AY661" s="80" t="s">
        <v>102</v>
      </c>
    </row>
    <row r="662" s="80" customFormat="1" ht="17.25" spans="1:51">
      <c r="A662" s="95"/>
      <c r="B662" s="95"/>
      <c r="C662" s="95"/>
      <c r="D662" s="95"/>
      <c r="E662" s="95"/>
      <c r="F662" s="95"/>
      <c r="G662" s="95"/>
      <c r="H662" s="95"/>
      <c r="I662" s="95"/>
      <c r="J662" s="95"/>
      <c r="K662" s="95"/>
      <c r="Y662" s="98"/>
      <c r="Z662" s="80">
        <f t="shared" si="32"/>
        <v>0</v>
      </c>
      <c r="AA662" s="80" t="str">
        <f t="shared" si="31"/>
        <v>和炯路支行</v>
      </c>
      <c r="AB662" s="81" t="s">
        <v>749</v>
      </c>
      <c r="AC662" s="81">
        <v>0</v>
      </c>
      <c r="AD662" s="81">
        <v>5600</v>
      </c>
      <c r="AE662" s="81">
        <v>0</v>
      </c>
      <c r="AF662" s="81">
        <v>5600</v>
      </c>
      <c r="AG662" s="80" t="str">
        <f>IFERROR(VLOOKUP(AB662,$AI:$AJ,2,FALSE),0)</f>
        <v>和炯路支行</v>
      </c>
      <c r="AI662" s="89" t="s">
        <v>324</v>
      </c>
      <c r="AJ662" s="89" t="s">
        <v>102</v>
      </c>
      <c r="AL662" s="83"/>
      <c r="AM662" s="83"/>
      <c r="AN662" s="83"/>
      <c r="AO662" s="83"/>
      <c r="AP662" s="83"/>
      <c r="AX662" s="80" t="s">
        <v>324</v>
      </c>
      <c r="AY662" s="80" t="s">
        <v>102</v>
      </c>
    </row>
    <row r="663" s="80" customFormat="1" ht="17.25" spans="1:51">
      <c r="A663" s="95"/>
      <c r="B663" s="95"/>
      <c r="C663" s="95"/>
      <c r="D663" s="95"/>
      <c r="E663" s="95"/>
      <c r="F663" s="95"/>
      <c r="G663" s="95"/>
      <c r="H663" s="95"/>
      <c r="I663" s="95"/>
      <c r="J663" s="95"/>
      <c r="K663" s="95"/>
      <c r="Y663" s="98"/>
      <c r="Z663" s="80">
        <f t="shared" si="32"/>
        <v>0</v>
      </c>
      <c r="AA663" s="80" t="str">
        <f t="shared" si="31"/>
        <v>北蔡支行</v>
      </c>
      <c r="AB663" s="81" t="s">
        <v>512</v>
      </c>
      <c r="AC663" s="81">
        <v>0</v>
      </c>
      <c r="AD663" s="81">
        <v>0</v>
      </c>
      <c r="AE663" s="81">
        <v>0</v>
      </c>
      <c r="AF663" s="81">
        <v>0</v>
      </c>
      <c r="AG663" s="80" t="str">
        <f>IFERROR(VLOOKUP(AB663,$AI:$AJ,2,FALSE),0)</f>
        <v>北蔡支行</v>
      </c>
      <c r="AI663" s="89" t="s">
        <v>1008</v>
      </c>
      <c r="AJ663" s="89" t="s">
        <v>102</v>
      </c>
      <c r="AL663" s="83"/>
      <c r="AM663" s="83"/>
      <c r="AN663" s="83"/>
      <c r="AO663" s="83"/>
      <c r="AP663" s="83"/>
      <c r="AX663" s="80" t="s">
        <v>1008</v>
      </c>
      <c r="AY663" s="80" t="s">
        <v>102</v>
      </c>
    </row>
    <row r="664" s="80" customFormat="1" ht="17.25" spans="1:51">
      <c r="A664" s="95"/>
      <c r="B664" s="95"/>
      <c r="C664" s="95"/>
      <c r="D664" s="95"/>
      <c r="E664" s="95"/>
      <c r="F664" s="95"/>
      <c r="G664" s="95"/>
      <c r="H664" s="95"/>
      <c r="I664" s="95"/>
      <c r="J664" s="95"/>
      <c r="K664" s="95"/>
      <c r="Y664" s="98"/>
      <c r="Z664" s="80">
        <f t="shared" si="32"/>
        <v>0</v>
      </c>
      <c r="AA664" s="80" t="str">
        <f t="shared" si="31"/>
        <v>黄楼支行</v>
      </c>
      <c r="AB664" s="81" t="s">
        <v>1007</v>
      </c>
      <c r="AC664" s="81">
        <v>0</v>
      </c>
      <c r="AD664" s="81">
        <v>0</v>
      </c>
      <c r="AE664" s="81">
        <v>0</v>
      </c>
      <c r="AF664" s="81">
        <v>0</v>
      </c>
      <c r="AG664" s="80" t="str">
        <f>IFERROR(VLOOKUP(AB664,$AI:$AJ,2,FALSE),0)</f>
        <v>黄楼支行</v>
      </c>
      <c r="AI664" s="89" t="s">
        <v>1009</v>
      </c>
      <c r="AJ664" s="89" t="s">
        <v>102</v>
      </c>
      <c r="AL664" s="83"/>
      <c r="AM664" s="83"/>
      <c r="AN664" s="83"/>
      <c r="AO664" s="83"/>
      <c r="AP664" s="83"/>
      <c r="AX664" s="80" t="s">
        <v>1009</v>
      </c>
      <c r="AY664" s="80" t="s">
        <v>102</v>
      </c>
    </row>
    <row r="665" s="80" customFormat="1" ht="17.25" spans="1:51">
      <c r="A665" s="95"/>
      <c r="B665" s="95"/>
      <c r="C665" s="95"/>
      <c r="D665" s="95"/>
      <c r="E665" s="95"/>
      <c r="F665" s="95"/>
      <c r="G665" s="95"/>
      <c r="H665" s="95"/>
      <c r="I665" s="95"/>
      <c r="J665" s="95"/>
      <c r="K665" s="95"/>
      <c r="Y665" s="98"/>
      <c r="Z665" s="80">
        <f t="shared" si="32"/>
        <v>0</v>
      </c>
      <c r="AA665" s="80" t="str">
        <f t="shared" si="31"/>
        <v>金桥支行</v>
      </c>
      <c r="AB665" s="81" t="s">
        <v>846</v>
      </c>
      <c r="AC665" s="81">
        <v>0</v>
      </c>
      <c r="AD665" s="81">
        <v>0</v>
      </c>
      <c r="AE665" s="81">
        <v>0</v>
      </c>
      <c r="AF665" s="81">
        <v>0</v>
      </c>
      <c r="AG665" s="80" t="str">
        <f>IFERROR(VLOOKUP(AB665,$AI:$AJ,2,FALSE),0)</f>
        <v>金桥支行</v>
      </c>
      <c r="AI665" s="89" t="s">
        <v>1010</v>
      </c>
      <c r="AJ665" s="89" t="s">
        <v>102</v>
      </c>
      <c r="AL665" s="83"/>
      <c r="AM665" s="83"/>
      <c r="AN665" s="83"/>
      <c r="AO665" s="83"/>
      <c r="AP665" s="83"/>
      <c r="AX665" s="80" t="s">
        <v>1010</v>
      </c>
      <c r="AY665" s="80" t="s">
        <v>102</v>
      </c>
    </row>
    <row r="666" s="80" customFormat="1" ht="17.25" spans="1:51">
      <c r="A666" s="95"/>
      <c r="B666" s="95"/>
      <c r="C666" s="95"/>
      <c r="D666" s="95"/>
      <c r="E666" s="95"/>
      <c r="F666" s="95"/>
      <c r="G666" s="95"/>
      <c r="H666" s="95"/>
      <c r="I666" s="95"/>
      <c r="J666" s="95"/>
      <c r="K666" s="95"/>
      <c r="Y666" s="98"/>
      <c r="Z666" s="80">
        <f t="shared" si="32"/>
        <v>0</v>
      </c>
      <c r="AA666" s="80" t="str">
        <f t="shared" si="31"/>
        <v>东波分理处</v>
      </c>
      <c r="AB666" s="81" t="s">
        <v>514</v>
      </c>
      <c r="AC666" s="81">
        <v>0</v>
      </c>
      <c r="AD666" s="81">
        <v>0</v>
      </c>
      <c r="AE666" s="81">
        <v>0</v>
      </c>
      <c r="AF666" s="81">
        <v>0</v>
      </c>
      <c r="AG666" s="80" t="str">
        <f>IFERROR(VLOOKUP(AB666,$AI:$AJ,2,FALSE),0)</f>
        <v>东波分理处</v>
      </c>
      <c r="AI666" s="89" t="s">
        <v>304</v>
      </c>
      <c r="AJ666" s="89" t="s">
        <v>102</v>
      </c>
      <c r="AL666" s="83"/>
      <c r="AM666" s="83"/>
      <c r="AN666" s="83"/>
      <c r="AO666" s="83"/>
      <c r="AP666" s="83"/>
      <c r="AX666" s="80" t="s">
        <v>304</v>
      </c>
      <c r="AY666" s="80" t="s">
        <v>102</v>
      </c>
    </row>
    <row r="667" s="80" customFormat="1" ht="17.25" spans="1:51">
      <c r="A667" s="95"/>
      <c r="B667" s="95"/>
      <c r="C667" s="95"/>
      <c r="D667" s="95"/>
      <c r="E667" s="95"/>
      <c r="F667" s="95"/>
      <c r="G667" s="95"/>
      <c r="H667" s="95"/>
      <c r="I667" s="95"/>
      <c r="J667" s="95"/>
      <c r="K667" s="95"/>
      <c r="Y667" s="98"/>
      <c r="Z667" s="80">
        <f t="shared" si="32"/>
        <v>0</v>
      </c>
      <c r="AA667" s="80" t="str">
        <f t="shared" si="31"/>
        <v>金桥支行</v>
      </c>
      <c r="AB667" s="81" t="s">
        <v>854</v>
      </c>
      <c r="AC667" s="81">
        <v>0</v>
      </c>
      <c r="AD667" s="81">
        <v>0</v>
      </c>
      <c r="AE667" s="81">
        <v>0</v>
      </c>
      <c r="AF667" s="81">
        <v>0</v>
      </c>
      <c r="AG667" s="80" t="str">
        <f>IFERROR(VLOOKUP(AB667,$AI:$AJ,2,FALSE),0)</f>
        <v>金桥支行</v>
      </c>
      <c r="AI667" s="91" t="s">
        <v>641</v>
      </c>
      <c r="AJ667" s="89" t="s">
        <v>35</v>
      </c>
      <c r="AL667" s="83"/>
      <c r="AM667" s="83"/>
      <c r="AN667" s="83"/>
      <c r="AO667" s="83"/>
      <c r="AP667" s="83"/>
      <c r="AX667" s="80" t="s">
        <v>641</v>
      </c>
      <c r="AY667" s="80" t="s">
        <v>35</v>
      </c>
    </row>
    <row r="668" s="80" customFormat="1" ht="17.25" spans="1:51">
      <c r="A668" s="95"/>
      <c r="B668" s="95"/>
      <c r="C668" s="95"/>
      <c r="D668" s="95"/>
      <c r="E668" s="95"/>
      <c r="F668" s="95"/>
      <c r="G668" s="95"/>
      <c r="H668" s="95"/>
      <c r="I668" s="95"/>
      <c r="J668" s="95"/>
      <c r="K668" s="95"/>
      <c r="Y668" s="98"/>
      <c r="Z668" s="80">
        <f t="shared" si="32"/>
        <v>0</v>
      </c>
      <c r="AA668" s="80" t="str">
        <f t="shared" si="31"/>
        <v>公司金融部</v>
      </c>
      <c r="AB668" s="81" t="s">
        <v>234</v>
      </c>
      <c r="AC668" s="81">
        <v>0</v>
      </c>
      <c r="AD668" s="81">
        <v>0</v>
      </c>
      <c r="AE668" s="81">
        <v>0</v>
      </c>
      <c r="AF668" s="81">
        <v>0</v>
      </c>
      <c r="AG668" s="80" t="str">
        <f>IFERROR(VLOOKUP(AB668,$AI:$AJ,2,FALSE),0)</f>
        <v>公司金融部</v>
      </c>
      <c r="AI668" s="92" t="s">
        <v>946</v>
      </c>
      <c r="AJ668" s="89" t="s">
        <v>35</v>
      </c>
      <c r="AL668" s="83"/>
      <c r="AM668" s="83"/>
      <c r="AN668" s="83"/>
      <c r="AO668" s="83"/>
      <c r="AP668" s="83"/>
      <c r="AX668" s="80" t="s">
        <v>946</v>
      </c>
      <c r="AY668" s="80" t="s">
        <v>35</v>
      </c>
    </row>
    <row r="669" s="80" customFormat="1" ht="17.25" spans="1:51">
      <c r="A669" s="95"/>
      <c r="B669" s="95"/>
      <c r="C669" s="95"/>
      <c r="D669" s="95"/>
      <c r="E669" s="95"/>
      <c r="F669" s="95"/>
      <c r="G669" s="95"/>
      <c r="H669" s="95"/>
      <c r="I669" s="95"/>
      <c r="J669" s="95"/>
      <c r="K669" s="95"/>
      <c r="Y669" s="98"/>
      <c r="Z669" s="80">
        <f t="shared" si="32"/>
        <v>0</v>
      </c>
      <c r="AA669" s="80" t="str">
        <f t="shared" si="31"/>
        <v>南新分理处</v>
      </c>
      <c r="AB669" s="81" t="s">
        <v>828</v>
      </c>
      <c r="AC669" s="81">
        <v>0</v>
      </c>
      <c r="AD669" s="81">
        <v>20000</v>
      </c>
      <c r="AE669" s="81">
        <v>0</v>
      </c>
      <c r="AF669" s="81">
        <v>20000</v>
      </c>
      <c r="AG669" s="80" t="str">
        <f>IFERROR(VLOOKUP(AB669,$AI:$AJ,2,FALSE),0)</f>
        <v>南新分理处</v>
      </c>
      <c r="AI669" s="93" t="s">
        <v>491</v>
      </c>
      <c r="AJ669" s="89" t="s">
        <v>35</v>
      </c>
      <c r="AL669" s="83"/>
      <c r="AM669" s="83"/>
      <c r="AN669" s="83"/>
      <c r="AO669" s="83"/>
      <c r="AP669" s="83"/>
      <c r="AX669" s="80" t="s">
        <v>491</v>
      </c>
      <c r="AY669" s="80" t="s">
        <v>35</v>
      </c>
    </row>
    <row r="670" s="80" customFormat="1" ht="17.25" spans="1:51">
      <c r="A670" s="95"/>
      <c r="B670" s="95"/>
      <c r="C670" s="95"/>
      <c r="D670" s="95"/>
      <c r="E670" s="95"/>
      <c r="F670" s="95"/>
      <c r="G670" s="95"/>
      <c r="H670" s="95"/>
      <c r="I670" s="95"/>
      <c r="J670" s="95"/>
      <c r="K670" s="95"/>
      <c r="Y670" s="98"/>
      <c r="Z670" s="80">
        <f t="shared" si="32"/>
        <v>0</v>
      </c>
      <c r="AA670" s="80">
        <f t="shared" si="31"/>
        <v>0</v>
      </c>
      <c r="AB670" s="81" t="s">
        <v>1011</v>
      </c>
      <c r="AC670" s="81">
        <v>0</v>
      </c>
      <c r="AD670" s="81">
        <v>0</v>
      </c>
      <c r="AE670" s="81">
        <v>0</v>
      </c>
      <c r="AF670" s="81">
        <v>0</v>
      </c>
      <c r="AG670" s="80">
        <f>IFERROR(VLOOKUP(AB670,$AI:$AJ,2,FALSE),0)</f>
        <v>0</v>
      </c>
      <c r="AI670" s="89" t="s">
        <v>780</v>
      </c>
      <c r="AJ670" s="89" t="s">
        <v>35</v>
      </c>
      <c r="AL670" s="83"/>
      <c r="AM670" s="83"/>
      <c r="AN670" s="83"/>
      <c r="AO670" s="83"/>
      <c r="AP670" s="83"/>
      <c r="AX670" s="80" t="s">
        <v>780</v>
      </c>
      <c r="AY670" s="80" t="s">
        <v>35</v>
      </c>
    </row>
    <row r="671" s="80" customFormat="1" ht="17.25" spans="1:51">
      <c r="A671" s="95"/>
      <c r="B671" s="95"/>
      <c r="C671" s="95"/>
      <c r="D671" s="95"/>
      <c r="E671" s="95"/>
      <c r="F671" s="95"/>
      <c r="G671" s="95"/>
      <c r="H671" s="95"/>
      <c r="I671" s="95"/>
      <c r="J671" s="95"/>
      <c r="K671" s="95"/>
      <c r="Y671" s="98"/>
      <c r="Z671" s="80">
        <f t="shared" si="32"/>
        <v>0</v>
      </c>
      <c r="AA671" s="80">
        <f t="shared" si="31"/>
        <v>0</v>
      </c>
      <c r="AB671" s="81" t="s">
        <v>1012</v>
      </c>
      <c r="AC671" s="81">
        <v>0</v>
      </c>
      <c r="AD671" s="81">
        <v>0</v>
      </c>
      <c r="AE671" s="81">
        <v>0</v>
      </c>
      <c r="AF671" s="81">
        <v>0</v>
      </c>
      <c r="AG671" s="80">
        <f>IFERROR(VLOOKUP(AB671,$AI:$AJ,2,FALSE),0)</f>
        <v>0</v>
      </c>
      <c r="AI671" s="94" t="s">
        <v>105</v>
      </c>
      <c r="AJ671" s="89" t="s">
        <v>35</v>
      </c>
      <c r="AL671" s="83"/>
      <c r="AM671" s="83"/>
      <c r="AN671" s="83"/>
      <c r="AO671" s="83"/>
      <c r="AP671" s="83"/>
      <c r="AX671" s="80" t="s">
        <v>105</v>
      </c>
      <c r="AY671" s="80" t="s">
        <v>35</v>
      </c>
    </row>
    <row r="672" s="80" customFormat="1" ht="17.25" spans="1:51">
      <c r="A672" s="95"/>
      <c r="B672" s="95"/>
      <c r="C672" s="95"/>
      <c r="D672" s="95"/>
      <c r="E672" s="95"/>
      <c r="F672" s="95"/>
      <c r="G672" s="95"/>
      <c r="H672" s="95"/>
      <c r="I672" s="95"/>
      <c r="J672" s="95"/>
      <c r="K672" s="95"/>
      <c r="Y672" s="98"/>
      <c r="Z672" s="80">
        <f t="shared" si="32"/>
        <v>0</v>
      </c>
      <c r="AA672" s="80">
        <f t="shared" si="31"/>
        <v>0</v>
      </c>
      <c r="AB672" s="81" t="s">
        <v>1013</v>
      </c>
      <c r="AC672" s="81">
        <v>0</v>
      </c>
      <c r="AD672" s="81">
        <v>0</v>
      </c>
      <c r="AE672" s="81">
        <v>0</v>
      </c>
      <c r="AF672" s="81">
        <v>0</v>
      </c>
      <c r="AG672" s="80">
        <f>IFERROR(VLOOKUP(AB672,$AI:$AJ,2,FALSE),0)</f>
        <v>0</v>
      </c>
      <c r="AI672" s="89" t="s">
        <v>1014</v>
      </c>
      <c r="AJ672" s="89" t="s">
        <v>35</v>
      </c>
      <c r="AL672" s="83"/>
      <c r="AM672" s="83"/>
      <c r="AN672" s="83"/>
      <c r="AO672" s="83"/>
      <c r="AP672" s="83"/>
      <c r="AX672" s="80" t="s">
        <v>1014</v>
      </c>
      <c r="AY672" s="80" t="s">
        <v>35</v>
      </c>
    </row>
    <row r="673" s="80" customFormat="1" ht="17.25" spans="1:51">
      <c r="A673" s="95"/>
      <c r="B673" s="95"/>
      <c r="C673" s="95"/>
      <c r="D673" s="95"/>
      <c r="E673" s="95"/>
      <c r="F673" s="95"/>
      <c r="G673" s="95"/>
      <c r="H673" s="95"/>
      <c r="I673" s="95"/>
      <c r="J673" s="95"/>
      <c r="K673" s="95"/>
      <c r="Y673" s="98"/>
      <c r="Z673" s="80">
        <f t="shared" si="32"/>
        <v>0</v>
      </c>
      <c r="AA673" s="80" t="str">
        <f t="shared" si="31"/>
        <v>曹路支行</v>
      </c>
      <c r="AB673" s="81" t="s">
        <v>865</v>
      </c>
      <c r="AC673" s="81">
        <v>0</v>
      </c>
      <c r="AD673" s="81">
        <v>0</v>
      </c>
      <c r="AE673" s="81">
        <v>0</v>
      </c>
      <c r="AF673" s="81">
        <v>0</v>
      </c>
      <c r="AG673" s="80" t="str">
        <f>IFERROR(VLOOKUP(AB673,$AI:$AJ,2,FALSE),0)</f>
        <v>曹路支行</v>
      </c>
      <c r="AI673" s="89" t="s">
        <v>161</v>
      </c>
      <c r="AJ673" s="89" t="s">
        <v>35</v>
      </c>
      <c r="AL673" s="83"/>
      <c r="AM673" s="83"/>
      <c r="AN673" s="83"/>
      <c r="AO673" s="83"/>
      <c r="AP673" s="83"/>
      <c r="AX673" s="80" t="s">
        <v>161</v>
      </c>
      <c r="AY673" s="80" t="s">
        <v>35</v>
      </c>
    </row>
    <row r="674" s="80" customFormat="1" ht="17.25" spans="1:51">
      <c r="A674" s="95"/>
      <c r="B674" s="95"/>
      <c r="C674" s="95"/>
      <c r="D674" s="95"/>
      <c r="E674" s="95"/>
      <c r="F674" s="95"/>
      <c r="G674" s="95"/>
      <c r="H674" s="95"/>
      <c r="I674" s="95"/>
      <c r="J674" s="95"/>
      <c r="K674" s="95"/>
      <c r="Y674" s="98"/>
      <c r="Z674" s="80">
        <f t="shared" si="32"/>
        <v>0</v>
      </c>
      <c r="AA674" s="80" t="str">
        <f t="shared" si="31"/>
        <v>凌桥支行</v>
      </c>
      <c r="AB674" s="81" t="s">
        <v>907</v>
      </c>
      <c r="AC674" s="81">
        <v>0</v>
      </c>
      <c r="AD674" s="81">
        <v>0</v>
      </c>
      <c r="AE674" s="81">
        <v>0</v>
      </c>
      <c r="AF674" s="81">
        <v>0</v>
      </c>
      <c r="AG674" s="80" t="str">
        <f>IFERROR(VLOOKUP(AB674,$AI:$AJ,2,FALSE),0)</f>
        <v>凌桥支行</v>
      </c>
      <c r="AI674" s="89" t="s">
        <v>1015</v>
      </c>
      <c r="AJ674" s="89" t="s">
        <v>35</v>
      </c>
      <c r="AL674" s="83"/>
      <c r="AM674" s="83"/>
      <c r="AN674" s="83"/>
      <c r="AO674" s="83"/>
      <c r="AP674" s="83"/>
      <c r="AX674" s="80" t="s">
        <v>1015</v>
      </c>
      <c r="AY674" s="80" t="s">
        <v>35</v>
      </c>
    </row>
    <row r="675" s="80" customFormat="1" ht="17.25" spans="1:51">
      <c r="A675" s="95"/>
      <c r="B675" s="95"/>
      <c r="C675" s="95"/>
      <c r="D675" s="95"/>
      <c r="E675" s="95"/>
      <c r="F675" s="95"/>
      <c r="G675" s="95"/>
      <c r="H675" s="95"/>
      <c r="I675" s="95"/>
      <c r="J675" s="95"/>
      <c r="K675" s="95"/>
      <c r="Y675" s="98"/>
      <c r="Z675" s="80">
        <f t="shared" si="32"/>
        <v>0</v>
      </c>
      <c r="AA675" s="80" t="str">
        <f t="shared" si="31"/>
        <v>五星路支行</v>
      </c>
      <c r="AB675" s="81" t="s">
        <v>516</v>
      </c>
      <c r="AC675" s="81">
        <v>0</v>
      </c>
      <c r="AD675" s="81">
        <v>0</v>
      </c>
      <c r="AE675" s="81">
        <v>0</v>
      </c>
      <c r="AF675" s="81">
        <v>0</v>
      </c>
      <c r="AG675" s="80" t="str">
        <f>IFERROR(VLOOKUP(AB675,$AI:$AJ,2,FALSE),0)</f>
        <v>五星路支行</v>
      </c>
      <c r="AI675" s="89" t="s">
        <v>542</v>
      </c>
      <c r="AJ675" s="89" t="s">
        <v>35</v>
      </c>
      <c r="AL675" s="83"/>
      <c r="AM675" s="83"/>
      <c r="AN675" s="83"/>
      <c r="AO675" s="83"/>
      <c r="AP675" s="83"/>
      <c r="AX675" s="80" t="s">
        <v>542</v>
      </c>
      <c r="AY675" s="80" t="s">
        <v>35</v>
      </c>
    </row>
    <row r="676" s="80" customFormat="1" ht="17.25" spans="1:51">
      <c r="A676" s="95"/>
      <c r="B676" s="95"/>
      <c r="C676" s="95"/>
      <c r="D676" s="95"/>
      <c r="E676" s="95"/>
      <c r="F676" s="95"/>
      <c r="G676" s="95"/>
      <c r="H676" s="95"/>
      <c r="I676" s="95"/>
      <c r="J676" s="95"/>
      <c r="K676" s="95"/>
      <c r="Y676" s="98"/>
      <c r="Z676" s="80">
        <f t="shared" si="32"/>
        <v>0</v>
      </c>
      <c r="AA676" s="80" t="str">
        <f t="shared" si="31"/>
        <v>零售市场部</v>
      </c>
      <c r="AB676" s="81" t="s">
        <v>617</v>
      </c>
      <c r="AC676" s="81">
        <v>0</v>
      </c>
      <c r="AD676" s="81">
        <v>0</v>
      </c>
      <c r="AE676" s="81">
        <v>0</v>
      </c>
      <c r="AF676" s="81">
        <v>0</v>
      </c>
      <c r="AG676" s="80" t="str">
        <f>IFERROR(VLOOKUP(AB676,$AI:$AJ,2,FALSE),0)</f>
        <v>零售市场部</v>
      </c>
      <c r="AI676" s="89" t="s">
        <v>471</v>
      </c>
      <c r="AJ676" s="89" t="s">
        <v>35</v>
      </c>
      <c r="AL676" s="83"/>
      <c r="AM676" s="83"/>
      <c r="AN676" s="83"/>
      <c r="AO676" s="83"/>
      <c r="AP676" s="83"/>
      <c r="AX676" s="80" t="s">
        <v>471</v>
      </c>
      <c r="AY676" s="80" t="s">
        <v>35</v>
      </c>
    </row>
    <row r="677" s="80" customFormat="1" ht="17.25" spans="1:51">
      <c r="A677" s="95"/>
      <c r="B677" s="95"/>
      <c r="C677" s="95"/>
      <c r="D677" s="95"/>
      <c r="E677" s="95"/>
      <c r="F677" s="95"/>
      <c r="G677" s="95"/>
      <c r="H677" s="95"/>
      <c r="I677" s="95"/>
      <c r="J677" s="95"/>
      <c r="K677" s="95"/>
      <c r="Y677" s="98"/>
      <c r="Z677" s="80">
        <f t="shared" si="32"/>
        <v>0</v>
      </c>
      <c r="AA677" s="80" t="str">
        <f t="shared" si="31"/>
        <v>高东支行</v>
      </c>
      <c r="AB677" s="81" t="s">
        <v>937</v>
      </c>
      <c r="AC677" s="81">
        <v>0</v>
      </c>
      <c r="AD677" s="81">
        <v>0</v>
      </c>
      <c r="AE677" s="81">
        <v>0</v>
      </c>
      <c r="AF677" s="81">
        <v>0</v>
      </c>
      <c r="AG677" s="80" t="str">
        <f>IFERROR(VLOOKUP(AB677,$AI:$AJ,2,FALSE),0)</f>
        <v>高东支行</v>
      </c>
      <c r="AI677" s="89" t="s">
        <v>384</v>
      </c>
      <c r="AJ677" s="89" t="s">
        <v>35</v>
      </c>
      <c r="AL677" s="83"/>
      <c r="AM677" s="83"/>
      <c r="AN677" s="83"/>
      <c r="AO677" s="83"/>
      <c r="AP677" s="83"/>
      <c r="AX677" s="80" t="s">
        <v>384</v>
      </c>
      <c r="AY677" s="80" t="s">
        <v>35</v>
      </c>
    </row>
    <row r="678" s="80" customFormat="1" ht="17.25" spans="1:51">
      <c r="A678" s="95"/>
      <c r="B678" s="95"/>
      <c r="C678" s="95"/>
      <c r="D678" s="95"/>
      <c r="E678" s="95"/>
      <c r="F678" s="95"/>
      <c r="G678" s="95"/>
      <c r="H678" s="95"/>
      <c r="I678" s="95"/>
      <c r="J678" s="95"/>
      <c r="K678" s="95"/>
      <c r="Y678" s="98"/>
      <c r="Z678" s="80">
        <f t="shared" si="32"/>
        <v>0</v>
      </c>
      <c r="AA678" s="80" t="str">
        <f t="shared" si="31"/>
        <v>公司金融部</v>
      </c>
      <c r="AB678" s="81" t="s">
        <v>220</v>
      </c>
      <c r="AC678" s="81">
        <v>0</v>
      </c>
      <c r="AD678" s="81">
        <v>0</v>
      </c>
      <c r="AE678" s="81">
        <v>0</v>
      </c>
      <c r="AF678" s="81">
        <v>0</v>
      </c>
      <c r="AG678" s="80" t="str">
        <f>IFERROR(VLOOKUP(AB678,$AI:$AJ,2,FALSE),0)</f>
        <v>公司金融部</v>
      </c>
      <c r="AI678" s="89" t="s">
        <v>1003</v>
      </c>
      <c r="AJ678" s="89" t="s">
        <v>35</v>
      </c>
      <c r="AL678" s="83"/>
      <c r="AM678" s="83"/>
      <c r="AN678" s="83"/>
      <c r="AO678" s="83"/>
      <c r="AP678" s="83"/>
      <c r="AX678" s="80" t="s">
        <v>1003</v>
      </c>
      <c r="AY678" s="80" t="s">
        <v>35</v>
      </c>
    </row>
    <row r="679" s="80" customFormat="1" ht="17.25" spans="1:51">
      <c r="A679" s="95"/>
      <c r="B679" s="95"/>
      <c r="C679" s="95"/>
      <c r="D679" s="95"/>
      <c r="E679" s="95"/>
      <c r="F679" s="95"/>
      <c r="G679" s="95"/>
      <c r="H679" s="95"/>
      <c r="I679" s="95"/>
      <c r="J679" s="95"/>
      <c r="K679" s="95"/>
      <c r="Y679" s="98"/>
      <c r="Z679" s="80">
        <f t="shared" si="32"/>
        <v>0</v>
      </c>
      <c r="AA679" s="80" t="str">
        <f t="shared" si="31"/>
        <v>运营管理部</v>
      </c>
      <c r="AB679" s="81" t="s">
        <v>389</v>
      </c>
      <c r="AC679" s="81">
        <v>0</v>
      </c>
      <c r="AD679" s="81">
        <v>0</v>
      </c>
      <c r="AE679" s="81">
        <v>0</v>
      </c>
      <c r="AF679" s="81">
        <v>0</v>
      </c>
      <c r="AG679" s="80" t="str">
        <f>IFERROR(VLOOKUP(AB679,$AI:$AJ,2,FALSE),0)</f>
        <v>运营管理部</v>
      </c>
      <c r="AI679" s="89" t="s">
        <v>253</v>
      </c>
      <c r="AJ679" s="89" t="s">
        <v>35</v>
      </c>
      <c r="AL679" s="83"/>
      <c r="AM679" s="83"/>
      <c r="AN679" s="83"/>
      <c r="AO679" s="83"/>
      <c r="AP679" s="83"/>
      <c r="AX679" s="80" t="s">
        <v>253</v>
      </c>
      <c r="AY679" s="80" t="s">
        <v>35</v>
      </c>
    </row>
    <row r="680" s="80" customFormat="1" ht="17.25" spans="1:51">
      <c r="A680" s="95"/>
      <c r="B680" s="95"/>
      <c r="C680" s="95"/>
      <c r="D680" s="95"/>
      <c r="E680" s="95"/>
      <c r="F680" s="95"/>
      <c r="G680" s="95"/>
      <c r="H680" s="95"/>
      <c r="I680" s="95"/>
      <c r="J680" s="95"/>
      <c r="K680" s="95"/>
      <c r="Y680" s="98"/>
      <c r="Z680" s="80">
        <f t="shared" si="32"/>
        <v>0</v>
      </c>
      <c r="AA680" s="80">
        <f t="shared" si="31"/>
        <v>0</v>
      </c>
      <c r="AB680" s="81" t="s">
        <v>1016</v>
      </c>
      <c r="AC680" s="81">
        <v>0</v>
      </c>
      <c r="AD680" s="81">
        <v>0</v>
      </c>
      <c r="AE680" s="81">
        <v>0</v>
      </c>
      <c r="AF680" s="81">
        <v>0</v>
      </c>
      <c r="AG680" s="80">
        <f>IFERROR(VLOOKUP(AB680,$AI:$AJ,2,FALSE),0)</f>
        <v>0</v>
      </c>
      <c r="AI680" s="89" t="s">
        <v>697</v>
      </c>
      <c r="AJ680" s="89" t="s">
        <v>35</v>
      </c>
      <c r="AL680" s="83"/>
      <c r="AM680" s="83"/>
      <c r="AN680" s="83"/>
      <c r="AO680" s="83"/>
      <c r="AP680" s="83"/>
      <c r="AX680" s="80" t="s">
        <v>697</v>
      </c>
      <c r="AY680" s="80" t="s">
        <v>35</v>
      </c>
    </row>
    <row r="681" s="80" customFormat="1" ht="17.25" spans="1:51">
      <c r="A681" s="95"/>
      <c r="B681" s="95"/>
      <c r="C681" s="95"/>
      <c r="D681" s="95"/>
      <c r="E681" s="95"/>
      <c r="F681" s="95"/>
      <c r="G681" s="95"/>
      <c r="H681" s="95"/>
      <c r="I681" s="95"/>
      <c r="J681" s="95"/>
      <c r="K681" s="95"/>
      <c r="Y681" s="98"/>
      <c r="Z681" s="80">
        <f t="shared" si="32"/>
        <v>0</v>
      </c>
      <c r="AA681" s="80" t="str">
        <f t="shared" si="31"/>
        <v>零售市场部</v>
      </c>
      <c r="AB681" s="81" t="s">
        <v>620</v>
      </c>
      <c r="AC681" s="81">
        <v>0</v>
      </c>
      <c r="AD681" s="81">
        <v>0</v>
      </c>
      <c r="AE681" s="81">
        <v>0</v>
      </c>
      <c r="AF681" s="81">
        <v>0</v>
      </c>
      <c r="AG681" s="80" t="str">
        <f>IFERROR(VLOOKUP(AB681,$AI:$AJ,2,FALSE),0)</f>
        <v>零售市场部</v>
      </c>
      <c r="AI681" s="89" t="s">
        <v>898</v>
      </c>
      <c r="AJ681" s="89" t="s">
        <v>35</v>
      </c>
      <c r="AL681" s="83"/>
      <c r="AM681" s="83"/>
      <c r="AN681" s="83"/>
      <c r="AO681" s="83"/>
      <c r="AP681" s="83"/>
      <c r="AX681" s="80" t="s">
        <v>898</v>
      </c>
      <c r="AY681" s="80" t="s">
        <v>35</v>
      </c>
    </row>
    <row r="682" s="80" customFormat="1" ht="17.25" spans="1:51">
      <c r="A682" s="95"/>
      <c r="B682" s="95"/>
      <c r="C682" s="95"/>
      <c r="D682" s="95"/>
      <c r="E682" s="95"/>
      <c r="F682" s="95"/>
      <c r="G682" s="95"/>
      <c r="H682" s="95"/>
      <c r="I682" s="95"/>
      <c r="J682" s="95"/>
      <c r="K682" s="95"/>
      <c r="Y682" s="98"/>
      <c r="Z682" s="80">
        <f t="shared" si="32"/>
        <v>0</v>
      </c>
      <c r="AA682" s="80" t="str">
        <f t="shared" si="31"/>
        <v>营业部</v>
      </c>
      <c r="AB682" s="81" t="s">
        <v>519</v>
      </c>
      <c r="AC682" s="81">
        <v>0</v>
      </c>
      <c r="AD682" s="81">
        <v>0</v>
      </c>
      <c r="AE682" s="81">
        <v>0</v>
      </c>
      <c r="AF682" s="81">
        <v>0</v>
      </c>
      <c r="AG682" s="80" t="str">
        <f>IFERROR(VLOOKUP(AB682,$AI:$AJ,2,FALSE),0)</f>
        <v>营业部</v>
      </c>
      <c r="AI682" s="89" t="s">
        <v>1017</v>
      </c>
      <c r="AJ682" s="89" t="s">
        <v>35</v>
      </c>
      <c r="AL682" s="83"/>
      <c r="AM682" s="83"/>
      <c r="AN682" s="83"/>
      <c r="AO682" s="83"/>
      <c r="AP682" s="83"/>
      <c r="AX682" s="80" t="s">
        <v>1017</v>
      </c>
      <c r="AY682" s="80" t="s">
        <v>35</v>
      </c>
    </row>
    <row r="683" s="80" customFormat="1" ht="17.25" spans="1:51">
      <c r="A683" s="95"/>
      <c r="B683" s="95"/>
      <c r="C683" s="95"/>
      <c r="D683" s="95"/>
      <c r="E683" s="95"/>
      <c r="F683" s="95"/>
      <c r="G683" s="95"/>
      <c r="H683" s="95"/>
      <c r="I683" s="95"/>
      <c r="J683" s="95"/>
      <c r="K683" s="95"/>
      <c r="Y683" s="98"/>
      <c r="Z683" s="80">
        <f t="shared" si="32"/>
        <v>0</v>
      </c>
      <c r="AA683" s="80" t="str">
        <f t="shared" si="31"/>
        <v>合庆支行</v>
      </c>
      <c r="AB683" s="81" t="s">
        <v>1014</v>
      </c>
      <c r="AC683" s="81">
        <v>0</v>
      </c>
      <c r="AD683" s="81">
        <v>0</v>
      </c>
      <c r="AE683" s="81">
        <v>0</v>
      </c>
      <c r="AF683" s="81">
        <v>0</v>
      </c>
      <c r="AG683" s="80" t="str">
        <f>IFERROR(VLOOKUP(AB683,$AI:$AJ,2,FALSE),0)</f>
        <v>合庆支行</v>
      </c>
      <c r="AI683" s="89" t="s">
        <v>1018</v>
      </c>
      <c r="AJ683" s="89" t="s">
        <v>35</v>
      </c>
      <c r="AL683" s="83"/>
      <c r="AM683" s="83"/>
      <c r="AN683" s="83"/>
      <c r="AO683" s="83"/>
      <c r="AP683" s="83"/>
      <c r="AX683" s="80" t="s">
        <v>1018</v>
      </c>
      <c r="AY683" s="80" t="s">
        <v>35</v>
      </c>
    </row>
    <row r="684" s="80" customFormat="1" ht="17.25" spans="1:51">
      <c r="A684" s="95"/>
      <c r="B684" s="95"/>
      <c r="C684" s="95"/>
      <c r="D684" s="95"/>
      <c r="E684" s="95"/>
      <c r="F684" s="95"/>
      <c r="G684" s="95"/>
      <c r="H684" s="95"/>
      <c r="I684" s="95"/>
      <c r="J684" s="95"/>
      <c r="K684" s="95"/>
      <c r="Y684" s="98"/>
      <c r="Z684" s="80">
        <f t="shared" si="32"/>
        <v>0</v>
      </c>
      <c r="AA684" s="80" t="str">
        <f t="shared" si="31"/>
        <v>益江分理处</v>
      </c>
      <c r="AB684" s="81" t="s">
        <v>522</v>
      </c>
      <c r="AC684" s="81">
        <v>0</v>
      </c>
      <c r="AD684" s="81">
        <v>0</v>
      </c>
      <c r="AE684" s="81">
        <v>0</v>
      </c>
      <c r="AF684" s="81">
        <v>0</v>
      </c>
      <c r="AG684" s="80" t="str">
        <f>IFERROR(VLOOKUP(AB684,$AI:$AJ,2,FALSE),0)</f>
        <v>益江分理处</v>
      </c>
      <c r="AI684" s="89" t="s">
        <v>1019</v>
      </c>
      <c r="AJ684" s="89" t="s">
        <v>35</v>
      </c>
      <c r="AL684" s="83"/>
      <c r="AM684" s="83"/>
      <c r="AN684" s="83"/>
      <c r="AO684" s="83"/>
      <c r="AP684" s="83"/>
      <c r="AX684" s="80" t="s">
        <v>1019</v>
      </c>
      <c r="AY684" s="80" t="s">
        <v>35</v>
      </c>
    </row>
    <row r="685" s="80" customFormat="1" ht="17.25" spans="1:51">
      <c r="A685" s="95"/>
      <c r="B685" s="95"/>
      <c r="C685" s="95"/>
      <c r="D685" s="95"/>
      <c r="E685" s="95"/>
      <c r="F685" s="95"/>
      <c r="G685" s="95"/>
      <c r="H685" s="95"/>
      <c r="I685" s="95"/>
      <c r="J685" s="95"/>
      <c r="K685" s="95"/>
      <c r="Y685" s="98"/>
      <c r="Z685" s="80">
        <f t="shared" si="32"/>
        <v>0</v>
      </c>
      <c r="AA685" s="80">
        <f t="shared" si="31"/>
        <v>0</v>
      </c>
      <c r="AB685" s="81" t="s">
        <v>525</v>
      </c>
      <c r="AC685" s="81">
        <v>0</v>
      </c>
      <c r="AD685" s="81">
        <v>0</v>
      </c>
      <c r="AE685" s="81">
        <v>0</v>
      </c>
      <c r="AF685" s="81">
        <v>0</v>
      </c>
      <c r="AG685" s="80">
        <f>IFERROR(VLOOKUP(AB685,$AI:$AJ,2,FALSE),0)</f>
        <v>0</v>
      </c>
      <c r="AI685" s="89" t="s">
        <v>1020</v>
      </c>
      <c r="AJ685" s="89" t="s">
        <v>35</v>
      </c>
      <c r="AL685" s="83"/>
      <c r="AM685" s="83"/>
      <c r="AN685" s="83"/>
      <c r="AO685" s="83"/>
      <c r="AP685" s="83"/>
      <c r="AX685" s="80" t="s">
        <v>1020</v>
      </c>
      <c r="AY685" s="80" t="s">
        <v>35</v>
      </c>
    </row>
    <row r="686" s="80" customFormat="1" ht="17.25" spans="1:51">
      <c r="A686" s="95"/>
      <c r="B686" s="95"/>
      <c r="C686" s="95"/>
      <c r="D686" s="95"/>
      <c r="E686" s="95"/>
      <c r="F686" s="95"/>
      <c r="G686" s="95"/>
      <c r="H686" s="95"/>
      <c r="I686" s="95"/>
      <c r="J686" s="95"/>
      <c r="K686" s="95"/>
      <c r="Y686" s="98"/>
      <c r="Z686" s="80">
        <f t="shared" si="32"/>
        <v>0</v>
      </c>
      <c r="AA686" s="80" t="str">
        <f t="shared" si="31"/>
        <v>杨园支行</v>
      </c>
      <c r="AB686" s="81" t="s">
        <v>951</v>
      </c>
      <c r="AC686" s="81">
        <v>0</v>
      </c>
      <c r="AD686" s="81">
        <v>0</v>
      </c>
      <c r="AE686" s="81">
        <v>0</v>
      </c>
      <c r="AF686" s="81">
        <v>0</v>
      </c>
      <c r="AG686" s="80" t="str">
        <f>IFERROR(VLOOKUP(AB686,$AI:$AJ,2,FALSE),0)</f>
        <v>杨园支行</v>
      </c>
      <c r="AI686" s="89" t="s">
        <v>1021</v>
      </c>
      <c r="AJ686" s="89" t="s">
        <v>35</v>
      </c>
      <c r="AL686" s="83"/>
      <c r="AM686" s="83"/>
      <c r="AN686" s="83"/>
      <c r="AO686" s="83"/>
      <c r="AP686" s="83"/>
      <c r="AX686" s="80" t="s">
        <v>1021</v>
      </c>
      <c r="AY686" s="80" t="s">
        <v>35</v>
      </c>
    </row>
    <row r="687" s="80" customFormat="1" ht="17.25" spans="1:51">
      <c r="A687" s="95"/>
      <c r="B687" s="95"/>
      <c r="C687" s="95"/>
      <c r="D687" s="95"/>
      <c r="E687" s="95"/>
      <c r="F687" s="95"/>
      <c r="G687" s="95"/>
      <c r="H687" s="95"/>
      <c r="I687" s="95"/>
      <c r="J687" s="95"/>
      <c r="K687" s="95"/>
      <c r="Y687" s="98"/>
      <c r="Z687" s="80">
        <f t="shared" si="32"/>
        <v>0</v>
      </c>
      <c r="AA687" s="80" t="str">
        <f t="shared" si="31"/>
        <v>黄楼支行</v>
      </c>
      <c r="AB687" s="81" t="s">
        <v>528</v>
      </c>
      <c r="AC687" s="81">
        <v>0</v>
      </c>
      <c r="AD687" s="81">
        <v>0</v>
      </c>
      <c r="AE687" s="81">
        <v>0</v>
      </c>
      <c r="AF687" s="81">
        <v>0</v>
      </c>
      <c r="AG687" s="80" t="str">
        <f>IFERROR(VLOOKUP(AB687,$AI:$AJ,2,FALSE),0)</f>
        <v>黄楼支行</v>
      </c>
      <c r="AI687" s="89" t="s">
        <v>1022</v>
      </c>
      <c r="AJ687" s="89" t="s">
        <v>35</v>
      </c>
      <c r="AL687" s="83"/>
      <c r="AM687" s="83"/>
      <c r="AN687" s="83"/>
      <c r="AO687" s="83"/>
      <c r="AP687" s="83"/>
      <c r="AX687" s="80" t="s">
        <v>1022</v>
      </c>
      <c r="AY687" s="80" t="s">
        <v>35</v>
      </c>
    </row>
    <row r="688" s="80" customFormat="1" ht="17.25" spans="1:51">
      <c r="A688" s="95"/>
      <c r="B688" s="95"/>
      <c r="C688" s="95"/>
      <c r="D688" s="95"/>
      <c r="E688" s="95"/>
      <c r="F688" s="95"/>
      <c r="G688" s="95"/>
      <c r="H688" s="95"/>
      <c r="I688" s="95"/>
      <c r="J688" s="95"/>
      <c r="K688" s="95"/>
      <c r="Y688" s="98"/>
      <c r="Z688" s="80">
        <f t="shared" si="32"/>
        <v>0</v>
      </c>
      <c r="AA688" s="80" t="str">
        <f t="shared" si="31"/>
        <v>杨园支行</v>
      </c>
      <c r="AB688" s="81" t="s">
        <v>531</v>
      </c>
      <c r="AC688" s="81">
        <v>0</v>
      </c>
      <c r="AD688" s="81">
        <v>0</v>
      </c>
      <c r="AE688" s="81">
        <v>0</v>
      </c>
      <c r="AF688" s="81">
        <v>0</v>
      </c>
      <c r="AG688" s="80" t="str">
        <f>IFERROR(VLOOKUP(AB688,$AI:$AJ,2,FALSE),0)</f>
        <v>杨园支行</v>
      </c>
      <c r="AI688" s="89" t="s">
        <v>978</v>
      </c>
      <c r="AJ688" s="89" t="s">
        <v>35</v>
      </c>
      <c r="AL688" s="83"/>
      <c r="AM688" s="83"/>
      <c r="AN688" s="83"/>
      <c r="AO688" s="83"/>
      <c r="AP688" s="83"/>
      <c r="AX688" s="80" t="s">
        <v>978</v>
      </c>
      <c r="AY688" s="80" t="s">
        <v>35</v>
      </c>
    </row>
    <row r="689" s="80" customFormat="1" ht="17.25" spans="1:51">
      <c r="A689" s="95"/>
      <c r="B689" s="95"/>
      <c r="C689" s="95"/>
      <c r="D689" s="95"/>
      <c r="E689" s="95"/>
      <c r="F689" s="95"/>
      <c r="G689" s="95"/>
      <c r="H689" s="95"/>
      <c r="I689" s="95"/>
      <c r="J689" s="95"/>
      <c r="K689" s="95"/>
      <c r="Y689" s="98"/>
      <c r="Z689" s="80">
        <f t="shared" si="32"/>
        <v>0</v>
      </c>
      <c r="AA689" s="80">
        <f t="shared" si="31"/>
        <v>0</v>
      </c>
      <c r="AB689" s="81" t="s">
        <v>1023</v>
      </c>
      <c r="AC689" s="81">
        <v>0</v>
      </c>
      <c r="AD689" s="81">
        <v>0</v>
      </c>
      <c r="AE689" s="81">
        <v>0</v>
      </c>
      <c r="AF689" s="81">
        <v>0</v>
      </c>
      <c r="AG689" s="80">
        <f>IFERROR(VLOOKUP(AB689,$AI:$AJ,2,FALSE),0)</f>
        <v>0</v>
      </c>
      <c r="AI689" s="89" t="s">
        <v>1024</v>
      </c>
      <c r="AJ689" s="89" t="s">
        <v>35</v>
      </c>
      <c r="AL689" s="83"/>
      <c r="AM689" s="83"/>
      <c r="AN689" s="83"/>
      <c r="AO689" s="83"/>
      <c r="AP689" s="83"/>
      <c r="AX689" s="80" t="s">
        <v>1024</v>
      </c>
      <c r="AY689" s="80" t="s">
        <v>35</v>
      </c>
    </row>
    <row r="690" s="80" customFormat="1" ht="17.25" spans="1:51">
      <c r="A690" s="95"/>
      <c r="B690" s="95"/>
      <c r="C690" s="95"/>
      <c r="D690" s="95"/>
      <c r="E690" s="95"/>
      <c r="F690" s="95"/>
      <c r="G690" s="95"/>
      <c r="H690" s="95"/>
      <c r="I690" s="95"/>
      <c r="J690" s="95"/>
      <c r="K690" s="95"/>
      <c r="Y690" s="98"/>
      <c r="Z690" s="80">
        <f t="shared" si="32"/>
        <v>0</v>
      </c>
      <c r="AA690" s="80" t="str">
        <f t="shared" si="31"/>
        <v>公司金融部</v>
      </c>
      <c r="AB690" s="81" t="s">
        <v>217</v>
      </c>
      <c r="AC690" s="81">
        <v>0</v>
      </c>
      <c r="AD690" s="81">
        <v>0</v>
      </c>
      <c r="AE690" s="81">
        <v>0</v>
      </c>
      <c r="AF690" s="81">
        <v>0</v>
      </c>
      <c r="AG690" s="80" t="str">
        <f>IFERROR(VLOOKUP(AB690,$AI:$AJ,2,FALSE),0)</f>
        <v>公司金融部</v>
      </c>
      <c r="AI690" s="89" t="s">
        <v>499</v>
      </c>
      <c r="AJ690" s="89" t="s">
        <v>61</v>
      </c>
      <c r="AL690" s="83"/>
      <c r="AM690" s="83"/>
      <c r="AN690" s="83"/>
      <c r="AO690" s="83"/>
      <c r="AP690" s="83"/>
      <c r="AX690" s="80" t="s">
        <v>499</v>
      </c>
      <c r="AY690" s="80" t="s">
        <v>61</v>
      </c>
    </row>
    <row r="691" s="80" customFormat="1" ht="17.25" spans="1:51">
      <c r="A691" s="95"/>
      <c r="B691" s="95"/>
      <c r="C691" s="95"/>
      <c r="D691" s="95"/>
      <c r="E691" s="95"/>
      <c r="F691" s="95"/>
      <c r="G691" s="95"/>
      <c r="H691" s="95"/>
      <c r="I691" s="95"/>
      <c r="J691" s="95"/>
      <c r="K691" s="95"/>
      <c r="Y691" s="98"/>
      <c r="Z691" s="80">
        <f t="shared" si="32"/>
        <v>0</v>
      </c>
      <c r="AA691" s="80">
        <f t="shared" si="31"/>
        <v>0</v>
      </c>
      <c r="AB691" s="81" t="s">
        <v>1025</v>
      </c>
      <c r="AC691" s="81">
        <v>0</v>
      </c>
      <c r="AD691" s="81">
        <v>0</v>
      </c>
      <c r="AE691" s="81">
        <v>0</v>
      </c>
      <c r="AF691" s="81">
        <v>0</v>
      </c>
      <c r="AG691" s="80">
        <f>IFERROR(VLOOKUP(AB691,$AI:$AJ,2,FALSE),0)</f>
        <v>0</v>
      </c>
      <c r="AI691" s="89" t="s">
        <v>555</v>
      </c>
      <c r="AJ691" s="89" t="s">
        <v>61</v>
      </c>
      <c r="AL691" s="83"/>
      <c r="AM691" s="83"/>
      <c r="AN691" s="83"/>
      <c r="AO691" s="83"/>
      <c r="AP691" s="83"/>
      <c r="AX691" s="80" t="s">
        <v>555</v>
      </c>
      <c r="AY691" s="80" t="s">
        <v>61</v>
      </c>
    </row>
    <row r="692" s="80" customFormat="1" ht="17.25" spans="1:51">
      <c r="A692" s="95"/>
      <c r="B692" s="95"/>
      <c r="C692" s="95"/>
      <c r="D692" s="95"/>
      <c r="E692" s="95"/>
      <c r="F692" s="95"/>
      <c r="G692" s="95"/>
      <c r="H692" s="95"/>
      <c r="I692" s="95"/>
      <c r="J692" s="95"/>
      <c r="K692" s="95"/>
      <c r="Y692" s="98"/>
      <c r="Z692" s="80">
        <f t="shared" si="32"/>
        <v>0</v>
      </c>
      <c r="AA692" s="80" t="str">
        <f t="shared" si="31"/>
        <v>凌桥支行</v>
      </c>
      <c r="AB692" s="81" t="s">
        <v>905</v>
      </c>
      <c r="AC692" s="81">
        <v>0</v>
      </c>
      <c r="AD692" s="81">
        <v>0</v>
      </c>
      <c r="AE692" s="81">
        <v>1</v>
      </c>
      <c r="AF692" s="81">
        <v>0</v>
      </c>
      <c r="AG692" s="80" t="str">
        <f>IFERROR(VLOOKUP(AB692,$AI:$AJ,2,FALSE),0)</f>
        <v>凌桥支行</v>
      </c>
      <c r="AI692" s="93" t="s">
        <v>434</v>
      </c>
      <c r="AJ692" s="89" t="s">
        <v>61</v>
      </c>
      <c r="AL692" s="83"/>
      <c r="AM692" s="83"/>
      <c r="AN692" s="83"/>
      <c r="AO692" s="83"/>
      <c r="AP692" s="83"/>
      <c r="AX692" s="80" t="s">
        <v>434</v>
      </c>
      <c r="AY692" s="80" t="s">
        <v>61</v>
      </c>
    </row>
    <row r="693" s="80" customFormat="1" ht="17.25" spans="1:51">
      <c r="A693" s="95"/>
      <c r="B693" s="95"/>
      <c r="C693" s="95"/>
      <c r="D693" s="95"/>
      <c r="E693" s="95"/>
      <c r="F693" s="95"/>
      <c r="G693" s="95"/>
      <c r="H693" s="95"/>
      <c r="I693" s="95"/>
      <c r="J693" s="95"/>
      <c r="K693" s="95"/>
      <c r="Y693" s="98"/>
      <c r="Z693" s="80">
        <f t="shared" si="32"/>
        <v>0</v>
      </c>
      <c r="AA693" s="80" t="str">
        <f t="shared" si="31"/>
        <v>高东支行</v>
      </c>
      <c r="AB693" s="81" t="s">
        <v>941</v>
      </c>
      <c r="AC693" s="81">
        <v>0</v>
      </c>
      <c r="AD693" s="81">
        <v>0</v>
      </c>
      <c r="AE693" s="81">
        <v>0</v>
      </c>
      <c r="AF693" s="81">
        <v>0</v>
      </c>
      <c r="AG693" s="80" t="str">
        <f>IFERROR(VLOOKUP(AB693,$AI:$AJ,2,FALSE),0)</f>
        <v>高东支行</v>
      </c>
      <c r="AI693" s="94" t="s">
        <v>1027</v>
      </c>
      <c r="AJ693" s="89" t="s">
        <v>61</v>
      </c>
      <c r="AL693" s="83"/>
      <c r="AM693" s="83"/>
      <c r="AN693" s="83"/>
      <c r="AO693" s="83"/>
      <c r="AP693" s="83"/>
      <c r="AX693" s="80" t="s">
        <v>1027</v>
      </c>
      <c r="AY693" s="80" t="s">
        <v>61</v>
      </c>
    </row>
    <row r="694" s="80" customFormat="1" ht="17.25" spans="1:51">
      <c r="A694" s="95"/>
      <c r="B694" s="95"/>
      <c r="C694" s="95"/>
      <c r="D694" s="95"/>
      <c r="E694" s="95"/>
      <c r="F694" s="95"/>
      <c r="G694" s="95"/>
      <c r="H694" s="95"/>
      <c r="I694" s="95"/>
      <c r="J694" s="95"/>
      <c r="K694" s="95"/>
      <c r="Y694" s="98"/>
      <c r="Z694" s="80">
        <f t="shared" si="32"/>
        <v>0</v>
      </c>
      <c r="AA694" s="80">
        <f t="shared" si="31"/>
        <v>0</v>
      </c>
      <c r="AB694" s="81" t="s">
        <v>1026</v>
      </c>
      <c r="AC694" s="81">
        <v>0</v>
      </c>
      <c r="AD694" s="81">
        <v>0</v>
      </c>
      <c r="AE694" s="81">
        <v>0</v>
      </c>
      <c r="AF694" s="81">
        <v>0</v>
      </c>
      <c r="AG694" s="80">
        <f>IFERROR(VLOOKUP(AB694,$AI:$AJ,2,FALSE),0)</f>
        <v>0</v>
      </c>
      <c r="AI694" s="89" t="s">
        <v>1028</v>
      </c>
      <c r="AJ694" s="89" t="s">
        <v>61</v>
      </c>
      <c r="AL694" s="83"/>
      <c r="AM694" s="83"/>
      <c r="AN694" s="83"/>
      <c r="AO694" s="83"/>
      <c r="AP694" s="83"/>
      <c r="AX694" s="80" t="s">
        <v>1028</v>
      </c>
      <c r="AY694" s="80" t="s">
        <v>61</v>
      </c>
    </row>
    <row r="695" s="80" customFormat="1" ht="17.25" spans="1:51">
      <c r="A695" s="95"/>
      <c r="B695" s="95"/>
      <c r="C695" s="95"/>
      <c r="D695" s="95"/>
      <c r="E695" s="95"/>
      <c r="F695" s="95"/>
      <c r="G695" s="95"/>
      <c r="H695" s="95"/>
      <c r="I695" s="95"/>
      <c r="J695" s="95"/>
      <c r="K695" s="95"/>
      <c r="Y695" s="98"/>
      <c r="Z695" s="80">
        <f t="shared" si="32"/>
        <v>0</v>
      </c>
      <c r="AA695" s="80" t="str">
        <f t="shared" si="31"/>
        <v>孙桥支行</v>
      </c>
      <c r="AB695" s="81" t="s">
        <v>983</v>
      </c>
      <c r="AC695" s="81">
        <v>0</v>
      </c>
      <c r="AD695" s="81">
        <v>0</v>
      </c>
      <c r="AE695" s="81">
        <v>0</v>
      </c>
      <c r="AF695" s="81">
        <v>0</v>
      </c>
      <c r="AG695" s="80" t="str">
        <f>IFERROR(VLOOKUP(AB695,$AI:$AJ,2,FALSE),0)</f>
        <v>孙桥支行</v>
      </c>
      <c r="AI695" s="89" t="s">
        <v>1029</v>
      </c>
      <c r="AJ695" s="89" t="s">
        <v>61</v>
      </c>
      <c r="AL695" s="83"/>
      <c r="AM695" s="83"/>
      <c r="AN695" s="83"/>
      <c r="AO695" s="83"/>
      <c r="AP695" s="83"/>
      <c r="AX695" s="80" t="s">
        <v>1029</v>
      </c>
      <c r="AY695" s="80" t="s">
        <v>61</v>
      </c>
    </row>
    <row r="696" s="80" customFormat="1" ht="17.25" spans="1:51">
      <c r="A696" s="95"/>
      <c r="B696" s="95"/>
      <c r="C696" s="95"/>
      <c r="D696" s="95"/>
      <c r="E696" s="95"/>
      <c r="F696" s="95"/>
      <c r="G696" s="95"/>
      <c r="H696" s="95"/>
      <c r="I696" s="95"/>
      <c r="J696" s="95"/>
      <c r="K696" s="95"/>
      <c r="Y696" s="98"/>
      <c r="Z696" s="80">
        <f t="shared" si="32"/>
        <v>0</v>
      </c>
      <c r="AA696" s="80" t="str">
        <f t="shared" si="31"/>
        <v>凌兆分理处</v>
      </c>
      <c r="AB696" s="81" t="s">
        <v>712</v>
      </c>
      <c r="AC696" s="81">
        <v>0</v>
      </c>
      <c r="AD696" s="81">
        <v>0</v>
      </c>
      <c r="AE696" s="81">
        <v>0</v>
      </c>
      <c r="AF696" s="81">
        <v>0</v>
      </c>
      <c r="AG696" s="80" t="str">
        <f>IFERROR(VLOOKUP(AB696,$AI:$AJ,2,FALSE),0)</f>
        <v>凌兆分理处</v>
      </c>
      <c r="AI696" s="89" t="s">
        <v>496</v>
      </c>
      <c r="AJ696" s="89" t="s">
        <v>61</v>
      </c>
      <c r="AL696" s="83"/>
      <c r="AM696" s="83"/>
      <c r="AN696" s="83"/>
      <c r="AO696" s="83"/>
      <c r="AP696" s="83"/>
      <c r="AX696" s="80" t="s">
        <v>496</v>
      </c>
      <c r="AY696" s="80" t="s">
        <v>61</v>
      </c>
    </row>
    <row r="697" s="80" customFormat="1" ht="17.25" spans="1:51">
      <c r="A697" s="95"/>
      <c r="B697" s="95"/>
      <c r="C697" s="95"/>
      <c r="D697" s="95"/>
      <c r="E697" s="95"/>
      <c r="F697" s="95"/>
      <c r="G697" s="95"/>
      <c r="H697" s="95"/>
      <c r="I697" s="95"/>
      <c r="J697" s="95"/>
      <c r="K697" s="95"/>
      <c r="Y697" s="98"/>
      <c r="Z697" s="80">
        <f t="shared" si="32"/>
        <v>0</v>
      </c>
      <c r="AA697" s="80" t="str">
        <f t="shared" si="31"/>
        <v>川沙支行</v>
      </c>
      <c r="AB697" s="81" t="s">
        <v>1030</v>
      </c>
      <c r="AC697" s="81">
        <v>0</v>
      </c>
      <c r="AD697" s="81">
        <v>90000</v>
      </c>
      <c r="AE697" s="81">
        <v>0</v>
      </c>
      <c r="AF697" s="81">
        <v>90000</v>
      </c>
      <c r="AG697" s="80" t="str">
        <f>IFERROR(VLOOKUP(AB697,$AI:$AJ,2,FALSE),0)</f>
        <v>川沙支行</v>
      </c>
      <c r="AI697" s="89" t="s">
        <v>1031</v>
      </c>
      <c r="AJ697" s="89" t="s">
        <v>61</v>
      </c>
      <c r="AL697" s="83"/>
      <c r="AM697" s="83"/>
      <c r="AN697" s="83"/>
      <c r="AO697" s="83"/>
      <c r="AP697" s="83"/>
      <c r="AX697" s="80" t="s">
        <v>1031</v>
      </c>
      <c r="AY697" s="80" t="s">
        <v>61</v>
      </c>
    </row>
    <row r="698" s="80" customFormat="1" ht="17.25" spans="1:51">
      <c r="A698" s="95"/>
      <c r="B698" s="95"/>
      <c r="C698" s="95"/>
      <c r="D698" s="95"/>
      <c r="E698" s="95"/>
      <c r="F698" s="95"/>
      <c r="G698" s="95"/>
      <c r="H698" s="95"/>
      <c r="I698" s="95"/>
      <c r="J698" s="95"/>
      <c r="K698" s="95"/>
      <c r="Y698" s="98"/>
      <c r="Z698" s="80">
        <f t="shared" si="32"/>
        <v>0</v>
      </c>
      <c r="AA698" s="80" t="str">
        <f t="shared" si="31"/>
        <v>人力资源部</v>
      </c>
      <c r="AB698" s="81" t="s">
        <v>170</v>
      </c>
      <c r="AC698" s="81">
        <v>0</v>
      </c>
      <c r="AD698" s="81">
        <v>0</v>
      </c>
      <c r="AE698" s="81">
        <v>0</v>
      </c>
      <c r="AF698" s="81">
        <v>0</v>
      </c>
      <c r="AG698" s="80" t="str">
        <f>IFERROR(VLOOKUP(AB698,$AI:$AJ,2,FALSE),0)</f>
        <v>人力资源部</v>
      </c>
      <c r="AI698" s="89" t="s">
        <v>1032</v>
      </c>
      <c r="AJ698" s="89" t="s">
        <v>61</v>
      </c>
      <c r="AL698" s="83"/>
      <c r="AM698" s="83"/>
      <c r="AN698" s="83"/>
      <c r="AO698" s="83"/>
      <c r="AP698" s="83"/>
      <c r="AX698" s="80" t="s">
        <v>1032</v>
      </c>
      <c r="AY698" s="80" t="s">
        <v>61</v>
      </c>
    </row>
    <row r="699" s="80" customFormat="1" ht="17.25" spans="1:51">
      <c r="A699" s="95"/>
      <c r="B699" s="95"/>
      <c r="C699" s="95"/>
      <c r="D699" s="95"/>
      <c r="E699" s="95"/>
      <c r="F699" s="95"/>
      <c r="G699" s="95"/>
      <c r="H699" s="95"/>
      <c r="I699" s="95"/>
      <c r="J699" s="95"/>
      <c r="K699" s="95"/>
      <c r="Y699" s="98"/>
      <c r="Z699" s="80">
        <f t="shared" si="32"/>
        <v>0</v>
      </c>
      <c r="AA699" s="80" t="str">
        <f t="shared" si="31"/>
        <v>三林支行</v>
      </c>
      <c r="AB699" s="81" t="s">
        <v>252</v>
      </c>
      <c r="AC699" s="81">
        <v>0</v>
      </c>
      <c r="AD699" s="81">
        <v>0</v>
      </c>
      <c r="AE699" s="81">
        <v>0</v>
      </c>
      <c r="AF699" s="81">
        <v>0</v>
      </c>
      <c r="AG699" s="80" t="str">
        <f>IFERROR(VLOOKUP(AB699,$AI:$AJ,2,FALSE),0)</f>
        <v>三林支行</v>
      </c>
      <c r="AI699" s="89" t="s">
        <v>1033</v>
      </c>
      <c r="AJ699" s="89" t="s">
        <v>34</v>
      </c>
      <c r="AL699" s="83"/>
      <c r="AM699" s="83"/>
      <c r="AN699" s="83"/>
      <c r="AO699" s="83"/>
      <c r="AP699" s="83"/>
      <c r="AX699" s="80" t="s">
        <v>1033</v>
      </c>
      <c r="AY699" s="80" t="s">
        <v>34</v>
      </c>
    </row>
    <row r="700" s="80" customFormat="1" ht="17.25" spans="1:51">
      <c r="A700" s="95"/>
      <c r="B700" s="95"/>
      <c r="C700" s="95"/>
      <c r="D700" s="95"/>
      <c r="E700" s="95"/>
      <c r="F700" s="95"/>
      <c r="G700" s="95"/>
      <c r="H700" s="95"/>
      <c r="I700" s="95"/>
      <c r="J700" s="95"/>
      <c r="K700" s="95"/>
      <c r="Y700" s="98"/>
      <c r="Z700" s="80">
        <f t="shared" si="32"/>
        <v>0</v>
      </c>
      <c r="AA700" s="80" t="str">
        <f t="shared" si="31"/>
        <v>运营管理部</v>
      </c>
      <c r="AB700" s="81" t="s">
        <v>392</v>
      </c>
      <c r="AC700" s="81">
        <v>0</v>
      </c>
      <c r="AD700" s="81">
        <v>0</v>
      </c>
      <c r="AE700" s="81">
        <v>0</v>
      </c>
      <c r="AF700" s="81">
        <v>0</v>
      </c>
      <c r="AG700" s="80" t="str">
        <f>IFERROR(VLOOKUP(AB700,$AI:$AJ,2,FALSE),0)</f>
        <v>运营管理部</v>
      </c>
      <c r="AI700" s="89" t="s">
        <v>336</v>
      </c>
      <c r="AJ700" s="89" t="s">
        <v>34</v>
      </c>
      <c r="AL700" s="83"/>
      <c r="AM700" s="83"/>
      <c r="AN700" s="83"/>
      <c r="AO700" s="83"/>
      <c r="AP700" s="83"/>
      <c r="AX700" s="80" t="s">
        <v>336</v>
      </c>
      <c r="AY700" s="80" t="s">
        <v>34</v>
      </c>
    </row>
    <row r="701" s="80" customFormat="1" ht="17.25" spans="1:51">
      <c r="A701" s="95"/>
      <c r="B701" s="95"/>
      <c r="C701" s="95"/>
      <c r="D701" s="95"/>
      <c r="E701" s="95"/>
      <c r="F701" s="95"/>
      <c r="G701" s="95"/>
      <c r="H701" s="95"/>
      <c r="I701" s="95"/>
      <c r="J701" s="95"/>
      <c r="K701" s="95"/>
      <c r="Y701" s="98"/>
      <c r="Z701" s="80">
        <f t="shared" si="32"/>
        <v>0</v>
      </c>
      <c r="AA701" s="80" t="str">
        <f t="shared" si="31"/>
        <v>金桥支行</v>
      </c>
      <c r="AB701" s="81" t="s">
        <v>842</v>
      </c>
      <c r="AC701" s="81">
        <v>0</v>
      </c>
      <c r="AD701" s="81">
        <v>0</v>
      </c>
      <c r="AE701" s="81">
        <v>0</v>
      </c>
      <c r="AF701" s="81">
        <v>0</v>
      </c>
      <c r="AG701" s="80" t="str">
        <f>IFERROR(VLOOKUP(AB701,$AI:$AJ,2,FALSE),0)</f>
        <v>金桥支行</v>
      </c>
      <c r="AI701" s="91" t="s">
        <v>59</v>
      </c>
      <c r="AJ701" s="89" t="s">
        <v>34</v>
      </c>
      <c r="AL701" s="83"/>
      <c r="AM701" s="83"/>
      <c r="AN701" s="83"/>
      <c r="AO701" s="83"/>
      <c r="AP701" s="83"/>
      <c r="AX701" s="80" t="s">
        <v>59</v>
      </c>
      <c r="AY701" s="80" t="s">
        <v>34</v>
      </c>
    </row>
    <row r="702" s="80" customFormat="1" ht="17.25" spans="1:51">
      <c r="A702" s="95"/>
      <c r="B702" s="95"/>
      <c r="C702" s="95"/>
      <c r="D702" s="95"/>
      <c r="E702" s="95"/>
      <c r="F702" s="95"/>
      <c r="G702" s="95"/>
      <c r="H702" s="95"/>
      <c r="I702" s="95"/>
      <c r="J702" s="95"/>
      <c r="K702" s="95"/>
      <c r="Y702" s="98"/>
      <c r="Z702" s="80">
        <f t="shared" si="32"/>
        <v>0</v>
      </c>
      <c r="AA702" s="80" t="str">
        <f t="shared" si="31"/>
        <v>洋泾支行</v>
      </c>
      <c r="AB702" s="81" t="s">
        <v>256</v>
      </c>
      <c r="AC702" s="81">
        <v>0</v>
      </c>
      <c r="AD702" s="81">
        <v>62000</v>
      </c>
      <c r="AE702" s="81">
        <v>0</v>
      </c>
      <c r="AF702" s="81">
        <v>89000</v>
      </c>
      <c r="AG702" s="80" t="str">
        <f>IFERROR(VLOOKUP(AB702,$AI:$AJ,2,FALSE),0)</f>
        <v>洋泾支行</v>
      </c>
      <c r="AI702" s="93" t="s">
        <v>338</v>
      </c>
      <c r="AJ702" s="89" t="s">
        <v>34</v>
      </c>
      <c r="AL702" s="83"/>
      <c r="AM702" s="83"/>
      <c r="AN702" s="83"/>
      <c r="AO702" s="83"/>
      <c r="AP702" s="83"/>
      <c r="AX702" s="80" t="s">
        <v>338</v>
      </c>
      <c r="AY702" s="80" t="s">
        <v>34</v>
      </c>
    </row>
    <row r="703" s="80" customFormat="1" ht="17.25" spans="1:51">
      <c r="A703" s="95"/>
      <c r="B703" s="95"/>
      <c r="C703" s="95"/>
      <c r="D703" s="95"/>
      <c r="E703" s="95"/>
      <c r="F703" s="95"/>
      <c r="G703" s="95"/>
      <c r="H703" s="95"/>
      <c r="I703" s="95"/>
      <c r="J703" s="95"/>
      <c r="K703" s="95"/>
      <c r="Y703" s="98"/>
      <c r="Z703" s="80">
        <f t="shared" si="32"/>
        <v>0</v>
      </c>
      <c r="AA703" s="80">
        <f t="shared" si="31"/>
        <v>0</v>
      </c>
      <c r="AB703" s="81" t="s">
        <v>1034</v>
      </c>
      <c r="AC703" s="81">
        <v>0</v>
      </c>
      <c r="AD703" s="81">
        <v>0</v>
      </c>
      <c r="AE703" s="81">
        <v>0</v>
      </c>
      <c r="AF703" s="81">
        <v>0</v>
      </c>
      <c r="AG703" s="80">
        <f>IFERROR(VLOOKUP(AB703,$AI:$AJ,2,FALSE),0)</f>
        <v>0</v>
      </c>
      <c r="AI703" s="92" t="s">
        <v>164</v>
      </c>
      <c r="AJ703" s="89" t="s">
        <v>34</v>
      </c>
      <c r="AL703" s="83"/>
      <c r="AM703" s="83"/>
      <c r="AN703" s="83"/>
      <c r="AO703" s="83"/>
      <c r="AP703" s="83"/>
      <c r="AX703" s="80" t="s">
        <v>164</v>
      </c>
      <c r="AY703" s="80" t="s">
        <v>34</v>
      </c>
    </row>
    <row r="704" s="80" customFormat="1" ht="17.25" spans="1:51">
      <c r="A704" s="95"/>
      <c r="B704" s="95"/>
      <c r="C704" s="95"/>
      <c r="D704" s="95"/>
      <c r="E704" s="95"/>
      <c r="F704" s="95"/>
      <c r="G704" s="95"/>
      <c r="H704" s="95"/>
      <c r="I704" s="95"/>
      <c r="J704" s="95"/>
      <c r="K704" s="95"/>
      <c r="Y704" s="98"/>
      <c r="Z704" s="80">
        <f t="shared" si="32"/>
        <v>0</v>
      </c>
      <c r="AA704" s="80">
        <f t="shared" si="31"/>
        <v>0</v>
      </c>
      <c r="AB704" s="81" t="s">
        <v>1035</v>
      </c>
      <c r="AC704" s="81">
        <v>0</v>
      </c>
      <c r="AD704" s="81">
        <v>0</v>
      </c>
      <c r="AE704" s="81">
        <v>0</v>
      </c>
      <c r="AF704" s="81">
        <v>0</v>
      </c>
      <c r="AG704" s="80">
        <f>IFERROR(VLOOKUP(AB704,$AI:$AJ,2,FALSE),0)</f>
        <v>0</v>
      </c>
      <c r="AI704" s="92" t="s">
        <v>917</v>
      </c>
      <c r="AJ704" s="89" t="s">
        <v>34</v>
      </c>
      <c r="AL704" s="83"/>
      <c r="AM704" s="83"/>
      <c r="AN704" s="83"/>
      <c r="AO704" s="83"/>
      <c r="AP704" s="83"/>
      <c r="AX704" s="80" t="s">
        <v>917</v>
      </c>
      <c r="AY704" s="80" t="s">
        <v>34</v>
      </c>
    </row>
    <row r="705" s="80" customFormat="1" ht="17.25" spans="1:51">
      <c r="A705" s="95"/>
      <c r="B705" s="95"/>
      <c r="C705" s="95"/>
      <c r="D705" s="95"/>
      <c r="E705" s="95"/>
      <c r="F705" s="95"/>
      <c r="G705" s="95"/>
      <c r="H705" s="95"/>
      <c r="I705" s="95"/>
      <c r="J705" s="95"/>
      <c r="K705" s="95"/>
      <c r="Y705" s="98"/>
      <c r="Z705" s="80">
        <f t="shared" si="32"/>
        <v>0</v>
      </c>
      <c r="AA705" s="80" t="str">
        <f t="shared" si="31"/>
        <v>花木支行</v>
      </c>
      <c r="AB705" s="81" t="s">
        <v>688</v>
      </c>
      <c r="AC705" s="81">
        <v>0</v>
      </c>
      <c r="AD705" s="81">
        <v>0</v>
      </c>
      <c r="AE705" s="81">
        <v>0</v>
      </c>
      <c r="AF705" s="81">
        <v>0</v>
      </c>
      <c r="AG705" s="80" t="str">
        <f>IFERROR(VLOOKUP(AB705,$AI:$AJ,2,FALSE),0)</f>
        <v>花木支行</v>
      </c>
      <c r="AI705" s="89" t="s">
        <v>987</v>
      </c>
      <c r="AJ705" s="89" t="s">
        <v>34</v>
      </c>
      <c r="AL705" s="83"/>
      <c r="AM705" s="83"/>
      <c r="AN705" s="83"/>
      <c r="AO705" s="83"/>
      <c r="AP705" s="83"/>
      <c r="AX705" s="80" t="s">
        <v>987</v>
      </c>
      <c r="AY705" s="80" t="s">
        <v>34</v>
      </c>
    </row>
    <row r="706" s="80" customFormat="1" ht="17.25" spans="1:51">
      <c r="A706" s="95"/>
      <c r="B706" s="95"/>
      <c r="C706" s="95"/>
      <c r="D706" s="95"/>
      <c r="E706" s="95"/>
      <c r="F706" s="95"/>
      <c r="G706" s="95"/>
      <c r="H706" s="95"/>
      <c r="I706" s="95"/>
      <c r="J706" s="95"/>
      <c r="K706" s="95"/>
      <c r="Y706" s="98"/>
      <c r="Z706" s="80">
        <f t="shared" si="32"/>
        <v>0</v>
      </c>
      <c r="AA706" s="80" t="str">
        <f t="shared" ref="AA706:AA739" si="33">AG706</f>
        <v>孙桥支行</v>
      </c>
      <c r="AB706" s="81" t="s">
        <v>536</v>
      </c>
      <c r="AC706" s="81">
        <v>0</v>
      </c>
      <c r="AD706" s="81">
        <v>0</v>
      </c>
      <c r="AE706" s="81">
        <v>0</v>
      </c>
      <c r="AF706" s="81">
        <v>0</v>
      </c>
      <c r="AG706" s="80" t="str">
        <f>IFERROR(VLOOKUP(AB706,$AI:$AJ,2,FALSE),0)</f>
        <v>孙桥支行</v>
      </c>
      <c r="AI706" s="94" t="s">
        <v>1030</v>
      </c>
      <c r="AJ706" s="89" t="s">
        <v>34</v>
      </c>
      <c r="AL706" s="83"/>
      <c r="AM706" s="83"/>
      <c r="AN706" s="83"/>
      <c r="AO706" s="83"/>
      <c r="AP706" s="83"/>
      <c r="AX706" s="80" t="s">
        <v>1030</v>
      </c>
      <c r="AY706" s="80" t="s">
        <v>34</v>
      </c>
    </row>
    <row r="707" s="80" customFormat="1" ht="17.25" spans="1:51">
      <c r="A707" s="95"/>
      <c r="B707" s="95"/>
      <c r="C707" s="95"/>
      <c r="D707" s="95"/>
      <c r="E707" s="95"/>
      <c r="F707" s="95"/>
      <c r="G707" s="95"/>
      <c r="H707" s="95"/>
      <c r="I707" s="95"/>
      <c r="J707" s="95"/>
      <c r="K707" s="95"/>
      <c r="Y707" s="98"/>
      <c r="Z707" s="80">
        <f t="shared" si="32"/>
        <v>0</v>
      </c>
      <c r="AA707" s="80" t="str">
        <f t="shared" si="33"/>
        <v>江镇支行</v>
      </c>
      <c r="AB707" s="81" t="s">
        <v>1036</v>
      </c>
      <c r="AC707" s="81">
        <v>0</v>
      </c>
      <c r="AD707" s="81">
        <v>0</v>
      </c>
      <c r="AE707" s="81">
        <v>0</v>
      </c>
      <c r="AF707" s="81">
        <v>0</v>
      </c>
      <c r="AG707" s="80" t="str">
        <f>IFERROR(VLOOKUP(AB707,$AI:$AJ,2,FALSE),0)</f>
        <v>江镇支行</v>
      </c>
      <c r="AI707" s="89" t="s">
        <v>401</v>
      </c>
      <c r="AJ707" s="89" t="s">
        <v>34</v>
      </c>
      <c r="AL707" s="83"/>
      <c r="AM707" s="83"/>
      <c r="AN707" s="83"/>
      <c r="AO707" s="83"/>
      <c r="AP707" s="83"/>
      <c r="AX707" s="80" t="s">
        <v>401</v>
      </c>
      <c r="AY707" s="80" t="s">
        <v>34</v>
      </c>
    </row>
    <row r="708" s="80" customFormat="1" ht="17.25" spans="1:51">
      <c r="A708" s="95"/>
      <c r="B708" s="95"/>
      <c r="C708" s="95"/>
      <c r="D708" s="95"/>
      <c r="E708" s="95"/>
      <c r="F708" s="95"/>
      <c r="G708" s="95"/>
      <c r="H708" s="95"/>
      <c r="I708" s="95"/>
      <c r="J708" s="95"/>
      <c r="K708" s="95"/>
      <c r="Y708" s="98"/>
      <c r="Z708" s="80">
        <f t="shared" ref="Z708:Z739" si="34">P708-Y708</f>
        <v>0</v>
      </c>
      <c r="AA708" s="80" t="str">
        <f t="shared" si="33"/>
        <v>高桥支行</v>
      </c>
      <c r="AB708" s="81" t="s">
        <v>896</v>
      </c>
      <c r="AC708" s="81">
        <v>0</v>
      </c>
      <c r="AD708" s="81">
        <v>0</v>
      </c>
      <c r="AE708" s="81">
        <v>0</v>
      </c>
      <c r="AF708" s="81">
        <v>0</v>
      </c>
      <c r="AG708" s="80" t="str">
        <f>IFERROR(VLOOKUP(AB708,$AI:$AJ,2,FALSE),0)</f>
        <v>高桥支行</v>
      </c>
      <c r="AI708" s="89" t="s">
        <v>89</v>
      </c>
      <c r="AJ708" s="89" t="s">
        <v>34</v>
      </c>
      <c r="AL708" s="83"/>
      <c r="AM708" s="83"/>
      <c r="AN708" s="83"/>
      <c r="AO708" s="83"/>
      <c r="AP708" s="83"/>
      <c r="AX708" s="80" t="s">
        <v>89</v>
      </c>
      <c r="AY708" s="80" t="s">
        <v>34</v>
      </c>
    </row>
    <row r="709" s="80" customFormat="1" ht="17.25" spans="1:51">
      <c r="A709" s="95"/>
      <c r="B709" s="95"/>
      <c r="C709" s="95"/>
      <c r="D709" s="95"/>
      <c r="E709" s="95"/>
      <c r="F709" s="95"/>
      <c r="G709" s="95"/>
      <c r="H709" s="95"/>
      <c r="I709" s="95"/>
      <c r="J709" s="95"/>
      <c r="K709" s="95"/>
      <c r="Y709" s="98"/>
      <c r="Z709" s="80">
        <f t="shared" si="34"/>
        <v>0</v>
      </c>
      <c r="AA709" s="80" t="str">
        <f t="shared" si="33"/>
        <v>授信审批部</v>
      </c>
      <c r="AB709" s="81" t="s">
        <v>541</v>
      </c>
      <c r="AC709" s="81">
        <v>0</v>
      </c>
      <c r="AD709" s="81">
        <v>0</v>
      </c>
      <c r="AE709" s="81">
        <v>0</v>
      </c>
      <c r="AF709" s="81">
        <v>0</v>
      </c>
      <c r="AG709" s="80" t="str">
        <f>IFERROR(VLOOKUP(AB709,$AI:$AJ,2,FALSE),0)</f>
        <v>授信审批部</v>
      </c>
      <c r="AI709" s="89" t="s">
        <v>48</v>
      </c>
      <c r="AJ709" s="89" t="s">
        <v>34</v>
      </c>
      <c r="AL709" s="83"/>
      <c r="AM709" s="83"/>
      <c r="AN709" s="83"/>
      <c r="AO709" s="83"/>
      <c r="AP709" s="83"/>
      <c r="AX709" s="80" t="s">
        <v>48</v>
      </c>
      <c r="AY709" s="80" t="s">
        <v>34</v>
      </c>
    </row>
    <row r="710" s="80" customFormat="1" ht="17.25" spans="1:51">
      <c r="A710" s="95"/>
      <c r="B710" s="95"/>
      <c r="C710" s="95"/>
      <c r="D710" s="95"/>
      <c r="E710" s="95"/>
      <c r="F710" s="95"/>
      <c r="G710" s="95"/>
      <c r="H710" s="95"/>
      <c r="I710" s="95"/>
      <c r="J710" s="95"/>
      <c r="K710" s="95"/>
      <c r="Y710" s="98"/>
      <c r="Z710" s="80">
        <f t="shared" si="34"/>
        <v>0</v>
      </c>
      <c r="AA710" s="80" t="str">
        <f t="shared" si="33"/>
        <v>金桥支行</v>
      </c>
      <c r="AB710" s="81" t="s">
        <v>539</v>
      </c>
      <c r="AC710" s="81">
        <v>0</v>
      </c>
      <c r="AD710" s="81">
        <v>0</v>
      </c>
      <c r="AE710" s="81">
        <v>0</v>
      </c>
      <c r="AF710" s="81">
        <v>0</v>
      </c>
      <c r="AG710" s="80" t="str">
        <f>IFERROR(VLOOKUP(AB710,$AI:$AJ,2,FALSE),0)</f>
        <v>金桥支行</v>
      </c>
      <c r="AI710" s="89" t="s">
        <v>347</v>
      </c>
      <c r="AJ710" s="89" t="s">
        <v>78</v>
      </c>
      <c r="AL710" s="83"/>
      <c r="AM710" s="83"/>
      <c r="AN710" s="83"/>
      <c r="AO710" s="83"/>
      <c r="AP710" s="83"/>
      <c r="AX710" s="81" t="s">
        <v>347</v>
      </c>
      <c r="AY710" s="81" t="s">
        <v>78</v>
      </c>
    </row>
    <row r="711" s="80" customFormat="1" ht="17.25" spans="1:51">
      <c r="A711" s="95"/>
      <c r="B711" s="95"/>
      <c r="C711" s="95"/>
      <c r="D711" s="95"/>
      <c r="E711" s="95"/>
      <c r="F711" s="95"/>
      <c r="G711" s="95"/>
      <c r="H711" s="95"/>
      <c r="I711" s="95"/>
      <c r="J711" s="95"/>
      <c r="K711" s="95"/>
      <c r="Y711" s="98"/>
      <c r="Z711" s="80">
        <f t="shared" si="34"/>
        <v>0</v>
      </c>
      <c r="AA711" s="80">
        <f t="shared" si="33"/>
        <v>0</v>
      </c>
      <c r="AB711" s="81" t="s">
        <v>1037</v>
      </c>
      <c r="AC711" s="81">
        <v>0</v>
      </c>
      <c r="AD711" s="81">
        <v>0</v>
      </c>
      <c r="AE711" s="81">
        <v>0</v>
      </c>
      <c r="AF711" s="81">
        <v>0</v>
      </c>
      <c r="AG711" s="80">
        <f>IFERROR(VLOOKUP(AB711,$AI:$AJ,2,FALSE),0)</f>
        <v>0</v>
      </c>
      <c r="AI711" s="89" t="s">
        <v>702</v>
      </c>
      <c r="AJ711" s="89" t="s">
        <v>34</v>
      </c>
      <c r="AL711" s="83"/>
      <c r="AM711" s="83"/>
      <c r="AN711" s="83"/>
      <c r="AO711" s="83"/>
      <c r="AP711" s="83"/>
      <c r="AX711" s="80" t="s">
        <v>702</v>
      </c>
      <c r="AY711" s="80" t="s">
        <v>34</v>
      </c>
    </row>
    <row r="712" s="80" customFormat="1" ht="17.25" spans="1:51">
      <c r="A712" s="95"/>
      <c r="B712" s="95"/>
      <c r="C712" s="95"/>
      <c r="D712" s="95"/>
      <c r="E712" s="95"/>
      <c r="F712" s="95"/>
      <c r="G712" s="95"/>
      <c r="H712" s="95"/>
      <c r="I712" s="95"/>
      <c r="J712" s="95"/>
      <c r="K712" s="95"/>
      <c r="Y712" s="98"/>
      <c r="Z712" s="80">
        <f t="shared" si="34"/>
        <v>0</v>
      </c>
      <c r="AA712" s="80" t="str">
        <f t="shared" si="33"/>
        <v>曹路支行</v>
      </c>
      <c r="AB712" s="81" t="s">
        <v>866</v>
      </c>
      <c r="AC712" s="81">
        <v>0</v>
      </c>
      <c r="AD712" s="81">
        <v>0</v>
      </c>
      <c r="AE712" s="81">
        <v>0</v>
      </c>
      <c r="AF712" s="81">
        <v>0</v>
      </c>
      <c r="AG712" s="80" t="str">
        <f>IFERROR(VLOOKUP(AB712,$AI:$AJ,2,FALSE),0)</f>
        <v>曹路支行</v>
      </c>
      <c r="AI712" s="89" t="s">
        <v>656</v>
      </c>
      <c r="AJ712" s="89" t="s">
        <v>34</v>
      </c>
      <c r="AL712" s="83"/>
      <c r="AM712" s="83"/>
      <c r="AN712" s="83"/>
      <c r="AO712" s="83"/>
      <c r="AP712" s="83"/>
      <c r="AX712" s="80" t="s">
        <v>656</v>
      </c>
      <c r="AY712" s="80" t="s">
        <v>34</v>
      </c>
    </row>
    <row r="713" s="80" customFormat="1" ht="17.25" spans="1:51">
      <c r="A713" s="95"/>
      <c r="B713" s="95"/>
      <c r="C713" s="95"/>
      <c r="D713" s="95"/>
      <c r="E713" s="95"/>
      <c r="F713" s="95"/>
      <c r="G713" s="95"/>
      <c r="H713" s="95"/>
      <c r="I713" s="95"/>
      <c r="J713" s="95"/>
      <c r="K713" s="95"/>
      <c r="Y713" s="98"/>
      <c r="Z713" s="80">
        <f t="shared" si="34"/>
        <v>0</v>
      </c>
      <c r="AA713" s="80" t="str">
        <f t="shared" si="33"/>
        <v>陆家嘴支行</v>
      </c>
      <c r="AB713" s="81" t="s">
        <v>666</v>
      </c>
      <c r="AC713" s="81">
        <v>0</v>
      </c>
      <c r="AD713" s="81">
        <v>0</v>
      </c>
      <c r="AE713" s="81">
        <v>0</v>
      </c>
      <c r="AF713" s="81">
        <v>0</v>
      </c>
      <c r="AG713" s="80" t="str">
        <f>IFERROR(VLOOKUP(AB713,$AI:$AJ,2,FALSE),0)</f>
        <v>陆家嘴支行</v>
      </c>
      <c r="AI713" s="89" t="s">
        <v>284</v>
      </c>
      <c r="AJ713" s="89" t="s">
        <v>34</v>
      </c>
      <c r="AL713" s="83"/>
      <c r="AM713" s="83"/>
      <c r="AN713" s="83"/>
      <c r="AO713" s="83"/>
      <c r="AP713" s="83"/>
      <c r="AX713" s="80" t="s">
        <v>284</v>
      </c>
      <c r="AY713" s="80" t="s">
        <v>34</v>
      </c>
    </row>
    <row r="714" s="80" customFormat="1" ht="17.25" spans="1:51">
      <c r="A714" s="95"/>
      <c r="B714" s="95"/>
      <c r="C714" s="95"/>
      <c r="D714" s="95"/>
      <c r="E714" s="95"/>
      <c r="F714" s="95"/>
      <c r="G714" s="95"/>
      <c r="H714" s="95"/>
      <c r="I714" s="95"/>
      <c r="J714" s="95"/>
      <c r="K714" s="95"/>
      <c r="Y714" s="98"/>
      <c r="Z714" s="80">
        <f t="shared" si="34"/>
        <v>0</v>
      </c>
      <c r="AA714" s="80" t="str">
        <f t="shared" si="33"/>
        <v>营业部</v>
      </c>
      <c r="AB714" s="81" t="s">
        <v>645</v>
      </c>
      <c r="AC714" s="81">
        <v>0</v>
      </c>
      <c r="AD714" s="81">
        <v>0</v>
      </c>
      <c r="AE714" s="81">
        <v>0</v>
      </c>
      <c r="AF714" s="81">
        <v>0</v>
      </c>
      <c r="AG714" s="80" t="str">
        <f>IFERROR(VLOOKUP(AB714,$AI:$AJ,2,FALSE),0)</f>
        <v>营业部</v>
      </c>
      <c r="AI714" s="89" t="s">
        <v>936</v>
      </c>
      <c r="AJ714" s="89" t="s">
        <v>34</v>
      </c>
      <c r="AL714" s="83"/>
      <c r="AM714" s="83"/>
      <c r="AN714" s="83"/>
      <c r="AO714" s="83"/>
      <c r="AP714" s="83"/>
      <c r="AX714" s="80" t="s">
        <v>936</v>
      </c>
      <c r="AY714" s="80" t="s">
        <v>34</v>
      </c>
    </row>
    <row r="715" s="80" customFormat="1" ht="17.25" spans="1:51">
      <c r="A715" s="95"/>
      <c r="B715" s="95"/>
      <c r="C715" s="95"/>
      <c r="D715" s="95"/>
      <c r="E715" s="95"/>
      <c r="F715" s="95"/>
      <c r="G715" s="95"/>
      <c r="H715" s="95"/>
      <c r="I715" s="95"/>
      <c r="J715" s="95"/>
      <c r="K715" s="95"/>
      <c r="Y715" s="98"/>
      <c r="Z715" s="80">
        <f t="shared" si="34"/>
        <v>0</v>
      </c>
      <c r="AA715" s="80" t="str">
        <f t="shared" si="33"/>
        <v>公司金融部</v>
      </c>
      <c r="AB715" s="81" t="s">
        <v>205</v>
      </c>
      <c r="AC715" s="81">
        <v>0</v>
      </c>
      <c r="AD715" s="81">
        <v>0</v>
      </c>
      <c r="AE715" s="81">
        <v>0</v>
      </c>
      <c r="AF715" s="81">
        <v>0</v>
      </c>
      <c r="AG715" s="80" t="str">
        <f>IFERROR(VLOOKUP(AB715,$AI:$AJ,2,FALSE),0)</f>
        <v>公司金融部</v>
      </c>
      <c r="AI715" s="89" t="s">
        <v>982</v>
      </c>
      <c r="AJ715" s="89" t="s">
        <v>34</v>
      </c>
      <c r="AL715" s="83"/>
      <c r="AM715" s="83"/>
      <c r="AN715" s="83"/>
      <c r="AO715" s="83"/>
      <c r="AP715" s="83"/>
      <c r="AX715" s="80" t="s">
        <v>982</v>
      </c>
      <c r="AY715" s="80" t="s">
        <v>34</v>
      </c>
    </row>
    <row r="716" s="80" customFormat="1" ht="17.25" spans="1:51">
      <c r="A716" s="95"/>
      <c r="B716" s="95"/>
      <c r="C716" s="95"/>
      <c r="D716" s="95"/>
      <c r="E716" s="95"/>
      <c r="F716" s="95"/>
      <c r="G716" s="95"/>
      <c r="H716" s="95"/>
      <c r="I716" s="95"/>
      <c r="J716" s="95"/>
      <c r="K716" s="95"/>
      <c r="Y716" s="98"/>
      <c r="Z716" s="80">
        <f t="shared" si="34"/>
        <v>0</v>
      </c>
      <c r="AA716" s="80" t="str">
        <f t="shared" si="33"/>
        <v>运营管理部</v>
      </c>
      <c r="AB716" s="81" t="s">
        <v>335</v>
      </c>
      <c r="AC716" s="81">
        <v>0</v>
      </c>
      <c r="AD716" s="81">
        <v>0</v>
      </c>
      <c r="AE716" s="81">
        <v>0</v>
      </c>
      <c r="AF716" s="81">
        <v>0</v>
      </c>
      <c r="AG716" s="80" t="str">
        <f>IFERROR(VLOOKUP(AB716,$AI:$AJ,2,FALSE),0)</f>
        <v>运营管理部</v>
      </c>
      <c r="AI716" s="89" t="s">
        <v>995</v>
      </c>
      <c r="AJ716" s="89" t="s">
        <v>34</v>
      </c>
      <c r="AL716" s="83"/>
      <c r="AM716" s="83"/>
      <c r="AN716" s="83"/>
      <c r="AO716" s="83"/>
      <c r="AP716" s="83"/>
      <c r="AX716" s="80" t="s">
        <v>995</v>
      </c>
      <c r="AY716" s="80" t="s">
        <v>34</v>
      </c>
    </row>
    <row r="717" s="80" customFormat="1" ht="17.25" spans="1:51">
      <c r="A717" s="95"/>
      <c r="B717" s="95"/>
      <c r="C717" s="95"/>
      <c r="D717" s="95"/>
      <c r="E717" s="95"/>
      <c r="F717" s="95"/>
      <c r="G717" s="95"/>
      <c r="H717" s="95"/>
      <c r="I717" s="95"/>
      <c r="J717" s="95"/>
      <c r="K717" s="95"/>
      <c r="Y717" s="98"/>
      <c r="Z717" s="80">
        <f t="shared" si="34"/>
        <v>0</v>
      </c>
      <c r="AA717" s="80" t="str">
        <f t="shared" si="33"/>
        <v>运营管理部业务保障部</v>
      </c>
      <c r="AB717" s="81" t="s">
        <v>430</v>
      </c>
      <c r="AC717" s="81">
        <v>0</v>
      </c>
      <c r="AD717" s="81">
        <v>0</v>
      </c>
      <c r="AE717" s="81">
        <v>0</v>
      </c>
      <c r="AF717" s="81">
        <v>0</v>
      </c>
      <c r="AG717" s="80" t="str">
        <f>IFERROR(VLOOKUP(AB717,$AI:$AJ,2,FALSE),0)</f>
        <v>运营管理部业务保障部</v>
      </c>
      <c r="AI717" s="89" t="s">
        <v>1038</v>
      </c>
      <c r="AJ717" s="89" t="s">
        <v>34</v>
      </c>
      <c r="AL717" s="83"/>
      <c r="AM717" s="83"/>
      <c r="AN717" s="83"/>
      <c r="AO717" s="83"/>
      <c r="AP717" s="83"/>
      <c r="AX717" s="80" t="s">
        <v>1038</v>
      </c>
      <c r="AY717" s="80" t="s">
        <v>34</v>
      </c>
    </row>
    <row r="718" s="80" customFormat="1" ht="17.25" spans="1:51">
      <c r="A718" s="95"/>
      <c r="B718" s="95"/>
      <c r="C718" s="95"/>
      <c r="D718" s="95"/>
      <c r="E718" s="95"/>
      <c r="F718" s="95"/>
      <c r="G718" s="95"/>
      <c r="H718" s="95"/>
      <c r="I718" s="95"/>
      <c r="J718" s="95"/>
      <c r="K718" s="95"/>
      <c r="Y718" s="98"/>
      <c r="Z718" s="80">
        <f t="shared" si="34"/>
        <v>0</v>
      </c>
      <c r="AA718" s="80" t="str">
        <f t="shared" si="33"/>
        <v>合庆支行</v>
      </c>
      <c r="AB718" s="81" t="s">
        <v>542</v>
      </c>
      <c r="AC718" s="81">
        <v>0</v>
      </c>
      <c r="AD718" s="81">
        <v>0</v>
      </c>
      <c r="AE718" s="81">
        <v>0</v>
      </c>
      <c r="AF718" s="81">
        <v>0</v>
      </c>
      <c r="AG718" s="80" t="str">
        <f>IFERROR(VLOOKUP(AB718,$AI:$AJ,2,FALSE),0)</f>
        <v>合庆支行</v>
      </c>
      <c r="AI718" s="89" t="s">
        <v>1039</v>
      </c>
      <c r="AJ718" s="89" t="s">
        <v>34</v>
      </c>
      <c r="AL718" s="83"/>
      <c r="AM718" s="83"/>
      <c r="AN718" s="83"/>
      <c r="AO718" s="83"/>
      <c r="AP718" s="83"/>
      <c r="AX718" s="80" t="s">
        <v>1039</v>
      </c>
      <c r="AY718" s="80" t="s">
        <v>34</v>
      </c>
    </row>
    <row r="719" s="80" customFormat="1" ht="17.25" spans="1:51">
      <c r="A719" s="95"/>
      <c r="B719" s="95"/>
      <c r="C719" s="95"/>
      <c r="D719" s="95"/>
      <c r="E719" s="95"/>
      <c r="F719" s="95"/>
      <c r="G719" s="95"/>
      <c r="H719" s="95"/>
      <c r="I719" s="95"/>
      <c r="J719" s="95"/>
      <c r="K719" s="95"/>
      <c r="Y719" s="98"/>
      <c r="Z719" s="80">
        <f t="shared" si="34"/>
        <v>0</v>
      </c>
      <c r="AA719" s="80" t="str">
        <f t="shared" si="33"/>
        <v>陆家嘴支行</v>
      </c>
      <c r="AB719" s="81" t="s">
        <v>649</v>
      </c>
      <c r="AC719" s="81">
        <v>0</v>
      </c>
      <c r="AD719" s="81">
        <v>0</v>
      </c>
      <c r="AE719" s="81">
        <v>0</v>
      </c>
      <c r="AF719" s="81">
        <v>0</v>
      </c>
      <c r="AG719" s="80" t="str">
        <f>IFERROR(VLOOKUP(AB719,$AI:$AJ,2,FALSE),0)</f>
        <v>陆家嘴支行</v>
      </c>
      <c r="AI719" s="89" t="s">
        <v>547</v>
      </c>
      <c r="AJ719" s="89" t="s">
        <v>34</v>
      </c>
      <c r="AL719" s="83"/>
      <c r="AM719" s="83"/>
      <c r="AN719" s="83"/>
      <c r="AO719" s="83"/>
      <c r="AP719" s="83"/>
      <c r="AX719" s="80" t="s">
        <v>547</v>
      </c>
      <c r="AY719" s="80" t="s">
        <v>34</v>
      </c>
    </row>
    <row r="720" s="80" customFormat="1" ht="17.25" spans="1:51">
      <c r="A720" s="95"/>
      <c r="B720" s="95"/>
      <c r="C720" s="95"/>
      <c r="D720" s="95"/>
      <c r="E720" s="95"/>
      <c r="F720" s="95"/>
      <c r="G720" s="95"/>
      <c r="H720" s="95"/>
      <c r="I720" s="95"/>
      <c r="J720" s="95"/>
      <c r="K720" s="95"/>
      <c r="Y720" s="98"/>
      <c r="Z720" s="80">
        <f t="shared" si="34"/>
        <v>0</v>
      </c>
      <c r="AA720" s="80" t="str">
        <f t="shared" si="33"/>
        <v>施湾支行</v>
      </c>
      <c r="AB720" s="81" t="s">
        <v>1058</v>
      </c>
      <c r="AC720" s="81">
        <v>0</v>
      </c>
      <c r="AD720" s="81">
        <v>0</v>
      </c>
      <c r="AE720" s="81">
        <v>0</v>
      </c>
      <c r="AF720" s="81">
        <v>0</v>
      </c>
      <c r="AG720" s="80" t="str">
        <f>IFERROR(VLOOKUP(AB720,$AI:$AJ,2,FALSE),0)</f>
        <v>施湾支行</v>
      </c>
      <c r="AI720" s="89" t="s">
        <v>658</v>
      </c>
      <c r="AJ720" s="89" t="s">
        <v>109</v>
      </c>
      <c r="AL720" s="83"/>
      <c r="AM720" s="83"/>
      <c r="AN720" s="83"/>
      <c r="AO720" s="83"/>
      <c r="AP720" s="83"/>
      <c r="AX720" s="80" t="s">
        <v>658</v>
      </c>
      <c r="AY720" s="80" t="s">
        <v>109</v>
      </c>
    </row>
    <row r="721" s="80" customFormat="1" ht="17.25" spans="1:51">
      <c r="A721" s="95"/>
      <c r="B721" s="95"/>
      <c r="C721" s="95"/>
      <c r="D721" s="95"/>
      <c r="E721" s="95"/>
      <c r="F721" s="95"/>
      <c r="G721" s="95"/>
      <c r="H721" s="95"/>
      <c r="I721" s="95"/>
      <c r="J721" s="95"/>
      <c r="K721" s="95"/>
      <c r="Y721" s="98"/>
      <c r="Z721" s="80">
        <f t="shared" si="34"/>
        <v>0</v>
      </c>
      <c r="AA721" s="80" t="str">
        <f t="shared" si="33"/>
        <v>高桥支行</v>
      </c>
      <c r="AB721" s="81" t="s">
        <v>892</v>
      </c>
      <c r="AC721" s="81">
        <v>0</v>
      </c>
      <c r="AD721" s="81">
        <v>0</v>
      </c>
      <c r="AE721" s="81">
        <v>0</v>
      </c>
      <c r="AF721" s="81">
        <v>0</v>
      </c>
      <c r="AG721" s="80" t="str">
        <f>IFERROR(VLOOKUP(AB721,$AI:$AJ,2,FALSE),0)</f>
        <v>高桥支行</v>
      </c>
      <c r="AI721" s="89" t="s">
        <v>79</v>
      </c>
      <c r="AJ721" s="89" t="s">
        <v>109</v>
      </c>
      <c r="AL721" s="83"/>
      <c r="AM721" s="83"/>
      <c r="AN721" s="83"/>
      <c r="AO721" s="83"/>
      <c r="AP721" s="83"/>
      <c r="AX721" s="80" t="s">
        <v>79</v>
      </c>
      <c r="AY721" s="80" t="s">
        <v>109</v>
      </c>
    </row>
    <row r="722" s="80" customFormat="1" ht="17.25" spans="1:51">
      <c r="A722" s="95"/>
      <c r="B722" s="95"/>
      <c r="C722" s="95"/>
      <c r="D722" s="95"/>
      <c r="E722" s="95"/>
      <c r="F722" s="95"/>
      <c r="G722" s="95"/>
      <c r="H722" s="95"/>
      <c r="I722" s="95"/>
      <c r="J722" s="95"/>
      <c r="K722" s="95"/>
      <c r="Y722" s="98"/>
      <c r="Z722" s="80">
        <f t="shared" si="34"/>
        <v>0</v>
      </c>
      <c r="AA722" s="80">
        <f t="shared" si="33"/>
        <v>0</v>
      </c>
      <c r="AB722" s="81" t="s">
        <v>1040</v>
      </c>
      <c r="AC722" s="81">
        <v>0</v>
      </c>
      <c r="AD722" s="81">
        <v>0</v>
      </c>
      <c r="AE722" s="81">
        <v>0</v>
      </c>
      <c r="AF722" s="81">
        <v>0</v>
      </c>
      <c r="AG722" s="80">
        <f>IFERROR(VLOOKUP(AB722,$AI:$AJ,2,FALSE),0)</f>
        <v>0</v>
      </c>
      <c r="AI722" s="89" t="s">
        <v>209</v>
      </c>
      <c r="AJ722" s="89" t="s">
        <v>109</v>
      </c>
      <c r="AL722" s="83"/>
      <c r="AM722" s="83"/>
      <c r="AN722" s="83"/>
      <c r="AO722" s="83"/>
      <c r="AP722" s="83"/>
      <c r="AX722" s="80" t="s">
        <v>209</v>
      </c>
      <c r="AY722" s="80" t="s">
        <v>109</v>
      </c>
    </row>
    <row r="723" s="80" customFormat="1" ht="17.25" spans="1:51">
      <c r="A723" s="95"/>
      <c r="B723" s="95"/>
      <c r="C723" s="95"/>
      <c r="D723" s="95"/>
      <c r="E723" s="95"/>
      <c r="F723" s="95"/>
      <c r="G723" s="95"/>
      <c r="H723" s="95"/>
      <c r="I723" s="95"/>
      <c r="J723" s="95"/>
      <c r="K723" s="95"/>
      <c r="Y723" s="98"/>
      <c r="Z723" s="80">
        <f t="shared" si="34"/>
        <v>0</v>
      </c>
      <c r="AA723" s="80" t="str">
        <f t="shared" si="33"/>
        <v>五星路支行</v>
      </c>
      <c r="AB723" s="81" t="s">
        <v>819</v>
      </c>
      <c r="AC723" s="81">
        <v>0</v>
      </c>
      <c r="AD723" s="81">
        <v>0</v>
      </c>
      <c r="AE723" s="81">
        <v>0</v>
      </c>
      <c r="AF723" s="81">
        <v>0</v>
      </c>
      <c r="AG723" s="80" t="str">
        <f>IFERROR(VLOOKUP(AB723,$AI:$AJ,2,FALSE),0)</f>
        <v>五星路支行</v>
      </c>
      <c r="AI723" s="89" t="s">
        <v>120</v>
      </c>
      <c r="AJ723" s="89" t="s">
        <v>109</v>
      </c>
      <c r="AL723" s="83"/>
      <c r="AM723" s="83"/>
      <c r="AN723" s="83"/>
      <c r="AO723" s="83"/>
      <c r="AP723" s="83"/>
      <c r="AX723" s="80" t="s">
        <v>120</v>
      </c>
      <c r="AY723" s="80" t="s">
        <v>109</v>
      </c>
    </row>
    <row r="724" s="80" customFormat="1" ht="17.25" spans="1:51">
      <c r="A724" s="95"/>
      <c r="B724" s="95"/>
      <c r="C724" s="95"/>
      <c r="D724" s="95"/>
      <c r="E724" s="95"/>
      <c r="F724" s="95"/>
      <c r="G724" s="95"/>
      <c r="H724" s="95"/>
      <c r="I724" s="95"/>
      <c r="J724" s="95"/>
      <c r="K724" s="95"/>
      <c r="Y724" s="98"/>
      <c r="Z724" s="80">
        <f t="shared" si="34"/>
        <v>0</v>
      </c>
      <c r="AA724" s="80" t="str">
        <f t="shared" si="33"/>
        <v>市场一部</v>
      </c>
      <c r="AB724" s="81" t="s">
        <v>582</v>
      </c>
      <c r="AC724" s="81">
        <v>0</v>
      </c>
      <c r="AD724" s="81">
        <v>0</v>
      </c>
      <c r="AE724" s="81">
        <v>0</v>
      </c>
      <c r="AF724" s="81">
        <v>0</v>
      </c>
      <c r="AG724" s="80" t="str">
        <f>IFERROR(VLOOKUP(AB724,$AI:$AJ,2,FALSE),0)</f>
        <v>市场一部</v>
      </c>
      <c r="AI724" s="89" t="s">
        <v>785</v>
      </c>
      <c r="AJ724" s="89" t="s">
        <v>109</v>
      </c>
      <c r="AL724" s="83"/>
      <c r="AM724" s="83"/>
      <c r="AN724" s="83"/>
      <c r="AO724" s="83"/>
      <c r="AP724" s="83"/>
      <c r="AX724" s="80" t="s">
        <v>785</v>
      </c>
      <c r="AY724" s="80" t="s">
        <v>109</v>
      </c>
    </row>
    <row r="725" s="80" customFormat="1" ht="17.25" spans="1:51">
      <c r="A725" s="95"/>
      <c r="B725" s="95"/>
      <c r="C725" s="95"/>
      <c r="D725" s="95"/>
      <c r="E725" s="95"/>
      <c r="F725" s="95"/>
      <c r="G725" s="95"/>
      <c r="H725" s="95"/>
      <c r="I725" s="95"/>
      <c r="J725" s="95"/>
      <c r="K725" s="95"/>
      <c r="Y725" s="98"/>
      <c r="Z725" s="80">
        <f t="shared" si="34"/>
        <v>0</v>
      </c>
      <c r="AA725" s="80">
        <f t="shared" si="33"/>
        <v>0</v>
      </c>
      <c r="AB725" s="81" t="s">
        <v>1041</v>
      </c>
      <c r="AC725" s="81">
        <v>0</v>
      </c>
      <c r="AD725" s="81">
        <v>0</v>
      </c>
      <c r="AE725" s="81">
        <v>0</v>
      </c>
      <c r="AF725" s="81">
        <v>0</v>
      </c>
      <c r="AG725" s="80">
        <f>IFERROR(VLOOKUP(AB725,$AI:$AJ,2,FALSE),0)</f>
        <v>0</v>
      </c>
      <c r="AI725" s="93" t="s">
        <v>1043</v>
      </c>
      <c r="AJ725" s="89" t="s">
        <v>109</v>
      </c>
      <c r="AL725" s="83"/>
      <c r="AM725" s="83"/>
      <c r="AN725" s="83"/>
      <c r="AO725" s="83"/>
      <c r="AP725" s="83"/>
      <c r="AX725" s="80" t="s">
        <v>1043</v>
      </c>
      <c r="AY725" s="80" t="s">
        <v>109</v>
      </c>
    </row>
    <row r="726" s="80" customFormat="1" ht="17.25" spans="1:51">
      <c r="A726" s="95"/>
      <c r="B726" s="95"/>
      <c r="C726" s="95"/>
      <c r="D726" s="95"/>
      <c r="E726" s="95"/>
      <c r="F726" s="95"/>
      <c r="G726" s="95"/>
      <c r="H726" s="95"/>
      <c r="I726" s="95"/>
      <c r="J726" s="95"/>
      <c r="K726" s="95"/>
      <c r="Y726" s="98"/>
      <c r="Z726" s="80">
        <f t="shared" si="34"/>
        <v>0</v>
      </c>
      <c r="AA726" s="80" t="str">
        <f t="shared" si="33"/>
        <v>运营管理部</v>
      </c>
      <c r="AB726" s="81" t="s">
        <v>395</v>
      </c>
      <c r="AC726" s="81">
        <v>0</v>
      </c>
      <c r="AD726" s="81">
        <v>0</v>
      </c>
      <c r="AE726" s="81">
        <v>0</v>
      </c>
      <c r="AF726" s="81">
        <v>0</v>
      </c>
      <c r="AG726" s="80" t="str">
        <f>IFERROR(VLOOKUP(AB726,$AI:$AJ,2,FALSE),0)</f>
        <v>运营管理部</v>
      </c>
      <c r="AI726" s="94" t="s">
        <v>1044</v>
      </c>
      <c r="AJ726" s="89" t="s">
        <v>109</v>
      </c>
      <c r="AL726" s="83"/>
      <c r="AM726" s="83"/>
      <c r="AN726" s="83"/>
      <c r="AO726" s="83"/>
      <c r="AP726" s="83"/>
      <c r="AX726" s="80" t="s">
        <v>1044</v>
      </c>
      <c r="AY726" s="80" t="s">
        <v>109</v>
      </c>
    </row>
    <row r="727" s="80" customFormat="1" ht="17.25" spans="1:51">
      <c r="A727" s="95"/>
      <c r="B727" s="95"/>
      <c r="C727" s="95"/>
      <c r="D727" s="95"/>
      <c r="E727" s="95"/>
      <c r="F727" s="95"/>
      <c r="G727" s="95"/>
      <c r="H727" s="95"/>
      <c r="I727" s="95"/>
      <c r="J727" s="95"/>
      <c r="K727" s="95"/>
      <c r="Y727" s="98"/>
      <c r="Z727" s="80">
        <f t="shared" si="34"/>
        <v>0</v>
      </c>
      <c r="AA727" s="80">
        <f t="shared" si="33"/>
        <v>0</v>
      </c>
      <c r="AB727" s="81" t="s">
        <v>1042</v>
      </c>
      <c r="AC727" s="81">
        <v>0</v>
      </c>
      <c r="AD727" s="81">
        <v>0</v>
      </c>
      <c r="AE727" s="81">
        <v>0</v>
      </c>
      <c r="AF727" s="81">
        <v>0</v>
      </c>
      <c r="AG727" s="80">
        <f>IFERROR(VLOOKUP(AB727,$AI:$AJ,2,FALSE),0)</f>
        <v>0</v>
      </c>
      <c r="AI727" s="89" t="s">
        <v>1045</v>
      </c>
      <c r="AJ727" s="89" t="s">
        <v>109</v>
      </c>
      <c r="AL727" s="83"/>
      <c r="AM727" s="83"/>
      <c r="AN727" s="83"/>
      <c r="AO727" s="83"/>
      <c r="AP727" s="83"/>
      <c r="AX727" s="80" t="s">
        <v>1045</v>
      </c>
      <c r="AY727" s="80" t="s">
        <v>109</v>
      </c>
    </row>
    <row r="728" s="80" customFormat="1" ht="17.25" spans="1:51">
      <c r="A728" s="95"/>
      <c r="B728" s="95"/>
      <c r="C728" s="95"/>
      <c r="D728" s="95"/>
      <c r="E728" s="95"/>
      <c r="F728" s="95"/>
      <c r="G728" s="95"/>
      <c r="H728" s="95"/>
      <c r="I728" s="95"/>
      <c r="J728" s="95"/>
      <c r="K728" s="95"/>
      <c r="Y728" s="98"/>
      <c r="Z728" s="80">
        <f t="shared" si="34"/>
        <v>0</v>
      </c>
      <c r="AA728" s="80" t="str">
        <f t="shared" si="33"/>
        <v>唐镇支行</v>
      </c>
      <c r="AB728" s="81" t="s">
        <v>544</v>
      </c>
      <c r="AC728" s="81">
        <v>0</v>
      </c>
      <c r="AD728" s="81">
        <v>0</v>
      </c>
      <c r="AE728" s="81">
        <v>0</v>
      </c>
      <c r="AF728" s="81">
        <v>0</v>
      </c>
      <c r="AG728" s="80" t="str">
        <f>IFERROR(VLOOKUP(AB728,$AI:$AJ,2,FALSE),0)</f>
        <v>唐镇支行</v>
      </c>
      <c r="AI728" s="89" t="s">
        <v>944</v>
      </c>
      <c r="AJ728" s="89" t="s">
        <v>109</v>
      </c>
      <c r="AL728" s="83"/>
      <c r="AM728" s="83"/>
      <c r="AN728" s="83"/>
      <c r="AO728" s="83"/>
      <c r="AP728" s="83"/>
      <c r="AX728" s="80" t="s">
        <v>944</v>
      </c>
      <c r="AY728" s="80" t="s">
        <v>109</v>
      </c>
    </row>
    <row r="729" s="80" customFormat="1" ht="17.25" spans="1:51">
      <c r="A729" s="95"/>
      <c r="B729" s="95"/>
      <c r="C729" s="95"/>
      <c r="D729" s="95"/>
      <c r="E729" s="95"/>
      <c r="F729" s="95"/>
      <c r="G729" s="95"/>
      <c r="H729" s="95"/>
      <c r="I729" s="95"/>
      <c r="J729" s="95"/>
      <c r="K729" s="95"/>
      <c r="Y729" s="98"/>
      <c r="Z729" s="80">
        <f t="shared" si="34"/>
        <v>0</v>
      </c>
      <c r="AA729" s="80" t="str">
        <f t="shared" si="33"/>
        <v>川沙支行</v>
      </c>
      <c r="AB729" s="81" t="s">
        <v>547</v>
      </c>
      <c r="AC729" s="81">
        <v>0</v>
      </c>
      <c r="AD729" s="81">
        <v>0</v>
      </c>
      <c r="AE729" s="81">
        <v>0</v>
      </c>
      <c r="AF729" s="81">
        <v>0</v>
      </c>
      <c r="AG729" s="80" t="str">
        <f>IFERROR(VLOOKUP(AB729,$AI:$AJ,2,FALSE),0)</f>
        <v>川沙支行</v>
      </c>
      <c r="AI729" s="89" t="s">
        <v>467</v>
      </c>
      <c r="AJ729" s="89" t="s">
        <v>78</v>
      </c>
      <c r="AL729" s="83"/>
      <c r="AM729" s="83"/>
      <c r="AN729" s="83"/>
      <c r="AO729" s="83"/>
      <c r="AP729" s="83"/>
      <c r="AX729" s="80" t="s">
        <v>467</v>
      </c>
      <c r="AY729" s="80" t="s">
        <v>78</v>
      </c>
    </row>
    <row r="730" s="80" customFormat="1" ht="17.25" spans="1:51">
      <c r="A730" s="95"/>
      <c r="B730" s="95"/>
      <c r="C730" s="95"/>
      <c r="D730" s="95"/>
      <c r="E730" s="95"/>
      <c r="F730" s="95"/>
      <c r="G730" s="95"/>
      <c r="H730" s="95"/>
      <c r="I730" s="95"/>
      <c r="J730" s="95"/>
      <c r="K730" s="95"/>
      <c r="Y730" s="98"/>
      <c r="Z730" s="80">
        <f t="shared" si="34"/>
        <v>0</v>
      </c>
      <c r="AA730" s="80" t="str">
        <f t="shared" si="33"/>
        <v>唐镇支行</v>
      </c>
      <c r="AB730" s="81" t="s">
        <v>993</v>
      </c>
      <c r="AC730" s="81">
        <v>0</v>
      </c>
      <c r="AD730" s="81">
        <v>0</v>
      </c>
      <c r="AE730" s="81">
        <v>0</v>
      </c>
      <c r="AF730" s="81">
        <v>0</v>
      </c>
      <c r="AG730" s="80" t="str">
        <f>IFERROR(VLOOKUP(AB730,$AI:$AJ,2,FALSE),0)</f>
        <v>唐镇支行</v>
      </c>
      <c r="AI730" s="89" t="s">
        <v>175</v>
      </c>
      <c r="AJ730" s="89" t="s">
        <v>34</v>
      </c>
      <c r="AL730" s="83"/>
      <c r="AM730" s="83"/>
      <c r="AN730" s="83"/>
      <c r="AO730" s="83"/>
      <c r="AP730" s="83"/>
      <c r="AX730" s="80" t="s">
        <v>175</v>
      </c>
      <c r="AY730" s="80" t="s">
        <v>34</v>
      </c>
    </row>
    <row r="731" s="80" customFormat="1" ht="17.25" spans="1:51">
      <c r="A731" s="95"/>
      <c r="B731" s="95"/>
      <c r="C731" s="95"/>
      <c r="D731" s="95"/>
      <c r="E731" s="95"/>
      <c r="F731" s="95"/>
      <c r="G731" s="95"/>
      <c r="H731" s="95"/>
      <c r="I731" s="95"/>
      <c r="J731" s="95"/>
      <c r="K731" s="95"/>
      <c r="Y731" s="98"/>
      <c r="Z731" s="80">
        <f t="shared" si="34"/>
        <v>0</v>
      </c>
      <c r="AA731" s="80" t="str">
        <f t="shared" si="33"/>
        <v>新园路支行</v>
      </c>
      <c r="AB731" s="81" t="s">
        <v>549</v>
      </c>
      <c r="AC731" s="81">
        <v>0</v>
      </c>
      <c r="AD731" s="81">
        <v>0</v>
      </c>
      <c r="AE731" s="81">
        <v>0</v>
      </c>
      <c r="AF731" s="81">
        <v>0</v>
      </c>
      <c r="AG731" s="80" t="str">
        <f>IFERROR(VLOOKUP(AB731,$AI:$AJ,2,FALSE),0)</f>
        <v>新园路支行</v>
      </c>
      <c r="AI731" s="89" t="s">
        <v>321</v>
      </c>
      <c r="AJ731" s="89" t="s">
        <v>78</v>
      </c>
      <c r="AL731" s="83"/>
      <c r="AM731" s="83"/>
      <c r="AN731" s="83"/>
      <c r="AO731" s="83"/>
      <c r="AP731" s="83"/>
      <c r="AX731" s="80" t="s">
        <v>321</v>
      </c>
      <c r="AY731" s="80" t="s">
        <v>78</v>
      </c>
    </row>
    <row r="732" s="80" customFormat="1" ht="17.25" spans="1:51">
      <c r="A732" s="95"/>
      <c r="B732" s="95"/>
      <c r="C732" s="95"/>
      <c r="D732" s="95"/>
      <c r="E732" s="95"/>
      <c r="F732" s="95"/>
      <c r="G732" s="95"/>
      <c r="H732" s="95"/>
      <c r="I732" s="95"/>
      <c r="J732" s="95"/>
      <c r="K732" s="95"/>
      <c r="Y732" s="98"/>
      <c r="Z732" s="80">
        <f t="shared" si="34"/>
        <v>0</v>
      </c>
      <c r="AA732" s="80" t="str">
        <f t="shared" si="33"/>
        <v>张江支行</v>
      </c>
      <c r="AB732" s="81" t="s">
        <v>966</v>
      </c>
      <c r="AC732" s="81">
        <v>0</v>
      </c>
      <c r="AD732" s="81">
        <v>0</v>
      </c>
      <c r="AE732" s="81">
        <v>0</v>
      </c>
      <c r="AF732" s="81">
        <v>0</v>
      </c>
      <c r="AG732" s="80" t="str">
        <f>IFERROR(VLOOKUP(AB732,$AI:$AJ,2,FALSE),0)</f>
        <v>张江支行</v>
      </c>
      <c r="AI732" s="89" t="s">
        <v>126</v>
      </c>
      <c r="AJ732" s="89" t="s">
        <v>66</v>
      </c>
      <c r="AL732" s="83"/>
      <c r="AM732" s="83"/>
      <c r="AN732" s="83"/>
      <c r="AO732" s="83"/>
      <c r="AP732" s="83"/>
      <c r="AX732" s="80" t="s">
        <v>126</v>
      </c>
      <c r="AY732" s="80" t="s">
        <v>66</v>
      </c>
    </row>
    <row r="733" s="80" customFormat="1" ht="17.25" spans="1:51">
      <c r="A733" s="95"/>
      <c r="B733" s="95"/>
      <c r="C733" s="95"/>
      <c r="D733" s="95"/>
      <c r="E733" s="95"/>
      <c r="F733" s="95"/>
      <c r="G733" s="95"/>
      <c r="H733" s="95"/>
      <c r="I733" s="95"/>
      <c r="J733" s="95"/>
      <c r="K733" s="95"/>
      <c r="Y733" s="98"/>
      <c r="Z733" s="80">
        <f t="shared" si="34"/>
        <v>0</v>
      </c>
      <c r="AA733" s="80" t="str">
        <f t="shared" si="33"/>
        <v>潼港分理处</v>
      </c>
      <c r="AB733" s="81" t="s">
        <v>552</v>
      </c>
      <c r="AC733" s="81">
        <v>0</v>
      </c>
      <c r="AD733" s="81">
        <v>0</v>
      </c>
      <c r="AE733" s="81">
        <v>0</v>
      </c>
      <c r="AF733" s="81">
        <v>0</v>
      </c>
      <c r="AG733" s="80" t="str">
        <f>IFERROR(VLOOKUP(AB733,$AI:$AJ,2,FALSE),0)</f>
        <v>潼港分理处</v>
      </c>
      <c r="AI733" s="89" t="s">
        <v>528</v>
      </c>
      <c r="AJ733" s="89" t="s">
        <v>78</v>
      </c>
      <c r="AL733" s="83"/>
      <c r="AM733" s="83"/>
      <c r="AN733" s="83"/>
      <c r="AO733" s="83"/>
      <c r="AP733" s="83"/>
      <c r="AX733" s="80" t="s">
        <v>528</v>
      </c>
      <c r="AY733" s="80" t="s">
        <v>78</v>
      </c>
    </row>
    <row r="734" s="80" customFormat="1" ht="17.25" spans="1:51">
      <c r="A734" s="95"/>
      <c r="B734" s="95"/>
      <c r="C734" s="95"/>
      <c r="D734" s="95"/>
      <c r="E734" s="95"/>
      <c r="F734" s="95"/>
      <c r="G734" s="95"/>
      <c r="H734" s="95"/>
      <c r="I734" s="95"/>
      <c r="J734" s="95"/>
      <c r="K734" s="95"/>
      <c r="Y734" s="98"/>
      <c r="Z734" s="80">
        <f t="shared" si="34"/>
        <v>0</v>
      </c>
      <c r="AA734" s="80" t="str">
        <f t="shared" si="33"/>
        <v>蔡路支行</v>
      </c>
      <c r="AB734" s="81" t="s">
        <v>555</v>
      </c>
      <c r="AC734" s="81">
        <v>0</v>
      </c>
      <c r="AD734" s="81">
        <v>0</v>
      </c>
      <c r="AE734" s="81">
        <v>0</v>
      </c>
      <c r="AF734" s="81">
        <v>0</v>
      </c>
      <c r="AG734" s="80" t="str">
        <f>IFERROR(VLOOKUP(AB734,$AI:$AJ,2,FALSE),0)</f>
        <v>蔡路支行</v>
      </c>
      <c r="AI734" s="89" t="s">
        <v>984</v>
      </c>
      <c r="AJ734" s="89" t="s">
        <v>78</v>
      </c>
      <c r="AL734" s="83"/>
      <c r="AM734" s="83"/>
      <c r="AN734" s="83"/>
      <c r="AO734" s="83"/>
      <c r="AP734" s="83"/>
      <c r="AX734" s="80" t="s">
        <v>984</v>
      </c>
      <c r="AY734" s="80" t="s">
        <v>78</v>
      </c>
    </row>
    <row r="735" s="80" customFormat="1" ht="17.25" spans="1:51">
      <c r="A735" s="95"/>
      <c r="B735" s="95"/>
      <c r="C735" s="95"/>
      <c r="D735" s="95"/>
      <c r="E735" s="95"/>
      <c r="F735" s="95"/>
      <c r="G735" s="95"/>
      <c r="H735" s="95"/>
      <c r="I735" s="95"/>
      <c r="J735" s="95"/>
      <c r="K735" s="95"/>
      <c r="Y735" s="98"/>
      <c r="Z735" s="80">
        <f t="shared" si="34"/>
        <v>0</v>
      </c>
      <c r="AA735" s="80" t="str">
        <f t="shared" si="33"/>
        <v>唐镇支行</v>
      </c>
      <c r="AB735" s="81" t="s">
        <v>1002</v>
      </c>
      <c r="AC735" s="81">
        <v>0</v>
      </c>
      <c r="AD735" s="81">
        <v>0</v>
      </c>
      <c r="AE735" s="81">
        <v>0</v>
      </c>
      <c r="AF735" s="81">
        <v>0</v>
      </c>
      <c r="AG735" s="80" t="str">
        <f>IFERROR(VLOOKUP(AB735,$AI:$AJ,2,FALSE),0)</f>
        <v>唐镇支行</v>
      </c>
      <c r="AI735" s="93" t="s">
        <v>957</v>
      </c>
      <c r="AJ735" s="89" t="s">
        <v>78</v>
      </c>
      <c r="AL735" s="83"/>
      <c r="AM735" s="83"/>
      <c r="AN735" s="83"/>
      <c r="AO735" s="83"/>
      <c r="AP735" s="83"/>
      <c r="AX735" s="80" t="s">
        <v>957</v>
      </c>
      <c r="AY735" s="80" t="s">
        <v>78</v>
      </c>
    </row>
    <row r="736" s="80" customFormat="1" ht="17.25" spans="1:51">
      <c r="A736" s="95"/>
      <c r="B736" s="95"/>
      <c r="C736" s="95"/>
      <c r="D736" s="95"/>
      <c r="E736" s="95"/>
      <c r="F736" s="95"/>
      <c r="G736" s="95"/>
      <c r="H736" s="95"/>
      <c r="I736" s="95"/>
      <c r="J736" s="95"/>
      <c r="K736" s="95"/>
      <c r="Y736" s="98"/>
      <c r="Z736" s="80">
        <f t="shared" si="34"/>
        <v>0</v>
      </c>
      <c r="AA736" s="80">
        <f t="shared" si="33"/>
        <v>0</v>
      </c>
      <c r="AB736" s="81" t="s">
        <v>1046</v>
      </c>
      <c r="AC736" s="81">
        <v>0</v>
      </c>
      <c r="AD736" s="81">
        <v>0</v>
      </c>
      <c r="AE736" s="81">
        <v>0</v>
      </c>
      <c r="AF736" s="81">
        <v>0</v>
      </c>
      <c r="AG736" s="80">
        <f>IFERROR(VLOOKUP(AB736,$AI:$AJ,2,FALSE),0)</f>
        <v>0</v>
      </c>
      <c r="AI736" s="89" t="s">
        <v>1007</v>
      </c>
      <c r="AJ736" s="89" t="s">
        <v>78</v>
      </c>
      <c r="AL736" s="83"/>
      <c r="AM736" s="83"/>
      <c r="AN736" s="83"/>
      <c r="AO736" s="83"/>
      <c r="AP736" s="83"/>
      <c r="AX736" s="80" t="s">
        <v>1007</v>
      </c>
      <c r="AY736" s="80" t="s">
        <v>78</v>
      </c>
    </row>
    <row r="737" s="80" customFormat="1" ht="17.25" spans="1:51">
      <c r="A737" s="95"/>
      <c r="B737" s="95"/>
      <c r="C737" s="95"/>
      <c r="D737" s="95"/>
      <c r="E737" s="95"/>
      <c r="F737" s="95"/>
      <c r="G737" s="95"/>
      <c r="H737" s="95"/>
      <c r="I737" s="95"/>
      <c r="J737" s="95"/>
      <c r="K737" s="95"/>
      <c r="Y737" s="98"/>
      <c r="Z737" s="80">
        <f t="shared" si="34"/>
        <v>0</v>
      </c>
      <c r="AA737" s="80">
        <f t="shared" si="33"/>
        <v>0</v>
      </c>
      <c r="AB737" s="81" t="s">
        <v>1047</v>
      </c>
      <c r="AC737" s="81">
        <v>0</v>
      </c>
      <c r="AD737" s="81">
        <v>0</v>
      </c>
      <c r="AE737" s="81">
        <v>0</v>
      </c>
      <c r="AF737" s="81">
        <v>0</v>
      </c>
      <c r="AG737" s="80">
        <f>IFERROR(VLOOKUP(AB737,$AI:$AJ,2,FALSE),0)</f>
        <v>0</v>
      </c>
      <c r="AI737" s="94" t="s">
        <v>968</v>
      </c>
      <c r="AJ737" s="89" t="s">
        <v>78</v>
      </c>
      <c r="AL737" s="83"/>
      <c r="AM737" s="83"/>
      <c r="AN737" s="83"/>
      <c r="AO737" s="83"/>
      <c r="AP737" s="83"/>
      <c r="AX737" s="80" t="s">
        <v>968</v>
      </c>
      <c r="AY737" s="80" t="s">
        <v>78</v>
      </c>
    </row>
    <row r="738" s="80" customFormat="1" ht="17.25" spans="1:51">
      <c r="A738" s="95"/>
      <c r="B738" s="95"/>
      <c r="C738" s="95"/>
      <c r="D738" s="95"/>
      <c r="E738" s="95"/>
      <c r="F738" s="95"/>
      <c r="G738" s="95"/>
      <c r="H738" s="95"/>
      <c r="I738" s="95"/>
      <c r="J738" s="95"/>
      <c r="K738" s="95"/>
      <c r="Y738" s="98"/>
      <c r="Z738" s="80">
        <f t="shared" si="34"/>
        <v>0</v>
      </c>
      <c r="AA738" s="80">
        <f t="shared" si="33"/>
        <v>0</v>
      </c>
      <c r="AB738" s="81" t="s">
        <v>1048</v>
      </c>
      <c r="AC738" s="81">
        <v>0</v>
      </c>
      <c r="AD738" s="81">
        <v>0</v>
      </c>
      <c r="AE738" s="81">
        <v>0</v>
      </c>
      <c r="AF738" s="81">
        <v>0</v>
      </c>
      <c r="AG738" s="80">
        <f>IFERROR(VLOOKUP(AB738,$AI:$AJ,2,FALSE),0)</f>
        <v>0</v>
      </c>
      <c r="AI738" s="89" t="s">
        <v>1049</v>
      </c>
      <c r="AJ738" s="89" t="s">
        <v>78</v>
      </c>
      <c r="AL738" s="83"/>
      <c r="AM738" s="83"/>
      <c r="AN738" s="83"/>
      <c r="AO738" s="83"/>
      <c r="AP738" s="83"/>
      <c r="AX738" s="80" t="s">
        <v>1049</v>
      </c>
      <c r="AY738" s="80" t="s">
        <v>78</v>
      </c>
    </row>
    <row r="739" s="80" customFormat="1" spans="1:51">
      <c r="A739" s="95"/>
      <c r="B739" s="95"/>
      <c r="C739" s="95"/>
      <c r="D739" s="95"/>
      <c r="E739" s="95"/>
      <c r="F739" s="95"/>
      <c r="G739" s="95"/>
      <c r="H739" s="95"/>
      <c r="I739" s="95"/>
      <c r="J739" s="95"/>
      <c r="K739" s="95"/>
      <c r="Z739" s="80">
        <f t="shared" si="34"/>
        <v>0</v>
      </c>
      <c r="AA739" s="80" t="str">
        <f t="shared" si="33"/>
        <v>和炯路支行</v>
      </c>
      <c r="AB739" s="81" t="s">
        <v>558</v>
      </c>
      <c r="AC739" s="81">
        <v>0</v>
      </c>
      <c r="AD739" s="81">
        <v>0</v>
      </c>
      <c r="AE739" s="81">
        <v>0</v>
      </c>
      <c r="AF739" s="81">
        <v>0</v>
      </c>
      <c r="AG739" s="80" t="str">
        <f>IFERROR(VLOOKUP(AB739,$AI:$AJ,2,FALSE),0)</f>
        <v>和炯路支行</v>
      </c>
      <c r="AI739" s="89" t="s">
        <v>964</v>
      </c>
      <c r="AJ739" s="89" t="s">
        <v>32</v>
      </c>
      <c r="AL739" s="83"/>
      <c r="AM739" s="83"/>
      <c r="AN739" s="83"/>
      <c r="AO739" s="83"/>
      <c r="AP739" s="83"/>
      <c r="AX739" s="80" t="s">
        <v>964</v>
      </c>
      <c r="AY739" s="80" t="s">
        <v>32</v>
      </c>
    </row>
    <row r="740" s="80" customFormat="1" spans="1:51">
      <c r="A740" s="95"/>
      <c r="B740" s="95"/>
      <c r="C740" s="95"/>
      <c r="D740" s="95"/>
      <c r="E740" s="95"/>
      <c r="F740" s="95"/>
      <c r="G740" s="95"/>
      <c r="H740" s="95"/>
      <c r="I740" s="95"/>
      <c r="J740" s="95"/>
      <c r="K740" s="95"/>
      <c r="AB740" s="81" t="s">
        <v>146</v>
      </c>
      <c r="AC740" s="81"/>
      <c r="AD740" s="81"/>
      <c r="AE740" s="81"/>
      <c r="AF740" s="81"/>
      <c r="AI740" s="89" t="s">
        <v>997</v>
      </c>
      <c r="AJ740" s="89" t="s">
        <v>32</v>
      </c>
      <c r="AL740" s="83"/>
      <c r="AM740" s="83"/>
      <c r="AN740" s="83"/>
      <c r="AO740" s="83"/>
      <c r="AP740" s="83"/>
      <c r="AX740" s="80" t="s">
        <v>997</v>
      </c>
      <c r="AY740" s="80" t="s">
        <v>32</v>
      </c>
    </row>
    <row r="741" s="80" customFormat="1" spans="1:51">
      <c r="A741" s="95"/>
      <c r="B741" s="95"/>
      <c r="C741" s="95"/>
      <c r="D741" s="95"/>
      <c r="E741" s="95"/>
      <c r="F741" s="95"/>
      <c r="G741" s="95"/>
      <c r="H741" s="95"/>
      <c r="I741" s="95"/>
      <c r="J741" s="95"/>
      <c r="K741" s="95"/>
      <c r="AB741" s="81" t="s">
        <v>151</v>
      </c>
      <c r="AC741" s="81">
        <v>23</v>
      </c>
      <c r="AD741" s="81">
        <v>2527962</v>
      </c>
      <c r="AE741" s="81">
        <v>35</v>
      </c>
      <c r="AF741" s="81">
        <v>3969884</v>
      </c>
      <c r="AI741" s="89" t="s">
        <v>1050</v>
      </c>
      <c r="AJ741" s="89" t="s">
        <v>32</v>
      </c>
      <c r="AL741" s="83"/>
      <c r="AM741" s="83"/>
      <c r="AN741" s="83"/>
      <c r="AO741" s="83"/>
      <c r="AP741" s="83"/>
      <c r="AX741" s="80" t="s">
        <v>1050</v>
      </c>
      <c r="AY741" s="80" t="s">
        <v>32</v>
      </c>
    </row>
    <row r="742" s="80" customFormat="1" spans="1:51">
      <c r="A742" s="95"/>
      <c r="B742" s="95"/>
      <c r="C742" s="95"/>
      <c r="D742" s="95"/>
      <c r="E742" s="95"/>
      <c r="F742" s="95"/>
      <c r="G742" s="95"/>
      <c r="H742" s="95"/>
      <c r="I742" s="95"/>
      <c r="J742" s="95"/>
      <c r="K742" s="95"/>
      <c r="AB742" s="81"/>
      <c r="AC742" s="81"/>
      <c r="AD742" s="81"/>
      <c r="AE742" s="81"/>
      <c r="AF742" s="81"/>
      <c r="AI742" s="89" t="s">
        <v>317</v>
      </c>
      <c r="AJ742" s="89" t="s">
        <v>32</v>
      </c>
      <c r="AL742" s="83"/>
      <c r="AM742" s="83"/>
      <c r="AN742" s="83"/>
      <c r="AO742" s="83"/>
      <c r="AP742" s="83"/>
      <c r="AX742" s="80" t="s">
        <v>317</v>
      </c>
      <c r="AY742" s="80" t="s">
        <v>32</v>
      </c>
    </row>
    <row r="743" s="80" customFormat="1" spans="1:51">
      <c r="A743" s="95"/>
      <c r="B743" s="95"/>
      <c r="C743" s="95"/>
      <c r="D743" s="95"/>
      <c r="E743" s="95"/>
      <c r="F743" s="95"/>
      <c r="G743" s="95"/>
      <c r="H743" s="95"/>
      <c r="I743" s="95"/>
      <c r="J743" s="95"/>
      <c r="K743" s="95"/>
      <c r="AB743" s="81"/>
      <c r="AC743" s="81"/>
      <c r="AD743" s="81"/>
      <c r="AE743" s="81"/>
      <c r="AF743" s="81"/>
      <c r="AI743" s="89" t="s">
        <v>394</v>
      </c>
      <c r="AJ743" s="89" t="s">
        <v>32</v>
      </c>
      <c r="AL743" s="83"/>
      <c r="AM743" s="83"/>
      <c r="AN743" s="83"/>
      <c r="AO743" s="83"/>
      <c r="AP743" s="83"/>
      <c r="AX743" s="80" t="s">
        <v>394</v>
      </c>
      <c r="AY743" s="80" t="s">
        <v>32</v>
      </c>
    </row>
    <row r="744" s="80" customFormat="1" spans="1:51">
      <c r="A744" s="95"/>
      <c r="B744" s="95"/>
      <c r="C744" s="95"/>
      <c r="D744" s="95"/>
      <c r="E744" s="95"/>
      <c r="F744" s="95"/>
      <c r="G744" s="95"/>
      <c r="H744" s="95"/>
      <c r="I744" s="95"/>
      <c r="J744" s="95"/>
      <c r="K744" s="95"/>
      <c r="AB744" s="81"/>
      <c r="AC744" s="81"/>
      <c r="AD744" s="81"/>
      <c r="AE744" s="81"/>
      <c r="AF744" s="81"/>
      <c r="AI744" s="89" t="s">
        <v>204</v>
      </c>
      <c r="AJ744" s="89" t="s">
        <v>32</v>
      </c>
      <c r="AL744" s="83"/>
      <c r="AM744" s="83"/>
      <c r="AN744" s="83"/>
      <c r="AO744" s="83"/>
      <c r="AP744" s="83"/>
      <c r="AX744" s="80" t="s">
        <v>204</v>
      </c>
      <c r="AY744" s="80" t="s">
        <v>32</v>
      </c>
    </row>
    <row r="745" s="80" customFormat="1" spans="1:51">
      <c r="A745" s="95"/>
      <c r="B745" s="95"/>
      <c r="C745" s="95"/>
      <c r="D745" s="95"/>
      <c r="E745" s="95"/>
      <c r="F745" s="95"/>
      <c r="G745" s="95"/>
      <c r="H745" s="95"/>
      <c r="I745" s="95"/>
      <c r="J745" s="95"/>
      <c r="K745" s="95"/>
      <c r="AB745" s="81"/>
      <c r="AC745" s="81"/>
      <c r="AD745" s="81"/>
      <c r="AE745" s="81"/>
      <c r="AF745" s="81"/>
      <c r="AI745" s="91" t="s">
        <v>428</v>
      </c>
      <c r="AJ745" s="89" t="s">
        <v>32</v>
      </c>
      <c r="AL745" s="83"/>
      <c r="AM745" s="83"/>
      <c r="AN745" s="83"/>
      <c r="AO745" s="83"/>
      <c r="AP745" s="83"/>
      <c r="AX745" s="80" t="s">
        <v>428</v>
      </c>
      <c r="AY745" s="80" t="s">
        <v>32</v>
      </c>
    </row>
    <row r="746" s="80" customFormat="1" spans="1:51">
      <c r="A746" s="95"/>
      <c r="B746" s="95"/>
      <c r="C746" s="95"/>
      <c r="D746" s="95"/>
      <c r="E746" s="95"/>
      <c r="F746" s="95"/>
      <c r="G746" s="95"/>
      <c r="H746" s="95"/>
      <c r="I746" s="95"/>
      <c r="J746" s="95"/>
      <c r="K746" s="95"/>
      <c r="AB746" s="81"/>
      <c r="AC746" s="81"/>
      <c r="AD746" s="81"/>
      <c r="AE746" s="81"/>
      <c r="AF746" s="81"/>
      <c r="AI746" s="89" t="s">
        <v>405</v>
      </c>
      <c r="AJ746" s="89" t="s">
        <v>32</v>
      </c>
      <c r="AL746" s="83"/>
      <c r="AM746" s="83"/>
      <c r="AN746" s="83"/>
      <c r="AO746" s="83"/>
      <c r="AP746" s="83"/>
      <c r="AX746" s="80" t="s">
        <v>405</v>
      </c>
      <c r="AY746" s="80" t="s">
        <v>32</v>
      </c>
    </row>
    <row r="747" s="80" customFormat="1" spans="1:51">
      <c r="A747" s="95"/>
      <c r="B747" s="95"/>
      <c r="C747" s="95"/>
      <c r="D747" s="95"/>
      <c r="E747" s="95"/>
      <c r="F747" s="95"/>
      <c r="G747" s="95"/>
      <c r="H747" s="95"/>
      <c r="I747" s="95"/>
      <c r="J747" s="95"/>
      <c r="K747" s="95"/>
      <c r="AB747" s="81"/>
      <c r="AC747" s="81"/>
      <c r="AD747" s="81"/>
      <c r="AE747" s="81"/>
      <c r="AF747" s="81"/>
      <c r="AI747" s="93" t="s">
        <v>142</v>
      </c>
      <c r="AJ747" s="89" t="s">
        <v>32</v>
      </c>
      <c r="AL747" s="83"/>
      <c r="AM747" s="83"/>
      <c r="AN747" s="83"/>
      <c r="AO747" s="83"/>
      <c r="AP747" s="83"/>
      <c r="AX747" s="80" t="s">
        <v>142</v>
      </c>
      <c r="AY747" s="80" t="s">
        <v>32</v>
      </c>
    </row>
    <row r="748" s="80" customFormat="1" spans="1:51">
      <c r="A748" s="95"/>
      <c r="B748" s="95"/>
      <c r="C748" s="95"/>
      <c r="D748" s="95"/>
      <c r="E748" s="95"/>
      <c r="F748" s="95"/>
      <c r="G748" s="95"/>
      <c r="H748" s="95"/>
      <c r="I748" s="95"/>
      <c r="J748" s="95"/>
      <c r="K748" s="95"/>
      <c r="AB748" s="81"/>
      <c r="AC748" s="81"/>
      <c r="AD748" s="81"/>
      <c r="AE748" s="81"/>
      <c r="AF748" s="81"/>
      <c r="AI748" s="94" t="s">
        <v>283</v>
      </c>
      <c r="AJ748" s="89" t="s">
        <v>34</v>
      </c>
      <c r="AL748" s="83"/>
      <c r="AM748" s="83"/>
      <c r="AN748" s="83"/>
      <c r="AO748" s="83"/>
      <c r="AP748" s="83"/>
      <c r="AX748" s="80" t="s">
        <v>283</v>
      </c>
      <c r="AY748" s="80" t="s">
        <v>34</v>
      </c>
    </row>
    <row r="749" s="80" customFormat="1" spans="1:51">
      <c r="A749" s="95"/>
      <c r="B749" s="95"/>
      <c r="C749" s="95"/>
      <c r="D749" s="95"/>
      <c r="E749" s="95"/>
      <c r="F749" s="95"/>
      <c r="G749" s="95"/>
      <c r="H749" s="95"/>
      <c r="I749" s="95"/>
      <c r="J749" s="95"/>
      <c r="K749" s="95"/>
      <c r="AB749" s="81"/>
      <c r="AC749" s="81"/>
      <c r="AD749" s="81"/>
      <c r="AE749" s="81"/>
      <c r="AF749" s="81"/>
      <c r="AI749" s="89" t="s">
        <v>1051</v>
      </c>
      <c r="AJ749" s="89" t="s">
        <v>167</v>
      </c>
      <c r="AL749" s="83"/>
      <c r="AM749" s="83"/>
      <c r="AN749" s="83"/>
      <c r="AO749" s="83"/>
      <c r="AP749" s="83"/>
      <c r="AX749" s="80" t="s">
        <v>1051</v>
      </c>
      <c r="AY749" s="80" t="s">
        <v>167</v>
      </c>
    </row>
    <row r="750" s="80" customFormat="1" spans="1:51">
      <c r="A750" s="95"/>
      <c r="B750" s="95"/>
      <c r="C750" s="95"/>
      <c r="D750" s="95"/>
      <c r="E750" s="95"/>
      <c r="F750" s="95"/>
      <c r="G750" s="95"/>
      <c r="H750" s="95"/>
      <c r="I750" s="95"/>
      <c r="J750" s="95"/>
      <c r="K750" s="95"/>
      <c r="AB750" s="81"/>
      <c r="AC750" s="81"/>
      <c r="AD750" s="81"/>
      <c r="AE750" s="81"/>
      <c r="AF750" s="81"/>
      <c r="AI750" s="89" t="s">
        <v>1052</v>
      </c>
      <c r="AJ750" s="89" t="s">
        <v>32</v>
      </c>
      <c r="AL750" s="83"/>
      <c r="AM750" s="83"/>
      <c r="AN750" s="83"/>
      <c r="AO750" s="83"/>
      <c r="AP750" s="83"/>
      <c r="AX750" s="80" t="s">
        <v>1052</v>
      </c>
      <c r="AY750" s="80" t="s">
        <v>32</v>
      </c>
    </row>
    <row r="751" s="80" customFormat="1" spans="1:51">
      <c r="A751" s="95"/>
      <c r="B751" s="95"/>
      <c r="C751" s="95"/>
      <c r="D751" s="95"/>
      <c r="E751" s="95"/>
      <c r="F751" s="95"/>
      <c r="G751" s="95"/>
      <c r="H751" s="95"/>
      <c r="I751" s="95"/>
      <c r="J751" s="95"/>
      <c r="K751" s="95"/>
      <c r="AB751" s="81"/>
      <c r="AC751" s="81"/>
      <c r="AD751" s="81"/>
      <c r="AE751" s="81"/>
      <c r="AF751" s="81"/>
      <c r="AI751" s="89" t="s">
        <v>930</v>
      </c>
      <c r="AJ751" s="89" t="s">
        <v>32</v>
      </c>
      <c r="AL751" s="83"/>
      <c r="AM751" s="83"/>
      <c r="AN751" s="83"/>
      <c r="AO751" s="83"/>
      <c r="AP751" s="83"/>
      <c r="AX751" s="80" t="s">
        <v>930</v>
      </c>
      <c r="AY751" s="80" t="s">
        <v>32</v>
      </c>
    </row>
    <row r="752" s="80" customFormat="1" spans="1:51">
      <c r="A752" s="95"/>
      <c r="B752" s="95"/>
      <c r="C752" s="95"/>
      <c r="D752" s="95"/>
      <c r="E752" s="95"/>
      <c r="F752" s="95"/>
      <c r="G752" s="95"/>
      <c r="H752" s="95"/>
      <c r="I752" s="95"/>
      <c r="J752" s="95"/>
      <c r="K752" s="95"/>
      <c r="AB752" s="81"/>
      <c r="AC752" s="81"/>
      <c r="AD752" s="81"/>
      <c r="AE752" s="81"/>
      <c r="AF752" s="81"/>
      <c r="AI752" s="93" t="s">
        <v>958</v>
      </c>
      <c r="AJ752" s="89" t="s">
        <v>32</v>
      </c>
      <c r="AL752" s="83"/>
      <c r="AM752" s="83"/>
      <c r="AN752" s="83"/>
      <c r="AO752" s="83"/>
      <c r="AP752" s="83"/>
      <c r="AX752" s="80" t="s">
        <v>958</v>
      </c>
      <c r="AY752" s="80" t="s">
        <v>32</v>
      </c>
    </row>
    <row r="753" s="80" customFormat="1" spans="1:51">
      <c r="A753" s="95"/>
      <c r="B753" s="95"/>
      <c r="C753" s="95"/>
      <c r="D753" s="95"/>
      <c r="E753" s="95"/>
      <c r="F753" s="95"/>
      <c r="G753" s="95"/>
      <c r="H753" s="95"/>
      <c r="I753" s="95"/>
      <c r="J753" s="95"/>
      <c r="K753" s="95"/>
      <c r="AB753" s="81"/>
      <c r="AC753" s="81"/>
      <c r="AD753" s="81"/>
      <c r="AE753" s="81"/>
      <c r="AF753" s="81"/>
      <c r="AI753" s="89" t="s">
        <v>1036</v>
      </c>
      <c r="AJ753" s="89" t="s">
        <v>32</v>
      </c>
      <c r="AL753" s="83"/>
      <c r="AM753" s="83"/>
      <c r="AN753" s="83"/>
      <c r="AO753" s="83"/>
      <c r="AP753" s="83"/>
      <c r="AX753" s="80" t="s">
        <v>1036</v>
      </c>
      <c r="AY753" s="80" t="s">
        <v>32</v>
      </c>
    </row>
    <row r="754" s="80" customFormat="1" spans="1:51">
      <c r="A754" s="95"/>
      <c r="B754" s="95"/>
      <c r="C754" s="95"/>
      <c r="D754" s="95"/>
      <c r="E754" s="95"/>
      <c r="F754" s="95"/>
      <c r="G754" s="95"/>
      <c r="H754" s="95"/>
      <c r="I754" s="95"/>
      <c r="J754" s="95"/>
      <c r="K754" s="95"/>
      <c r="AB754" s="81"/>
      <c r="AC754" s="81"/>
      <c r="AD754" s="81"/>
      <c r="AE754" s="81"/>
      <c r="AF754" s="81"/>
      <c r="AI754" s="89" t="s">
        <v>1053</v>
      </c>
      <c r="AJ754" s="89" t="s">
        <v>32</v>
      </c>
      <c r="AL754" s="83"/>
      <c r="AM754" s="83"/>
      <c r="AN754" s="83"/>
      <c r="AO754" s="83"/>
      <c r="AP754" s="83"/>
      <c r="AX754" s="80" t="s">
        <v>1053</v>
      </c>
      <c r="AY754" s="80" t="s">
        <v>32</v>
      </c>
    </row>
    <row r="755" s="80" customFormat="1" spans="1:51">
      <c r="A755" s="95"/>
      <c r="B755" s="95"/>
      <c r="C755" s="95"/>
      <c r="D755" s="95"/>
      <c r="E755" s="95"/>
      <c r="F755" s="95"/>
      <c r="G755" s="95"/>
      <c r="H755" s="95"/>
      <c r="I755" s="95"/>
      <c r="J755" s="95"/>
      <c r="K755" s="95"/>
      <c r="AB755" s="81"/>
      <c r="AC755" s="81"/>
      <c r="AD755" s="81"/>
      <c r="AE755" s="81"/>
      <c r="AF755" s="81"/>
      <c r="AI755" s="89" t="s">
        <v>1054</v>
      </c>
      <c r="AJ755" s="89" t="s">
        <v>32</v>
      </c>
      <c r="AL755" s="83"/>
      <c r="AM755" s="83"/>
      <c r="AN755" s="83"/>
      <c r="AO755" s="83"/>
      <c r="AP755" s="83"/>
      <c r="AX755" s="80" t="s">
        <v>1054</v>
      </c>
      <c r="AY755" s="80" t="s">
        <v>32</v>
      </c>
    </row>
    <row r="756" s="80" customFormat="1" spans="1:51">
      <c r="A756" s="95"/>
      <c r="B756" s="95"/>
      <c r="C756" s="95"/>
      <c r="D756" s="95"/>
      <c r="E756" s="95"/>
      <c r="F756" s="95"/>
      <c r="G756" s="95"/>
      <c r="H756" s="95"/>
      <c r="I756" s="95"/>
      <c r="J756" s="95"/>
      <c r="K756" s="95"/>
      <c r="AB756" s="81"/>
      <c r="AC756" s="81"/>
      <c r="AD756" s="81"/>
      <c r="AE756" s="81"/>
      <c r="AF756" s="81"/>
      <c r="AI756" s="89" t="s">
        <v>1055</v>
      </c>
      <c r="AJ756" s="89" t="s">
        <v>32</v>
      </c>
      <c r="AL756" s="83"/>
      <c r="AM756" s="83"/>
      <c r="AN756" s="83"/>
      <c r="AO756" s="83"/>
      <c r="AP756" s="83"/>
      <c r="AX756" s="80" t="s">
        <v>1055</v>
      </c>
      <c r="AY756" s="80" t="s">
        <v>32</v>
      </c>
    </row>
    <row r="757" s="80" customFormat="1" spans="1:51">
      <c r="A757" s="95"/>
      <c r="B757" s="95"/>
      <c r="C757" s="95"/>
      <c r="D757" s="95"/>
      <c r="E757" s="95"/>
      <c r="F757" s="95"/>
      <c r="G757" s="95"/>
      <c r="H757" s="95"/>
      <c r="I757" s="95"/>
      <c r="J757" s="95"/>
      <c r="K757" s="95"/>
      <c r="AB757" s="81"/>
      <c r="AC757" s="81"/>
      <c r="AD757" s="81"/>
      <c r="AE757" s="81"/>
      <c r="AF757" s="81"/>
      <c r="AI757" s="89" t="s">
        <v>1056</v>
      </c>
      <c r="AJ757" s="89" t="s">
        <v>32</v>
      </c>
      <c r="AL757" s="83"/>
      <c r="AM757" s="83"/>
      <c r="AN757" s="83"/>
      <c r="AO757" s="83"/>
      <c r="AP757" s="83"/>
      <c r="AX757" s="80" t="s">
        <v>1056</v>
      </c>
      <c r="AY757" s="80" t="s">
        <v>32</v>
      </c>
    </row>
    <row r="758" s="80" customFormat="1" spans="1:51">
      <c r="A758" s="95"/>
      <c r="B758" s="95"/>
      <c r="C758" s="95"/>
      <c r="D758" s="95"/>
      <c r="E758" s="95"/>
      <c r="F758" s="95"/>
      <c r="G758" s="95"/>
      <c r="H758" s="95"/>
      <c r="I758" s="95"/>
      <c r="J758" s="95"/>
      <c r="K758" s="95"/>
      <c r="AB758" s="81"/>
      <c r="AC758" s="81"/>
      <c r="AD758" s="81"/>
      <c r="AE758" s="81"/>
      <c r="AF758" s="81"/>
      <c r="AI758" s="89" t="s">
        <v>1057</v>
      </c>
      <c r="AJ758" s="89" t="s">
        <v>32</v>
      </c>
      <c r="AL758" s="83"/>
      <c r="AM758" s="83"/>
      <c r="AN758" s="83"/>
      <c r="AO758" s="83"/>
      <c r="AP758" s="83"/>
      <c r="AX758" s="80" t="s">
        <v>1057</v>
      </c>
      <c r="AY758" s="80" t="s">
        <v>32</v>
      </c>
    </row>
    <row r="759" s="80" customFormat="1" spans="1:51">
      <c r="A759" s="95"/>
      <c r="B759" s="95"/>
      <c r="C759" s="95"/>
      <c r="D759" s="95"/>
      <c r="E759" s="95"/>
      <c r="F759" s="95"/>
      <c r="G759" s="95"/>
      <c r="H759" s="95"/>
      <c r="I759" s="95"/>
      <c r="J759" s="95"/>
      <c r="K759" s="95"/>
      <c r="AB759" s="81"/>
      <c r="AC759" s="81"/>
      <c r="AD759" s="81"/>
      <c r="AE759" s="81"/>
      <c r="AF759" s="81"/>
      <c r="AI759" s="89" t="s">
        <v>378</v>
      </c>
      <c r="AJ759" s="89" t="s">
        <v>210</v>
      </c>
      <c r="AL759" s="83"/>
      <c r="AM759" s="83"/>
      <c r="AN759" s="83"/>
      <c r="AO759" s="83"/>
      <c r="AP759" s="83"/>
      <c r="AX759" s="80" t="s">
        <v>378</v>
      </c>
      <c r="AY759" s="80" t="s">
        <v>210</v>
      </c>
    </row>
    <row r="760" s="80" customFormat="1" spans="1:51">
      <c r="A760" s="95"/>
      <c r="B760" s="95"/>
      <c r="C760" s="95"/>
      <c r="D760" s="95"/>
      <c r="E760" s="95"/>
      <c r="F760" s="95"/>
      <c r="G760" s="95"/>
      <c r="H760" s="95"/>
      <c r="I760" s="95"/>
      <c r="J760" s="95"/>
      <c r="K760" s="95"/>
      <c r="AB760" s="81"/>
      <c r="AC760" s="81"/>
      <c r="AD760" s="81"/>
      <c r="AE760" s="81"/>
      <c r="AF760" s="81"/>
      <c r="AI760" s="89" t="s">
        <v>502</v>
      </c>
      <c r="AJ760" s="89" t="s">
        <v>210</v>
      </c>
      <c r="AL760" s="83"/>
      <c r="AM760" s="83"/>
      <c r="AN760" s="83"/>
      <c r="AO760" s="83"/>
      <c r="AP760" s="83"/>
      <c r="AX760" s="80" t="s">
        <v>502</v>
      </c>
      <c r="AY760" s="80" t="s">
        <v>210</v>
      </c>
    </row>
    <row r="761" s="80" customFormat="1" spans="1:51">
      <c r="A761" s="95"/>
      <c r="B761" s="95"/>
      <c r="C761" s="95"/>
      <c r="D761" s="95"/>
      <c r="E761" s="95"/>
      <c r="F761" s="95"/>
      <c r="G761" s="95"/>
      <c r="H761" s="95"/>
      <c r="I761" s="95"/>
      <c r="J761" s="95"/>
      <c r="K761" s="95"/>
      <c r="AB761" s="81"/>
      <c r="AC761" s="81"/>
      <c r="AD761" s="81"/>
      <c r="AE761" s="81"/>
      <c r="AF761" s="81"/>
      <c r="AI761" s="89" t="s">
        <v>1058</v>
      </c>
      <c r="AJ761" s="89" t="s">
        <v>210</v>
      </c>
      <c r="AL761" s="83"/>
      <c r="AM761" s="83"/>
      <c r="AN761" s="83"/>
      <c r="AO761" s="83"/>
      <c r="AP761" s="83"/>
      <c r="AX761" s="80" t="s">
        <v>1058</v>
      </c>
      <c r="AY761" s="80" t="s">
        <v>210</v>
      </c>
    </row>
    <row r="762" s="80" customFormat="1" spans="1:51">
      <c r="A762" s="95"/>
      <c r="B762" s="95"/>
      <c r="C762" s="95"/>
      <c r="D762" s="95"/>
      <c r="E762" s="95"/>
      <c r="F762" s="95"/>
      <c r="G762" s="95"/>
      <c r="H762" s="95"/>
      <c r="I762" s="95"/>
      <c r="J762" s="95"/>
      <c r="K762" s="95"/>
      <c r="AB762" s="81"/>
      <c r="AC762" s="81"/>
      <c r="AD762" s="81"/>
      <c r="AE762" s="81"/>
      <c r="AF762" s="81"/>
      <c r="AI762" s="89" t="s">
        <v>994</v>
      </c>
      <c r="AJ762" s="89" t="s">
        <v>210</v>
      </c>
      <c r="AL762" s="83"/>
      <c r="AM762" s="83"/>
      <c r="AN762" s="83"/>
      <c r="AO762" s="83"/>
      <c r="AP762" s="83"/>
      <c r="AX762" s="80" t="s">
        <v>994</v>
      </c>
      <c r="AY762" s="80" t="s">
        <v>210</v>
      </c>
    </row>
    <row r="763" s="80" customFormat="1" spans="1:51">
      <c r="A763" s="95"/>
      <c r="B763" s="95"/>
      <c r="C763" s="95"/>
      <c r="D763" s="95"/>
      <c r="E763" s="95"/>
      <c r="F763" s="95"/>
      <c r="G763" s="95"/>
      <c r="H763" s="95"/>
      <c r="I763" s="95"/>
      <c r="J763" s="95"/>
      <c r="K763" s="95"/>
      <c r="AB763" s="81"/>
      <c r="AC763" s="81"/>
      <c r="AD763" s="81"/>
      <c r="AE763" s="81"/>
      <c r="AF763" s="81"/>
      <c r="AI763" s="89" t="s">
        <v>818</v>
      </c>
      <c r="AJ763" s="89" t="s">
        <v>210</v>
      </c>
      <c r="AL763" s="83"/>
      <c r="AM763" s="83"/>
      <c r="AN763" s="83"/>
      <c r="AO763" s="83"/>
      <c r="AP763" s="83"/>
      <c r="AX763" s="80" t="s">
        <v>818</v>
      </c>
      <c r="AY763" s="80" t="s">
        <v>210</v>
      </c>
    </row>
    <row r="764" s="80" customFormat="1" spans="1:51">
      <c r="A764" s="95"/>
      <c r="B764" s="95"/>
      <c r="C764" s="95"/>
      <c r="D764" s="95"/>
      <c r="E764" s="95"/>
      <c r="F764" s="95"/>
      <c r="G764" s="95"/>
      <c r="H764" s="95"/>
      <c r="I764" s="95"/>
      <c r="J764" s="95"/>
      <c r="K764" s="95"/>
      <c r="AB764" s="81"/>
      <c r="AC764" s="81"/>
      <c r="AD764" s="81"/>
      <c r="AE764" s="81"/>
      <c r="AF764" s="81"/>
      <c r="AI764" s="89" t="s">
        <v>526</v>
      </c>
      <c r="AJ764" s="89" t="s">
        <v>210</v>
      </c>
      <c r="AL764" s="83"/>
      <c r="AM764" s="83"/>
      <c r="AN764" s="83"/>
      <c r="AO764" s="83"/>
      <c r="AP764" s="83"/>
      <c r="AX764" s="80" t="s">
        <v>526</v>
      </c>
      <c r="AY764" s="80" t="s">
        <v>210</v>
      </c>
    </row>
    <row r="765" s="80" customFormat="1" spans="1:51">
      <c r="A765" s="95"/>
      <c r="B765" s="95"/>
      <c r="C765" s="95"/>
      <c r="D765" s="95"/>
      <c r="E765" s="95"/>
      <c r="F765" s="95"/>
      <c r="G765" s="95"/>
      <c r="H765" s="95"/>
      <c r="I765" s="95"/>
      <c r="J765" s="95"/>
      <c r="K765" s="95"/>
      <c r="AB765" s="81"/>
      <c r="AC765" s="81"/>
      <c r="AD765" s="81"/>
      <c r="AE765" s="81"/>
      <c r="AF765" s="81"/>
      <c r="AI765" s="89" t="s">
        <v>186</v>
      </c>
      <c r="AJ765" s="89" t="s">
        <v>210</v>
      </c>
      <c r="AL765" s="83"/>
      <c r="AM765" s="83"/>
      <c r="AN765" s="83"/>
      <c r="AO765" s="83"/>
      <c r="AP765" s="83"/>
      <c r="AX765" s="80" t="s">
        <v>186</v>
      </c>
      <c r="AY765" s="80" t="s">
        <v>210</v>
      </c>
    </row>
    <row r="766" s="80" customFormat="1" spans="1:51">
      <c r="A766" s="95"/>
      <c r="B766" s="95"/>
      <c r="C766" s="95"/>
      <c r="D766" s="95"/>
      <c r="E766" s="95"/>
      <c r="F766" s="95"/>
      <c r="G766" s="95"/>
      <c r="H766" s="95"/>
      <c r="I766" s="95"/>
      <c r="J766" s="95"/>
      <c r="K766" s="95"/>
      <c r="AB766" s="81"/>
      <c r="AC766" s="81"/>
      <c r="AD766" s="81"/>
      <c r="AE766" s="81"/>
      <c r="AF766" s="81"/>
      <c r="AI766" s="93" t="s">
        <v>1059</v>
      </c>
      <c r="AJ766" s="89" t="s">
        <v>210</v>
      </c>
      <c r="AL766" s="83"/>
      <c r="AM766" s="83"/>
      <c r="AN766" s="83"/>
      <c r="AO766" s="83"/>
      <c r="AP766" s="83"/>
      <c r="AX766" s="80" t="s">
        <v>1059</v>
      </c>
      <c r="AY766" s="80" t="s">
        <v>210</v>
      </c>
    </row>
    <row r="767" s="80" customFormat="1" spans="1:51">
      <c r="A767" s="95"/>
      <c r="B767" s="95"/>
      <c r="C767" s="95"/>
      <c r="D767" s="95"/>
      <c r="E767" s="95"/>
      <c r="F767" s="95"/>
      <c r="G767" s="95"/>
      <c r="H767" s="95"/>
      <c r="I767" s="95"/>
      <c r="J767" s="95"/>
      <c r="K767" s="95"/>
      <c r="AB767" s="81"/>
      <c r="AC767" s="81"/>
      <c r="AD767" s="81"/>
      <c r="AE767" s="81"/>
      <c r="AF767" s="81"/>
      <c r="AI767" s="94" t="s">
        <v>1001</v>
      </c>
      <c r="AJ767" s="89" t="s">
        <v>210</v>
      </c>
      <c r="AL767" s="83"/>
      <c r="AM767" s="83"/>
      <c r="AN767" s="83"/>
      <c r="AO767" s="83"/>
      <c r="AP767" s="83"/>
      <c r="AX767" s="80" t="s">
        <v>1001</v>
      </c>
      <c r="AY767" s="80" t="s">
        <v>210</v>
      </c>
    </row>
    <row r="768" s="80" customFormat="1" spans="1:51">
      <c r="A768" s="95"/>
      <c r="B768" s="95"/>
      <c r="C768" s="95"/>
      <c r="D768" s="95"/>
      <c r="E768" s="95"/>
      <c r="F768" s="95"/>
      <c r="G768" s="95"/>
      <c r="H768" s="95"/>
      <c r="I768" s="95"/>
      <c r="J768" s="95"/>
      <c r="K768" s="95"/>
      <c r="AB768" s="81"/>
      <c r="AC768" s="81"/>
      <c r="AD768" s="81"/>
      <c r="AE768" s="81"/>
      <c r="AF768" s="81"/>
      <c r="AI768" s="89" t="s">
        <v>707</v>
      </c>
      <c r="AJ768" s="89" t="s">
        <v>210</v>
      </c>
      <c r="AL768" s="83"/>
      <c r="AM768" s="83"/>
      <c r="AN768" s="83"/>
      <c r="AO768" s="83"/>
      <c r="AP768" s="83"/>
      <c r="AX768" s="80" t="s">
        <v>707</v>
      </c>
      <c r="AY768" s="80" t="s">
        <v>210</v>
      </c>
    </row>
    <row r="769" s="80" customFormat="1" spans="1:51">
      <c r="A769" s="95"/>
      <c r="B769" s="95"/>
      <c r="C769" s="95"/>
      <c r="D769" s="95"/>
      <c r="E769" s="95"/>
      <c r="F769" s="95"/>
      <c r="G769" s="95"/>
      <c r="H769" s="95"/>
      <c r="I769" s="95"/>
      <c r="J769" s="95"/>
      <c r="K769" s="95"/>
      <c r="AB769" s="81"/>
      <c r="AC769" s="81"/>
      <c r="AD769" s="81"/>
      <c r="AE769" s="81"/>
      <c r="AF769" s="81"/>
      <c r="AI769" s="89" t="s">
        <v>1060</v>
      </c>
      <c r="AJ769" s="89" t="s">
        <v>210</v>
      </c>
      <c r="AL769" s="83"/>
      <c r="AM769" s="83"/>
      <c r="AN769" s="83"/>
      <c r="AO769" s="83"/>
      <c r="AP769" s="83"/>
      <c r="AX769" s="80" t="s">
        <v>1060</v>
      </c>
      <c r="AY769" s="80" t="s">
        <v>210</v>
      </c>
    </row>
    <row r="770" s="80" customFormat="1" spans="1:51">
      <c r="A770" s="95"/>
      <c r="B770" s="95"/>
      <c r="C770" s="95"/>
      <c r="D770" s="95"/>
      <c r="E770" s="95"/>
      <c r="F770" s="95"/>
      <c r="G770" s="95"/>
      <c r="H770" s="95"/>
      <c r="I770" s="95"/>
      <c r="J770" s="95"/>
      <c r="K770" s="95"/>
      <c r="AB770" s="81"/>
      <c r="AC770" s="81"/>
      <c r="AD770" s="81"/>
      <c r="AE770" s="81"/>
      <c r="AF770" s="81"/>
      <c r="AI770" s="89" t="s">
        <v>357</v>
      </c>
      <c r="AJ770" s="89" t="s">
        <v>167</v>
      </c>
      <c r="AL770" s="83"/>
      <c r="AM770" s="83"/>
      <c r="AN770" s="83"/>
      <c r="AO770" s="83"/>
      <c r="AP770" s="83"/>
      <c r="AX770" s="80" t="s">
        <v>357</v>
      </c>
      <c r="AY770" s="80" t="s">
        <v>167</v>
      </c>
    </row>
    <row r="771" s="80" customFormat="1" spans="1:51">
      <c r="A771" s="95"/>
      <c r="B771" s="95"/>
      <c r="C771" s="95"/>
      <c r="D771" s="95"/>
      <c r="E771" s="95"/>
      <c r="F771" s="95"/>
      <c r="G771" s="95"/>
      <c r="H771" s="95"/>
      <c r="I771" s="95"/>
      <c r="J771" s="95"/>
      <c r="K771" s="95"/>
      <c r="AB771" s="81"/>
      <c r="AC771" s="81"/>
      <c r="AD771" s="81"/>
      <c r="AE771" s="81"/>
      <c r="AF771" s="81"/>
      <c r="AI771" s="89" t="s">
        <v>422</v>
      </c>
      <c r="AJ771" s="89" t="s">
        <v>167</v>
      </c>
      <c r="AL771" s="83"/>
      <c r="AM771" s="83"/>
      <c r="AN771" s="83"/>
      <c r="AO771" s="83"/>
      <c r="AP771" s="83"/>
      <c r="AX771" s="80" t="s">
        <v>422</v>
      </c>
      <c r="AY771" s="80" t="s">
        <v>167</v>
      </c>
    </row>
    <row r="772" s="80" customFormat="1" spans="1:51">
      <c r="A772" s="95"/>
      <c r="B772" s="95"/>
      <c r="C772" s="95"/>
      <c r="D772" s="95"/>
      <c r="E772" s="95"/>
      <c r="F772" s="95"/>
      <c r="G772" s="95"/>
      <c r="H772" s="95"/>
      <c r="I772" s="95"/>
      <c r="J772" s="95"/>
      <c r="K772" s="95"/>
      <c r="AB772" s="81"/>
      <c r="AC772" s="81"/>
      <c r="AD772" s="81"/>
      <c r="AE772" s="81"/>
      <c r="AF772" s="81"/>
      <c r="AI772" s="89" t="s">
        <v>74</v>
      </c>
      <c r="AJ772" s="89" t="s">
        <v>93</v>
      </c>
      <c r="AL772" s="83"/>
      <c r="AM772" s="83"/>
      <c r="AN772" s="83"/>
      <c r="AO772" s="83"/>
      <c r="AP772" s="83"/>
      <c r="AX772" s="80" t="s">
        <v>74</v>
      </c>
      <c r="AY772" s="80" t="s">
        <v>93</v>
      </c>
    </row>
    <row r="773" s="80" customFormat="1" spans="1:51">
      <c r="A773" s="95"/>
      <c r="B773" s="95"/>
      <c r="C773" s="95"/>
      <c r="D773" s="95"/>
      <c r="E773" s="95"/>
      <c r="F773" s="95"/>
      <c r="G773" s="95"/>
      <c r="H773" s="95"/>
      <c r="I773" s="95"/>
      <c r="J773" s="95"/>
      <c r="K773" s="95"/>
      <c r="AB773" s="81"/>
      <c r="AC773" s="81"/>
      <c r="AD773" s="81"/>
      <c r="AE773" s="81"/>
      <c r="AF773" s="81"/>
      <c r="AI773" s="89" t="s">
        <v>1061</v>
      </c>
      <c r="AJ773" s="89" t="s">
        <v>167</v>
      </c>
      <c r="AL773" s="83"/>
      <c r="AM773" s="83"/>
      <c r="AN773" s="83"/>
      <c r="AO773" s="83"/>
      <c r="AP773" s="83"/>
      <c r="AX773" s="80" t="s">
        <v>1061</v>
      </c>
      <c r="AY773" s="80" t="s">
        <v>167</v>
      </c>
    </row>
    <row r="774" s="80" customFormat="1" spans="1:51">
      <c r="A774" s="95"/>
      <c r="B774" s="95"/>
      <c r="C774" s="95"/>
      <c r="D774" s="95"/>
      <c r="E774" s="95"/>
      <c r="F774" s="95"/>
      <c r="G774" s="95"/>
      <c r="H774" s="95"/>
      <c r="I774" s="95"/>
      <c r="J774" s="95"/>
      <c r="K774" s="95"/>
      <c r="AB774" s="81"/>
      <c r="AC774" s="81"/>
      <c r="AD774" s="81"/>
      <c r="AE774" s="81"/>
      <c r="AF774" s="81"/>
      <c r="AI774" s="89" t="s">
        <v>705</v>
      </c>
      <c r="AJ774" s="89" t="s">
        <v>167</v>
      </c>
      <c r="AL774" s="83"/>
      <c r="AM774" s="83"/>
      <c r="AN774" s="83"/>
      <c r="AO774" s="83"/>
      <c r="AP774" s="83"/>
      <c r="AX774" s="80" t="s">
        <v>705</v>
      </c>
      <c r="AY774" s="80" t="s">
        <v>167</v>
      </c>
    </row>
    <row r="775" s="80" customFormat="1" spans="1:51">
      <c r="A775" s="95"/>
      <c r="B775" s="95"/>
      <c r="C775" s="95"/>
      <c r="D775" s="95"/>
      <c r="E775" s="95"/>
      <c r="F775" s="95"/>
      <c r="G775" s="95"/>
      <c r="H775" s="95"/>
      <c r="I775" s="95"/>
      <c r="J775" s="95"/>
      <c r="K775" s="95"/>
      <c r="AB775" s="81"/>
      <c r="AC775" s="81"/>
      <c r="AD775" s="81"/>
      <c r="AE775" s="81"/>
      <c r="AF775" s="81"/>
      <c r="AI775" s="89" t="s">
        <v>872</v>
      </c>
      <c r="AJ775" s="89" t="s">
        <v>167</v>
      </c>
      <c r="AL775" s="83"/>
      <c r="AM775" s="83"/>
      <c r="AN775" s="83"/>
      <c r="AO775" s="83"/>
      <c r="AP775" s="83"/>
      <c r="AX775" s="80" t="s">
        <v>872</v>
      </c>
      <c r="AY775" s="80" t="s">
        <v>167</v>
      </c>
    </row>
    <row r="776" s="80" customFormat="1" spans="1:51">
      <c r="A776" s="95"/>
      <c r="B776" s="95"/>
      <c r="C776" s="95"/>
      <c r="D776" s="95"/>
      <c r="E776" s="95"/>
      <c r="F776" s="95"/>
      <c r="G776" s="95"/>
      <c r="H776" s="95"/>
      <c r="I776" s="95"/>
      <c r="J776" s="95"/>
      <c r="K776" s="95"/>
      <c r="AB776" s="81"/>
      <c r="AC776" s="81"/>
      <c r="AD776" s="81"/>
      <c r="AE776" s="81"/>
      <c r="AF776" s="81"/>
      <c r="AI776" s="89" t="s">
        <v>851</v>
      </c>
      <c r="AJ776" s="89" t="s">
        <v>167</v>
      </c>
      <c r="AL776" s="83"/>
      <c r="AM776" s="83"/>
      <c r="AN776" s="83"/>
      <c r="AO776" s="83"/>
      <c r="AP776" s="83"/>
      <c r="AX776" s="80" t="s">
        <v>851</v>
      </c>
      <c r="AY776" s="80" t="s">
        <v>167</v>
      </c>
    </row>
    <row r="777" s="80" customFormat="1" spans="1:51">
      <c r="A777" s="95"/>
      <c r="B777" s="95"/>
      <c r="C777" s="95"/>
      <c r="D777" s="95"/>
      <c r="E777" s="95"/>
      <c r="F777" s="95"/>
      <c r="G777" s="95"/>
      <c r="H777" s="95"/>
      <c r="I777" s="95"/>
      <c r="J777" s="95"/>
      <c r="K777" s="95"/>
      <c r="AB777" s="81"/>
      <c r="AC777" s="81"/>
      <c r="AD777" s="81"/>
      <c r="AE777" s="81"/>
      <c r="AF777" s="81"/>
      <c r="AI777" s="89" t="s">
        <v>663</v>
      </c>
      <c r="AJ777" s="89" t="s">
        <v>167</v>
      </c>
      <c r="AL777" s="83"/>
      <c r="AM777" s="83"/>
      <c r="AN777" s="83"/>
      <c r="AO777" s="83"/>
      <c r="AP777" s="83"/>
      <c r="AX777" s="80" t="s">
        <v>663</v>
      </c>
      <c r="AY777" s="80" t="s">
        <v>167</v>
      </c>
    </row>
    <row r="778" s="80" customFormat="1" spans="1:51">
      <c r="A778" s="95"/>
      <c r="B778" s="95"/>
      <c r="C778" s="95"/>
      <c r="D778" s="95"/>
      <c r="E778" s="95"/>
      <c r="F778" s="95"/>
      <c r="G778" s="95"/>
      <c r="H778" s="95"/>
      <c r="I778" s="95"/>
      <c r="J778" s="95"/>
      <c r="K778" s="95"/>
      <c r="AB778" s="81"/>
      <c r="AC778" s="81"/>
      <c r="AD778" s="81"/>
      <c r="AE778" s="81"/>
      <c r="AF778" s="81"/>
      <c r="AI778" s="89" t="s">
        <v>861</v>
      </c>
      <c r="AJ778" s="89" t="s">
        <v>182</v>
      </c>
      <c r="AL778" s="83"/>
      <c r="AM778" s="83"/>
      <c r="AN778" s="83"/>
      <c r="AO778" s="83"/>
      <c r="AP778" s="83"/>
      <c r="AX778" s="80" t="s">
        <v>861</v>
      </c>
      <c r="AY778" s="80" t="s">
        <v>182</v>
      </c>
    </row>
    <row r="779" s="80" customFormat="1" spans="1:51">
      <c r="A779" s="95"/>
      <c r="B779" s="95"/>
      <c r="C779" s="95"/>
      <c r="D779" s="95"/>
      <c r="E779" s="95"/>
      <c r="F779" s="95"/>
      <c r="G779" s="95"/>
      <c r="H779" s="95"/>
      <c r="I779" s="95"/>
      <c r="J779" s="95"/>
      <c r="K779" s="95"/>
      <c r="AB779" s="81"/>
      <c r="AC779" s="81"/>
      <c r="AD779" s="81"/>
      <c r="AE779" s="81"/>
      <c r="AF779" s="81"/>
      <c r="AI779" s="89" t="s">
        <v>1062</v>
      </c>
      <c r="AJ779" s="89" t="s">
        <v>49</v>
      </c>
      <c r="AL779" s="83"/>
      <c r="AM779" s="83"/>
      <c r="AN779" s="83"/>
      <c r="AO779" s="83"/>
      <c r="AP779" s="83"/>
      <c r="AX779" s="80" t="s">
        <v>1062</v>
      </c>
      <c r="AY779" s="80" t="s">
        <v>49</v>
      </c>
    </row>
    <row r="780" s="80" customFormat="1" spans="1:42">
      <c r="A780" s="95"/>
      <c r="B780" s="95"/>
      <c r="C780" s="95"/>
      <c r="D780" s="95"/>
      <c r="E780" s="95"/>
      <c r="F780" s="95"/>
      <c r="G780" s="95"/>
      <c r="H780" s="95"/>
      <c r="I780" s="95"/>
      <c r="J780" s="95"/>
      <c r="K780" s="95"/>
      <c r="AB780" s="81"/>
      <c r="AC780" s="81"/>
      <c r="AD780" s="81"/>
      <c r="AE780" s="81"/>
      <c r="AF780" s="81"/>
      <c r="AI780" s="89" t="s">
        <v>103</v>
      </c>
      <c r="AJ780" s="89" t="s">
        <v>35</v>
      </c>
      <c r="AL780" s="83"/>
      <c r="AM780" s="83"/>
      <c r="AN780" s="83"/>
      <c r="AO780" s="83"/>
      <c r="AP780" s="83"/>
    </row>
    <row r="781" s="80" customFormat="1" spans="1:42">
      <c r="A781" s="95"/>
      <c r="B781" s="95"/>
      <c r="C781" s="95"/>
      <c r="D781" s="95"/>
      <c r="E781" s="95"/>
      <c r="F781" s="95"/>
      <c r="G781" s="95"/>
      <c r="H781" s="95"/>
      <c r="I781" s="95"/>
      <c r="J781" s="95"/>
      <c r="K781" s="95"/>
      <c r="AB781" s="81"/>
      <c r="AC781" s="81"/>
      <c r="AD781" s="81"/>
      <c r="AE781" s="81"/>
      <c r="AF781" s="81"/>
      <c r="AI781" s="89" t="s">
        <v>101</v>
      </c>
      <c r="AJ781" s="89" t="s">
        <v>100</v>
      </c>
      <c r="AL781" s="83"/>
      <c r="AM781" s="83"/>
      <c r="AN781" s="83"/>
      <c r="AO781" s="83"/>
      <c r="AP781" s="83"/>
    </row>
    <row r="782" s="80" customFormat="1" spans="1:42">
      <c r="A782" s="95"/>
      <c r="B782" s="95"/>
      <c r="C782" s="95"/>
      <c r="D782" s="95"/>
      <c r="E782" s="95"/>
      <c r="F782" s="95"/>
      <c r="G782" s="95"/>
      <c r="H782" s="95"/>
      <c r="I782" s="95"/>
      <c r="J782" s="95"/>
      <c r="K782" s="95"/>
      <c r="AB782" s="81"/>
      <c r="AC782" s="81"/>
      <c r="AD782" s="81"/>
      <c r="AE782" s="81"/>
      <c r="AF782" s="81"/>
      <c r="AI782" s="89"/>
      <c r="AJ782" s="89"/>
      <c r="AL782" s="83"/>
      <c r="AM782" s="83"/>
      <c r="AN782" s="83"/>
      <c r="AO782" s="83"/>
      <c r="AP782" s="83"/>
    </row>
    <row r="783" s="80" customFormat="1" spans="1:42">
      <c r="A783" s="95"/>
      <c r="B783" s="95"/>
      <c r="C783" s="95"/>
      <c r="D783" s="95"/>
      <c r="E783" s="95"/>
      <c r="F783" s="95"/>
      <c r="G783" s="95"/>
      <c r="H783" s="95"/>
      <c r="I783" s="95"/>
      <c r="J783" s="95"/>
      <c r="K783" s="95"/>
      <c r="AB783" s="81"/>
      <c r="AC783" s="81"/>
      <c r="AD783" s="81"/>
      <c r="AE783" s="81"/>
      <c r="AF783" s="81"/>
      <c r="AI783" s="89"/>
      <c r="AJ783" s="89"/>
      <c r="AL783" s="83"/>
      <c r="AM783" s="83"/>
      <c r="AN783" s="83"/>
      <c r="AO783" s="83"/>
      <c r="AP783" s="83"/>
    </row>
    <row r="784" s="80" customFormat="1" spans="1:42">
      <c r="A784" s="95"/>
      <c r="B784" s="95"/>
      <c r="C784" s="95"/>
      <c r="D784" s="95"/>
      <c r="E784" s="95"/>
      <c r="F784" s="95"/>
      <c r="G784" s="95"/>
      <c r="H784" s="95"/>
      <c r="I784" s="95"/>
      <c r="J784" s="95"/>
      <c r="K784" s="95"/>
      <c r="AB784" s="81"/>
      <c r="AC784" s="81"/>
      <c r="AD784" s="81"/>
      <c r="AE784" s="81"/>
      <c r="AF784" s="81"/>
      <c r="AI784" s="89"/>
      <c r="AJ784" s="89"/>
      <c r="AL784" s="83"/>
      <c r="AM784" s="83"/>
      <c r="AN784" s="83"/>
      <c r="AO784" s="83"/>
      <c r="AP784" s="83"/>
    </row>
    <row r="785" s="80" customFormat="1" spans="1:42">
      <c r="A785" s="95"/>
      <c r="B785" s="95"/>
      <c r="C785" s="95"/>
      <c r="D785" s="95"/>
      <c r="E785" s="95"/>
      <c r="F785" s="95"/>
      <c r="G785" s="95"/>
      <c r="H785" s="95"/>
      <c r="I785" s="95"/>
      <c r="J785" s="95"/>
      <c r="K785" s="95"/>
      <c r="AB785" s="81"/>
      <c r="AC785" s="81"/>
      <c r="AD785" s="81"/>
      <c r="AE785" s="81"/>
      <c r="AF785" s="81"/>
      <c r="AI785" s="89"/>
      <c r="AJ785" s="89"/>
      <c r="AL785" s="83"/>
      <c r="AM785" s="83"/>
      <c r="AN785" s="83"/>
      <c r="AO785" s="83"/>
      <c r="AP785" s="83"/>
    </row>
    <row r="786" s="80" customFormat="1" spans="1:42">
      <c r="A786" s="95"/>
      <c r="B786" s="95"/>
      <c r="C786" s="95"/>
      <c r="D786" s="95"/>
      <c r="E786" s="95"/>
      <c r="F786" s="95"/>
      <c r="G786" s="95"/>
      <c r="H786" s="95"/>
      <c r="I786" s="95"/>
      <c r="J786" s="95"/>
      <c r="K786" s="95"/>
      <c r="AB786" s="81"/>
      <c r="AC786" s="81"/>
      <c r="AD786" s="81"/>
      <c r="AE786" s="81"/>
      <c r="AF786" s="81"/>
      <c r="AI786" s="89"/>
      <c r="AJ786" s="89"/>
      <c r="AL786" s="83"/>
      <c r="AM786" s="83"/>
      <c r="AN786" s="83"/>
      <c r="AO786" s="83"/>
      <c r="AP786" s="83"/>
    </row>
    <row r="787" s="80" customFormat="1" spans="1:42">
      <c r="A787" s="95"/>
      <c r="B787" s="95"/>
      <c r="C787" s="95"/>
      <c r="D787" s="95"/>
      <c r="E787" s="95"/>
      <c r="F787" s="95"/>
      <c r="G787" s="95"/>
      <c r="H787" s="95"/>
      <c r="I787" s="95"/>
      <c r="J787" s="95"/>
      <c r="K787" s="95"/>
      <c r="AB787" s="81"/>
      <c r="AC787" s="81"/>
      <c r="AD787" s="81"/>
      <c r="AE787" s="81"/>
      <c r="AF787" s="81"/>
      <c r="AI787" s="89"/>
      <c r="AJ787" s="89"/>
      <c r="AL787" s="83"/>
      <c r="AM787" s="83"/>
      <c r="AN787" s="83"/>
      <c r="AO787" s="83"/>
      <c r="AP787" s="83"/>
    </row>
  </sheetData>
  <mergeCells count="11">
    <mergeCell ref="A1:X1"/>
    <mergeCell ref="C2:J2"/>
    <mergeCell ref="K2:Q2"/>
    <mergeCell ref="R2:W2"/>
    <mergeCell ref="A48:B48"/>
    <mergeCell ref="A2:A3"/>
    <mergeCell ref="A4:A18"/>
    <mergeCell ref="A19:A37"/>
    <mergeCell ref="A38:A47"/>
    <mergeCell ref="B2:B3"/>
    <mergeCell ref="X2:X3"/>
  </mergeCells>
  <conditionalFormatting sqref="D4:D47">
    <cfRule type="cellIs" dxfId="0" priority="3" operator="greaterThan">
      <formula>0</formula>
    </cfRule>
  </conditionalFormatting>
  <conditionalFormatting sqref="E4:E47">
    <cfRule type="cellIs" dxfId="1" priority="7" operator="equal">
      <formula>0</formula>
    </cfRule>
  </conditionalFormatting>
  <conditionalFormatting sqref="I4:I47">
    <cfRule type="cellIs" dxfId="2" priority="5" operator="equal">
      <formula>0</formula>
    </cfRule>
  </conditionalFormatting>
  <conditionalFormatting sqref="J4:J47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{c78748c9-2eae-4abd-b177-c4f8b3fa1af2}</x14:id>
        </ext>
      </extLst>
    </cfRule>
    <cfRule type="dataBar" priority="1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{146ea57c-21fd-4835-8a19-24cb137b2f1f}</x14:id>
        </ext>
      </extLst>
    </cfRule>
    <cfRule type="dataBar" priority="16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{3cc9eca8-40e8-4846-a0ad-6a2c10ba7e8a}</x14:id>
        </ext>
      </extLst>
    </cfRule>
    <cfRule type="dataBar" priority="1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{6826bb50-bbe8-483c-b4de-8ea740fc9451}</x14:id>
        </ext>
      </extLst>
    </cfRule>
    <cfRule type="dataBar" priority="1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{dcc1364c-a30d-4d7f-8e87-1acc4aee4d71}</x14:id>
        </ext>
      </extLst>
    </cfRule>
  </conditionalFormatting>
  <conditionalFormatting sqref="L4:L47">
    <cfRule type="cellIs" dxfId="0" priority="2" operator="greaterThan">
      <formula>0</formula>
    </cfRule>
  </conditionalFormatting>
  <conditionalFormatting sqref="P4:P47">
    <cfRule type="cellIs" dxfId="1" priority="8" operator="equal">
      <formula>0</formula>
    </cfRule>
  </conditionalFormatting>
  <conditionalFormatting sqref="V4:V47">
    <cfRule type="cellIs" dxfId="2" priority="4" operator="equal">
      <formula>0</formula>
    </cfRule>
  </conditionalFormatting>
  <conditionalFormatting sqref="Q4:Q47 W4:W47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{676964ac-b00d-43b1-88c2-c7d73977fc88}</x14:id>
        </ext>
      </extLst>
    </cfRule>
    <cfRule type="dataBar" priority="1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{c212c45f-c664-4c2a-8ea0-5ab2a9dac615}</x14:id>
        </ext>
      </extLst>
    </cfRule>
    <cfRule type="dataBar" priority="11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{b4c10651-21e3-45e4-8dce-5a60d3e8baee}</x14:id>
        </ext>
      </extLst>
    </cfRule>
    <cfRule type="dataBar" priority="1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{7eaeec1b-aa5c-47e7-b749-bd463016357a}</x14:id>
        </ext>
      </extLst>
    </cfRule>
    <cfRule type="dataBar" priority="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{45fa2854-8bd9-4a6a-85a9-71729bf8fade}</x14:id>
        </ext>
      </extLst>
    </cfRule>
  </conditionalFormatting>
  <conditionalFormatting sqref="X4:X47 Y48:Y738">
    <cfRule type="top10" dxfId="3" priority="6" rank="10"/>
  </conditionalFormatting>
  <conditionalFormatting sqref="Y4:Z4 Y5:Y47 Z5:Z739">
    <cfRule type="cellIs" dxfId="2" priority="1" operator="equal">
      <formula>0</formula>
    </cfRule>
  </conditionalFormatting>
  <pageMargins left="0.75" right="0.75" top="1" bottom="1" header="0.5" footer="0.5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78748c9-2eae-4abd-b177-c4f8b3fa1af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146ea57c-21fd-4835-8a19-24cb137b2f1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3cc9eca8-40e8-4846-a0ad-6a2c10ba7e8a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6826bb50-bbe8-483c-b4de-8ea740fc945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dcc1364c-a30d-4d7f-8e87-1acc4aee4d7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J4:J47</xm:sqref>
        </x14:conditionalFormatting>
        <x14:conditionalFormatting xmlns:xm="http://schemas.microsoft.com/office/excel/2006/main">
          <x14:cfRule type="dataBar" id="{676964ac-b00d-43b1-88c2-c7d73977fc8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c212c45f-c664-4c2a-8ea0-5ab2a9dac615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b4c10651-21e3-45e4-8dce-5a60d3e8baee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7eaeec1b-aa5c-47e7-b749-bd463016357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45fa2854-8bd9-4a6a-85a9-71729bf8fad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Q4:Q47 W4:W47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W787"/>
  <sheetViews>
    <sheetView workbookViewId="0">
      <selection activeCell="S19" sqref="S19"/>
    </sheetView>
  </sheetViews>
  <sheetFormatPr defaultColWidth="9" defaultRowHeight="13.5"/>
  <cols>
    <col min="1" max="1" width="9.375" style="95" customWidth="1"/>
    <col min="2" max="2" width="16" style="95" customWidth="1"/>
    <col min="3" max="3" width="6" style="95" customWidth="1"/>
    <col min="4" max="4" width="11.875" style="95" customWidth="1"/>
    <col min="5" max="5" width="7.625" style="95" customWidth="1"/>
    <col min="6" max="6" width="9.625" style="95" customWidth="1"/>
    <col min="7" max="7" width="19.125" style="95" hidden="1" customWidth="1"/>
    <col min="8" max="8" width="11.875" style="95" hidden="1" customWidth="1"/>
    <col min="9" max="9" width="7.625" style="95" customWidth="1"/>
    <col min="10" max="10" width="9.125" style="95" customWidth="1"/>
    <col min="11" max="11" width="7.25" style="95" customWidth="1"/>
    <col min="12" max="12" width="11.875" style="80" customWidth="1"/>
    <col min="13" max="13" width="7.625" style="80" customWidth="1"/>
    <col min="14" max="15" width="9.625" style="80" customWidth="1"/>
    <col min="16" max="16" width="7.625" style="80" customWidth="1"/>
    <col min="17" max="17" width="9.125" style="80" customWidth="1"/>
    <col min="18" max="18" width="5.625" style="80" customWidth="1"/>
    <col min="19" max="19" width="9.125" style="80" customWidth="1"/>
    <col min="20" max="20" width="9.625" style="80" customWidth="1"/>
    <col min="21" max="22" width="7.625" style="80" customWidth="1"/>
    <col min="23" max="23" width="9.125" style="80" customWidth="1"/>
    <col min="24" max="25" width="24.05" style="80" customWidth="1"/>
    <col min="26" max="27" width="21.025" style="80" customWidth="1"/>
    <col min="28" max="28" width="12.875" style="81" customWidth="1"/>
    <col min="29" max="32" width="20.25" style="81" customWidth="1"/>
    <col min="33" max="33" width="15" style="80" customWidth="1"/>
    <col min="34" max="34" width="9" style="80" customWidth="1"/>
    <col min="35" max="35" width="9" style="82" customWidth="1"/>
    <col min="36" max="36" width="18.5083333333333" style="82" customWidth="1"/>
    <col min="37" max="37" width="9" style="80" customWidth="1"/>
    <col min="38" max="38" width="21.25" style="83" customWidth="1"/>
    <col min="39" max="42" width="27.625" style="83" customWidth="1"/>
    <col min="43" max="43" width="9" style="80" customWidth="1"/>
    <col min="44" max="44" width="21.25" style="80"/>
    <col min="45" max="48" width="27.625" style="80"/>
    <col min="49" max="52" width="9" style="80" customWidth="1"/>
    <col min="53" max="53" width="26.5083333333333" style="80" customWidth="1"/>
    <col min="54" max="54" width="12.05" style="80" customWidth="1"/>
    <col min="55" max="55" width="12.875" style="80" customWidth="1"/>
    <col min="56" max="56" width="20.25" style="80" customWidth="1"/>
    <col min="57" max="57" width="9" style="80"/>
    <col min="58" max="58" width="15" style="80"/>
    <col min="59" max="59" width="29.625" style="80"/>
    <col min="60" max="61" width="9" style="80"/>
    <col min="62" max="62" width="15" style="80" customWidth="1"/>
    <col min="63" max="63" width="12.875" style="80" customWidth="1"/>
    <col min="64" max="64" width="16.125" style="80" customWidth="1"/>
    <col min="65" max="65" width="9" style="80"/>
    <col min="66" max="66" width="10.875" style="80"/>
    <col min="67" max="67" width="25.125" style="80"/>
    <col min="68" max="68" width="9" style="80"/>
    <col min="69" max="69" width="20.5833333333333" style="80" customWidth="1"/>
    <col min="70" max="70" width="12.35" style="80" customWidth="1"/>
    <col min="71" max="73" width="9" style="80"/>
    <col min="74" max="74" width="10.875" style="80"/>
    <col min="75" max="75" width="12.75" style="80"/>
    <col min="76" max="16384" width="9" style="80"/>
  </cols>
  <sheetData>
    <row r="1" s="80" customFormat="1" ht="27" customHeight="1" spans="1:7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AA1" s="80" t="s">
        <v>1</v>
      </c>
      <c r="AB1" s="81" t="s">
        <v>2</v>
      </c>
      <c r="AC1" s="81" t="s">
        <v>3</v>
      </c>
      <c r="AD1" s="81" t="s">
        <v>4</v>
      </c>
      <c r="AE1" s="81" t="s">
        <v>5</v>
      </c>
      <c r="AF1" s="81" t="s">
        <v>6</v>
      </c>
      <c r="AG1" s="80" t="s">
        <v>1</v>
      </c>
      <c r="AI1" s="86" t="s">
        <v>7</v>
      </c>
      <c r="AJ1" s="86" t="s">
        <v>8</v>
      </c>
      <c r="AL1" s="83" t="s">
        <v>1</v>
      </c>
      <c r="AM1" s="83" t="s">
        <v>9</v>
      </c>
      <c r="AN1" s="83" t="s">
        <v>10</v>
      </c>
      <c r="AO1" s="83" t="s">
        <v>11</v>
      </c>
      <c r="AP1" s="83" t="s">
        <v>12</v>
      </c>
      <c r="AR1" s="80" t="s">
        <v>1</v>
      </c>
      <c r="AS1" s="80" t="s">
        <v>9</v>
      </c>
      <c r="AT1" s="80" t="s">
        <v>10</v>
      </c>
      <c r="AU1" s="80" t="s">
        <v>11</v>
      </c>
      <c r="AV1" s="80" t="s">
        <v>12</v>
      </c>
      <c r="AX1" s="80" t="s">
        <v>7</v>
      </c>
      <c r="AY1" s="80" t="s">
        <v>8</v>
      </c>
      <c r="BA1" s="99" t="s">
        <v>13</v>
      </c>
      <c r="BB1" s="80" t="s">
        <v>14</v>
      </c>
      <c r="BC1" s="80" t="s">
        <v>2</v>
      </c>
      <c r="BD1" s="80" t="s">
        <v>5</v>
      </c>
      <c r="BF1" s="80" t="s">
        <v>14</v>
      </c>
      <c r="BG1" s="80" t="s">
        <v>11</v>
      </c>
      <c r="BI1" s="99" t="s">
        <v>15</v>
      </c>
      <c r="BJ1" s="80" t="s">
        <v>14</v>
      </c>
      <c r="BK1" s="80" t="s">
        <v>16</v>
      </c>
      <c r="BL1" s="80" t="s">
        <v>17</v>
      </c>
      <c r="BN1" s="80" t="s">
        <v>14</v>
      </c>
      <c r="BO1" s="80" t="s">
        <v>18</v>
      </c>
      <c r="BQ1" s="80" t="s">
        <v>19</v>
      </c>
      <c r="BR1" s="80" t="s">
        <v>14</v>
      </c>
      <c r="BS1" s="80" t="s">
        <v>16</v>
      </c>
      <c r="BT1" s="80" t="s">
        <v>20</v>
      </c>
      <c r="BV1" s="80" t="s">
        <v>14</v>
      </c>
      <c r="BW1" s="80" t="s">
        <v>21</v>
      </c>
    </row>
    <row r="2" s="80" customFormat="1" ht="18" spans="1:75">
      <c r="A2" s="2" t="s">
        <v>22</v>
      </c>
      <c r="B2" s="3" t="s">
        <v>23</v>
      </c>
      <c r="C2" s="4" t="s">
        <v>24</v>
      </c>
      <c r="D2" s="5"/>
      <c r="E2" s="6"/>
      <c r="F2" s="6"/>
      <c r="G2" s="6"/>
      <c r="H2" s="6"/>
      <c r="I2" s="6"/>
      <c r="J2" s="6"/>
      <c r="K2" s="37" t="s">
        <v>25</v>
      </c>
      <c r="L2" s="5"/>
      <c r="M2" s="6"/>
      <c r="N2" s="6"/>
      <c r="O2" s="6"/>
      <c r="P2" s="6"/>
      <c r="Q2" s="50"/>
      <c r="R2" s="51" t="s">
        <v>26</v>
      </c>
      <c r="S2" s="52"/>
      <c r="T2" s="52"/>
      <c r="U2" s="52"/>
      <c r="V2" s="52"/>
      <c r="W2" s="53"/>
      <c r="X2" s="54" t="s">
        <v>27</v>
      </c>
      <c r="Y2" s="97"/>
      <c r="AA2" s="80">
        <f t="shared" ref="AA2:AA65" si="0">AG2</f>
        <v>0</v>
      </c>
      <c r="AB2" s="81" t="s">
        <v>28</v>
      </c>
      <c r="AC2" s="81">
        <v>0</v>
      </c>
      <c r="AD2" s="81">
        <v>0</v>
      </c>
      <c r="AE2" s="81">
        <v>0</v>
      </c>
      <c r="AF2" s="81">
        <v>0</v>
      </c>
      <c r="AG2" s="80">
        <f>IFERROR(VLOOKUP(AB2,$AI:$AJ,2,FALSE),0)</f>
        <v>0</v>
      </c>
      <c r="AI2" s="88" t="s">
        <v>29</v>
      </c>
      <c r="AJ2" s="89" t="s">
        <v>30</v>
      </c>
      <c r="AL2" s="83">
        <v>0</v>
      </c>
      <c r="AM2" s="83">
        <v>0</v>
      </c>
      <c r="AN2" s="83">
        <v>40000</v>
      </c>
      <c r="AO2" s="83">
        <v>0</v>
      </c>
      <c r="AP2" s="83">
        <v>104500</v>
      </c>
      <c r="AR2" s="80">
        <v>0</v>
      </c>
      <c r="AS2" s="80">
        <v>0</v>
      </c>
      <c r="AT2" s="80">
        <v>40000</v>
      </c>
      <c r="AU2" s="80">
        <v>0</v>
      </c>
      <c r="AV2" s="80">
        <v>104500</v>
      </c>
      <c r="AX2" s="80" t="s">
        <v>29</v>
      </c>
      <c r="AY2" s="80" t="s">
        <v>30</v>
      </c>
      <c r="BB2" s="80" t="str">
        <f>VLOOKUP(BC2,$AX:$AY,2,FALSE)</f>
        <v>高桥支行</v>
      </c>
      <c r="BC2" s="80" t="s">
        <v>123</v>
      </c>
      <c r="BD2" s="80">
        <v>1</v>
      </c>
      <c r="BF2" s="80" t="s">
        <v>32</v>
      </c>
      <c r="BG2" s="80">
        <v>0</v>
      </c>
      <c r="BJ2" s="80" t="str">
        <f>VLOOKUP(BK2,$AX:$AY,2,FALSE)</f>
        <v>零售市场部</v>
      </c>
      <c r="BK2" s="80" t="s">
        <v>33</v>
      </c>
      <c r="BL2" s="80">
        <v>4841502</v>
      </c>
      <c r="BN2" s="80" t="s">
        <v>32</v>
      </c>
      <c r="BO2" s="80">
        <v>235000</v>
      </c>
      <c r="BR2" s="80" t="str">
        <f>VLOOKUP(BS2,$AX:$AY,2,FALSE)</f>
        <v>高桥支行</v>
      </c>
      <c r="BS2" s="80" t="s">
        <v>123</v>
      </c>
      <c r="BT2" s="80">
        <v>1</v>
      </c>
      <c r="BV2" s="80" t="s">
        <v>35</v>
      </c>
      <c r="BW2" s="80">
        <v>2</v>
      </c>
    </row>
    <row r="3" s="80" customFormat="1" ht="18.75" spans="1:75">
      <c r="A3" s="7"/>
      <c r="B3" s="8"/>
      <c r="C3" s="9" t="s">
        <v>36</v>
      </c>
      <c r="D3" s="10" t="s">
        <v>37</v>
      </c>
      <c r="E3" s="11" t="s">
        <v>38</v>
      </c>
      <c r="F3" s="11" t="s">
        <v>39</v>
      </c>
      <c r="G3" s="11" t="s">
        <v>40</v>
      </c>
      <c r="H3" s="11" t="s">
        <v>41</v>
      </c>
      <c r="I3" s="11" t="s">
        <v>42</v>
      </c>
      <c r="J3" s="11" t="s">
        <v>43</v>
      </c>
      <c r="K3" s="38" t="s">
        <v>36</v>
      </c>
      <c r="L3" s="10" t="s">
        <v>37</v>
      </c>
      <c r="M3" s="11" t="s">
        <v>38</v>
      </c>
      <c r="N3" s="11" t="s">
        <v>44</v>
      </c>
      <c r="O3" s="11" t="s">
        <v>39</v>
      </c>
      <c r="P3" s="11" t="s">
        <v>42</v>
      </c>
      <c r="Q3" s="55" t="s">
        <v>43</v>
      </c>
      <c r="R3" s="56" t="s">
        <v>36</v>
      </c>
      <c r="S3" s="57" t="s">
        <v>38</v>
      </c>
      <c r="T3" s="57" t="s">
        <v>39</v>
      </c>
      <c r="U3" s="57" t="s">
        <v>45</v>
      </c>
      <c r="V3" s="57" t="s">
        <v>42</v>
      </c>
      <c r="W3" s="58" t="s">
        <v>43</v>
      </c>
      <c r="X3" s="59"/>
      <c r="Y3" s="97"/>
      <c r="AA3" s="80">
        <f t="shared" si="0"/>
        <v>0</v>
      </c>
      <c r="AB3" s="81" t="s">
        <v>46</v>
      </c>
      <c r="AC3" s="81">
        <v>0</v>
      </c>
      <c r="AD3" s="81">
        <v>0</v>
      </c>
      <c r="AE3" s="81">
        <v>0</v>
      </c>
      <c r="AF3" s="81">
        <v>0</v>
      </c>
      <c r="AG3" s="80">
        <f>IFERROR(VLOOKUP(AB3,$AI:$AJ,2,FALSE),0)</f>
        <v>0</v>
      </c>
      <c r="AI3" s="90" t="s">
        <v>47</v>
      </c>
      <c r="AJ3" s="89" t="s">
        <v>30</v>
      </c>
      <c r="AL3" s="83" t="s">
        <v>32</v>
      </c>
      <c r="AM3" s="83">
        <v>0</v>
      </c>
      <c r="AN3" s="83">
        <v>0</v>
      </c>
      <c r="AO3" s="83">
        <v>0</v>
      </c>
      <c r="AP3" s="83">
        <v>0</v>
      </c>
      <c r="AR3" s="80" t="s">
        <v>32</v>
      </c>
      <c r="AS3" s="80">
        <v>0</v>
      </c>
      <c r="AT3" s="80">
        <v>0</v>
      </c>
      <c r="AU3" s="80">
        <v>0</v>
      </c>
      <c r="AV3" s="80">
        <v>0</v>
      </c>
      <c r="AX3" s="80" t="s">
        <v>47</v>
      </c>
      <c r="AY3" s="80" t="s">
        <v>30</v>
      </c>
      <c r="BB3" s="80" t="str">
        <f>VLOOKUP(BC3,$AX:$AY,2,FALSE)</f>
        <v>金桥支行</v>
      </c>
      <c r="BC3" s="80" t="s">
        <v>31</v>
      </c>
      <c r="BD3" s="80">
        <v>0</v>
      </c>
      <c r="BF3" s="80" t="s">
        <v>35</v>
      </c>
      <c r="BG3" s="80">
        <v>1</v>
      </c>
      <c r="BJ3" s="80" t="str">
        <f>VLOOKUP(BK3,$AX:$AY,2,FALSE)</f>
        <v>零售市场部</v>
      </c>
      <c r="BK3" s="80" t="s">
        <v>56</v>
      </c>
      <c r="BL3" s="80">
        <v>1237000</v>
      </c>
      <c r="BN3" s="80" t="s">
        <v>34</v>
      </c>
      <c r="BO3" s="80">
        <v>1000</v>
      </c>
      <c r="BR3" s="80" t="str">
        <f>VLOOKUP(BS3,$AX:$AY,2,FALSE)</f>
        <v>零售市场部</v>
      </c>
      <c r="BS3" s="80" t="s">
        <v>33</v>
      </c>
      <c r="BT3" s="80">
        <v>57</v>
      </c>
      <c r="BV3" s="80" t="s">
        <v>66</v>
      </c>
      <c r="BW3" s="80">
        <v>5</v>
      </c>
    </row>
    <row r="4" s="80" customFormat="1" ht="17.25" spans="1:75">
      <c r="A4" s="12" t="s">
        <v>50</v>
      </c>
      <c r="B4" s="13" t="s">
        <v>49</v>
      </c>
      <c r="C4" s="14">
        <v>38</v>
      </c>
      <c r="D4" s="15">
        <v>36</v>
      </c>
      <c r="E4" s="15">
        <f>VLOOKUP(B4,$AL:$AP,4,FALSE)</f>
        <v>0</v>
      </c>
      <c r="F4" s="15">
        <v>56</v>
      </c>
      <c r="G4" s="15"/>
      <c r="H4" s="15"/>
      <c r="I4" s="15">
        <f t="shared" ref="I4:I23" si="1">SUM(E4:H4)</f>
        <v>56</v>
      </c>
      <c r="J4" s="39">
        <f t="shared" ref="J4:J48" si="2">I4/C4</f>
        <v>1.47368421052632</v>
      </c>
      <c r="K4" s="40">
        <v>110</v>
      </c>
      <c r="L4" s="15">
        <v>0</v>
      </c>
      <c r="M4" s="15">
        <f>VLOOKUP(B4,$AL:$AP,5,FALSE)/10000</f>
        <v>2</v>
      </c>
      <c r="N4" s="15"/>
      <c r="O4" s="15"/>
      <c r="P4" s="15">
        <f t="shared" ref="P4:P47" si="3">SUM(M4:O4)</f>
        <v>2</v>
      </c>
      <c r="Q4" s="60">
        <f t="shared" ref="Q4:Q48" si="4">P4/K4</f>
        <v>0.0181818181818182</v>
      </c>
      <c r="R4" s="40">
        <v>3</v>
      </c>
      <c r="S4" s="61"/>
      <c r="T4" s="61">
        <v>28</v>
      </c>
      <c r="U4" s="61"/>
      <c r="V4" s="15">
        <f t="shared" ref="V4:V47" si="5">SUM(S4:U4)</f>
        <v>28</v>
      </c>
      <c r="W4" s="60">
        <f t="shared" ref="W4:W48" si="6">V4/R4</f>
        <v>9.33333333333333</v>
      </c>
      <c r="X4" s="62">
        <f t="shared" ref="X4:X48" si="7">IF(J4&gt;1.2,1.2,J4)*0.05+IF(Q4&gt;1.2,1.2,Q4)*0.05+IF(W4&gt;1.2,1.2,W4)*0.05</f>
        <v>0.120909090909091</v>
      </c>
      <c r="Y4" s="15">
        <v>20</v>
      </c>
      <c r="Z4" s="80">
        <f t="shared" ref="Z4:Z48" si="8">I4-Y4</f>
        <v>36</v>
      </c>
      <c r="AA4" s="80" t="str">
        <f t="shared" si="0"/>
        <v>运营管理部</v>
      </c>
      <c r="AB4" s="81" t="s">
        <v>52</v>
      </c>
      <c r="AC4" s="81">
        <v>0</v>
      </c>
      <c r="AD4" s="81">
        <v>0</v>
      </c>
      <c r="AE4" s="81">
        <v>0</v>
      </c>
      <c r="AF4" s="81">
        <v>0</v>
      </c>
      <c r="AG4" s="80" t="str">
        <f>IFERROR(VLOOKUP(AB4,$AI:$AJ,2,FALSE),0)</f>
        <v>运营管理部</v>
      </c>
      <c r="AI4" s="90" t="s">
        <v>53</v>
      </c>
      <c r="AJ4" s="89" t="s">
        <v>30</v>
      </c>
      <c r="AL4" s="83" t="s">
        <v>35</v>
      </c>
      <c r="AM4" s="83">
        <v>0</v>
      </c>
      <c r="AN4" s="83">
        <v>18000</v>
      </c>
      <c r="AO4" s="83">
        <v>2</v>
      </c>
      <c r="AP4" s="83">
        <v>53000</v>
      </c>
      <c r="AR4" s="80" t="s">
        <v>35</v>
      </c>
      <c r="AS4" s="80">
        <v>0</v>
      </c>
      <c r="AT4" s="80">
        <v>18000</v>
      </c>
      <c r="AU4" s="80">
        <v>2</v>
      </c>
      <c r="AV4" s="80">
        <v>53000</v>
      </c>
      <c r="AX4" s="80" t="s">
        <v>53</v>
      </c>
      <c r="AY4" s="80" t="s">
        <v>30</v>
      </c>
      <c r="BB4" s="80" t="str">
        <f>VLOOKUP(BC4,$AX:$AY,2,FALSE)</f>
        <v>零售市场部</v>
      </c>
      <c r="BC4" s="80" t="s">
        <v>33</v>
      </c>
      <c r="BD4" s="80">
        <v>40</v>
      </c>
      <c r="BF4" s="80" t="s">
        <v>34</v>
      </c>
      <c r="BG4" s="80">
        <v>0</v>
      </c>
      <c r="BJ4" s="80" t="str">
        <f>VLOOKUP(BK4,$AX:$AY,2,FALSE)</f>
        <v>金桥支行</v>
      </c>
      <c r="BK4" s="80" t="s">
        <v>70</v>
      </c>
      <c r="BL4" s="80">
        <v>298000</v>
      </c>
      <c r="BN4" s="80" t="s">
        <v>57</v>
      </c>
      <c r="BO4" s="80">
        <v>667229</v>
      </c>
      <c r="BR4" s="80" t="str">
        <f>VLOOKUP(BS4,$AX:$AY,2,FALSE)</f>
        <v>曹路支行</v>
      </c>
      <c r="BS4" s="80" t="s">
        <v>76</v>
      </c>
      <c r="BT4" s="80">
        <v>2</v>
      </c>
      <c r="BV4" s="80" t="s">
        <v>54</v>
      </c>
      <c r="BW4" s="80">
        <v>4</v>
      </c>
    </row>
    <row r="5" s="80" customFormat="1" ht="17.25" spans="1:75">
      <c r="A5" s="16"/>
      <c r="B5" s="17" t="s">
        <v>69</v>
      </c>
      <c r="C5" s="18">
        <v>20</v>
      </c>
      <c r="D5" s="15">
        <v>0</v>
      </c>
      <c r="E5" s="15">
        <f>VLOOKUP(B5,$AL:$AP,4,FALSE)</f>
        <v>3</v>
      </c>
      <c r="F5" s="19"/>
      <c r="G5" s="15"/>
      <c r="H5" s="15"/>
      <c r="I5" s="15">
        <f t="shared" si="1"/>
        <v>3</v>
      </c>
      <c r="J5" s="41">
        <f t="shared" si="2"/>
        <v>0.15</v>
      </c>
      <c r="K5" s="42">
        <v>160</v>
      </c>
      <c r="L5" s="15">
        <v>0</v>
      </c>
      <c r="M5" s="15">
        <f>VLOOKUP(B5,$AL:$AP,5,FALSE)/10000</f>
        <v>1</v>
      </c>
      <c r="N5" s="15"/>
      <c r="O5" s="19"/>
      <c r="P5" s="15">
        <f t="shared" si="3"/>
        <v>1</v>
      </c>
      <c r="Q5" s="63">
        <f t="shared" si="4"/>
        <v>0.00625</v>
      </c>
      <c r="R5" s="40">
        <v>2</v>
      </c>
      <c r="S5" s="61">
        <v>1</v>
      </c>
      <c r="T5" s="64"/>
      <c r="U5" s="61"/>
      <c r="V5" s="15">
        <f t="shared" si="5"/>
        <v>1</v>
      </c>
      <c r="W5" s="63">
        <f t="shared" si="6"/>
        <v>0.5</v>
      </c>
      <c r="X5" s="65">
        <f t="shared" si="7"/>
        <v>0.0328125</v>
      </c>
      <c r="Y5" s="15">
        <v>3</v>
      </c>
      <c r="Z5" s="80">
        <f t="shared" si="8"/>
        <v>0</v>
      </c>
      <c r="AA5" s="80" t="str">
        <f t="shared" si="0"/>
        <v>川沙支行</v>
      </c>
      <c r="AB5" s="81" t="s">
        <v>59</v>
      </c>
      <c r="AC5" s="81">
        <v>0</v>
      </c>
      <c r="AD5" s="81">
        <v>0</v>
      </c>
      <c r="AE5" s="81">
        <v>0</v>
      </c>
      <c r="AF5" s="81">
        <v>0</v>
      </c>
      <c r="AG5" s="80" t="str">
        <f>IFERROR(VLOOKUP(AB5,$AI:$AJ,2,FALSE),0)</f>
        <v>川沙支行</v>
      </c>
      <c r="AI5" s="89" t="s">
        <v>60</v>
      </c>
      <c r="AJ5" s="89" t="s">
        <v>30</v>
      </c>
      <c r="AL5" s="83" t="s">
        <v>34</v>
      </c>
      <c r="AM5" s="83">
        <v>3</v>
      </c>
      <c r="AN5" s="83">
        <v>20000</v>
      </c>
      <c r="AO5" s="83">
        <v>4</v>
      </c>
      <c r="AP5" s="83">
        <v>125000</v>
      </c>
      <c r="AR5" s="80" t="s">
        <v>34</v>
      </c>
      <c r="AS5" s="80">
        <v>3</v>
      </c>
      <c r="AT5" s="80">
        <v>20000</v>
      </c>
      <c r="AU5" s="80">
        <v>4</v>
      </c>
      <c r="AV5" s="80">
        <v>125000</v>
      </c>
      <c r="AX5" s="80" t="s">
        <v>60</v>
      </c>
      <c r="AY5" s="80" t="s">
        <v>30</v>
      </c>
      <c r="BB5" s="80" t="str">
        <f>VLOOKUP(BC5,$AX:$AY,2,FALSE)</f>
        <v>金桥支行</v>
      </c>
      <c r="BC5" s="80" t="s">
        <v>55</v>
      </c>
      <c r="BD5" s="80">
        <v>1</v>
      </c>
      <c r="BF5" s="80" t="s">
        <v>49</v>
      </c>
      <c r="BG5" s="80">
        <v>0</v>
      </c>
      <c r="BJ5" s="80" t="str">
        <f>VLOOKUP(BK5,$AX:$AY,2,FALSE)</f>
        <v>零售市场部</v>
      </c>
      <c r="BK5" s="80" t="s">
        <v>77</v>
      </c>
      <c r="BL5" s="80">
        <v>498000</v>
      </c>
      <c r="BN5" s="80" t="s">
        <v>64</v>
      </c>
      <c r="BO5" s="80">
        <v>298000</v>
      </c>
      <c r="BR5" s="80" t="str">
        <f>VLOOKUP(BS5,$AX:$AY,2,FALSE)</f>
        <v>零售市场部</v>
      </c>
      <c r="BS5" s="80" t="s">
        <v>65</v>
      </c>
      <c r="BT5" s="80">
        <v>1</v>
      </c>
      <c r="BV5" s="80" t="s">
        <v>57</v>
      </c>
      <c r="BW5" s="80">
        <v>4</v>
      </c>
    </row>
    <row r="6" s="80" customFormat="1" ht="17.25" spans="1:75">
      <c r="A6" s="16"/>
      <c r="B6" s="17" t="s">
        <v>34</v>
      </c>
      <c r="C6" s="18">
        <v>22</v>
      </c>
      <c r="D6" s="15">
        <v>3</v>
      </c>
      <c r="E6" s="15">
        <f>VLOOKUP(B6,$AL:$AP,4,FALSE)</f>
        <v>4</v>
      </c>
      <c r="F6" s="19"/>
      <c r="G6" s="15"/>
      <c r="H6" s="15"/>
      <c r="I6" s="15">
        <f t="shared" si="1"/>
        <v>4</v>
      </c>
      <c r="J6" s="41">
        <f t="shared" si="2"/>
        <v>0.181818181818182</v>
      </c>
      <c r="K6" s="42">
        <v>90</v>
      </c>
      <c r="L6" s="15">
        <v>2</v>
      </c>
      <c r="M6" s="15">
        <f>VLOOKUP(B6,$AL:$AP,5,FALSE)/10000</f>
        <v>12.5</v>
      </c>
      <c r="N6" s="15"/>
      <c r="O6" s="19"/>
      <c r="P6" s="15">
        <f t="shared" si="3"/>
        <v>12.5</v>
      </c>
      <c r="Q6" s="63">
        <f t="shared" si="4"/>
        <v>0.138888888888889</v>
      </c>
      <c r="R6" s="40">
        <v>2</v>
      </c>
      <c r="S6" s="61"/>
      <c r="T6" s="64"/>
      <c r="U6" s="61"/>
      <c r="V6" s="15">
        <f t="shared" si="5"/>
        <v>0</v>
      </c>
      <c r="W6" s="63">
        <f t="shared" si="6"/>
        <v>0</v>
      </c>
      <c r="X6" s="65">
        <f t="shared" si="7"/>
        <v>0.0160353535353535</v>
      </c>
      <c r="Y6" s="15">
        <v>2</v>
      </c>
      <c r="Z6" s="80">
        <f t="shared" si="8"/>
        <v>2</v>
      </c>
      <c r="AA6" s="80">
        <f t="shared" si="0"/>
        <v>0</v>
      </c>
      <c r="AB6" s="81" t="s">
        <v>67</v>
      </c>
      <c r="AC6" s="81">
        <v>0</v>
      </c>
      <c r="AD6" s="81">
        <v>0</v>
      </c>
      <c r="AE6" s="81">
        <v>0</v>
      </c>
      <c r="AF6" s="81">
        <v>0</v>
      </c>
      <c r="AG6" s="80">
        <f>IFERROR(VLOOKUP(AB6,$AI:$AJ,2,FALSE),0)</f>
        <v>0</v>
      </c>
      <c r="AI6" s="89" t="s">
        <v>68</v>
      </c>
      <c r="AJ6" s="89" t="s">
        <v>30</v>
      </c>
      <c r="AL6" s="83" t="s">
        <v>49</v>
      </c>
      <c r="AM6" s="83">
        <v>0</v>
      </c>
      <c r="AN6" s="83">
        <v>0</v>
      </c>
      <c r="AO6" s="83">
        <v>0</v>
      </c>
      <c r="AP6" s="83">
        <v>20000</v>
      </c>
      <c r="AR6" s="80" t="s">
        <v>49</v>
      </c>
      <c r="AS6" s="80">
        <v>0</v>
      </c>
      <c r="AT6" s="80">
        <v>0</v>
      </c>
      <c r="AU6" s="80">
        <v>0</v>
      </c>
      <c r="AV6" s="80">
        <v>20000</v>
      </c>
      <c r="AX6" s="80" t="s">
        <v>68</v>
      </c>
      <c r="AY6" s="80" t="s">
        <v>30</v>
      </c>
      <c r="BB6" s="80" t="str">
        <f>VLOOKUP(BC6,$AX:$AY,2,FALSE)</f>
        <v>御桥分理处</v>
      </c>
      <c r="BC6" s="80" t="s">
        <v>62</v>
      </c>
      <c r="BD6" s="80">
        <v>0</v>
      </c>
      <c r="BF6" s="80" t="s">
        <v>66</v>
      </c>
      <c r="BG6" s="80">
        <v>5</v>
      </c>
      <c r="BJ6" s="80" t="str">
        <f>VLOOKUP(BK6,$AX:$AY,2,FALSE)</f>
        <v>川沙支行</v>
      </c>
      <c r="BK6" s="80" t="s">
        <v>89</v>
      </c>
      <c r="BL6" s="80">
        <v>1000</v>
      </c>
      <c r="BN6" s="80" t="s">
        <v>104</v>
      </c>
      <c r="BO6" s="80">
        <v>410000</v>
      </c>
      <c r="BR6" s="80" t="str">
        <f>VLOOKUP(BS6,$AX:$AY,2,FALSE)</f>
        <v>龚路支行</v>
      </c>
      <c r="BS6" s="80" t="s">
        <v>71</v>
      </c>
      <c r="BT6" s="80">
        <v>1</v>
      </c>
      <c r="BV6" s="80" t="s">
        <v>51</v>
      </c>
      <c r="BW6" s="80">
        <v>3</v>
      </c>
    </row>
    <row r="7" s="80" customFormat="1" ht="18" customHeight="1" spans="1:75">
      <c r="A7" s="16"/>
      <c r="B7" s="17" t="s">
        <v>66</v>
      </c>
      <c r="C7" s="18">
        <v>38</v>
      </c>
      <c r="D7" s="15">
        <v>1</v>
      </c>
      <c r="E7" s="15">
        <f>VLOOKUP(B7,$AL:$AP,4,FALSE)</f>
        <v>1</v>
      </c>
      <c r="F7" s="19"/>
      <c r="G7" s="15"/>
      <c r="H7" s="15"/>
      <c r="I7" s="15">
        <f t="shared" si="1"/>
        <v>1</v>
      </c>
      <c r="J7" s="41">
        <f t="shared" si="2"/>
        <v>0.0263157894736842</v>
      </c>
      <c r="K7" s="42">
        <v>200</v>
      </c>
      <c r="L7" s="15">
        <v>10</v>
      </c>
      <c r="M7" s="15">
        <f>VLOOKUP(B7,$AL:$AP,5,FALSE)/10000</f>
        <v>30.6</v>
      </c>
      <c r="N7" s="15"/>
      <c r="O7" s="19"/>
      <c r="P7" s="15">
        <f t="shared" si="3"/>
        <v>30.6</v>
      </c>
      <c r="Q7" s="63">
        <f t="shared" si="4"/>
        <v>0.153</v>
      </c>
      <c r="R7" s="40">
        <v>2</v>
      </c>
      <c r="S7" s="61"/>
      <c r="T7" s="64"/>
      <c r="U7" s="61"/>
      <c r="V7" s="15">
        <f t="shared" si="5"/>
        <v>0</v>
      </c>
      <c r="W7" s="63">
        <f t="shared" si="6"/>
        <v>0</v>
      </c>
      <c r="X7" s="65">
        <f t="shared" si="7"/>
        <v>0.00896578947368421</v>
      </c>
      <c r="Y7" s="15">
        <v>0</v>
      </c>
      <c r="Z7" s="80">
        <f t="shared" si="8"/>
        <v>1</v>
      </c>
      <c r="AA7" s="80" t="str">
        <f t="shared" si="0"/>
        <v>芳华分理处</v>
      </c>
      <c r="AB7" s="81" t="s">
        <v>74</v>
      </c>
      <c r="AC7" s="81">
        <v>0</v>
      </c>
      <c r="AD7" s="81">
        <v>0</v>
      </c>
      <c r="AE7" s="81">
        <v>1</v>
      </c>
      <c r="AF7" s="81">
        <v>1000</v>
      </c>
      <c r="AG7" s="80" t="str">
        <f>IFERROR(VLOOKUP(AB7,$AI:$AJ,2,FALSE),0)</f>
        <v>芳华分理处</v>
      </c>
      <c r="AI7" s="89" t="s">
        <v>75</v>
      </c>
      <c r="AJ7" s="89" t="s">
        <v>30</v>
      </c>
      <c r="AL7" s="83" t="s">
        <v>66</v>
      </c>
      <c r="AM7" s="83">
        <v>1</v>
      </c>
      <c r="AN7" s="83">
        <v>100000</v>
      </c>
      <c r="AO7" s="83">
        <v>1</v>
      </c>
      <c r="AP7" s="83">
        <v>306000</v>
      </c>
      <c r="AR7" s="80" t="s">
        <v>66</v>
      </c>
      <c r="AS7" s="80">
        <v>1</v>
      </c>
      <c r="AT7" s="80">
        <v>100000</v>
      </c>
      <c r="AU7" s="80">
        <v>1</v>
      </c>
      <c r="AV7" s="80">
        <v>306000</v>
      </c>
      <c r="AX7" s="80" t="s">
        <v>75</v>
      </c>
      <c r="AY7" s="80" t="s">
        <v>30</v>
      </c>
      <c r="BB7" s="80" t="str">
        <f>VLOOKUP(BC7,$AX:$AY,2,FALSE)</f>
        <v>川沙支行</v>
      </c>
      <c r="BC7" s="80" t="s">
        <v>48</v>
      </c>
      <c r="BD7" s="80">
        <v>0</v>
      </c>
      <c r="BF7" s="80" t="s">
        <v>72</v>
      </c>
      <c r="BG7" s="80">
        <v>0</v>
      </c>
      <c r="BJ7" s="80" t="str">
        <f>VLOOKUP(BK7,$AX:$AY,2,FALSE)</f>
        <v>高行支行</v>
      </c>
      <c r="BK7" s="80" t="s">
        <v>122</v>
      </c>
      <c r="BL7" s="80">
        <v>200000</v>
      </c>
      <c r="BN7" s="80" t="s">
        <v>78</v>
      </c>
      <c r="BO7" s="80">
        <v>180000</v>
      </c>
      <c r="BR7" s="80" t="str">
        <f>VLOOKUP(BS7,$AX:$AY,2,FALSE)</f>
        <v>张江支行</v>
      </c>
      <c r="BS7" s="80" t="s">
        <v>126</v>
      </c>
      <c r="BT7" s="80">
        <v>1</v>
      </c>
      <c r="BV7" s="80" t="s">
        <v>64</v>
      </c>
      <c r="BW7" s="80">
        <v>2</v>
      </c>
    </row>
    <row r="8" s="80" customFormat="1" ht="17.25" spans="1:75">
      <c r="A8" s="16"/>
      <c r="B8" s="17" t="s">
        <v>35</v>
      </c>
      <c r="C8" s="18">
        <v>22</v>
      </c>
      <c r="D8" s="15">
        <v>0</v>
      </c>
      <c r="E8" s="15">
        <f>VLOOKUP(B8,$AL:$AP,4,FALSE)</f>
        <v>2</v>
      </c>
      <c r="F8" s="19"/>
      <c r="G8" s="15"/>
      <c r="H8" s="15"/>
      <c r="I8" s="15">
        <f t="shared" si="1"/>
        <v>2</v>
      </c>
      <c r="J8" s="41">
        <f t="shared" si="2"/>
        <v>0.0909090909090909</v>
      </c>
      <c r="K8" s="42">
        <v>120</v>
      </c>
      <c r="L8" s="15">
        <v>1.8</v>
      </c>
      <c r="M8" s="15">
        <f>VLOOKUP(B8,$AL:$AP,5,FALSE)/10000</f>
        <v>5.3</v>
      </c>
      <c r="N8" s="15"/>
      <c r="O8" s="19"/>
      <c r="P8" s="15">
        <f t="shared" si="3"/>
        <v>5.3</v>
      </c>
      <c r="Q8" s="63">
        <f t="shared" si="4"/>
        <v>0.0441666666666667</v>
      </c>
      <c r="R8" s="40">
        <v>2</v>
      </c>
      <c r="S8" s="61"/>
      <c r="T8" s="64"/>
      <c r="U8" s="61"/>
      <c r="V8" s="15">
        <f t="shared" si="5"/>
        <v>0</v>
      </c>
      <c r="W8" s="63">
        <f t="shared" si="6"/>
        <v>0</v>
      </c>
      <c r="X8" s="65">
        <f t="shared" si="7"/>
        <v>0.00675378787878788</v>
      </c>
      <c r="Y8" s="15">
        <v>0</v>
      </c>
      <c r="Z8" s="80">
        <f t="shared" si="8"/>
        <v>2</v>
      </c>
      <c r="AA8" s="80" t="str">
        <f t="shared" si="0"/>
        <v>风险管理部</v>
      </c>
      <c r="AB8" s="81" t="s">
        <v>80</v>
      </c>
      <c r="AC8" s="81">
        <v>0</v>
      </c>
      <c r="AD8" s="81">
        <v>0</v>
      </c>
      <c r="AE8" s="81">
        <v>0</v>
      </c>
      <c r="AF8" s="81">
        <v>0</v>
      </c>
      <c r="AG8" s="80" t="str">
        <f>IFERROR(VLOOKUP(AB8,$AI:$AJ,2,FALSE),0)</f>
        <v>风险管理部</v>
      </c>
      <c r="AI8" s="89" t="s">
        <v>81</v>
      </c>
      <c r="AJ8" s="89" t="s">
        <v>30</v>
      </c>
      <c r="AL8" s="83" t="s">
        <v>72</v>
      </c>
      <c r="AM8" s="83">
        <v>0</v>
      </c>
      <c r="AN8" s="83">
        <v>10000</v>
      </c>
      <c r="AO8" s="83">
        <v>0</v>
      </c>
      <c r="AP8" s="83">
        <v>27700</v>
      </c>
      <c r="AR8" s="80" t="s">
        <v>72</v>
      </c>
      <c r="AS8" s="80">
        <v>0</v>
      </c>
      <c r="AT8" s="80">
        <v>10000</v>
      </c>
      <c r="AU8" s="80">
        <v>0</v>
      </c>
      <c r="AV8" s="80">
        <v>27700</v>
      </c>
      <c r="AX8" s="80" t="s">
        <v>81</v>
      </c>
      <c r="AY8" s="80" t="s">
        <v>30</v>
      </c>
      <c r="BB8" s="80" t="str">
        <f>VLOOKUP(BC8,$AX:$AY,2,FALSE)</f>
        <v>曹路支行</v>
      </c>
      <c r="BC8" s="80" t="s">
        <v>76</v>
      </c>
      <c r="BD8" s="80">
        <v>2</v>
      </c>
      <c r="BF8" s="80" t="s">
        <v>54</v>
      </c>
      <c r="BG8" s="80">
        <v>4</v>
      </c>
      <c r="BJ8" s="80" t="e">
        <f>VLOOKUP(BK8,$AX:$AY,2,FALSE)</f>
        <v>#N/A</v>
      </c>
      <c r="BK8" s="80" t="s">
        <v>101</v>
      </c>
      <c r="BL8" s="80">
        <v>4436035</v>
      </c>
      <c r="BN8" s="80" t="s">
        <v>84</v>
      </c>
      <c r="BO8" s="80">
        <v>200000</v>
      </c>
      <c r="BR8" s="80" t="str">
        <f>VLOOKUP(BS8,$AX:$AY,2,FALSE)</f>
        <v>零售市场部</v>
      </c>
      <c r="BS8" s="80" t="s">
        <v>131</v>
      </c>
      <c r="BT8" s="80">
        <v>1</v>
      </c>
      <c r="BV8" s="80" t="s">
        <v>69</v>
      </c>
      <c r="BW8" s="80">
        <v>3</v>
      </c>
    </row>
    <row r="9" s="80" customFormat="1" ht="17.25" spans="1:75">
      <c r="A9" s="16"/>
      <c r="B9" s="17" t="s">
        <v>64</v>
      </c>
      <c r="C9" s="18">
        <v>27</v>
      </c>
      <c r="D9" s="15">
        <v>0</v>
      </c>
      <c r="E9" s="15">
        <f>VLOOKUP(B9,$AL:$AP,4,FALSE)</f>
        <v>0</v>
      </c>
      <c r="F9" s="19"/>
      <c r="G9" s="15"/>
      <c r="H9" s="15"/>
      <c r="I9" s="15">
        <f t="shared" si="1"/>
        <v>0</v>
      </c>
      <c r="J9" s="41">
        <f t="shared" si="2"/>
        <v>0</v>
      </c>
      <c r="K9" s="42">
        <v>200</v>
      </c>
      <c r="L9" s="15">
        <v>8</v>
      </c>
      <c r="M9" s="15">
        <f>VLOOKUP(B9,$AL:$AP,5,FALSE)/10000</f>
        <v>26.35</v>
      </c>
      <c r="N9" s="15"/>
      <c r="O9" s="19"/>
      <c r="P9" s="15">
        <f t="shared" si="3"/>
        <v>26.35</v>
      </c>
      <c r="Q9" s="63">
        <f t="shared" si="4"/>
        <v>0.13175</v>
      </c>
      <c r="R9" s="40">
        <v>2</v>
      </c>
      <c r="S9" s="61"/>
      <c r="T9" s="64"/>
      <c r="U9" s="61"/>
      <c r="V9" s="15">
        <f t="shared" si="5"/>
        <v>0</v>
      </c>
      <c r="W9" s="63">
        <f t="shared" si="6"/>
        <v>0</v>
      </c>
      <c r="X9" s="65">
        <f t="shared" si="7"/>
        <v>0.0065875</v>
      </c>
      <c r="Y9" s="15">
        <v>0</v>
      </c>
      <c r="Z9" s="80">
        <f t="shared" si="8"/>
        <v>0</v>
      </c>
      <c r="AA9" s="80">
        <f t="shared" si="0"/>
        <v>0</v>
      </c>
      <c r="AB9" s="81" t="s">
        <v>86</v>
      </c>
      <c r="AC9" s="81">
        <v>0</v>
      </c>
      <c r="AD9" s="81">
        <v>0</v>
      </c>
      <c r="AE9" s="81">
        <v>0</v>
      </c>
      <c r="AF9" s="81">
        <v>0</v>
      </c>
      <c r="AG9" s="80">
        <f>IFERROR(VLOOKUP(AB9,$AI:$AJ,2,FALSE),0)</f>
        <v>0</v>
      </c>
      <c r="AI9" s="89" t="s">
        <v>87</v>
      </c>
      <c r="AJ9" s="89" t="s">
        <v>30</v>
      </c>
      <c r="AL9" s="83" t="s">
        <v>54</v>
      </c>
      <c r="AM9" s="83">
        <v>0</v>
      </c>
      <c r="AN9" s="83">
        <v>24000</v>
      </c>
      <c r="AO9" s="83">
        <v>0</v>
      </c>
      <c r="AP9" s="83">
        <v>24000</v>
      </c>
      <c r="AR9" s="80" t="s">
        <v>54</v>
      </c>
      <c r="AS9" s="80">
        <v>0</v>
      </c>
      <c r="AT9" s="80">
        <v>24000</v>
      </c>
      <c r="AU9" s="80">
        <v>0</v>
      </c>
      <c r="AV9" s="80">
        <v>24000</v>
      </c>
      <c r="AX9" s="80" t="s">
        <v>87</v>
      </c>
      <c r="AY9" s="80" t="s">
        <v>30</v>
      </c>
      <c r="BB9" s="80" t="str">
        <f>VLOOKUP(BC9,$AX:$AY,2,FALSE)</f>
        <v>北蔡支行</v>
      </c>
      <c r="BC9" s="80" t="s">
        <v>58</v>
      </c>
      <c r="BD9" s="80">
        <v>0</v>
      </c>
      <c r="BF9" s="80" t="s">
        <v>57</v>
      </c>
      <c r="BG9" s="80">
        <v>4</v>
      </c>
      <c r="BJ9" s="80" t="str">
        <f>VLOOKUP(BK9,$AX:$AY,2,FALSE)</f>
        <v>和炯路支行</v>
      </c>
      <c r="BK9" s="80" t="s">
        <v>266</v>
      </c>
      <c r="BL9" s="80">
        <v>40000</v>
      </c>
      <c r="BN9" s="80" t="s">
        <v>157</v>
      </c>
      <c r="BO9" s="80">
        <v>100000</v>
      </c>
      <c r="BR9" s="80" t="str">
        <f>VLOOKUP(BS9,$AX:$AY,2,FALSE)</f>
        <v>零售市场部</v>
      </c>
      <c r="BS9" s="80" t="s">
        <v>56</v>
      </c>
      <c r="BT9" s="80">
        <v>20</v>
      </c>
      <c r="BV9" s="80" t="s">
        <v>104</v>
      </c>
      <c r="BW9" s="80">
        <v>1</v>
      </c>
    </row>
    <row r="10" s="80" customFormat="1" ht="17" customHeight="1" spans="1:75">
      <c r="A10" s="16"/>
      <c r="B10" s="17" t="s">
        <v>114</v>
      </c>
      <c r="C10" s="18">
        <v>29</v>
      </c>
      <c r="D10" s="15">
        <v>0</v>
      </c>
      <c r="E10" s="15">
        <f>VLOOKUP(B10,$AL:$AP,4,FALSE)</f>
        <v>0</v>
      </c>
      <c r="F10" s="19"/>
      <c r="G10" s="15"/>
      <c r="H10" s="15"/>
      <c r="I10" s="15">
        <f t="shared" si="1"/>
        <v>0</v>
      </c>
      <c r="J10" s="41">
        <f t="shared" si="2"/>
        <v>0</v>
      </c>
      <c r="K10" s="42">
        <v>150</v>
      </c>
      <c r="L10" s="15">
        <v>3</v>
      </c>
      <c r="M10" s="15">
        <f>VLOOKUP(B10,$AL:$AP,5,FALSE)/10000</f>
        <v>14.2</v>
      </c>
      <c r="N10" s="15"/>
      <c r="O10" s="19"/>
      <c r="P10" s="15">
        <f t="shared" si="3"/>
        <v>14.2</v>
      </c>
      <c r="Q10" s="63">
        <f t="shared" si="4"/>
        <v>0.0946666666666667</v>
      </c>
      <c r="R10" s="40">
        <v>1</v>
      </c>
      <c r="S10" s="61"/>
      <c r="T10" s="64"/>
      <c r="U10" s="61"/>
      <c r="V10" s="15">
        <f t="shared" si="5"/>
        <v>0</v>
      </c>
      <c r="W10" s="63">
        <f t="shared" si="6"/>
        <v>0</v>
      </c>
      <c r="X10" s="65">
        <f t="shared" si="7"/>
        <v>0.00473333333333334</v>
      </c>
      <c r="Y10" s="15">
        <v>0</v>
      </c>
      <c r="Z10" s="80">
        <f t="shared" si="8"/>
        <v>0</v>
      </c>
      <c r="AA10" s="80">
        <f t="shared" si="0"/>
        <v>0</v>
      </c>
      <c r="AB10" s="81" t="s">
        <v>91</v>
      </c>
      <c r="AC10" s="81">
        <v>0</v>
      </c>
      <c r="AD10" s="81">
        <v>0</v>
      </c>
      <c r="AE10" s="81">
        <v>0</v>
      </c>
      <c r="AF10" s="81">
        <v>0</v>
      </c>
      <c r="AG10" s="80">
        <f>IFERROR(VLOOKUP(AB10,$AI:$AJ,2,FALSE),0)</f>
        <v>0</v>
      </c>
      <c r="AI10" s="89" t="s">
        <v>92</v>
      </c>
      <c r="AJ10" s="89" t="s">
        <v>30</v>
      </c>
      <c r="AL10" s="83" t="s">
        <v>57</v>
      </c>
      <c r="AM10" s="83">
        <v>0</v>
      </c>
      <c r="AN10" s="83">
        <v>0</v>
      </c>
      <c r="AO10" s="83">
        <v>0</v>
      </c>
      <c r="AP10" s="83">
        <v>30000</v>
      </c>
      <c r="AR10" s="80" t="s">
        <v>57</v>
      </c>
      <c r="AS10" s="80">
        <v>0</v>
      </c>
      <c r="AT10" s="80">
        <v>0</v>
      </c>
      <c r="AU10" s="80">
        <v>0</v>
      </c>
      <c r="AV10" s="80">
        <v>30000</v>
      </c>
      <c r="AX10" s="80" t="s">
        <v>92</v>
      </c>
      <c r="AY10" s="80" t="s">
        <v>30</v>
      </c>
      <c r="BB10" s="80" t="str">
        <f>VLOOKUP(BC10,$AX:$AY,2,FALSE)</f>
        <v>零售市场部</v>
      </c>
      <c r="BC10" s="80" t="s">
        <v>65</v>
      </c>
      <c r="BD10" s="80">
        <v>1</v>
      </c>
      <c r="BF10" s="80" t="s">
        <v>73</v>
      </c>
      <c r="BG10" s="80">
        <v>0</v>
      </c>
      <c r="BJ10" s="80" t="str">
        <f>VLOOKUP(BK10,$AX:$AY,2,FALSE)</f>
        <v>零售市场部</v>
      </c>
      <c r="BK10" s="80" t="s">
        <v>116</v>
      </c>
      <c r="BL10" s="80">
        <v>7479700</v>
      </c>
      <c r="BN10" s="80" t="s">
        <v>149</v>
      </c>
      <c r="BO10" s="80">
        <v>40000</v>
      </c>
      <c r="BR10" s="80" t="s">
        <v>35</v>
      </c>
      <c r="BS10" s="80" t="s">
        <v>103</v>
      </c>
      <c r="BT10" s="80">
        <v>1</v>
      </c>
      <c r="BV10" s="80" t="s">
        <v>114</v>
      </c>
      <c r="BW10" s="80">
        <v>1</v>
      </c>
    </row>
    <row r="11" s="80" customFormat="1" ht="17.25" spans="1:75">
      <c r="A11" s="16"/>
      <c r="B11" s="17" t="s">
        <v>73</v>
      </c>
      <c r="C11" s="18">
        <v>25</v>
      </c>
      <c r="D11" s="15">
        <v>0</v>
      </c>
      <c r="E11" s="15">
        <f>VLOOKUP(B11,$AL:$AP,4,FALSE)</f>
        <v>0</v>
      </c>
      <c r="F11" s="19"/>
      <c r="G11" s="15"/>
      <c r="H11" s="15"/>
      <c r="I11" s="15">
        <f t="shared" si="1"/>
        <v>0</v>
      </c>
      <c r="J11" s="41">
        <f t="shared" si="2"/>
        <v>0</v>
      </c>
      <c r="K11" s="42">
        <v>200</v>
      </c>
      <c r="L11" s="15">
        <v>9.8</v>
      </c>
      <c r="M11" s="15">
        <f>VLOOKUP(B11,$AL:$AP,5,FALSE)/10000</f>
        <v>12.6</v>
      </c>
      <c r="N11" s="15"/>
      <c r="O11" s="19"/>
      <c r="P11" s="15">
        <f t="shared" si="3"/>
        <v>12.6</v>
      </c>
      <c r="Q11" s="63">
        <f t="shared" si="4"/>
        <v>0.063</v>
      </c>
      <c r="R11" s="40">
        <v>2</v>
      </c>
      <c r="S11" s="61"/>
      <c r="T11" s="64"/>
      <c r="U11" s="61"/>
      <c r="V11" s="15">
        <f t="shared" si="5"/>
        <v>0</v>
      </c>
      <c r="W11" s="63">
        <f t="shared" si="6"/>
        <v>0</v>
      </c>
      <c r="X11" s="65">
        <f t="shared" si="7"/>
        <v>0.00315</v>
      </c>
      <c r="Y11" s="15">
        <v>1</v>
      </c>
      <c r="Z11" s="80">
        <f t="shared" si="8"/>
        <v>-1</v>
      </c>
      <c r="AA11" s="80" t="str">
        <f t="shared" si="0"/>
        <v>张江支行</v>
      </c>
      <c r="AB11" s="81" t="s">
        <v>97</v>
      </c>
      <c r="AC11" s="81">
        <v>0</v>
      </c>
      <c r="AD11" s="81">
        <v>0</v>
      </c>
      <c r="AE11" s="81">
        <v>0</v>
      </c>
      <c r="AF11" s="81">
        <v>0</v>
      </c>
      <c r="AG11" s="80" t="str">
        <f>IFERROR(VLOOKUP(AB11,$AI:$AJ,2,FALSE),0)</f>
        <v>张江支行</v>
      </c>
      <c r="AI11" s="89" t="s">
        <v>98</v>
      </c>
      <c r="AJ11" s="89" t="s">
        <v>30</v>
      </c>
      <c r="AL11" s="83" t="s">
        <v>73</v>
      </c>
      <c r="AM11" s="83">
        <v>0</v>
      </c>
      <c r="AN11" s="83">
        <v>98000</v>
      </c>
      <c r="AO11" s="83">
        <v>0</v>
      </c>
      <c r="AP11" s="83">
        <v>126000</v>
      </c>
      <c r="AR11" s="80" t="s">
        <v>73</v>
      </c>
      <c r="AS11" s="80">
        <v>0</v>
      </c>
      <c r="AT11" s="80">
        <v>98000</v>
      </c>
      <c r="AU11" s="80">
        <v>0</v>
      </c>
      <c r="AV11" s="80">
        <v>126000</v>
      </c>
      <c r="AX11" s="80" t="s">
        <v>98</v>
      </c>
      <c r="AY11" s="80" t="s">
        <v>30</v>
      </c>
      <c r="BB11" s="80" t="str">
        <f>VLOOKUP(BC11,$AX:$AY,2,FALSE)</f>
        <v>杨园支行</v>
      </c>
      <c r="BC11" s="80" t="s">
        <v>94</v>
      </c>
      <c r="BD11" s="80">
        <v>0</v>
      </c>
      <c r="BF11" s="80" t="s">
        <v>51</v>
      </c>
      <c r="BG11" s="80">
        <v>3</v>
      </c>
      <c r="BJ11" s="80" t="str">
        <f>VLOOKUP(BK11,$AX:$AY,2,FALSE)</f>
        <v>妙境支行</v>
      </c>
      <c r="BK11" s="80" t="s">
        <v>120</v>
      </c>
      <c r="BL11" s="80">
        <v>60000</v>
      </c>
      <c r="BN11" s="80" t="s">
        <v>128</v>
      </c>
      <c r="BO11" s="80">
        <v>20000</v>
      </c>
      <c r="BR11" s="80" t="str">
        <f>VLOOKUP(BS11,$AX:$AY,2,FALSE)</f>
        <v>金桥支行</v>
      </c>
      <c r="BS11" s="80" t="s">
        <v>70</v>
      </c>
      <c r="BT11" s="80">
        <v>1</v>
      </c>
      <c r="BV11" s="80" t="s">
        <v>111</v>
      </c>
      <c r="BW11" s="80">
        <v>1</v>
      </c>
    </row>
    <row r="12" s="80" customFormat="1" ht="17.25" spans="1:75">
      <c r="A12" s="16"/>
      <c r="B12" s="17" t="s">
        <v>51</v>
      </c>
      <c r="C12" s="18">
        <v>20</v>
      </c>
      <c r="D12" s="15">
        <v>1</v>
      </c>
      <c r="E12" s="15">
        <f>VLOOKUP(B12,$AL:$AP,4,FALSE)</f>
        <v>1</v>
      </c>
      <c r="F12" s="19"/>
      <c r="G12" s="15"/>
      <c r="H12" s="15"/>
      <c r="I12" s="15">
        <f t="shared" si="1"/>
        <v>1</v>
      </c>
      <c r="J12" s="41">
        <f t="shared" si="2"/>
        <v>0.05</v>
      </c>
      <c r="K12" s="42">
        <v>70</v>
      </c>
      <c r="L12" s="15">
        <v>0</v>
      </c>
      <c r="M12" s="15">
        <f>VLOOKUP(B12,$AL:$AP,5,FALSE)/10000</f>
        <v>0.5</v>
      </c>
      <c r="N12" s="15"/>
      <c r="O12" s="19"/>
      <c r="P12" s="15">
        <f t="shared" si="3"/>
        <v>0.5</v>
      </c>
      <c r="Q12" s="63">
        <f t="shared" si="4"/>
        <v>0.00714285714285714</v>
      </c>
      <c r="R12" s="40">
        <v>1</v>
      </c>
      <c r="S12" s="61"/>
      <c r="T12" s="64"/>
      <c r="U12" s="61"/>
      <c r="V12" s="15">
        <f t="shared" si="5"/>
        <v>0</v>
      </c>
      <c r="W12" s="63">
        <f t="shared" si="6"/>
        <v>0</v>
      </c>
      <c r="X12" s="65">
        <f t="shared" si="7"/>
        <v>0.00285714285714286</v>
      </c>
      <c r="Y12" s="15">
        <v>0</v>
      </c>
      <c r="Z12" s="80">
        <f t="shared" si="8"/>
        <v>1</v>
      </c>
      <c r="AA12" s="80" t="str">
        <f t="shared" si="0"/>
        <v>合庆支行</v>
      </c>
      <c r="AB12" s="81" t="s">
        <v>105</v>
      </c>
      <c r="AC12" s="81">
        <v>0</v>
      </c>
      <c r="AD12" s="81">
        <v>0</v>
      </c>
      <c r="AE12" s="81">
        <v>0</v>
      </c>
      <c r="AF12" s="81">
        <v>0</v>
      </c>
      <c r="AG12" s="80" t="str">
        <f>IFERROR(VLOOKUP(AB12,$AI:$AJ,2,FALSE),0)</f>
        <v>合庆支行</v>
      </c>
      <c r="AI12" s="89" t="s">
        <v>106</v>
      </c>
      <c r="AJ12" s="89" t="s">
        <v>30</v>
      </c>
      <c r="AL12" s="83" t="s">
        <v>51</v>
      </c>
      <c r="AM12" s="83">
        <v>1</v>
      </c>
      <c r="AN12" s="83">
        <v>0</v>
      </c>
      <c r="AO12" s="83">
        <v>1</v>
      </c>
      <c r="AP12" s="83">
        <v>5000</v>
      </c>
      <c r="AR12" s="80" t="s">
        <v>51</v>
      </c>
      <c r="AS12" s="80">
        <v>1</v>
      </c>
      <c r="AT12" s="80">
        <v>0</v>
      </c>
      <c r="AU12" s="80">
        <v>1</v>
      </c>
      <c r="AV12" s="80">
        <v>5000</v>
      </c>
      <c r="AX12" s="80" t="s">
        <v>106</v>
      </c>
      <c r="AY12" s="80" t="s">
        <v>30</v>
      </c>
      <c r="BB12" s="80" t="str">
        <f>VLOOKUP(BC12,$AX:$AY,2,FALSE)</f>
        <v>龚路支行</v>
      </c>
      <c r="BC12" s="80" t="s">
        <v>71</v>
      </c>
      <c r="BD12" s="80">
        <v>0</v>
      </c>
      <c r="BF12" s="80" t="s">
        <v>107</v>
      </c>
      <c r="BG12" s="80">
        <v>0</v>
      </c>
      <c r="BJ12" s="80" t="str">
        <f>VLOOKUP(BK12,$AX:$AY,2,FALSE)</f>
        <v>高行支行</v>
      </c>
      <c r="BK12" s="80" t="s">
        <v>127</v>
      </c>
      <c r="BL12" s="80">
        <v>210000</v>
      </c>
      <c r="BN12" s="80" t="s">
        <v>93</v>
      </c>
      <c r="BO12" s="80">
        <v>114324</v>
      </c>
      <c r="BR12" s="80" t="str">
        <f>VLOOKUP(BS12,$AX:$AY,2,FALSE)</f>
        <v>零售市场部</v>
      </c>
      <c r="BS12" s="80" t="s">
        <v>77</v>
      </c>
      <c r="BT12" s="80">
        <v>1</v>
      </c>
      <c r="BV12" s="80" t="s">
        <v>84</v>
      </c>
      <c r="BW12" s="80">
        <v>2</v>
      </c>
    </row>
    <row r="13" s="80" customFormat="1" ht="17.25" spans="1:75">
      <c r="A13" s="16"/>
      <c r="B13" s="17" t="s">
        <v>57</v>
      </c>
      <c r="C13" s="18">
        <v>29</v>
      </c>
      <c r="D13" s="15">
        <v>0</v>
      </c>
      <c r="E13" s="15">
        <f>VLOOKUP(B13,$AL:$AP,4,FALSE)</f>
        <v>0</v>
      </c>
      <c r="F13" s="19"/>
      <c r="G13" s="15"/>
      <c r="H13" s="15"/>
      <c r="I13" s="15">
        <f t="shared" si="1"/>
        <v>0</v>
      </c>
      <c r="J13" s="41">
        <f t="shared" si="2"/>
        <v>0</v>
      </c>
      <c r="K13" s="42">
        <v>80</v>
      </c>
      <c r="L13" s="15">
        <v>0</v>
      </c>
      <c r="M13" s="15">
        <f>VLOOKUP(B13,$AL:$AP,5,FALSE)/10000</f>
        <v>3</v>
      </c>
      <c r="N13" s="15">
        <v>1.2223</v>
      </c>
      <c r="O13" s="19"/>
      <c r="P13" s="15">
        <f t="shared" si="3"/>
        <v>4.2223</v>
      </c>
      <c r="Q13" s="63">
        <f t="shared" si="4"/>
        <v>0.05277875</v>
      </c>
      <c r="R13" s="40">
        <v>2</v>
      </c>
      <c r="S13" s="61"/>
      <c r="T13" s="64"/>
      <c r="U13" s="61"/>
      <c r="V13" s="15">
        <f t="shared" si="5"/>
        <v>0</v>
      </c>
      <c r="W13" s="63">
        <f t="shared" si="6"/>
        <v>0</v>
      </c>
      <c r="X13" s="65">
        <f t="shared" si="7"/>
        <v>0.0026389375</v>
      </c>
      <c r="Y13" s="15">
        <v>0</v>
      </c>
      <c r="Z13" s="80">
        <f t="shared" si="8"/>
        <v>0</v>
      </c>
      <c r="AA13" s="80" t="str">
        <f t="shared" si="0"/>
        <v>潼港分理处</v>
      </c>
      <c r="AB13" s="81" t="s">
        <v>112</v>
      </c>
      <c r="AC13" s="81">
        <v>0</v>
      </c>
      <c r="AD13" s="81">
        <v>0</v>
      </c>
      <c r="AE13" s="81">
        <v>0</v>
      </c>
      <c r="AF13" s="81">
        <v>0</v>
      </c>
      <c r="AG13" s="80" t="str">
        <f>IFERROR(VLOOKUP(AB13,$AI:$AJ,2,FALSE),0)</f>
        <v>潼港分理处</v>
      </c>
      <c r="AI13" s="89" t="s">
        <v>113</v>
      </c>
      <c r="AJ13" s="89" t="s">
        <v>30</v>
      </c>
      <c r="AL13" s="83" t="s">
        <v>107</v>
      </c>
      <c r="AM13" s="83">
        <v>0</v>
      </c>
      <c r="AN13" s="83">
        <v>0</v>
      </c>
      <c r="AO13" s="83">
        <v>0</v>
      </c>
      <c r="AP13" s="83">
        <v>0</v>
      </c>
      <c r="AR13" s="80" t="s">
        <v>107</v>
      </c>
      <c r="AS13" s="80">
        <v>0</v>
      </c>
      <c r="AT13" s="80">
        <v>0</v>
      </c>
      <c r="AU13" s="80">
        <v>0</v>
      </c>
      <c r="AV13" s="80">
        <v>0</v>
      </c>
      <c r="AX13" s="80" t="s">
        <v>113</v>
      </c>
      <c r="AY13" s="80" t="s">
        <v>30</v>
      </c>
      <c r="BB13" s="80" t="str">
        <f>VLOOKUP(BC13,$AX:$AY,2,FALSE)</f>
        <v>妙境支行</v>
      </c>
      <c r="BC13" s="80" t="s">
        <v>79</v>
      </c>
      <c r="BD13" s="80">
        <v>0</v>
      </c>
      <c r="BF13" s="80" t="s">
        <v>64</v>
      </c>
      <c r="BG13" s="80">
        <v>2</v>
      </c>
      <c r="BJ13" s="80" t="str">
        <f>VLOOKUP(BK13,$AX:$AY,2,FALSE)</f>
        <v>江镇支行</v>
      </c>
      <c r="BK13" s="80" t="s">
        <v>140</v>
      </c>
      <c r="BL13" s="80">
        <v>235000</v>
      </c>
      <c r="BN13" s="80" t="s">
        <v>82</v>
      </c>
      <c r="BO13" s="80">
        <v>50000</v>
      </c>
      <c r="BR13" s="80" t="str">
        <f>VLOOKUP(BS13,$AX:$AY,2,FALSE)</f>
        <v>高行支行</v>
      </c>
      <c r="BS13" s="80" t="s">
        <v>122</v>
      </c>
      <c r="BT13" s="80">
        <v>1</v>
      </c>
      <c r="BV13" s="80" t="s">
        <v>163</v>
      </c>
      <c r="BW13" s="80">
        <v>2</v>
      </c>
    </row>
    <row r="14" s="80" customFormat="1" ht="17.25" spans="1:75">
      <c r="A14" s="16"/>
      <c r="B14" s="17" t="s">
        <v>72</v>
      </c>
      <c r="C14" s="18">
        <v>27</v>
      </c>
      <c r="D14" s="15">
        <v>0</v>
      </c>
      <c r="E14" s="15">
        <f>VLOOKUP(B14,$AL:$AP,4,FALSE)</f>
        <v>0</v>
      </c>
      <c r="F14" s="19"/>
      <c r="G14" s="15"/>
      <c r="H14" s="15"/>
      <c r="I14" s="15">
        <f t="shared" si="1"/>
        <v>0</v>
      </c>
      <c r="J14" s="41">
        <f t="shared" si="2"/>
        <v>0</v>
      </c>
      <c r="K14" s="42">
        <v>140</v>
      </c>
      <c r="L14" s="15">
        <v>1</v>
      </c>
      <c r="M14" s="15">
        <f>VLOOKUP(B14,$AL:$AP,5,FALSE)/10000</f>
        <v>2.77</v>
      </c>
      <c r="N14" s="15"/>
      <c r="O14" s="19"/>
      <c r="P14" s="15">
        <f t="shared" si="3"/>
        <v>2.77</v>
      </c>
      <c r="Q14" s="63">
        <f t="shared" si="4"/>
        <v>0.0197857142857143</v>
      </c>
      <c r="R14" s="40">
        <v>2</v>
      </c>
      <c r="S14" s="61"/>
      <c r="T14" s="64"/>
      <c r="U14" s="61"/>
      <c r="V14" s="15">
        <f t="shared" si="5"/>
        <v>0</v>
      </c>
      <c r="W14" s="63">
        <f t="shared" si="6"/>
        <v>0</v>
      </c>
      <c r="X14" s="65">
        <f t="shared" si="7"/>
        <v>0.000989285714285715</v>
      </c>
      <c r="Y14" s="15">
        <v>0</v>
      </c>
      <c r="Z14" s="80">
        <f t="shared" si="8"/>
        <v>0</v>
      </c>
      <c r="AA14" s="80" t="str">
        <f t="shared" si="0"/>
        <v>严桥支行</v>
      </c>
      <c r="AB14" s="81" t="s">
        <v>118</v>
      </c>
      <c r="AC14" s="81">
        <v>0</v>
      </c>
      <c r="AD14" s="81">
        <v>0</v>
      </c>
      <c r="AE14" s="81">
        <v>0</v>
      </c>
      <c r="AF14" s="81">
        <v>0</v>
      </c>
      <c r="AG14" s="80" t="str">
        <f>IFERROR(VLOOKUP(AB14,$AI:$AJ,2,FALSE),0)</f>
        <v>严桥支行</v>
      </c>
      <c r="AI14" s="89" t="s">
        <v>119</v>
      </c>
      <c r="AJ14" s="89" t="s">
        <v>30</v>
      </c>
      <c r="AL14" s="83" t="s">
        <v>64</v>
      </c>
      <c r="AM14" s="83">
        <v>0</v>
      </c>
      <c r="AN14" s="83">
        <v>80000</v>
      </c>
      <c r="AO14" s="83">
        <v>0</v>
      </c>
      <c r="AP14" s="83">
        <v>263500</v>
      </c>
      <c r="AR14" s="80" t="s">
        <v>64</v>
      </c>
      <c r="AS14" s="80">
        <v>0</v>
      </c>
      <c r="AT14" s="80">
        <v>80000</v>
      </c>
      <c r="AU14" s="80">
        <v>0</v>
      </c>
      <c r="AV14" s="80">
        <v>263500</v>
      </c>
      <c r="AX14" s="80" t="s">
        <v>119</v>
      </c>
      <c r="AY14" s="80" t="s">
        <v>30</v>
      </c>
      <c r="BB14" s="80" t="str">
        <f>VLOOKUP(BC14,$AX:$AY,2,FALSE)</f>
        <v>龚路支行</v>
      </c>
      <c r="BC14" s="80" t="s">
        <v>115</v>
      </c>
      <c r="BD14" s="80">
        <v>1</v>
      </c>
      <c r="BF14" s="80" t="s">
        <v>69</v>
      </c>
      <c r="BG14" s="80">
        <v>2</v>
      </c>
      <c r="BJ14" s="80" t="str">
        <f>VLOOKUP(BK14,$AX:$AY,2,FALSE)</f>
        <v>零售市场部</v>
      </c>
      <c r="BK14" s="80" t="s">
        <v>173</v>
      </c>
      <c r="BL14" s="80">
        <v>307000</v>
      </c>
      <c r="BN14" s="80" t="s">
        <v>100</v>
      </c>
      <c r="BO14" s="80">
        <v>31050787</v>
      </c>
      <c r="BR14" s="80" t="s">
        <v>100</v>
      </c>
      <c r="BS14" s="80" t="s">
        <v>101</v>
      </c>
      <c r="BT14" s="80">
        <v>75</v>
      </c>
      <c r="BV14" s="80" t="s">
        <v>88</v>
      </c>
      <c r="BW14" s="80">
        <v>3</v>
      </c>
    </row>
    <row r="15" s="80" customFormat="1" ht="17.25" spans="1:75">
      <c r="A15" s="16"/>
      <c r="B15" s="17" t="s">
        <v>54</v>
      </c>
      <c r="C15" s="18">
        <v>30</v>
      </c>
      <c r="D15" s="15">
        <v>0</v>
      </c>
      <c r="E15" s="15">
        <f>VLOOKUP(B15,$AL:$AP,4,FALSE)</f>
        <v>0</v>
      </c>
      <c r="F15" s="19"/>
      <c r="G15" s="15"/>
      <c r="H15" s="15"/>
      <c r="I15" s="15">
        <f t="shared" si="1"/>
        <v>0</v>
      </c>
      <c r="J15" s="41">
        <f t="shared" si="2"/>
        <v>0</v>
      </c>
      <c r="K15" s="42">
        <v>200</v>
      </c>
      <c r="L15" s="15">
        <v>2.4</v>
      </c>
      <c r="M15" s="15">
        <f>VLOOKUP(B15,$AL:$AP,5,FALSE)/10000</f>
        <v>2.4</v>
      </c>
      <c r="N15" s="15"/>
      <c r="O15" s="19"/>
      <c r="P15" s="15">
        <f t="shared" si="3"/>
        <v>2.4</v>
      </c>
      <c r="Q15" s="63">
        <f t="shared" si="4"/>
        <v>0.012</v>
      </c>
      <c r="R15" s="40">
        <v>2</v>
      </c>
      <c r="S15" s="61"/>
      <c r="T15" s="64"/>
      <c r="U15" s="61"/>
      <c r="V15" s="15">
        <f t="shared" si="5"/>
        <v>0</v>
      </c>
      <c r="W15" s="63">
        <f t="shared" si="6"/>
        <v>0</v>
      </c>
      <c r="X15" s="65">
        <f t="shared" si="7"/>
        <v>0.0006</v>
      </c>
      <c r="Y15" s="15">
        <v>0</v>
      </c>
      <c r="Z15" s="80">
        <f t="shared" si="8"/>
        <v>0</v>
      </c>
      <c r="AA15" s="80" t="str">
        <f t="shared" si="0"/>
        <v>高桥支行</v>
      </c>
      <c r="AB15" s="81" t="s">
        <v>123</v>
      </c>
      <c r="AC15" s="81">
        <v>0</v>
      </c>
      <c r="AD15" s="81">
        <v>0</v>
      </c>
      <c r="AE15" s="81">
        <v>0</v>
      </c>
      <c r="AF15" s="81">
        <v>0</v>
      </c>
      <c r="AG15" s="80" t="str">
        <f>IFERROR(VLOOKUP(AB15,$AI:$AJ,2,FALSE),0)</f>
        <v>高桥支行</v>
      </c>
      <c r="AI15" s="89" t="s">
        <v>124</v>
      </c>
      <c r="AJ15" s="89" t="s">
        <v>30</v>
      </c>
      <c r="AL15" s="83" t="s">
        <v>69</v>
      </c>
      <c r="AM15" s="83">
        <v>0</v>
      </c>
      <c r="AN15" s="83">
        <v>0</v>
      </c>
      <c r="AO15" s="83">
        <v>3</v>
      </c>
      <c r="AP15" s="83">
        <v>10000</v>
      </c>
      <c r="AR15" s="80" t="s">
        <v>69</v>
      </c>
      <c r="AS15" s="80">
        <v>0</v>
      </c>
      <c r="AT15" s="80">
        <v>0</v>
      </c>
      <c r="AU15" s="80">
        <v>3</v>
      </c>
      <c r="AV15" s="80">
        <v>10000</v>
      </c>
      <c r="AX15" s="80" t="s">
        <v>124</v>
      </c>
      <c r="AY15" s="80" t="s">
        <v>30</v>
      </c>
      <c r="BB15" s="80" t="str">
        <f>VLOOKUP(BC15,$AX:$AY,2,FALSE)</f>
        <v>芳华分理处</v>
      </c>
      <c r="BC15" s="80" t="s">
        <v>85</v>
      </c>
      <c r="BD15" s="80">
        <v>0</v>
      </c>
      <c r="BF15" s="80" t="s">
        <v>104</v>
      </c>
      <c r="BG15" s="80">
        <v>0</v>
      </c>
      <c r="BJ15" s="80" t="str">
        <f>VLOOKUP(BK15,$AX:$AY,2,FALSE)</f>
        <v>花木支行</v>
      </c>
      <c r="BK15" s="80" t="s">
        <v>154</v>
      </c>
      <c r="BL15" s="80">
        <v>667229</v>
      </c>
      <c r="BN15" s="80" t="e">
        <v>#N/A</v>
      </c>
      <c r="BO15" s="80">
        <v>33366340</v>
      </c>
      <c r="BR15" s="80" t="str">
        <f>VLOOKUP(BS15,$AX:$AY,2,FALSE)</f>
        <v>高东支行</v>
      </c>
      <c r="BS15" s="80" t="s">
        <v>287</v>
      </c>
      <c r="BT15" s="80">
        <v>3</v>
      </c>
      <c r="BV15" s="80" t="s">
        <v>109</v>
      </c>
      <c r="BW15" s="80">
        <v>1</v>
      </c>
    </row>
    <row r="16" s="80" customFormat="1" ht="18" customHeight="1" spans="1:75">
      <c r="A16" s="16"/>
      <c r="B16" s="17" t="s">
        <v>32</v>
      </c>
      <c r="C16" s="18">
        <v>22</v>
      </c>
      <c r="D16" s="15">
        <v>0</v>
      </c>
      <c r="E16" s="15">
        <f>VLOOKUP(B16,$AL:$AP,4,FALSE)</f>
        <v>0</v>
      </c>
      <c r="F16" s="19"/>
      <c r="G16" s="15"/>
      <c r="H16" s="15"/>
      <c r="I16" s="15">
        <f t="shared" si="1"/>
        <v>0</v>
      </c>
      <c r="J16" s="41">
        <f t="shared" si="2"/>
        <v>0</v>
      </c>
      <c r="K16" s="42">
        <v>110</v>
      </c>
      <c r="L16" s="15">
        <v>0</v>
      </c>
      <c r="M16" s="15">
        <f>VLOOKUP(B16,$AL:$AP,5,FALSE)/10000</f>
        <v>0</v>
      </c>
      <c r="N16" s="15"/>
      <c r="O16" s="19"/>
      <c r="P16" s="15">
        <f t="shared" si="3"/>
        <v>0</v>
      </c>
      <c r="Q16" s="63">
        <f t="shared" si="4"/>
        <v>0</v>
      </c>
      <c r="R16" s="40">
        <v>2</v>
      </c>
      <c r="S16" s="61"/>
      <c r="T16" s="64"/>
      <c r="U16" s="61"/>
      <c r="V16" s="15">
        <f t="shared" si="5"/>
        <v>0</v>
      </c>
      <c r="W16" s="63">
        <f t="shared" si="6"/>
        <v>0</v>
      </c>
      <c r="X16" s="65">
        <f t="shared" si="7"/>
        <v>0</v>
      </c>
      <c r="Y16" s="15">
        <v>0</v>
      </c>
      <c r="Z16" s="80">
        <f t="shared" si="8"/>
        <v>0</v>
      </c>
      <c r="AA16" s="80" t="str">
        <f t="shared" si="0"/>
        <v>高东支行</v>
      </c>
      <c r="AB16" s="81" t="s">
        <v>129</v>
      </c>
      <c r="AC16" s="81">
        <v>0</v>
      </c>
      <c r="AD16" s="81">
        <v>0</v>
      </c>
      <c r="AE16" s="81">
        <v>0</v>
      </c>
      <c r="AF16" s="81">
        <v>0</v>
      </c>
      <c r="AG16" s="80" t="str">
        <f>IFERROR(VLOOKUP(AB16,$AI:$AJ,2,FALSE),0)</f>
        <v>高东支行</v>
      </c>
      <c r="AI16" s="89" t="s">
        <v>130</v>
      </c>
      <c r="AJ16" s="89" t="s">
        <v>30</v>
      </c>
      <c r="AL16" s="83" t="s">
        <v>104</v>
      </c>
      <c r="AM16" s="83">
        <v>0</v>
      </c>
      <c r="AN16" s="83">
        <v>0</v>
      </c>
      <c r="AO16" s="83">
        <v>0</v>
      </c>
      <c r="AP16" s="83">
        <v>0</v>
      </c>
      <c r="AR16" s="80" t="s">
        <v>104</v>
      </c>
      <c r="AS16" s="80">
        <v>0</v>
      </c>
      <c r="AT16" s="80">
        <v>0</v>
      </c>
      <c r="AU16" s="80">
        <v>0</v>
      </c>
      <c r="AV16" s="80">
        <v>0</v>
      </c>
      <c r="AX16" s="80" t="s">
        <v>130</v>
      </c>
      <c r="AY16" s="80" t="s">
        <v>30</v>
      </c>
      <c r="BB16" s="80" t="str">
        <f>VLOOKUP(BC16,$AX:$AY,2,FALSE)</f>
        <v>张江支行</v>
      </c>
      <c r="BC16" s="80" t="s">
        <v>126</v>
      </c>
      <c r="BD16" s="80">
        <v>1</v>
      </c>
      <c r="BF16" s="80" t="s">
        <v>114</v>
      </c>
      <c r="BG16" s="80">
        <v>1</v>
      </c>
      <c r="BJ16" s="80" t="str">
        <f>VLOOKUP(BK16,$AX:$AY,2,FALSE)</f>
        <v>零售市场部</v>
      </c>
      <c r="BK16" s="80" t="s">
        <v>162</v>
      </c>
      <c r="BL16" s="80">
        <v>52000</v>
      </c>
      <c r="BN16" s="80" t="s">
        <v>146</v>
      </c>
      <c r="BR16" s="80" t="str">
        <f>VLOOKUP(BS16,$AX:$AY,2,FALSE)</f>
        <v>零售市场部</v>
      </c>
      <c r="BS16" s="80" t="s">
        <v>116</v>
      </c>
      <c r="BT16" s="80">
        <v>72</v>
      </c>
      <c r="BV16" s="80" t="s">
        <v>117</v>
      </c>
      <c r="BW16" s="80">
        <v>4</v>
      </c>
    </row>
    <row r="17" s="80" customFormat="1" ht="17.25" spans="1:75">
      <c r="A17" s="16"/>
      <c r="B17" s="17" t="s">
        <v>104</v>
      </c>
      <c r="C17" s="18">
        <v>20</v>
      </c>
      <c r="D17" s="15">
        <v>0</v>
      </c>
      <c r="E17" s="15">
        <f>VLOOKUP(B17,$AL:$AP,4,FALSE)</f>
        <v>0</v>
      </c>
      <c r="F17" s="19"/>
      <c r="G17" s="15"/>
      <c r="H17" s="15"/>
      <c r="I17" s="15">
        <f t="shared" si="1"/>
        <v>0</v>
      </c>
      <c r="J17" s="41">
        <f t="shared" si="2"/>
        <v>0</v>
      </c>
      <c r="K17" s="42">
        <v>60</v>
      </c>
      <c r="L17" s="15">
        <v>0</v>
      </c>
      <c r="M17" s="15">
        <f>VLOOKUP(B17,$AL:$AP,5,FALSE)/10000</f>
        <v>0</v>
      </c>
      <c r="N17" s="15"/>
      <c r="O17" s="19"/>
      <c r="P17" s="15">
        <f t="shared" si="3"/>
        <v>0</v>
      </c>
      <c r="Q17" s="63">
        <f t="shared" si="4"/>
        <v>0</v>
      </c>
      <c r="R17" s="40">
        <v>1</v>
      </c>
      <c r="S17" s="61"/>
      <c r="T17" s="64"/>
      <c r="U17" s="61"/>
      <c r="V17" s="15">
        <f t="shared" si="5"/>
        <v>0</v>
      </c>
      <c r="W17" s="63">
        <f t="shared" si="6"/>
        <v>0</v>
      </c>
      <c r="X17" s="65">
        <f t="shared" si="7"/>
        <v>0</v>
      </c>
      <c r="Y17" s="15">
        <v>0</v>
      </c>
      <c r="Z17" s="80">
        <f t="shared" si="8"/>
        <v>0</v>
      </c>
      <c r="AA17" s="80" t="str">
        <f t="shared" si="0"/>
        <v>张江支行</v>
      </c>
      <c r="AB17" s="81" t="s">
        <v>136</v>
      </c>
      <c r="AC17" s="81">
        <v>0</v>
      </c>
      <c r="AD17" s="81">
        <v>100000</v>
      </c>
      <c r="AE17" s="81">
        <v>0</v>
      </c>
      <c r="AF17" s="81">
        <v>300000</v>
      </c>
      <c r="AG17" s="80" t="str">
        <f>IFERROR(VLOOKUP(AB17,$AI:$AJ,2,FALSE),0)</f>
        <v>张江支行</v>
      </c>
      <c r="AI17" s="89" t="s">
        <v>137</v>
      </c>
      <c r="AJ17" s="89" t="s">
        <v>30</v>
      </c>
      <c r="AL17" s="83" t="s">
        <v>114</v>
      </c>
      <c r="AM17" s="83">
        <v>0</v>
      </c>
      <c r="AN17" s="83">
        <v>30000</v>
      </c>
      <c r="AO17" s="83">
        <v>0</v>
      </c>
      <c r="AP17" s="83">
        <v>142000</v>
      </c>
      <c r="AR17" s="80" t="s">
        <v>114</v>
      </c>
      <c r="AS17" s="80">
        <v>0</v>
      </c>
      <c r="AT17" s="80">
        <v>30000</v>
      </c>
      <c r="AU17" s="80">
        <v>0</v>
      </c>
      <c r="AV17" s="80">
        <v>142000</v>
      </c>
      <c r="AX17" s="80" t="s">
        <v>137</v>
      </c>
      <c r="AY17" s="80" t="s">
        <v>30</v>
      </c>
      <c r="BB17" s="80" t="str">
        <f>VLOOKUP(BC17,$AX:$AY,2,FALSE)</f>
        <v>零售市场部</v>
      </c>
      <c r="BC17" s="80" t="s">
        <v>131</v>
      </c>
      <c r="BD17" s="80">
        <v>0</v>
      </c>
      <c r="BF17" s="80" t="s">
        <v>61</v>
      </c>
      <c r="BG17" s="80">
        <v>0</v>
      </c>
      <c r="BJ17" s="80" t="str">
        <f>VLOOKUP(BK17,$AX:$AY,2,FALSE)</f>
        <v>零售市场部</v>
      </c>
      <c r="BK17" s="80" t="s">
        <v>168</v>
      </c>
      <c r="BL17" s="80">
        <v>5229000</v>
      </c>
      <c r="BN17" s="80" t="s">
        <v>151</v>
      </c>
      <c r="BO17" s="80">
        <v>66732680</v>
      </c>
      <c r="BR17" s="80" t="str">
        <f>VLOOKUP(BS17,$AX:$AY,2,FALSE)</f>
        <v>妙境支行</v>
      </c>
      <c r="BS17" s="80" t="s">
        <v>120</v>
      </c>
      <c r="BT17" s="80">
        <v>1</v>
      </c>
      <c r="BV17" s="80" t="s">
        <v>128</v>
      </c>
      <c r="BW17" s="80">
        <v>1</v>
      </c>
    </row>
    <row r="18" s="80" customFormat="1" ht="18" spans="1:75">
      <c r="A18" s="20"/>
      <c r="B18" s="21" t="s">
        <v>107</v>
      </c>
      <c r="C18" s="22">
        <v>20</v>
      </c>
      <c r="D18" s="23">
        <v>0</v>
      </c>
      <c r="E18" s="23">
        <f>VLOOKUP(B18,$AL:$AP,4,FALSE)</f>
        <v>0</v>
      </c>
      <c r="F18" s="24"/>
      <c r="G18" s="15"/>
      <c r="H18" s="23"/>
      <c r="I18" s="23">
        <f t="shared" si="1"/>
        <v>0</v>
      </c>
      <c r="J18" s="43">
        <f t="shared" si="2"/>
        <v>0</v>
      </c>
      <c r="K18" s="44">
        <v>70</v>
      </c>
      <c r="L18" s="23">
        <v>0</v>
      </c>
      <c r="M18" s="15">
        <f>VLOOKUP(B18,$AL:$AP,5,FALSE)/10000</f>
        <v>0</v>
      </c>
      <c r="N18" s="15"/>
      <c r="O18" s="24"/>
      <c r="P18" s="23">
        <f t="shared" si="3"/>
        <v>0</v>
      </c>
      <c r="Q18" s="66">
        <f t="shared" si="4"/>
        <v>0</v>
      </c>
      <c r="R18" s="46">
        <v>2</v>
      </c>
      <c r="S18" s="61"/>
      <c r="T18" s="68"/>
      <c r="U18" s="67"/>
      <c r="V18" s="23">
        <f t="shared" si="5"/>
        <v>0</v>
      </c>
      <c r="W18" s="66">
        <f t="shared" si="6"/>
        <v>0</v>
      </c>
      <c r="X18" s="69">
        <f t="shared" si="7"/>
        <v>0</v>
      </c>
      <c r="Y18" s="23">
        <v>0</v>
      </c>
      <c r="Z18" s="80">
        <f t="shared" si="8"/>
        <v>0</v>
      </c>
      <c r="AA18" s="80" t="str">
        <f t="shared" si="0"/>
        <v>江镇支行</v>
      </c>
      <c r="AB18" s="81" t="s">
        <v>142</v>
      </c>
      <c r="AC18" s="81">
        <v>0</v>
      </c>
      <c r="AD18" s="81">
        <v>0</v>
      </c>
      <c r="AE18" s="81">
        <v>0</v>
      </c>
      <c r="AF18" s="81">
        <v>0</v>
      </c>
      <c r="AG18" s="80" t="str">
        <f>IFERROR(VLOOKUP(AB18,$AI:$AJ,2,FALSE),0)</f>
        <v>江镇支行</v>
      </c>
      <c r="AI18" s="89" t="s">
        <v>143</v>
      </c>
      <c r="AJ18" s="89" t="s">
        <v>30</v>
      </c>
      <c r="AL18" s="83" t="s">
        <v>61</v>
      </c>
      <c r="AM18" s="83">
        <v>0</v>
      </c>
      <c r="AN18" s="83">
        <v>0</v>
      </c>
      <c r="AO18" s="83">
        <v>0</v>
      </c>
      <c r="AP18" s="83">
        <v>0</v>
      </c>
      <c r="AR18" s="80" t="s">
        <v>61</v>
      </c>
      <c r="AS18" s="80">
        <v>0</v>
      </c>
      <c r="AT18" s="80">
        <v>0</v>
      </c>
      <c r="AU18" s="80">
        <v>0</v>
      </c>
      <c r="AV18" s="80">
        <v>0</v>
      </c>
      <c r="AX18" s="80" t="s">
        <v>143</v>
      </c>
      <c r="AY18" s="80" t="s">
        <v>30</v>
      </c>
      <c r="BB18" s="80" t="str">
        <f>VLOOKUP(BC18,$AX:$AY,2,FALSE)</f>
        <v>民耀分理处</v>
      </c>
      <c r="BC18" s="80" t="s">
        <v>139</v>
      </c>
      <c r="BD18" s="80">
        <v>0</v>
      </c>
      <c r="BF18" s="80" t="s">
        <v>111</v>
      </c>
      <c r="BG18" s="80">
        <v>1</v>
      </c>
      <c r="BJ18" s="80" t="str">
        <f>VLOOKUP(BK18,$AX:$AY,2,FALSE)</f>
        <v>新园路支行</v>
      </c>
      <c r="BK18" s="80" t="s">
        <v>172</v>
      </c>
      <c r="BL18" s="80">
        <v>100000</v>
      </c>
      <c r="BR18" s="80" t="str">
        <f>VLOOKUP(BS18,$AX:$AY,2,FALSE)</f>
        <v>零售市场部</v>
      </c>
      <c r="BS18" s="80" t="s">
        <v>150</v>
      </c>
      <c r="BT18" s="80">
        <v>1</v>
      </c>
      <c r="BV18" s="80" t="s">
        <v>229</v>
      </c>
      <c r="BW18" s="80">
        <v>1</v>
      </c>
    </row>
    <row r="19" s="80" customFormat="1" ht="18" spans="1:75">
      <c r="A19" s="25" t="s">
        <v>147</v>
      </c>
      <c r="B19" s="13" t="s">
        <v>109</v>
      </c>
      <c r="C19" s="14">
        <v>10</v>
      </c>
      <c r="D19" s="15">
        <v>1</v>
      </c>
      <c r="E19" s="15">
        <f>VLOOKUP(B19,$AL:$AP,4,FALSE)</f>
        <v>1</v>
      </c>
      <c r="F19" s="26"/>
      <c r="G19" s="15"/>
      <c r="H19" s="15"/>
      <c r="I19" s="15">
        <f t="shared" si="1"/>
        <v>1</v>
      </c>
      <c r="J19" s="39">
        <f t="shared" si="2"/>
        <v>0.1</v>
      </c>
      <c r="K19" s="40">
        <v>80</v>
      </c>
      <c r="L19" s="15">
        <v>10</v>
      </c>
      <c r="M19" s="15">
        <f>VLOOKUP(B19,$AL:$AP,5,FALSE)/10000</f>
        <v>10</v>
      </c>
      <c r="N19" s="15"/>
      <c r="O19" s="26"/>
      <c r="P19" s="15">
        <f t="shared" si="3"/>
        <v>10</v>
      </c>
      <c r="Q19" s="60">
        <f t="shared" si="4"/>
        <v>0.125</v>
      </c>
      <c r="R19" s="40">
        <v>1</v>
      </c>
      <c r="S19" s="61">
        <v>1</v>
      </c>
      <c r="T19" s="70"/>
      <c r="U19" s="70"/>
      <c r="V19" s="15">
        <f t="shared" si="5"/>
        <v>1</v>
      </c>
      <c r="W19" s="71">
        <f t="shared" si="6"/>
        <v>1</v>
      </c>
      <c r="X19" s="62">
        <f t="shared" si="7"/>
        <v>0.06125</v>
      </c>
      <c r="Y19" s="15">
        <v>0</v>
      </c>
      <c r="Z19" s="80">
        <f t="shared" si="8"/>
        <v>1</v>
      </c>
      <c r="AA19" s="80" t="str">
        <f t="shared" si="0"/>
        <v>金桥支行</v>
      </c>
      <c r="AB19" s="81" t="s">
        <v>31</v>
      </c>
      <c r="AC19" s="81">
        <v>0</v>
      </c>
      <c r="AD19" s="81">
        <v>0</v>
      </c>
      <c r="AE19" s="81">
        <v>0</v>
      </c>
      <c r="AF19" s="81">
        <v>0</v>
      </c>
      <c r="AG19" s="80" t="str">
        <f>IFERROR(VLOOKUP(AB19,$AI:$AJ,2,FALSE),0)</f>
        <v>金桥支行</v>
      </c>
      <c r="AI19" s="89" t="s">
        <v>148</v>
      </c>
      <c r="AJ19" s="89" t="s">
        <v>30</v>
      </c>
      <c r="AL19" s="83" t="s">
        <v>111</v>
      </c>
      <c r="AM19" s="83">
        <v>2</v>
      </c>
      <c r="AN19" s="83">
        <v>0</v>
      </c>
      <c r="AO19" s="83">
        <v>5</v>
      </c>
      <c r="AP19" s="83">
        <v>50000</v>
      </c>
      <c r="AR19" s="80" t="s">
        <v>111</v>
      </c>
      <c r="AS19" s="80">
        <v>2</v>
      </c>
      <c r="AT19" s="80">
        <v>0</v>
      </c>
      <c r="AU19" s="80">
        <v>5</v>
      </c>
      <c r="AV19" s="80">
        <v>50000</v>
      </c>
      <c r="AX19" s="80" t="s">
        <v>148</v>
      </c>
      <c r="AY19" s="80" t="s">
        <v>30</v>
      </c>
      <c r="BB19" s="80" t="str">
        <f>VLOOKUP(BC19,$AX:$AY,2,FALSE)</f>
        <v>杨思支行</v>
      </c>
      <c r="BC19" s="80" t="s">
        <v>144</v>
      </c>
      <c r="BD19" s="80">
        <v>0</v>
      </c>
      <c r="BF19" s="80" t="s">
        <v>78</v>
      </c>
      <c r="BG19" s="80">
        <v>0</v>
      </c>
      <c r="BJ19" s="80" t="str">
        <f>VLOOKUP(BK19,$AX:$AY,2,FALSE)</f>
        <v>零售市场部</v>
      </c>
      <c r="BK19" s="80" t="s">
        <v>179</v>
      </c>
      <c r="BL19" s="80">
        <v>3478000</v>
      </c>
      <c r="BR19" s="80" t="str">
        <f>VLOOKUP(BS19,$AX:$AY,2,FALSE)</f>
        <v>零售市场部</v>
      </c>
      <c r="BS19" s="80" t="s">
        <v>173</v>
      </c>
      <c r="BT19" s="80">
        <v>1</v>
      </c>
      <c r="BV19" s="80" t="s">
        <v>182</v>
      </c>
      <c r="BW19" s="80">
        <v>1</v>
      </c>
    </row>
    <row r="20" s="80" customFormat="1" ht="17.25" spans="1:75">
      <c r="A20" s="25"/>
      <c r="B20" s="13" t="s">
        <v>157</v>
      </c>
      <c r="C20" s="14">
        <v>9</v>
      </c>
      <c r="D20" s="15">
        <v>0</v>
      </c>
      <c r="E20" s="15">
        <f>VLOOKUP(B20,$AL:$AP,4,FALSE)</f>
        <v>0</v>
      </c>
      <c r="F20" s="26"/>
      <c r="G20" s="15"/>
      <c r="H20" s="15"/>
      <c r="I20" s="15">
        <f t="shared" si="1"/>
        <v>0</v>
      </c>
      <c r="J20" s="39">
        <f t="shared" si="2"/>
        <v>0</v>
      </c>
      <c r="K20" s="40">
        <v>20</v>
      </c>
      <c r="L20" s="15">
        <v>38</v>
      </c>
      <c r="M20" s="15">
        <f>VLOOKUP(B20,$AL:$AP,5,FALSE)/10000</f>
        <v>38</v>
      </c>
      <c r="N20" s="15"/>
      <c r="O20" s="26"/>
      <c r="P20" s="15">
        <f t="shared" si="3"/>
        <v>38</v>
      </c>
      <c r="Q20" s="60">
        <f t="shared" si="4"/>
        <v>1.9</v>
      </c>
      <c r="R20" s="40">
        <v>1</v>
      </c>
      <c r="S20" s="61"/>
      <c r="T20" s="70"/>
      <c r="U20" s="70"/>
      <c r="V20" s="15">
        <f t="shared" si="5"/>
        <v>0</v>
      </c>
      <c r="W20" s="71">
        <f t="shared" si="6"/>
        <v>0</v>
      </c>
      <c r="X20" s="62">
        <f t="shared" si="7"/>
        <v>0.06</v>
      </c>
      <c r="Y20" s="15">
        <v>5</v>
      </c>
      <c r="Z20" s="80">
        <f t="shared" si="8"/>
        <v>-5</v>
      </c>
      <c r="AA20" s="80" t="str">
        <f t="shared" si="0"/>
        <v>授信审批部</v>
      </c>
      <c r="AB20" s="81" t="s">
        <v>152</v>
      </c>
      <c r="AC20" s="81">
        <v>0</v>
      </c>
      <c r="AD20" s="81">
        <v>0</v>
      </c>
      <c r="AE20" s="81">
        <v>0</v>
      </c>
      <c r="AF20" s="81">
        <v>0</v>
      </c>
      <c r="AG20" s="80" t="str">
        <f>IFERROR(VLOOKUP(AB20,$AI:$AJ,2,FALSE),0)</f>
        <v>授信审批部</v>
      </c>
      <c r="AI20" s="89" t="s">
        <v>153</v>
      </c>
      <c r="AJ20" s="89" t="s">
        <v>30</v>
      </c>
      <c r="AL20" s="83" t="s">
        <v>78</v>
      </c>
      <c r="AM20" s="83">
        <v>0</v>
      </c>
      <c r="AN20" s="83">
        <v>2000</v>
      </c>
      <c r="AO20" s="83">
        <v>4</v>
      </c>
      <c r="AP20" s="83">
        <v>2000</v>
      </c>
      <c r="AR20" s="80" t="s">
        <v>78</v>
      </c>
      <c r="AS20" s="80">
        <v>0</v>
      </c>
      <c r="AT20" s="80">
        <v>2000</v>
      </c>
      <c r="AU20" s="80">
        <v>4</v>
      </c>
      <c r="AV20" s="80">
        <v>2000</v>
      </c>
      <c r="AX20" s="80" t="s">
        <v>153</v>
      </c>
      <c r="AY20" s="80" t="s">
        <v>30</v>
      </c>
      <c r="BB20" s="80" t="str">
        <f>VLOOKUP(BC20,$AX:$AY,2,FALSE)</f>
        <v>零售市场部</v>
      </c>
      <c r="BC20" s="80" t="s">
        <v>56</v>
      </c>
      <c r="BD20" s="80">
        <v>16</v>
      </c>
      <c r="BF20" s="80" t="s">
        <v>84</v>
      </c>
      <c r="BG20" s="80">
        <v>1</v>
      </c>
      <c r="BJ20" s="80" t="str">
        <f>VLOOKUP(BK20,$AX:$AY,2,FALSE)</f>
        <v>芳华分理处</v>
      </c>
      <c r="BK20" s="80" t="s">
        <v>232</v>
      </c>
      <c r="BL20" s="80">
        <v>114324</v>
      </c>
      <c r="BR20" s="80" t="str">
        <f>VLOOKUP(BS20,$AX:$AY,2,FALSE)</f>
        <v>北蔡支行</v>
      </c>
      <c r="BS20" s="80" t="s">
        <v>176</v>
      </c>
      <c r="BT20" s="80">
        <v>4</v>
      </c>
      <c r="BV20" s="80" t="s">
        <v>100</v>
      </c>
      <c r="BW20" s="80">
        <v>436</v>
      </c>
    </row>
    <row r="21" s="80" customFormat="1" ht="18" customHeight="1" spans="1:75">
      <c r="A21" s="25"/>
      <c r="B21" s="13" t="s">
        <v>121</v>
      </c>
      <c r="C21" s="14">
        <v>17</v>
      </c>
      <c r="D21" s="15">
        <v>0</v>
      </c>
      <c r="E21" s="15">
        <f>VLOOKUP(B21,$AL:$AP,4,FALSE)</f>
        <v>0</v>
      </c>
      <c r="F21" s="26"/>
      <c r="G21" s="15"/>
      <c r="H21" s="15"/>
      <c r="I21" s="15">
        <f t="shared" si="1"/>
        <v>0</v>
      </c>
      <c r="J21" s="39">
        <f t="shared" si="2"/>
        <v>0</v>
      </c>
      <c r="K21" s="40">
        <v>50</v>
      </c>
      <c r="L21" s="15">
        <v>5.2</v>
      </c>
      <c r="M21" s="15">
        <f>VLOOKUP(B21,$AL:$AP,5,FALSE)/10000</f>
        <v>46.5</v>
      </c>
      <c r="N21" s="15"/>
      <c r="O21" s="26"/>
      <c r="P21" s="15">
        <f t="shared" si="3"/>
        <v>46.5</v>
      </c>
      <c r="Q21" s="60">
        <f t="shared" si="4"/>
        <v>0.93</v>
      </c>
      <c r="R21" s="40">
        <v>1</v>
      </c>
      <c r="S21" s="61"/>
      <c r="T21" s="70"/>
      <c r="U21" s="70"/>
      <c r="V21" s="15">
        <f t="shared" si="5"/>
        <v>0</v>
      </c>
      <c r="W21" s="71">
        <f t="shared" si="6"/>
        <v>0</v>
      </c>
      <c r="X21" s="62">
        <f t="shared" si="7"/>
        <v>0.0465</v>
      </c>
      <c r="Y21" s="15">
        <v>1</v>
      </c>
      <c r="Z21" s="80">
        <f t="shared" si="8"/>
        <v>-1</v>
      </c>
      <c r="AA21" s="80" t="str">
        <f t="shared" si="0"/>
        <v>杨思支行</v>
      </c>
      <c r="AB21" s="81" t="s">
        <v>155</v>
      </c>
      <c r="AC21" s="81">
        <v>0</v>
      </c>
      <c r="AD21" s="81">
        <v>0</v>
      </c>
      <c r="AE21" s="81">
        <v>0</v>
      </c>
      <c r="AF21" s="81">
        <v>0</v>
      </c>
      <c r="AG21" s="80" t="str">
        <f>IFERROR(VLOOKUP(AB21,$AI:$AJ,2,FALSE),0)</f>
        <v>杨思支行</v>
      </c>
      <c r="AI21" s="89" t="s">
        <v>156</v>
      </c>
      <c r="AJ21" s="89" t="s">
        <v>30</v>
      </c>
      <c r="AL21" s="83" t="s">
        <v>84</v>
      </c>
      <c r="AM21" s="83">
        <v>0</v>
      </c>
      <c r="AN21" s="83">
        <v>0</v>
      </c>
      <c r="AO21" s="83">
        <v>4</v>
      </c>
      <c r="AP21" s="83">
        <v>89000</v>
      </c>
      <c r="AR21" s="80" t="s">
        <v>84</v>
      </c>
      <c r="AS21" s="80">
        <v>0</v>
      </c>
      <c r="AT21" s="80">
        <v>0</v>
      </c>
      <c r="AU21" s="80">
        <v>4</v>
      </c>
      <c r="AV21" s="80">
        <v>89000</v>
      </c>
      <c r="AX21" s="80" t="s">
        <v>156</v>
      </c>
      <c r="AY21" s="80" t="s">
        <v>30</v>
      </c>
      <c r="BB21" s="80" t="s">
        <v>35</v>
      </c>
      <c r="BC21" s="80" t="s">
        <v>63</v>
      </c>
      <c r="BD21" s="80">
        <v>0</v>
      </c>
      <c r="BF21" s="80" t="s">
        <v>157</v>
      </c>
      <c r="BG21" s="80">
        <v>0</v>
      </c>
      <c r="BJ21" s="80" t="str">
        <f>VLOOKUP(BK21,$AX:$AY,2,FALSE)</f>
        <v>零售市场部</v>
      </c>
      <c r="BK21" s="80" t="s">
        <v>189</v>
      </c>
      <c r="BL21" s="80">
        <v>3432550</v>
      </c>
      <c r="BR21" s="80" t="str">
        <f>VLOOKUP(BS21,$AX:$AY,2,FALSE)</f>
        <v>零售市场部</v>
      </c>
      <c r="BS21" s="80" t="s">
        <v>158</v>
      </c>
      <c r="BT21" s="80">
        <v>2</v>
      </c>
      <c r="BV21" s="80" t="s">
        <v>221</v>
      </c>
      <c r="BW21" s="80">
        <v>2</v>
      </c>
    </row>
    <row r="22" s="80" customFormat="1" ht="17.25" spans="1:74">
      <c r="A22" s="25"/>
      <c r="B22" s="13" t="s">
        <v>111</v>
      </c>
      <c r="C22" s="14">
        <v>9</v>
      </c>
      <c r="D22" s="15">
        <v>2</v>
      </c>
      <c r="E22" s="15">
        <f>VLOOKUP(B22,$AL:$AP,4,FALSE)</f>
        <v>5</v>
      </c>
      <c r="F22" s="26"/>
      <c r="G22" s="15"/>
      <c r="H22" s="15"/>
      <c r="I22" s="15">
        <f t="shared" si="1"/>
        <v>5</v>
      </c>
      <c r="J22" s="39">
        <f t="shared" si="2"/>
        <v>0.555555555555556</v>
      </c>
      <c r="K22" s="40">
        <v>80</v>
      </c>
      <c r="L22" s="15">
        <v>0</v>
      </c>
      <c r="M22" s="15">
        <f>VLOOKUP(B22,$AL:$AP,5,FALSE)/10000</f>
        <v>5</v>
      </c>
      <c r="N22" s="15"/>
      <c r="O22" s="26"/>
      <c r="P22" s="15">
        <f t="shared" si="3"/>
        <v>5</v>
      </c>
      <c r="Q22" s="60">
        <f t="shared" si="4"/>
        <v>0.0625</v>
      </c>
      <c r="R22" s="40">
        <v>1</v>
      </c>
      <c r="S22" s="61"/>
      <c r="T22" s="70"/>
      <c r="U22" s="70"/>
      <c r="V22" s="15">
        <f t="shared" si="5"/>
        <v>0</v>
      </c>
      <c r="W22" s="71">
        <f t="shared" si="6"/>
        <v>0</v>
      </c>
      <c r="X22" s="62">
        <f t="shared" si="7"/>
        <v>0.0309027777777778</v>
      </c>
      <c r="Y22" s="15">
        <v>4</v>
      </c>
      <c r="Z22" s="80">
        <f t="shared" si="8"/>
        <v>1</v>
      </c>
      <c r="AA22" s="80" t="str">
        <f t="shared" si="0"/>
        <v>零售市场部</v>
      </c>
      <c r="AB22" s="81" t="s">
        <v>33</v>
      </c>
      <c r="AC22" s="81">
        <v>0</v>
      </c>
      <c r="AD22" s="81">
        <v>200000</v>
      </c>
      <c r="AE22" s="81">
        <v>0</v>
      </c>
      <c r="AF22" s="81">
        <v>200000</v>
      </c>
      <c r="AG22" s="80" t="str">
        <f>IFERROR(VLOOKUP(AB22,$AI:$AJ,2,FALSE),0)</f>
        <v>零售市场部</v>
      </c>
      <c r="AI22" s="89" t="s">
        <v>160</v>
      </c>
      <c r="AJ22" s="89" t="s">
        <v>30</v>
      </c>
      <c r="AL22" s="83" t="s">
        <v>157</v>
      </c>
      <c r="AM22" s="83">
        <v>0</v>
      </c>
      <c r="AN22" s="83">
        <v>380000</v>
      </c>
      <c r="AO22" s="83">
        <v>0</v>
      </c>
      <c r="AP22" s="83">
        <v>380000</v>
      </c>
      <c r="AR22" s="80" t="s">
        <v>157</v>
      </c>
      <c r="AS22" s="80">
        <v>0</v>
      </c>
      <c r="AT22" s="80">
        <v>380000</v>
      </c>
      <c r="AU22" s="80">
        <v>0</v>
      </c>
      <c r="AV22" s="80">
        <v>380000</v>
      </c>
      <c r="AX22" s="80" t="s">
        <v>160</v>
      </c>
      <c r="AY22" s="80" t="s">
        <v>30</v>
      </c>
      <c r="BB22" s="80" t="e">
        <f>VLOOKUP(BC22,$AX:$AY,2,FALSE)</f>
        <v>#N/A</v>
      </c>
      <c r="BC22" s="80" t="s">
        <v>103</v>
      </c>
      <c r="BD22" s="80">
        <v>1</v>
      </c>
      <c r="BF22" s="80" t="s">
        <v>90</v>
      </c>
      <c r="BG22" s="80">
        <v>0</v>
      </c>
      <c r="BJ22" s="80" t="str">
        <f>VLOOKUP(BK22,$AX:$AY,2,FALSE)</f>
        <v>东波分理处</v>
      </c>
      <c r="BK22" s="80" t="s">
        <v>514</v>
      </c>
      <c r="BL22" s="80">
        <v>50000</v>
      </c>
      <c r="BR22" s="80" t="str">
        <f>VLOOKUP(BS22,$AX:$AY,2,FALSE)</f>
        <v>孙桥支行</v>
      </c>
      <c r="BS22" s="80" t="s">
        <v>342</v>
      </c>
      <c r="BT22" s="80">
        <v>2</v>
      </c>
      <c r="BV22" s="80" t="e">
        <v>#N/A</v>
      </c>
    </row>
    <row r="23" s="80" customFormat="1" ht="17.25" spans="1:74">
      <c r="A23" s="25"/>
      <c r="B23" s="13" t="s">
        <v>84</v>
      </c>
      <c r="C23" s="14">
        <v>10</v>
      </c>
      <c r="D23" s="15">
        <v>0</v>
      </c>
      <c r="E23" s="15">
        <f>VLOOKUP(B23,$AL:$AP,4,FALSE)</f>
        <v>4</v>
      </c>
      <c r="F23" s="26"/>
      <c r="G23" s="15"/>
      <c r="H23" s="15"/>
      <c r="I23" s="15">
        <f t="shared" si="1"/>
        <v>4</v>
      </c>
      <c r="J23" s="39">
        <f t="shared" si="2"/>
        <v>0.4</v>
      </c>
      <c r="K23" s="40">
        <v>100</v>
      </c>
      <c r="L23" s="15">
        <v>0</v>
      </c>
      <c r="M23" s="15">
        <f>VLOOKUP(B23,$AL:$AP,5,FALSE)/10000</f>
        <v>8.9</v>
      </c>
      <c r="N23" s="15"/>
      <c r="O23" s="26"/>
      <c r="P23" s="15">
        <f t="shared" si="3"/>
        <v>8.9</v>
      </c>
      <c r="Q23" s="60">
        <f t="shared" si="4"/>
        <v>0.089</v>
      </c>
      <c r="R23" s="40">
        <v>1</v>
      </c>
      <c r="S23" s="61"/>
      <c r="T23" s="70"/>
      <c r="U23" s="70"/>
      <c r="V23" s="15">
        <f t="shared" si="5"/>
        <v>0</v>
      </c>
      <c r="W23" s="71">
        <f t="shared" si="6"/>
        <v>0</v>
      </c>
      <c r="X23" s="62">
        <f t="shared" si="7"/>
        <v>0.02445</v>
      </c>
      <c r="Y23" s="15">
        <v>3</v>
      </c>
      <c r="Z23" s="80">
        <f t="shared" si="8"/>
        <v>1</v>
      </c>
      <c r="AA23" s="80" t="str">
        <f t="shared" si="0"/>
        <v>川沙支行</v>
      </c>
      <c r="AB23" s="81" t="s">
        <v>164</v>
      </c>
      <c r="AC23" s="81">
        <v>0</v>
      </c>
      <c r="AD23" s="81">
        <v>0</v>
      </c>
      <c r="AE23" s="81">
        <v>0</v>
      </c>
      <c r="AF23" s="81">
        <v>0</v>
      </c>
      <c r="AG23" s="80" t="str">
        <f>IFERROR(VLOOKUP(AB23,$AI:$AJ,2,FALSE),0)</f>
        <v>川沙支行</v>
      </c>
      <c r="AI23" s="89" t="s">
        <v>165</v>
      </c>
      <c r="AJ23" s="89" t="s">
        <v>30</v>
      </c>
      <c r="AL23" s="83" t="s">
        <v>90</v>
      </c>
      <c r="AM23" s="83">
        <v>0</v>
      </c>
      <c r="AN23" s="83">
        <v>19880</v>
      </c>
      <c r="AO23" s="83">
        <v>0</v>
      </c>
      <c r="AP23" s="83">
        <v>19880</v>
      </c>
      <c r="AR23" s="80" t="s">
        <v>90</v>
      </c>
      <c r="AS23" s="80">
        <v>0</v>
      </c>
      <c r="AT23" s="80">
        <v>19880</v>
      </c>
      <c r="AU23" s="80">
        <v>0</v>
      </c>
      <c r="AV23" s="80">
        <v>19880</v>
      </c>
      <c r="AX23" s="80" t="s">
        <v>165</v>
      </c>
      <c r="AY23" s="80" t="s">
        <v>30</v>
      </c>
      <c r="BB23" s="80" t="str">
        <f>VLOOKUP(BC23,$AX:$AY,2,FALSE)</f>
        <v>合庆支行</v>
      </c>
      <c r="BC23" s="80" t="s">
        <v>161</v>
      </c>
      <c r="BD23" s="80">
        <v>0</v>
      </c>
      <c r="BF23" s="80" t="s">
        <v>167</v>
      </c>
      <c r="BG23" s="80">
        <v>0</v>
      </c>
      <c r="BJ23" s="80" t="str">
        <f>VLOOKUP(BK23,$AX:$AY,2,FALSE)</f>
        <v>益江分理处</v>
      </c>
      <c r="BK23" s="80" t="s">
        <v>522</v>
      </c>
      <c r="BL23" s="80">
        <v>20000</v>
      </c>
      <c r="BR23" s="80" t="str">
        <f>VLOOKUP(BS23,$AX:$AY,2,FALSE)</f>
        <v>花木支行</v>
      </c>
      <c r="BS23" s="80" t="s">
        <v>364</v>
      </c>
      <c r="BT23" s="80">
        <v>1</v>
      </c>
      <c r="BV23" s="80" t="s">
        <v>146</v>
      </c>
    </row>
    <row r="24" s="80" customFormat="1" ht="17.25" spans="1:75">
      <c r="A24" s="25"/>
      <c r="B24" s="13" t="s">
        <v>117</v>
      </c>
      <c r="C24" s="14">
        <v>17</v>
      </c>
      <c r="D24" s="15">
        <v>0</v>
      </c>
      <c r="E24" s="15">
        <f>VLOOKUP(B24,$AL:$AP,4,FALSE)</f>
        <v>1</v>
      </c>
      <c r="F24" s="26"/>
      <c r="G24" s="15"/>
      <c r="H24" s="15"/>
      <c r="I24" s="15">
        <f t="shared" ref="I24:I48" si="9">SUM(E24:H24)</f>
        <v>1</v>
      </c>
      <c r="J24" s="39">
        <f t="shared" si="2"/>
        <v>0.0588235294117647</v>
      </c>
      <c r="K24" s="40">
        <v>40</v>
      </c>
      <c r="L24" s="15">
        <v>0</v>
      </c>
      <c r="M24" s="15">
        <f>VLOOKUP(B24,$AL:$AP,5,FALSE)/10000</f>
        <v>0</v>
      </c>
      <c r="N24" s="15">
        <v>17.9698</v>
      </c>
      <c r="O24" s="26"/>
      <c r="P24" s="15">
        <f t="shared" si="3"/>
        <v>17.9698</v>
      </c>
      <c r="Q24" s="60">
        <f t="shared" si="4"/>
        <v>0.449245</v>
      </c>
      <c r="R24" s="40">
        <v>1</v>
      </c>
      <c r="S24" s="61"/>
      <c r="T24" s="70"/>
      <c r="U24" s="70"/>
      <c r="V24" s="15">
        <f t="shared" si="5"/>
        <v>0</v>
      </c>
      <c r="W24" s="71">
        <f t="shared" si="6"/>
        <v>0</v>
      </c>
      <c r="X24" s="62">
        <f t="shared" si="7"/>
        <v>0.0254034264705882</v>
      </c>
      <c r="Y24" s="15">
        <v>0</v>
      </c>
      <c r="Z24" s="80">
        <f t="shared" si="8"/>
        <v>1</v>
      </c>
      <c r="AA24" s="80">
        <f t="shared" si="0"/>
        <v>0</v>
      </c>
      <c r="AB24" s="81" t="s">
        <v>169</v>
      </c>
      <c r="AC24" s="81">
        <v>0</v>
      </c>
      <c r="AD24" s="81">
        <v>0</v>
      </c>
      <c r="AE24" s="81">
        <v>0</v>
      </c>
      <c r="AF24" s="81">
        <v>0</v>
      </c>
      <c r="AG24" s="80">
        <f>IFERROR(VLOOKUP(AB24,$AI:$AJ,2,FALSE),0)</f>
        <v>0</v>
      </c>
      <c r="AI24" s="88" t="s">
        <v>170</v>
      </c>
      <c r="AJ24" s="89" t="s">
        <v>171</v>
      </c>
      <c r="AL24" s="83" t="s">
        <v>167</v>
      </c>
      <c r="AM24" s="83">
        <v>0</v>
      </c>
      <c r="AN24" s="83">
        <v>0</v>
      </c>
      <c r="AO24" s="83">
        <v>0</v>
      </c>
      <c r="AP24" s="83">
        <v>22000</v>
      </c>
      <c r="AR24" s="80" t="s">
        <v>167</v>
      </c>
      <c r="AS24" s="80">
        <v>0</v>
      </c>
      <c r="AT24" s="80">
        <v>0</v>
      </c>
      <c r="AU24" s="80">
        <v>0</v>
      </c>
      <c r="AV24" s="80">
        <v>22000</v>
      </c>
      <c r="AX24" s="80" t="s">
        <v>170</v>
      </c>
      <c r="AY24" s="80" t="s">
        <v>171</v>
      </c>
      <c r="BB24" s="80" t="str">
        <f>VLOOKUP(BC24,$AX:$AY,2,FALSE)</f>
        <v>洋泾支行</v>
      </c>
      <c r="BC24" s="80" t="s">
        <v>166</v>
      </c>
      <c r="BD24" s="80">
        <v>0</v>
      </c>
      <c r="BF24" s="80" t="s">
        <v>96</v>
      </c>
      <c r="BG24" s="80">
        <v>1</v>
      </c>
      <c r="BJ24" s="80" t="str">
        <f>VLOOKUP(BK24,$AX:$AY,2,FALSE)</f>
        <v>黄楼支行</v>
      </c>
      <c r="BK24" s="80" t="s">
        <v>528</v>
      </c>
      <c r="BL24" s="80">
        <v>180000</v>
      </c>
      <c r="BR24" s="80" t="str">
        <f>VLOOKUP(BS24,$AX:$AY,2,FALSE)</f>
        <v>零售市场部</v>
      </c>
      <c r="BS24" s="80" t="s">
        <v>162</v>
      </c>
      <c r="BT24" s="80">
        <v>1</v>
      </c>
      <c r="BV24" s="80" t="s">
        <v>151</v>
      </c>
      <c r="BW24" s="80">
        <v>479</v>
      </c>
    </row>
    <row r="25" s="80" customFormat="1" ht="17.25" spans="1:72">
      <c r="A25" s="25"/>
      <c r="B25" s="13" t="s">
        <v>96</v>
      </c>
      <c r="C25" s="14">
        <v>9</v>
      </c>
      <c r="D25" s="15">
        <v>2</v>
      </c>
      <c r="E25" s="15">
        <f>VLOOKUP(B25,$AL:$AP,4,FALSE)</f>
        <v>4</v>
      </c>
      <c r="F25" s="26"/>
      <c r="G25" s="15"/>
      <c r="H25" s="15"/>
      <c r="I25" s="15">
        <f t="shared" si="9"/>
        <v>4</v>
      </c>
      <c r="J25" s="39">
        <f t="shared" si="2"/>
        <v>0.444444444444444</v>
      </c>
      <c r="K25" s="40">
        <v>20</v>
      </c>
      <c r="L25" s="15">
        <v>0</v>
      </c>
      <c r="M25" s="15">
        <f>VLOOKUP(B25,$AL:$AP,5,FALSE)/10000</f>
        <v>0</v>
      </c>
      <c r="N25" s="15"/>
      <c r="O25" s="26"/>
      <c r="P25" s="15">
        <f t="shared" si="3"/>
        <v>0</v>
      </c>
      <c r="Q25" s="60">
        <f t="shared" si="4"/>
        <v>0</v>
      </c>
      <c r="R25" s="40">
        <v>1</v>
      </c>
      <c r="S25" s="61"/>
      <c r="T25" s="70"/>
      <c r="U25" s="70"/>
      <c r="V25" s="15">
        <f t="shared" si="5"/>
        <v>0</v>
      </c>
      <c r="W25" s="71">
        <f t="shared" si="6"/>
        <v>0</v>
      </c>
      <c r="X25" s="62">
        <f t="shared" si="7"/>
        <v>0.0222222222222222</v>
      </c>
      <c r="Y25" s="15">
        <v>2</v>
      </c>
      <c r="Z25" s="80">
        <f t="shared" si="8"/>
        <v>2</v>
      </c>
      <c r="AA25" s="80" t="str">
        <f t="shared" si="0"/>
        <v>金桥支行</v>
      </c>
      <c r="AB25" s="81" t="s">
        <v>55</v>
      </c>
      <c r="AC25" s="81">
        <v>0</v>
      </c>
      <c r="AD25" s="81">
        <v>0</v>
      </c>
      <c r="AE25" s="81">
        <v>0</v>
      </c>
      <c r="AF25" s="81">
        <v>0</v>
      </c>
      <c r="AG25" s="80" t="str">
        <f>IFERROR(VLOOKUP(AB25,$AI:$AJ,2,FALSE),0)</f>
        <v>金桥支行</v>
      </c>
      <c r="AI25" s="89" t="s">
        <v>174</v>
      </c>
      <c r="AJ25" s="89" t="s">
        <v>171</v>
      </c>
      <c r="AL25" s="83" t="s">
        <v>96</v>
      </c>
      <c r="AM25" s="83">
        <v>2</v>
      </c>
      <c r="AN25" s="83">
        <v>0</v>
      </c>
      <c r="AO25" s="83">
        <v>4</v>
      </c>
      <c r="AP25" s="83">
        <v>0</v>
      </c>
      <c r="AR25" s="80" t="s">
        <v>96</v>
      </c>
      <c r="AS25" s="80">
        <v>2</v>
      </c>
      <c r="AT25" s="80">
        <v>0</v>
      </c>
      <c r="AU25" s="80">
        <v>4</v>
      </c>
      <c r="AV25" s="80">
        <v>0</v>
      </c>
      <c r="AX25" s="80" t="s">
        <v>174</v>
      </c>
      <c r="AY25" s="80" t="s">
        <v>171</v>
      </c>
      <c r="BB25" s="80" t="str">
        <f>VLOOKUP(BC25,$AX:$AY,2,FALSE)</f>
        <v>南新分理处</v>
      </c>
      <c r="BC25" s="80" t="s">
        <v>110</v>
      </c>
      <c r="BD25" s="80">
        <v>0</v>
      </c>
      <c r="BF25" s="80" t="s">
        <v>163</v>
      </c>
      <c r="BG25" s="80">
        <v>2</v>
      </c>
      <c r="BJ25" s="80" t="str">
        <f>VLOOKUP(BK25,$AX:$AY,2,FALSE)</f>
        <v>洋泾支行</v>
      </c>
      <c r="BK25" s="80" t="s">
        <v>256</v>
      </c>
      <c r="BL25" s="80">
        <v>200000</v>
      </c>
      <c r="BR25" s="80" t="str">
        <f>VLOOKUP(BS25,$AX:$AY,2,FALSE)</f>
        <v>益江分理处</v>
      </c>
      <c r="BS25" s="80" t="s">
        <v>215</v>
      </c>
      <c r="BT25" s="80">
        <v>1</v>
      </c>
    </row>
    <row r="26" s="80" customFormat="1" ht="17.25" spans="1:72">
      <c r="A26" s="25"/>
      <c r="B26" s="13" t="s">
        <v>78</v>
      </c>
      <c r="C26" s="14">
        <v>10</v>
      </c>
      <c r="D26" s="15">
        <v>0</v>
      </c>
      <c r="E26" s="15">
        <f>VLOOKUP(B26,$AL:$AP,4,FALSE)</f>
        <v>4</v>
      </c>
      <c r="F26" s="26"/>
      <c r="G26" s="15"/>
      <c r="H26" s="15"/>
      <c r="I26" s="15">
        <f t="shared" si="9"/>
        <v>4</v>
      </c>
      <c r="J26" s="39">
        <f t="shared" si="2"/>
        <v>0.4</v>
      </c>
      <c r="K26" s="40">
        <v>40</v>
      </c>
      <c r="L26" s="15">
        <v>0.2</v>
      </c>
      <c r="M26" s="15">
        <f>VLOOKUP(B26,$AL:$AP,5,FALSE)/10000</f>
        <v>0.2</v>
      </c>
      <c r="N26" s="15"/>
      <c r="O26" s="26"/>
      <c r="P26" s="15">
        <f t="shared" si="3"/>
        <v>0.2</v>
      </c>
      <c r="Q26" s="60">
        <f t="shared" si="4"/>
        <v>0.005</v>
      </c>
      <c r="R26" s="40">
        <v>1</v>
      </c>
      <c r="S26" s="61"/>
      <c r="T26" s="70"/>
      <c r="U26" s="70"/>
      <c r="V26" s="15">
        <f t="shared" si="5"/>
        <v>0</v>
      </c>
      <c r="W26" s="71">
        <f t="shared" si="6"/>
        <v>0</v>
      </c>
      <c r="X26" s="62">
        <f t="shared" si="7"/>
        <v>0.02025</v>
      </c>
      <c r="Y26" s="15">
        <v>0</v>
      </c>
      <c r="Z26" s="80">
        <f t="shared" si="8"/>
        <v>4</v>
      </c>
      <c r="AA26" s="80" t="str">
        <f t="shared" si="0"/>
        <v>五星路支行</v>
      </c>
      <c r="AB26" s="81" t="s">
        <v>177</v>
      </c>
      <c r="AC26" s="81">
        <v>0</v>
      </c>
      <c r="AD26" s="81">
        <v>0</v>
      </c>
      <c r="AE26" s="81">
        <v>0</v>
      </c>
      <c r="AF26" s="81">
        <v>0</v>
      </c>
      <c r="AG26" s="80" t="str">
        <f>IFERROR(VLOOKUP(AB26,$AI:$AJ,2,FALSE),0)</f>
        <v>五星路支行</v>
      </c>
      <c r="AI26" s="89" t="s">
        <v>178</v>
      </c>
      <c r="AJ26" s="89" t="s">
        <v>171</v>
      </c>
      <c r="AL26" s="83" t="s">
        <v>163</v>
      </c>
      <c r="AM26" s="83">
        <v>0</v>
      </c>
      <c r="AN26" s="83">
        <v>0</v>
      </c>
      <c r="AO26" s="83">
        <v>0</v>
      </c>
      <c r="AP26" s="83">
        <v>50000</v>
      </c>
      <c r="AR26" s="80" t="s">
        <v>163</v>
      </c>
      <c r="AS26" s="80">
        <v>0</v>
      </c>
      <c r="AT26" s="80">
        <v>0</v>
      </c>
      <c r="AU26" s="80">
        <v>0</v>
      </c>
      <c r="AV26" s="80">
        <v>50000</v>
      </c>
      <c r="AX26" s="80" t="s">
        <v>178</v>
      </c>
      <c r="AY26" s="80" t="s">
        <v>171</v>
      </c>
      <c r="BB26" s="80" t="str">
        <f>VLOOKUP(BC26,$AX:$AY,2,FALSE)</f>
        <v>金桥支行</v>
      </c>
      <c r="BC26" s="80" t="s">
        <v>70</v>
      </c>
      <c r="BD26" s="80">
        <v>0</v>
      </c>
      <c r="BF26" s="80" t="s">
        <v>149</v>
      </c>
      <c r="BG26" s="80">
        <v>0</v>
      </c>
      <c r="BJ26" s="80" t="e">
        <f>VLOOKUP(BK26,$AX:$AY,2,FALSE)</f>
        <v>#N/A</v>
      </c>
      <c r="BK26" s="80" t="s">
        <v>146</v>
      </c>
      <c r="BR26" s="80" t="str">
        <f>VLOOKUP(BS26,$AX:$AY,2,FALSE)</f>
        <v>零售市场部</v>
      </c>
      <c r="BS26" s="80" t="s">
        <v>168</v>
      </c>
      <c r="BT26" s="80">
        <v>104</v>
      </c>
    </row>
    <row r="27" s="80" customFormat="1" ht="17.25" spans="1:72">
      <c r="A27" s="25"/>
      <c r="B27" s="13" t="s">
        <v>88</v>
      </c>
      <c r="C27" s="14">
        <v>9</v>
      </c>
      <c r="D27" s="15">
        <v>0</v>
      </c>
      <c r="E27" s="15">
        <f>VLOOKUP(B27,$AL:$AP,4,FALSE)</f>
        <v>0</v>
      </c>
      <c r="F27" s="26"/>
      <c r="G27" s="15"/>
      <c r="H27" s="15"/>
      <c r="I27" s="15">
        <f t="shared" si="9"/>
        <v>0</v>
      </c>
      <c r="J27" s="39">
        <f t="shared" si="2"/>
        <v>0</v>
      </c>
      <c r="K27" s="40">
        <v>40</v>
      </c>
      <c r="L27" s="15">
        <v>0</v>
      </c>
      <c r="M27" s="15">
        <f>VLOOKUP(B27,$AL:$AP,5,FALSE)/10000</f>
        <v>13.5</v>
      </c>
      <c r="N27" s="15"/>
      <c r="O27" s="26"/>
      <c r="P27" s="15">
        <f t="shared" si="3"/>
        <v>13.5</v>
      </c>
      <c r="Q27" s="60">
        <f t="shared" si="4"/>
        <v>0.3375</v>
      </c>
      <c r="R27" s="40">
        <v>1</v>
      </c>
      <c r="S27" s="61"/>
      <c r="T27" s="70"/>
      <c r="U27" s="70"/>
      <c r="V27" s="15">
        <f t="shared" si="5"/>
        <v>0</v>
      </c>
      <c r="W27" s="71">
        <f t="shared" si="6"/>
        <v>0</v>
      </c>
      <c r="X27" s="62">
        <f t="shared" si="7"/>
        <v>0.016875</v>
      </c>
      <c r="Y27" s="15">
        <v>1</v>
      </c>
      <c r="Z27" s="80">
        <f t="shared" si="8"/>
        <v>-1</v>
      </c>
      <c r="AA27" s="80" t="str">
        <f t="shared" si="0"/>
        <v>高行支行</v>
      </c>
      <c r="AB27" s="81" t="s">
        <v>180</v>
      </c>
      <c r="AC27" s="81">
        <v>0</v>
      </c>
      <c r="AD27" s="81">
        <v>0</v>
      </c>
      <c r="AE27" s="81">
        <v>0</v>
      </c>
      <c r="AF27" s="81">
        <v>0</v>
      </c>
      <c r="AG27" s="80" t="str">
        <f>IFERROR(VLOOKUP(AB27,$AI:$AJ,2,FALSE),0)</f>
        <v>高行支行</v>
      </c>
      <c r="AI27" s="89" t="s">
        <v>181</v>
      </c>
      <c r="AJ27" s="89" t="s">
        <v>171</v>
      </c>
      <c r="AL27" s="83" t="s">
        <v>149</v>
      </c>
      <c r="AM27" s="83">
        <v>0</v>
      </c>
      <c r="AN27" s="83">
        <v>150000</v>
      </c>
      <c r="AO27" s="83">
        <v>0</v>
      </c>
      <c r="AP27" s="83">
        <v>155600</v>
      </c>
      <c r="AR27" s="80" t="s">
        <v>149</v>
      </c>
      <c r="AS27" s="80">
        <v>0</v>
      </c>
      <c r="AT27" s="80">
        <v>150000</v>
      </c>
      <c r="AU27" s="80">
        <v>0</v>
      </c>
      <c r="AV27" s="80">
        <v>155600</v>
      </c>
      <c r="AX27" s="80" t="s">
        <v>181</v>
      </c>
      <c r="AY27" s="80" t="s">
        <v>171</v>
      </c>
      <c r="BB27" s="80" t="str">
        <f>VLOOKUP(BC27,$AX:$AY,2,FALSE)</f>
        <v>零售市场部</v>
      </c>
      <c r="BC27" s="80" t="s">
        <v>77</v>
      </c>
      <c r="BD27" s="80">
        <v>0</v>
      </c>
      <c r="BF27" s="80" t="s">
        <v>88</v>
      </c>
      <c r="BG27" s="80">
        <v>3</v>
      </c>
      <c r="BJ27" s="80" t="e">
        <f>VLOOKUP(BK27,$AX:$AY,2,FALSE)</f>
        <v>#N/A</v>
      </c>
      <c r="BK27" s="80" t="s">
        <v>151</v>
      </c>
      <c r="BL27" s="80">
        <v>33366340</v>
      </c>
      <c r="BR27" s="80" t="str">
        <f>VLOOKUP(BS27,$AX:$AY,2,FALSE)</f>
        <v>凌兆分理处</v>
      </c>
      <c r="BS27" s="80" t="s">
        <v>861</v>
      </c>
      <c r="BT27" s="80">
        <v>1</v>
      </c>
    </row>
    <row r="28" s="80" customFormat="1" ht="17.25" spans="1:72">
      <c r="A28" s="25"/>
      <c r="B28" s="13" t="s">
        <v>163</v>
      </c>
      <c r="C28" s="14">
        <v>10</v>
      </c>
      <c r="D28" s="15">
        <v>0</v>
      </c>
      <c r="E28" s="15">
        <f>VLOOKUP(B28,$AL:$AP,4,FALSE)</f>
        <v>0</v>
      </c>
      <c r="F28" s="26"/>
      <c r="G28" s="15"/>
      <c r="H28" s="15"/>
      <c r="I28" s="15">
        <f t="shared" si="9"/>
        <v>0</v>
      </c>
      <c r="J28" s="39">
        <f t="shared" si="2"/>
        <v>0</v>
      </c>
      <c r="K28" s="40">
        <v>40</v>
      </c>
      <c r="L28" s="15">
        <v>0</v>
      </c>
      <c r="M28" s="15">
        <f>VLOOKUP(B28,$AL:$AP,5,FALSE)/10000</f>
        <v>5</v>
      </c>
      <c r="N28" s="15"/>
      <c r="O28" s="26"/>
      <c r="P28" s="15">
        <f t="shared" si="3"/>
        <v>5</v>
      </c>
      <c r="Q28" s="60">
        <f t="shared" si="4"/>
        <v>0.125</v>
      </c>
      <c r="R28" s="40">
        <v>1</v>
      </c>
      <c r="S28" s="61"/>
      <c r="T28" s="70"/>
      <c r="U28" s="70"/>
      <c r="V28" s="15">
        <f t="shared" si="5"/>
        <v>0</v>
      </c>
      <c r="W28" s="71">
        <f t="shared" si="6"/>
        <v>0</v>
      </c>
      <c r="X28" s="62">
        <f t="shared" si="7"/>
        <v>0.00625</v>
      </c>
      <c r="Y28" s="15">
        <v>0</v>
      </c>
      <c r="Z28" s="80">
        <f t="shared" si="8"/>
        <v>0</v>
      </c>
      <c r="AA28" s="80" t="str">
        <f t="shared" si="0"/>
        <v>施湾支行</v>
      </c>
      <c r="AB28" s="81" t="s">
        <v>186</v>
      </c>
      <c r="AC28" s="81">
        <v>0</v>
      </c>
      <c r="AD28" s="81">
        <v>0</v>
      </c>
      <c r="AE28" s="81">
        <v>0</v>
      </c>
      <c r="AF28" s="81">
        <v>0</v>
      </c>
      <c r="AG28" s="80" t="str">
        <f>IFERROR(VLOOKUP(AB28,$AI:$AJ,2,FALSE),0)</f>
        <v>施湾支行</v>
      </c>
      <c r="AI28" s="89" t="s">
        <v>187</v>
      </c>
      <c r="AJ28" s="89" t="s">
        <v>171</v>
      </c>
      <c r="AL28" s="83" t="s">
        <v>88</v>
      </c>
      <c r="AM28" s="83">
        <v>0</v>
      </c>
      <c r="AN28" s="83">
        <v>0</v>
      </c>
      <c r="AO28" s="83">
        <v>0</v>
      </c>
      <c r="AP28" s="83">
        <v>135000</v>
      </c>
      <c r="AR28" s="80" t="s">
        <v>88</v>
      </c>
      <c r="AS28" s="80">
        <v>0</v>
      </c>
      <c r="AT28" s="80">
        <v>0</v>
      </c>
      <c r="AU28" s="80">
        <v>0</v>
      </c>
      <c r="AV28" s="80">
        <v>135000</v>
      </c>
      <c r="AX28" s="80" t="s">
        <v>187</v>
      </c>
      <c r="AY28" s="80" t="s">
        <v>171</v>
      </c>
      <c r="BB28" s="80" t="str">
        <f>VLOOKUP(BC28,$AX:$AY,2,FALSE)</f>
        <v>香山分理处</v>
      </c>
      <c r="BC28" s="80" t="s">
        <v>183</v>
      </c>
      <c r="BD28" s="80">
        <v>0</v>
      </c>
      <c r="BF28" s="80" t="s">
        <v>102</v>
      </c>
      <c r="BG28" s="80">
        <v>0</v>
      </c>
      <c r="BJ28" s="80" t="e">
        <f>VLOOKUP(BK28,$AX:$AY,2,FALSE)</f>
        <v>#N/A</v>
      </c>
      <c r="BR28" s="80" t="str">
        <f>VLOOKUP(BS28,$AX:$AY,2,FALSE)</f>
        <v>曹路支行</v>
      </c>
      <c r="BS28" s="80" t="s">
        <v>226</v>
      </c>
      <c r="BT28" s="80">
        <v>1</v>
      </c>
    </row>
    <row r="29" s="80" customFormat="1" ht="17.25" spans="1:72">
      <c r="A29" s="25"/>
      <c r="B29" s="13" t="s">
        <v>219</v>
      </c>
      <c r="C29" s="14">
        <v>9</v>
      </c>
      <c r="D29" s="15">
        <v>1</v>
      </c>
      <c r="E29" s="15">
        <f>VLOOKUP(B29,$AL:$AP,4,FALSE)</f>
        <v>1</v>
      </c>
      <c r="F29" s="26"/>
      <c r="G29" s="15"/>
      <c r="H29" s="15"/>
      <c r="I29" s="15">
        <f t="shared" si="9"/>
        <v>1</v>
      </c>
      <c r="J29" s="39">
        <f t="shared" si="2"/>
        <v>0.111111111111111</v>
      </c>
      <c r="K29" s="40">
        <v>20</v>
      </c>
      <c r="L29" s="15">
        <v>0</v>
      </c>
      <c r="M29" s="15">
        <f>VLOOKUP(B29,$AL:$AP,5,FALSE)/10000</f>
        <v>0</v>
      </c>
      <c r="N29" s="15"/>
      <c r="O29" s="26"/>
      <c r="P29" s="15">
        <f t="shared" si="3"/>
        <v>0</v>
      </c>
      <c r="Q29" s="60">
        <f t="shared" si="4"/>
        <v>0</v>
      </c>
      <c r="R29" s="40">
        <v>1</v>
      </c>
      <c r="S29" s="61"/>
      <c r="T29" s="70"/>
      <c r="U29" s="70"/>
      <c r="V29" s="15">
        <f t="shared" si="5"/>
        <v>0</v>
      </c>
      <c r="W29" s="71">
        <f t="shared" si="6"/>
        <v>0</v>
      </c>
      <c r="X29" s="62">
        <f t="shared" si="7"/>
        <v>0.00555555555555556</v>
      </c>
      <c r="Y29" s="15">
        <v>0</v>
      </c>
      <c r="Z29" s="80">
        <f t="shared" si="8"/>
        <v>1</v>
      </c>
      <c r="AA29" s="80" t="str">
        <f t="shared" si="0"/>
        <v>运营管理部</v>
      </c>
      <c r="AB29" s="81" t="s">
        <v>191</v>
      </c>
      <c r="AC29" s="81">
        <v>0</v>
      </c>
      <c r="AD29" s="81">
        <v>0</v>
      </c>
      <c r="AE29" s="81">
        <v>0</v>
      </c>
      <c r="AF29" s="81">
        <v>0</v>
      </c>
      <c r="AG29" s="80" t="str">
        <f>IFERROR(VLOOKUP(AB29,$AI:$AJ,2,FALSE),0)</f>
        <v>运营管理部</v>
      </c>
      <c r="AI29" s="88" t="s">
        <v>192</v>
      </c>
      <c r="AJ29" s="89" t="s">
        <v>125</v>
      </c>
      <c r="AL29" s="83" t="s">
        <v>102</v>
      </c>
      <c r="AM29" s="83">
        <v>0</v>
      </c>
      <c r="AN29" s="83">
        <v>0</v>
      </c>
      <c r="AO29" s="83">
        <v>0</v>
      </c>
      <c r="AP29" s="83">
        <v>32662</v>
      </c>
      <c r="AR29" s="80" t="s">
        <v>102</v>
      </c>
      <c r="AS29" s="80">
        <v>0</v>
      </c>
      <c r="AT29" s="80">
        <v>0</v>
      </c>
      <c r="AU29" s="80">
        <v>0</v>
      </c>
      <c r="AV29" s="80">
        <v>32662</v>
      </c>
      <c r="AX29" s="80" t="s">
        <v>192</v>
      </c>
      <c r="AY29" s="80" t="s">
        <v>125</v>
      </c>
      <c r="BB29" s="80" t="str">
        <f>VLOOKUP(BC29,$AX:$AY,2,FALSE)</f>
        <v>王港支行</v>
      </c>
      <c r="BC29" s="80" t="s">
        <v>83</v>
      </c>
      <c r="BD29" s="80">
        <v>0</v>
      </c>
      <c r="BF29" s="80" t="s">
        <v>135</v>
      </c>
      <c r="BG29" s="80">
        <v>0</v>
      </c>
      <c r="BJ29" s="80" t="e">
        <f>VLOOKUP(BK29,$AX:$AY,2,FALSE)</f>
        <v>#N/A</v>
      </c>
      <c r="BR29" s="80" t="str">
        <f>VLOOKUP(BS29,$AX:$AY,2,FALSE)</f>
        <v>零售市场部</v>
      </c>
      <c r="BS29" s="80" t="s">
        <v>179</v>
      </c>
      <c r="BT29" s="80">
        <v>32</v>
      </c>
    </row>
    <row r="30" s="80" customFormat="1" ht="17.25" spans="1:72">
      <c r="A30" s="25"/>
      <c r="B30" s="13" t="s">
        <v>149</v>
      </c>
      <c r="C30" s="14">
        <v>9</v>
      </c>
      <c r="D30" s="15">
        <v>0</v>
      </c>
      <c r="E30" s="15">
        <f>VLOOKUP(B30,$AL:$AP,4,FALSE)</f>
        <v>0</v>
      </c>
      <c r="F30" s="26"/>
      <c r="G30" s="15"/>
      <c r="H30" s="15"/>
      <c r="I30" s="15">
        <f t="shared" si="9"/>
        <v>0</v>
      </c>
      <c r="J30" s="39">
        <f t="shared" si="2"/>
        <v>0</v>
      </c>
      <c r="K30" s="40">
        <v>150</v>
      </c>
      <c r="L30" s="15">
        <v>15</v>
      </c>
      <c r="M30" s="15">
        <f>VLOOKUP(B30,$AL:$AP,5,FALSE)/10000</f>
        <v>15.56</v>
      </c>
      <c r="N30" s="15"/>
      <c r="O30" s="26"/>
      <c r="P30" s="15">
        <f t="shared" si="3"/>
        <v>15.56</v>
      </c>
      <c r="Q30" s="60">
        <f t="shared" si="4"/>
        <v>0.103733333333333</v>
      </c>
      <c r="R30" s="40">
        <v>1</v>
      </c>
      <c r="S30" s="61"/>
      <c r="T30" s="70"/>
      <c r="U30" s="70"/>
      <c r="V30" s="15">
        <f t="shared" si="5"/>
        <v>0</v>
      </c>
      <c r="W30" s="71">
        <f t="shared" si="6"/>
        <v>0</v>
      </c>
      <c r="X30" s="62">
        <f t="shared" si="7"/>
        <v>0.00518666666666665</v>
      </c>
      <c r="Y30" s="15">
        <v>0</v>
      </c>
      <c r="Z30" s="80">
        <f t="shared" si="8"/>
        <v>0</v>
      </c>
      <c r="AA30" s="80">
        <f t="shared" si="0"/>
        <v>0</v>
      </c>
      <c r="AB30" s="81" t="s">
        <v>196</v>
      </c>
      <c r="AC30" s="81">
        <v>0</v>
      </c>
      <c r="AD30" s="81">
        <v>0</v>
      </c>
      <c r="AE30" s="81">
        <v>0</v>
      </c>
      <c r="AF30" s="81">
        <v>0</v>
      </c>
      <c r="AG30" s="80">
        <f>IFERROR(VLOOKUP(AB30,$AI:$AJ,2,FALSE),0)</f>
        <v>0</v>
      </c>
      <c r="AI30" s="89" t="s">
        <v>197</v>
      </c>
      <c r="AJ30" s="89" t="s">
        <v>125</v>
      </c>
      <c r="AL30" s="83" t="s">
        <v>135</v>
      </c>
      <c r="AM30" s="83">
        <v>0</v>
      </c>
      <c r="AN30" s="83">
        <v>0</v>
      </c>
      <c r="AO30" s="83">
        <v>1</v>
      </c>
      <c r="AP30" s="83">
        <v>0</v>
      </c>
      <c r="AR30" s="80" t="s">
        <v>135</v>
      </c>
      <c r="AS30" s="80">
        <v>0</v>
      </c>
      <c r="AT30" s="80">
        <v>0</v>
      </c>
      <c r="AU30" s="80">
        <v>1</v>
      </c>
      <c r="AV30" s="80">
        <v>0</v>
      </c>
      <c r="AX30" s="80" t="s">
        <v>197</v>
      </c>
      <c r="AY30" s="80" t="s">
        <v>125</v>
      </c>
      <c r="BB30" s="80" t="e">
        <f>VLOOKUP(BC30,$AX:$AY,2,FALSE)</f>
        <v>#N/A</v>
      </c>
      <c r="BC30" s="80" t="s">
        <v>193</v>
      </c>
      <c r="BD30" s="80">
        <v>0</v>
      </c>
      <c r="BF30" s="80" t="s">
        <v>109</v>
      </c>
      <c r="BG30" s="80">
        <v>1</v>
      </c>
      <c r="BJ30" s="80" t="e">
        <f>VLOOKUP(BK30,$AX:$AY,2,FALSE)</f>
        <v>#N/A</v>
      </c>
      <c r="BR30" s="80" t="str">
        <f>VLOOKUP(BS30,$AX:$AY,2,FALSE)</f>
        <v>花木支行</v>
      </c>
      <c r="BS30" s="80" t="s">
        <v>237</v>
      </c>
      <c r="BT30" s="80">
        <v>3</v>
      </c>
    </row>
    <row r="31" s="80" customFormat="1" ht="17.25" spans="1:72">
      <c r="A31" s="25"/>
      <c r="B31" s="13" t="s">
        <v>135</v>
      </c>
      <c r="C31" s="14">
        <v>14</v>
      </c>
      <c r="D31" s="15">
        <v>0</v>
      </c>
      <c r="E31" s="15">
        <f>VLOOKUP(B31,$AL:$AP,4,FALSE)</f>
        <v>1</v>
      </c>
      <c r="F31" s="26"/>
      <c r="G31" s="15"/>
      <c r="H31" s="15"/>
      <c r="I31" s="15">
        <f t="shared" si="9"/>
        <v>1</v>
      </c>
      <c r="J31" s="39">
        <f t="shared" si="2"/>
        <v>0.0714285714285714</v>
      </c>
      <c r="K31" s="40">
        <v>60</v>
      </c>
      <c r="L31" s="15">
        <v>0</v>
      </c>
      <c r="M31" s="15">
        <f>VLOOKUP(B31,$AL:$AP,5,FALSE)/10000</f>
        <v>0</v>
      </c>
      <c r="N31" s="15"/>
      <c r="O31" s="26"/>
      <c r="P31" s="15">
        <f t="shared" si="3"/>
        <v>0</v>
      </c>
      <c r="Q31" s="60">
        <f t="shared" si="4"/>
        <v>0</v>
      </c>
      <c r="R31" s="40">
        <v>1</v>
      </c>
      <c r="S31" s="61"/>
      <c r="T31" s="70"/>
      <c r="U31" s="70"/>
      <c r="V31" s="15">
        <f t="shared" si="5"/>
        <v>0</v>
      </c>
      <c r="W31" s="71">
        <f t="shared" si="6"/>
        <v>0</v>
      </c>
      <c r="X31" s="62">
        <f t="shared" si="7"/>
        <v>0.00357142857142857</v>
      </c>
      <c r="Y31" s="15">
        <v>0</v>
      </c>
      <c r="Z31" s="80">
        <f t="shared" si="8"/>
        <v>1</v>
      </c>
      <c r="AA31" s="80">
        <f t="shared" si="0"/>
        <v>0</v>
      </c>
      <c r="AB31" s="81" t="s">
        <v>200</v>
      </c>
      <c r="AC31" s="81">
        <v>0</v>
      </c>
      <c r="AD31" s="81">
        <v>0</v>
      </c>
      <c r="AE31" s="81">
        <v>0</v>
      </c>
      <c r="AF31" s="81">
        <v>0</v>
      </c>
      <c r="AG31" s="80">
        <f>IFERROR(VLOOKUP(AB31,$AI:$AJ,2,FALSE),0)</f>
        <v>0</v>
      </c>
      <c r="AI31" s="90" t="s">
        <v>201</v>
      </c>
      <c r="AJ31" s="89" t="s">
        <v>125</v>
      </c>
      <c r="AL31" s="83" t="s">
        <v>109</v>
      </c>
      <c r="AM31" s="83">
        <v>1</v>
      </c>
      <c r="AN31" s="83">
        <v>100000</v>
      </c>
      <c r="AO31" s="83">
        <v>1</v>
      </c>
      <c r="AP31" s="83">
        <v>100000</v>
      </c>
      <c r="AR31" s="80" t="s">
        <v>109</v>
      </c>
      <c r="AS31" s="80">
        <v>1</v>
      </c>
      <c r="AT31" s="80">
        <v>100000</v>
      </c>
      <c r="AU31" s="80">
        <v>1</v>
      </c>
      <c r="AV31" s="80">
        <v>100000</v>
      </c>
      <c r="AX31" s="80" t="s">
        <v>201</v>
      </c>
      <c r="AY31" s="80" t="s">
        <v>125</v>
      </c>
      <c r="BB31" s="80" t="str">
        <f>VLOOKUP(BC31,$AX:$AY,2,FALSE)</f>
        <v>川沙支行</v>
      </c>
      <c r="BC31" s="80" t="s">
        <v>89</v>
      </c>
      <c r="BD31" s="80">
        <v>0</v>
      </c>
      <c r="BF31" s="80" t="s">
        <v>199</v>
      </c>
      <c r="BG31" s="80">
        <v>0</v>
      </c>
      <c r="BR31" s="80" t="str">
        <f>VLOOKUP(BS31,$AX:$AY,2,FALSE)</f>
        <v>零售市场部</v>
      </c>
      <c r="BS31" s="80" t="s">
        <v>240</v>
      </c>
      <c r="BT31" s="80">
        <v>3</v>
      </c>
    </row>
    <row r="32" s="80" customFormat="1" ht="17.25" spans="1:72">
      <c r="A32" s="25"/>
      <c r="B32" s="13" t="s">
        <v>167</v>
      </c>
      <c r="C32" s="14">
        <v>9</v>
      </c>
      <c r="D32" s="15">
        <v>0</v>
      </c>
      <c r="E32" s="15">
        <f>VLOOKUP(B32,$AL:$AP,4,FALSE)</f>
        <v>0</v>
      </c>
      <c r="F32" s="26"/>
      <c r="G32" s="15"/>
      <c r="H32" s="15"/>
      <c r="I32" s="15">
        <f t="shared" si="9"/>
        <v>0</v>
      </c>
      <c r="J32" s="39">
        <f t="shared" si="2"/>
        <v>0</v>
      </c>
      <c r="K32" s="40">
        <v>50</v>
      </c>
      <c r="L32" s="15">
        <v>0</v>
      </c>
      <c r="M32" s="15">
        <f>VLOOKUP(B32,$AL:$AP,5,FALSE)/10000</f>
        <v>2.2</v>
      </c>
      <c r="N32" s="15"/>
      <c r="O32" s="26"/>
      <c r="P32" s="15">
        <f t="shared" si="3"/>
        <v>2.2</v>
      </c>
      <c r="Q32" s="60">
        <f t="shared" si="4"/>
        <v>0.044</v>
      </c>
      <c r="R32" s="40">
        <v>1</v>
      </c>
      <c r="S32" s="61"/>
      <c r="T32" s="70"/>
      <c r="U32" s="70"/>
      <c r="V32" s="15">
        <f t="shared" si="5"/>
        <v>0</v>
      </c>
      <c r="W32" s="71">
        <f t="shared" si="6"/>
        <v>0</v>
      </c>
      <c r="X32" s="62">
        <f t="shared" si="7"/>
        <v>0.0022</v>
      </c>
      <c r="Y32" s="15">
        <v>0</v>
      </c>
      <c r="Z32" s="80">
        <f t="shared" si="8"/>
        <v>0</v>
      </c>
      <c r="AA32" s="80" t="str">
        <f t="shared" si="0"/>
        <v>江镇支行</v>
      </c>
      <c r="AB32" s="81" t="s">
        <v>204</v>
      </c>
      <c r="AC32" s="81">
        <v>0</v>
      </c>
      <c r="AD32" s="81">
        <v>0</v>
      </c>
      <c r="AE32" s="81">
        <v>0</v>
      </c>
      <c r="AF32" s="81">
        <v>0</v>
      </c>
      <c r="AG32" s="80" t="str">
        <f>IFERROR(VLOOKUP(AB32,$AI:$AJ,2,FALSE),0)</f>
        <v>江镇支行</v>
      </c>
      <c r="AI32" s="90" t="s">
        <v>205</v>
      </c>
      <c r="AJ32" s="89" t="s">
        <v>125</v>
      </c>
      <c r="AL32" s="83" t="s">
        <v>199</v>
      </c>
      <c r="AM32" s="83">
        <v>0</v>
      </c>
      <c r="AN32" s="83">
        <v>0</v>
      </c>
      <c r="AO32" s="83">
        <v>0</v>
      </c>
      <c r="AP32" s="83">
        <v>0</v>
      </c>
      <c r="AR32" s="80" t="s">
        <v>199</v>
      </c>
      <c r="AS32" s="80">
        <v>0</v>
      </c>
      <c r="AT32" s="80">
        <v>0</v>
      </c>
      <c r="AU32" s="80">
        <v>0</v>
      </c>
      <c r="AV32" s="80">
        <v>0</v>
      </c>
      <c r="AX32" s="80" t="s">
        <v>205</v>
      </c>
      <c r="AY32" s="80" t="s">
        <v>125</v>
      </c>
      <c r="BB32" s="80" t="str">
        <f>VLOOKUP(BC32,$AX:$AY,2,FALSE)</f>
        <v>零售市场部</v>
      </c>
      <c r="BC32" s="80" t="s">
        <v>202</v>
      </c>
      <c r="BD32" s="80">
        <v>0</v>
      </c>
      <c r="BF32" s="80" t="s">
        <v>117</v>
      </c>
      <c r="BG32" s="80">
        <v>3</v>
      </c>
      <c r="BR32" s="80" t="str">
        <f>VLOOKUP(BS32,$AX:$AY,2,FALSE)</f>
        <v>零售市场部</v>
      </c>
      <c r="BS32" s="80" t="s">
        <v>189</v>
      </c>
      <c r="BT32" s="80">
        <v>65</v>
      </c>
    </row>
    <row r="33" s="80" customFormat="1" ht="17.25" spans="1:72">
      <c r="A33" s="25"/>
      <c r="B33" s="13" t="s">
        <v>90</v>
      </c>
      <c r="C33" s="14">
        <v>17</v>
      </c>
      <c r="D33" s="15">
        <v>0</v>
      </c>
      <c r="E33" s="15">
        <f>VLOOKUP(B33,$AL:$AP,4,FALSE)</f>
        <v>0</v>
      </c>
      <c r="F33" s="26"/>
      <c r="G33" s="15"/>
      <c r="H33" s="15"/>
      <c r="I33" s="15">
        <f t="shared" si="9"/>
        <v>0</v>
      </c>
      <c r="J33" s="39">
        <f t="shared" si="2"/>
        <v>0</v>
      </c>
      <c r="K33" s="40">
        <v>50</v>
      </c>
      <c r="L33" s="15">
        <v>1.988</v>
      </c>
      <c r="M33" s="15">
        <f>VLOOKUP(B33,$AL:$AP,5,FALSE)/10000</f>
        <v>1.988</v>
      </c>
      <c r="N33" s="15"/>
      <c r="O33" s="26"/>
      <c r="P33" s="15">
        <f t="shared" si="3"/>
        <v>1.988</v>
      </c>
      <c r="Q33" s="60">
        <f t="shared" si="4"/>
        <v>0.03976</v>
      </c>
      <c r="R33" s="40">
        <v>1</v>
      </c>
      <c r="S33" s="61"/>
      <c r="T33" s="70"/>
      <c r="U33" s="70"/>
      <c r="V33" s="15">
        <f t="shared" si="5"/>
        <v>0</v>
      </c>
      <c r="W33" s="71">
        <f t="shared" si="6"/>
        <v>0</v>
      </c>
      <c r="X33" s="62">
        <f t="shared" si="7"/>
        <v>0.001988</v>
      </c>
      <c r="Y33" s="15">
        <v>0</v>
      </c>
      <c r="Z33" s="80">
        <f t="shared" si="8"/>
        <v>0</v>
      </c>
      <c r="AA33" s="80" t="str">
        <f t="shared" si="0"/>
        <v>三林支行</v>
      </c>
      <c r="AB33" s="81" t="s">
        <v>207</v>
      </c>
      <c r="AC33" s="81">
        <v>0</v>
      </c>
      <c r="AD33" s="81">
        <v>0</v>
      </c>
      <c r="AE33" s="81">
        <v>0</v>
      </c>
      <c r="AF33" s="81">
        <v>0</v>
      </c>
      <c r="AG33" s="80" t="str">
        <f>IFERROR(VLOOKUP(AB33,$AI:$AJ,2,FALSE),0)</f>
        <v>三林支行</v>
      </c>
      <c r="AI33" s="90" t="s">
        <v>208</v>
      </c>
      <c r="AJ33" s="89" t="s">
        <v>125</v>
      </c>
      <c r="AL33" s="83" t="s">
        <v>117</v>
      </c>
      <c r="AM33" s="83">
        <v>0</v>
      </c>
      <c r="AN33" s="83">
        <v>0</v>
      </c>
      <c r="AO33" s="83">
        <v>1</v>
      </c>
      <c r="AP33" s="83">
        <v>0</v>
      </c>
      <c r="AR33" s="80" t="s">
        <v>117</v>
      </c>
      <c r="AS33" s="80">
        <v>0</v>
      </c>
      <c r="AT33" s="80">
        <v>0</v>
      </c>
      <c r="AU33" s="80">
        <v>1</v>
      </c>
      <c r="AV33" s="80">
        <v>0</v>
      </c>
      <c r="AX33" s="80" t="s">
        <v>208</v>
      </c>
      <c r="AY33" s="80" t="s">
        <v>125</v>
      </c>
      <c r="BB33" s="80" t="str">
        <f>VLOOKUP(BC33,$AX:$AY,2,FALSE)</f>
        <v>高行支行</v>
      </c>
      <c r="BC33" s="80" t="s">
        <v>122</v>
      </c>
      <c r="BD33" s="80">
        <v>0</v>
      </c>
      <c r="BF33" s="80" t="s">
        <v>210</v>
      </c>
      <c r="BG33" s="80">
        <v>0</v>
      </c>
      <c r="BR33" s="80" t="str">
        <f>VLOOKUP(BS33,$AX:$AY,2,FALSE)</f>
        <v>合庆支行</v>
      </c>
      <c r="BS33" s="80" t="s">
        <v>471</v>
      </c>
      <c r="BT33" s="80">
        <v>1</v>
      </c>
    </row>
    <row r="34" s="80" customFormat="1" ht="17.25" spans="1:72">
      <c r="A34" s="25"/>
      <c r="B34" s="13" t="s">
        <v>102</v>
      </c>
      <c r="C34" s="14">
        <v>9</v>
      </c>
      <c r="D34" s="15">
        <v>0</v>
      </c>
      <c r="E34" s="15">
        <f>VLOOKUP(B34,$AL:$AP,4,FALSE)</f>
        <v>0</v>
      </c>
      <c r="F34" s="26"/>
      <c r="G34" s="15"/>
      <c r="H34" s="15"/>
      <c r="I34" s="15">
        <f t="shared" si="9"/>
        <v>0</v>
      </c>
      <c r="J34" s="39">
        <f t="shared" si="2"/>
        <v>0</v>
      </c>
      <c r="K34" s="40">
        <v>170</v>
      </c>
      <c r="L34" s="15">
        <v>0</v>
      </c>
      <c r="M34" s="15">
        <f>VLOOKUP(B34,$AL:$AP,5,FALSE)/10000</f>
        <v>3.2662</v>
      </c>
      <c r="N34" s="15"/>
      <c r="O34" s="26"/>
      <c r="P34" s="15">
        <f t="shared" si="3"/>
        <v>3.2662</v>
      </c>
      <c r="Q34" s="60">
        <f t="shared" si="4"/>
        <v>0.0192129411764706</v>
      </c>
      <c r="R34" s="40">
        <v>1</v>
      </c>
      <c r="S34" s="61"/>
      <c r="T34" s="70"/>
      <c r="U34" s="70"/>
      <c r="V34" s="15">
        <f t="shared" si="5"/>
        <v>0</v>
      </c>
      <c r="W34" s="71">
        <f t="shared" si="6"/>
        <v>0</v>
      </c>
      <c r="X34" s="62">
        <f t="shared" si="7"/>
        <v>0.00096064705882353</v>
      </c>
      <c r="Y34" s="15">
        <v>0</v>
      </c>
      <c r="Z34" s="80">
        <f t="shared" si="8"/>
        <v>0</v>
      </c>
      <c r="AA34" s="80" t="str">
        <f t="shared" si="0"/>
        <v>御桥分理处</v>
      </c>
      <c r="AB34" s="81" t="s">
        <v>62</v>
      </c>
      <c r="AC34" s="81">
        <v>0</v>
      </c>
      <c r="AD34" s="81">
        <v>0</v>
      </c>
      <c r="AE34" s="81">
        <v>0</v>
      </c>
      <c r="AF34" s="81">
        <v>0</v>
      </c>
      <c r="AG34" s="80" t="str">
        <f>IFERROR(VLOOKUP(AB34,$AI:$AJ,2,FALSE),0)</f>
        <v>御桥分理处</v>
      </c>
      <c r="AI34" s="89" t="s">
        <v>212</v>
      </c>
      <c r="AJ34" s="89" t="s">
        <v>125</v>
      </c>
      <c r="AL34" s="83" t="s">
        <v>210</v>
      </c>
      <c r="AM34" s="83">
        <v>0</v>
      </c>
      <c r="AN34" s="83">
        <v>0</v>
      </c>
      <c r="AO34" s="83">
        <v>0</v>
      </c>
      <c r="AP34" s="83">
        <v>0</v>
      </c>
      <c r="AR34" s="80" t="s">
        <v>210</v>
      </c>
      <c r="AS34" s="80">
        <v>0</v>
      </c>
      <c r="AT34" s="80">
        <v>0</v>
      </c>
      <c r="AU34" s="80">
        <v>0</v>
      </c>
      <c r="AV34" s="80">
        <v>0</v>
      </c>
      <c r="AX34" s="80" t="s">
        <v>212</v>
      </c>
      <c r="AY34" s="80" t="s">
        <v>125</v>
      </c>
      <c r="BB34" s="80" t="str">
        <f>VLOOKUP(BC34,$AX:$AY,2,FALSE)</f>
        <v>妙境支行</v>
      </c>
      <c r="BC34" s="80" t="s">
        <v>209</v>
      </c>
      <c r="BD34" s="80">
        <v>0</v>
      </c>
      <c r="BF34" s="80" t="s">
        <v>121</v>
      </c>
      <c r="BG34" s="80">
        <v>0</v>
      </c>
      <c r="BR34" s="80" t="str">
        <f>VLOOKUP(BS34,$AX:$AY,2,FALSE)</f>
        <v>东沟支行</v>
      </c>
      <c r="BS34" s="80" t="s">
        <v>477</v>
      </c>
      <c r="BT34" s="80">
        <v>3</v>
      </c>
    </row>
    <row r="35" s="80" customFormat="1" ht="17.25" spans="1:72">
      <c r="A35" s="25"/>
      <c r="B35" s="13" t="s">
        <v>61</v>
      </c>
      <c r="C35" s="14">
        <v>9</v>
      </c>
      <c r="D35" s="15">
        <v>0</v>
      </c>
      <c r="E35" s="15">
        <f>VLOOKUP(B35,$AL:$AP,4,FALSE)</f>
        <v>0</v>
      </c>
      <c r="F35" s="26"/>
      <c r="G35" s="15"/>
      <c r="H35" s="15"/>
      <c r="I35" s="15">
        <f t="shared" si="9"/>
        <v>0</v>
      </c>
      <c r="J35" s="39">
        <f t="shared" si="2"/>
        <v>0</v>
      </c>
      <c r="K35" s="40">
        <v>60</v>
      </c>
      <c r="L35" s="15">
        <v>0</v>
      </c>
      <c r="M35" s="15">
        <f>VLOOKUP(B35,$AL:$AP,5,FALSE)/10000</f>
        <v>0</v>
      </c>
      <c r="N35" s="15"/>
      <c r="O35" s="26"/>
      <c r="P35" s="15">
        <f t="shared" si="3"/>
        <v>0</v>
      </c>
      <c r="Q35" s="60">
        <f t="shared" si="4"/>
        <v>0</v>
      </c>
      <c r="R35" s="40">
        <v>1</v>
      </c>
      <c r="S35" s="61"/>
      <c r="T35" s="70"/>
      <c r="U35" s="70"/>
      <c r="V35" s="15">
        <f t="shared" si="5"/>
        <v>0</v>
      </c>
      <c r="W35" s="71">
        <f t="shared" si="6"/>
        <v>0</v>
      </c>
      <c r="X35" s="62">
        <f t="shared" si="7"/>
        <v>0</v>
      </c>
      <c r="Y35" s="15">
        <v>0</v>
      </c>
      <c r="Z35" s="80">
        <f t="shared" si="8"/>
        <v>0</v>
      </c>
      <c r="AA35" s="80" t="str">
        <f t="shared" si="0"/>
        <v>曹路支行</v>
      </c>
      <c r="AB35" s="81" t="s">
        <v>216</v>
      </c>
      <c r="AC35" s="81">
        <v>0</v>
      </c>
      <c r="AD35" s="81">
        <v>0</v>
      </c>
      <c r="AE35" s="81">
        <v>0</v>
      </c>
      <c r="AF35" s="81">
        <v>0</v>
      </c>
      <c r="AG35" s="80" t="str">
        <f>IFERROR(VLOOKUP(AB35,$AI:$AJ,2,FALSE),0)</f>
        <v>曹路支行</v>
      </c>
      <c r="AI35" s="89" t="s">
        <v>217</v>
      </c>
      <c r="AJ35" s="89" t="s">
        <v>125</v>
      </c>
      <c r="AL35" s="83" t="s">
        <v>219</v>
      </c>
      <c r="AM35" s="83">
        <v>1</v>
      </c>
      <c r="AN35" s="83">
        <v>0</v>
      </c>
      <c r="AO35" s="83">
        <v>1</v>
      </c>
      <c r="AP35" s="83">
        <v>0</v>
      </c>
      <c r="AR35" s="80" t="s">
        <v>219</v>
      </c>
      <c r="AS35" s="80">
        <v>1</v>
      </c>
      <c r="AT35" s="80">
        <v>0</v>
      </c>
      <c r="AU35" s="80">
        <v>1</v>
      </c>
      <c r="AV35" s="80">
        <v>0</v>
      </c>
      <c r="AX35" s="80" t="s">
        <v>217</v>
      </c>
      <c r="AY35" s="80" t="s">
        <v>125</v>
      </c>
      <c r="BB35" s="80" t="str">
        <f>VLOOKUP(BC35,$AX:$AY,2,FALSE)</f>
        <v>香山分理处</v>
      </c>
      <c r="BC35" s="80" t="s">
        <v>214</v>
      </c>
      <c r="BD35" s="80">
        <v>0</v>
      </c>
      <c r="BF35" s="80" t="s">
        <v>219</v>
      </c>
      <c r="BG35" s="80">
        <v>0</v>
      </c>
      <c r="BR35" s="80" t="str">
        <f>VLOOKUP(BS35,$AX:$AY,2,FALSE)</f>
        <v>金桥支行</v>
      </c>
      <c r="BS35" s="80" t="s">
        <v>249</v>
      </c>
      <c r="BT35" s="80">
        <v>1</v>
      </c>
    </row>
    <row r="36" s="80" customFormat="1" ht="17.25" spans="1:72">
      <c r="A36" s="25"/>
      <c r="B36" s="17" t="s">
        <v>210</v>
      </c>
      <c r="C36" s="18">
        <v>9</v>
      </c>
      <c r="D36" s="15">
        <v>0</v>
      </c>
      <c r="E36" s="15">
        <f>VLOOKUP(B36,$AL:$AP,4,FALSE)</f>
        <v>0</v>
      </c>
      <c r="F36" s="19"/>
      <c r="G36" s="15"/>
      <c r="H36" s="15"/>
      <c r="I36" s="15">
        <f t="shared" si="9"/>
        <v>0</v>
      </c>
      <c r="J36" s="39">
        <f t="shared" si="2"/>
        <v>0</v>
      </c>
      <c r="K36" s="42">
        <v>30</v>
      </c>
      <c r="L36" s="15">
        <v>0</v>
      </c>
      <c r="M36" s="15">
        <f>VLOOKUP(B36,$AL:$AP,5,FALSE)/10000</f>
        <v>0</v>
      </c>
      <c r="N36" s="15"/>
      <c r="O36" s="26"/>
      <c r="P36" s="15">
        <f t="shared" si="3"/>
        <v>0</v>
      </c>
      <c r="Q36" s="60">
        <f t="shared" si="4"/>
        <v>0</v>
      </c>
      <c r="R36" s="40">
        <v>1</v>
      </c>
      <c r="S36" s="61"/>
      <c r="T36" s="70"/>
      <c r="U36" s="70"/>
      <c r="V36" s="15">
        <f t="shared" si="5"/>
        <v>0</v>
      </c>
      <c r="W36" s="71">
        <f t="shared" si="6"/>
        <v>0</v>
      </c>
      <c r="X36" s="62">
        <f t="shared" si="7"/>
        <v>0</v>
      </c>
      <c r="Y36" s="15">
        <v>0</v>
      </c>
      <c r="Z36" s="80">
        <f t="shared" si="8"/>
        <v>0</v>
      </c>
      <c r="AA36" s="80" t="str">
        <f t="shared" si="0"/>
        <v>川沙支行</v>
      </c>
      <c r="AB36" s="81" t="s">
        <v>48</v>
      </c>
      <c r="AC36" s="81">
        <v>2</v>
      </c>
      <c r="AD36" s="81">
        <v>0</v>
      </c>
      <c r="AE36" s="81">
        <v>3</v>
      </c>
      <c r="AF36" s="81">
        <v>0</v>
      </c>
      <c r="AG36" s="80" t="str">
        <f>IFERROR(VLOOKUP(AB36,$AI:$AJ,2,FALSE),0)</f>
        <v>川沙支行</v>
      </c>
      <c r="AI36" s="89" t="s">
        <v>220</v>
      </c>
      <c r="AJ36" s="89" t="s">
        <v>125</v>
      </c>
      <c r="AL36" s="83" t="s">
        <v>121</v>
      </c>
      <c r="AM36" s="83">
        <v>0</v>
      </c>
      <c r="AN36" s="83">
        <v>52000</v>
      </c>
      <c r="AO36" s="83">
        <v>0</v>
      </c>
      <c r="AP36" s="83">
        <v>465000</v>
      </c>
      <c r="AR36" s="80" t="s">
        <v>121</v>
      </c>
      <c r="AS36" s="80">
        <v>0</v>
      </c>
      <c r="AT36" s="80">
        <v>52000</v>
      </c>
      <c r="AU36" s="80">
        <v>0</v>
      </c>
      <c r="AV36" s="80">
        <v>465000</v>
      </c>
      <c r="AX36" s="80" t="s">
        <v>220</v>
      </c>
      <c r="AY36" s="80" t="s">
        <v>125</v>
      </c>
      <c r="BB36" s="80" t="str">
        <f>VLOOKUP(BC36,$AX:$AY,2,FALSE)</f>
        <v>高行支行</v>
      </c>
      <c r="BC36" s="80" t="s">
        <v>218</v>
      </c>
      <c r="BD36" s="80">
        <v>0</v>
      </c>
      <c r="BF36" s="80" t="s">
        <v>213</v>
      </c>
      <c r="BG36" s="80">
        <v>0</v>
      </c>
      <c r="BR36" s="80" t="str">
        <f>VLOOKUP(BS36,$AX:$AY,2,FALSE)</f>
        <v>御桥分理处</v>
      </c>
      <c r="BS36" s="80" t="s">
        <v>486</v>
      </c>
      <c r="BT36" s="80">
        <v>1</v>
      </c>
    </row>
    <row r="37" s="80" customFormat="1" ht="18" spans="1:72">
      <c r="A37" s="27"/>
      <c r="B37" s="28" t="s">
        <v>199</v>
      </c>
      <c r="C37" s="29">
        <v>9</v>
      </c>
      <c r="D37" s="23">
        <v>0</v>
      </c>
      <c r="E37" s="23">
        <f>VLOOKUP(B37,$AL:$AP,4,FALSE)</f>
        <v>0</v>
      </c>
      <c r="F37" s="30"/>
      <c r="G37" s="15"/>
      <c r="H37" s="23"/>
      <c r="I37" s="23">
        <f t="shared" si="9"/>
        <v>0</v>
      </c>
      <c r="J37" s="45">
        <f t="shared" si="2"/>
        <v>0</v>
      </c>
      <c r="K37" s="46">
        <v>30</v>
      </c>
      <c r="L37" s="23">
        <v>0</v>
      </c>
      <c r="M37" s="15">
        <f>VLOOKUP(B37,$AL:$AP,5,FALSE)/10000</f>
        <v>0</v>
      </c>
      <c r="N37" s="15"/>
      <c r="O37" s="30"/>
      <c r="P37" s="23">
        <f t="shared" si="3"/>
        <v>0</v>
      </c>
      <c r="Q37" s="72">
        <f t="shared" si="4"/>
        <v>0</v>
      </c>
      <c r="R37" s="46">
        <v>1</v>
      </c>
      <c r="S37" s="61"/>
      <c r="T37" s="73"/>
      <c r="U37" s="73"/>
      <c r="V37" s="23">
        <f t="shared" si="5"/>
        <v>0</v>
      </c>
      <c r="W37" s="74">
        <f t="shared" si="6"/>
        <v>0</v>
      </c>
      <c r="X37" s="75">
        <f t="shared" si="7"/>
        <v>0</v>
      </c>
      <c r="Y37" s="23">
        <v>0</v>
      </c>
      <c r="Z37" s="80">
        <f t="shared" si="8"/>
        <v>0</v>
      </c>
      <c r="AA37" s="80" t="str">
        <f t="shared" si="0"/>
        <v>曹路支行</v>
      </c>
      <c r="AB37" s="81" t="s">
        <v>76</v>
      </c>
      <c r="AC37" s="81">
        <v>0</v>
      </c>
      <c r="AD37" s="81">
        <v>0</v>
      </c>
      <c r="AE37" s="81">
        <v>1</v>
      </c>
      <c r="AF37" s="81">
        <v>0</v>
      </c>
      <c r="AG37" s="80" t="str">
        <f>IFERROR(VLOOKUP(AB37,$AI:$AJ,2,FALSE),0)</f>
        <v>曹路支行</v>
      </c>
      <c r="AI37" s="89" t="s">
        <v>223</v>
      </c>
      <c r="AJ37" s="89" t="s">
        <v>125</v>
      </c>
      <c r="AL37" s="83" t="s">
        <v>213</v>
      </c>
      <c r="AM37" s="83">
        <v>0</v>
      </c>
      <c r="AN37" s="83">
        <v>0</v>
      </c>
      <c r="AO37" s="83">
        <v>0</v>
      </c>
      <c r="AP37" s="83">
        <v>0</v>
      </c>
      <c r="AR37" s="80" t="s">
        <v>213</v>
      </c>
      <c r="AS37" s="80">
        <v>0</v>
      </c>
      <c r="AT37" s="80">
        <v>0</v>
      </c>
      <c r="AU37" s="80">
        <v>0</v>
      </c>
      <c r="AV37" s="80">
        <v>0</v>
      </c>
      <c r="AX37" s="80" t="s">
        <v>223</v>
      </c>
      <c r="AY37" s="80" t="s">
        <v>125</v>
      </c>
      <c r="BB37" s="80" t="str">
        <f>VLOOKUP(BC37,$AX:$AY,2,FALSE)</f>
        <v>高东支行</v>
      </c>
      <c r="BC37" s="80" t="s">
        <v>222</v>
      </c>
      <c r="BD37" s="80">
        <v>0</v>
      </c>
      <c r="BF37" s="80" t="s">
        <v>225</v>
      </c>
      <c r="BG37" s="80">
        <v>0</v>
      </c>
      <c r="BR37" s="80" t="str">
        <f>VLOOKUP(BS37,$AX:$AY,2,FALSE)</f>
        <v>张江支行</v>
      </c>
      <c r="BS37" s="80" t="s">
        <v>493</v>
      </c>
      <c r="BT37" s="80">
        <v>4</v>
      </c>
    </row>
    <row r="38" s="80" customFormat="1" ht="18" spans="1:72">
      <c r="A38" s="25" t="s">
        <v>227</v>
      </c>
      <c r="B38" s="13" t="s">
        <v>93</v>
      </c>
      <c r="C38" s="14">
        <v>9</v>
      </c>
      <c r="D38" s="15">
        <v>2</v>
      </c>
      <c r="E38" s="15">
        <f>VLOOKUP(B38,$AL:$AP,4,FALSE)</f>
        <v>3</v>
      </c>
      <c r="F38" s="26"/>
      <c r="G38" s="15"/>
      <c r="H38" s="15"/>
      <c r="I38" s="15">
        <f t="shared" si="9"/>
        <v>3</v>
      </c>
      <c r="J38" s="39">
        <f t="shared" si="2"/>
        <v>0.333333333333333</v>
      </c>
      <c r="K38" s="40">
        <v>30</v>
      </c>
      <c r="L38" s="15">
        <v>0</v>
      </c>
      <c r="M38" s="15">
        <f>VLOOKUP(B38,$AL:$AP,5,FALSE)/10000</f>
        <v>1.1</v>
      </c>
      <c r="N38" s="15"/>
      <c r="O38" s="26"/>
      <c r="P38" s="15">
        <f t="shared" si="3"/>
        <v>1.1</v>
      </c>
      <c r="Q38" s="60">
        <f t="shared" si="4"/>
        <v>0.0366666666666667</v>
      </c>
      <c r="R38" s="40">
        <v>1</v>
      </c>
      <c r="S38" s="61"/>
      <c r="T38" s="70"/>
      <c r="U38" s="70"/>
      <c r="V38" s="15">
        <f t="shared" si="5"/>
        <v>0</v>
      </c>
      <c r="W38" s="71">
        <f t="shared" si="6"/>
        <v>0</v>
      </c>
      <c r="X38" s="62">
        <f t="shared" si="7"/>
        <v>0.0185</v>
      </c>
      <c r="Y38" s="15">
        <v>0</v>
      </c>
      <c r="Z38" s="80">
        <f t="shared" si="8"/>
        <v>3</v>
      </c>
      <c r="AA38" s="80" t="str">
        <f t="shared" si="0"/>
        <v>北蔡支行</v>
      </c>
      <c r="AB38" s="81" t="s">
        <v>58</v>
      </c>
      <c r="AC38" s="81">
        <v>0</v>
      </c>
      <c r="AD38" s="81">
        <v>0</v>
      </c>
      <c r="AE38" s="81">
        <v>0</v>
      </c>
      <c r="AF38" s="81">
        <v>0</v>
      </c>
      <c r="AG38" s="80" t="str">
        <f>IFERROR(VLOOKUP(AB38,$AI:$AJ,2,FALSE),0)</f>
        <v>北蔡支行</v>
      </c>
      <c r="AI38" s="89" t="s">
        <v>228</v>
      </c>
      <c r="AJ38" s="89" t="s">
        <v>125</v>
      </c>
      <c r="AL38" s="83" t="s">
        <v>225</v>
      </c>
      <c r="AM38" s="83">
        <v>2</v>
      </c>
      <c r="AN38" s="83">
        <v>0</v>
      </c>
      <c r="AO38" s="83">
        <v>3</v>
      </c>
      <c r="AP38" s="83">
        <v>6000</v>
      </c>
      <c r="AR38" s="80" t="s">
        <v>225</v>
      </c>
      <c r="AS38" s="80">
        <v>2</v>
      </c>
      <c r="AT38" s="80">
        <v>0</v>
      </c>
      <c r="AU38" s="80">
        <v>3</v>
      </c>
      <c r="AV38" s="80">
        <v>6000</v>
      </c>
      <c r="AX38" s="80" t="s">
        <v>228</v>
      </c>
      <c r="AY38" s="80" t="s">
        <v>125</v>
      </c>
      <c r="BB38" s="80" t="str">
        <f>VLOOKUP(BC38,$AX:$AY,2,FALSE)</f>
        <v>陆家嘴支行</v>
      </c>
      <c r="BC38" s="80" t="s">
        <v>224</v>
      </c>
      <c r="BD38" s="80">
        <v>0</v>
      </c>
      <c r="BF38" s="80" t="s">
        <v>128</v>
      </c>
      <c r="BG38" s="80">
        <v>1</v>
      </c>
      <c r="BR38" s="80" t="str">
        <f>VLOOKUP(BS38,$AX:$AY,2,FALSE)</f>
        <v>南新支行</v>
      </c>
      <c r="BS38" s="80" t="s">
        <v>747</v>
      </c>
      <c r="BT38" s="80">
        <v>2</v>
      </c>
    </row>
    <row r="39" s="80" customFormat="1" ht="17.25" spans="1:72">
      <c r="A39" s="25"/>
      <c r="B39" s="13" t="s">
        <v>225</v>
      </c>
      <c r="C39" s="14">
        <v>9</v>
      </c>
      <c r="D39" s="15">
        <v>2</v>
      </c>
      <c r="E39" s="15">
        <f>VLOOKUP(B39,$AL:$AP,4,FALSE)</f>
        <v>3</v>
      </c>
      <c r="F39" s="26"/>
      <c r="G39" s="15"/>
      <c r="H39" s="15"/>
      <c r="I39" s="15">
        <f t="shared" si="9"/>
        <v>3</v>
      </c>
      <c r="J39" s="39">
        <f t="shared" si="2"/>
        <v>0.333333333333333</v>
      </c>
      <c r="K39" s="40">
        <v>20</v>
      </c>
      <c r="L39" s="15">
        <v>0</v>
      </c>
      <c r="M39" s="15">
        <f>VLOOKUP(B39,$AL:$AP,5,FALSE)/10000</f>
        <v>0.6</v>
      </c>
      <c r="N39" s="15"/>
      <c r="O39" s="26"/>
      <c r="P39" s="15">
        <f t="shared" si="3"/>
        <v>0.6</v>
      </c>
      <c r="Q39" s="60">
        <f t="shared" si="4"/>
        <v>0.03</v>
      </c>
      <c r="R39" s="40">
        <v>1</v>
      </c>
      <c r="S39" s="61"/>
      <c r="T39" s="70"/>
      <c r="U39" s="70"/>
      <c r="V39" s="15">
        <f t="shared" si="5"/>
        <v>0</v>
      </c>
      <c r="W39" s="71">
        <f t="shared" si="6"/>
        <v>0</v>
      </c>
      <c r="X39" s="62">
        <f t="shared" si="7"/>
        <v>0.0181666666666667</v>
      </c>
      <c r="Y39" s="15">
        <v>1</v>
      </c>
      <c r="Z39" s="80">
        <f t="shared" si="8"/>
        <v>2</v>
      </c>
      <c r="AA39" s="80">
        <f t="shared" si="0"/>
        <v>0</v>
      </c>
      <c r="AB39" s="81" t="s">
        <v>230</v>
      </c>
      <c r="AC39" s="81">
        <v>0</v>
      </c>
      <c r="AD39" s="81">
        <v>0</v>
      </c>
      <c r="AE39" s="81">
        <v>0</v>
      </c>
      <c r="AF39" s="81">
        <v>0</v>
      </c>
      <c r="AG39" s="80">
        <f>IFERROR(VLOOKUP(AB39,$AI:$AJ,2,FALSE),0)</f>
        <v>0</v>
      </c>
      <c r="AI39" s="89" t="s">
        <v>231</v>
      </c>
      <c r="AJ39" s="89" t="s">
        <v>125</v>
      </c>
      <c r="AL39" s="83" t="s">
        <v>128</v>
      </c>
      <c r="AM39" s="83">
        <v>0</v>
      </c>
      <c r="AN39" s="83">
        <v>0</v>
      </c>
      <c r="AO39" s="83">
        <v>0</v>
      </c>
      <c r="AP39" s="83">
        <v>0</v>
      </c>
      <c r="AR39" s="80" t="s">
        <v>128</v>
      </c>
      <c r="AS39" s="80">
        <v>0</v>
      </c>
      <c r="AT39" s="80">
        <v>0</v>
      </c>
      <c r="AU39" s="80">
        <v>0</v>
      </c>
      <c r="AV39" s="80">
        <v>0</v>
      </c>
      <c r="AX39" s="80" t="s">
        <v>231</v>
      </c>
      <c r="AY39" s="80" t="s">
        <v>125</v>
      </c>
      <c r="BB39" s="80" t="s">
        <v>100</v>
      </c>
      <c r="BC39" s="80" t="s">
        <v>95</v>
      </c>
      <c r="BD39" s="80">
        <v>0</v>
      </c>
      <c r="BF39" s="80" t="s">
        <v>93</v>
      </c>
      <c r="BG39" s="80">
        <v>0</v>
      </c>
      <c r="BR39" s="80" t="str">
        <f>VLOOKUP(BS39,$AX:$AY,2,FALSE)</f>
        <v>杨思支行</v>
      </c>
      <c r="BS39" s="80" t="s">
        <v>198</v>
      </c>
      <c r="BT39" s="80">
        <v>4</v>
      </c>
    </row>
    <row r="40" s="80" customFormat="1" ht="17.25" spans="1:72">
      <c r="A40" s="25"/>
      <c r="B40" s="13" t="s">
        <v>82</v>
      </c>
      <c r="C40" s="14">
        <v>9</v>
      </c>
      <c r="D40" s="15">
        <v>0</v>
      </c>
      <c r="E40" s="15">
        <f>VLOOKUP(B40,$AL:$AP,4,FALSE)</f>
        <v>0</v>
      </c>
      <c r="F40" s="26"/>
      <c r="G40" s="15"/>
      <c r="H40" s="15"/>
      <c r="I40" s="15">
        <f t="shared" si="9"/>
        <v>0</v>
      </c>
      <c r="J40" s="39">
        <f t="shared" si="2"/>
        <v>0</v>
      </c>
      <c r="K40" s="40">
        <v>20</v>
      </c>
      <c r="L40" s="15">
        <v>0</v>
      </c>
      <c r="M40" s="15">
        <f>VLOOKUP(B40,$AL:$AP,5,FALSE)/10000</f>
        <v>0</v>
      </c>
      <c r="N40" s="15">
        <v>5</v>
      </c>
      <c r="O40" s="26"/>
      <c r="P40" s="15">
        <f t="shared" si="3"/>
        <v>5</v>
      </c>
      <c r="Q40" s="60">
        <f t="shared" si="4"/>
        <v>0.25</v>
      </c>
      <c r="R40" s="40">
        <v>1</v>
      </c>
      <c r="S40" s="61"/>
      <c r="T40" s="70"/>
      <c r="U40" s="70"/>
      <c r="V40" s="15">
        <f t="shared" si="5"/>
        <v>0</v>
      </c>
      <c r="W40" s="71">
        <f t="shared" si="6"/>
        <v>0</v>
      </c>
      <c r="X40" s="62">
        <f t="shared" si="7"/>
        <v>0.0125</v>
      </c>
      <c r="Y40" s="15">
        <v>1</v>
      </c>
      <c r="Z40" s="80">
        <f t="shared" si="8"/>
        <v>-1</v>
      </c>
      <c r="AA40" s="80" t="str">
        <f t="shared" si="0"/>
        <v>金海华城分理处</v>
      </c>
      <c r="AB40" s="81" t="s">
        <v>233</v>
      </c>
      <c r="AC40" s="81">
        <v>0</v>
      </c>
      <c r="AD40" s="81">
        <v>0</v>
      </c>
      <c r="AE40" s="81">
        <v>0</v>
      </c>
      <c r="AF40" s="81">
        <v>0</v>
      </c>
      <c r="AG40" s="80" t="str">
        <f>IFERROR(VLOOKUP(AB40,$AI:$AJ,2,FALSE),0)</f>
        <v>金海华城分理处</v>
      </c>
      <c r="AI40" s="89" t="s">
        <v>234</v>
      </c>
      <c r="AJ40" s="89" t="s">
        <v>125</v>
      </c>
      <c r="AL40" s="83" t="s">
        <v>93</v>
      </c>
      <c r="AM40" s="83">
        <v>2</v>
      </c>
      <c r="AN40" s="83">
        <v>0</v>
      </c>
      <c r="AO40" s="83">
        <v>3</v>
      </c>
      <c r="AP40" s="83">
        <v>11000</v>
      </c>
      <c r="AR40" s="80" t="s">
        <v>93</v>
      </c>
      <c r="AS40" s="80">
        <v>2</v>
      </c>
      <c r="AT40" s="80">
        <v>0</v>
      </c>
      <c r="AU40" s="80">
        <v>3</v>
      </c>
      <c r="AV40" s="80">
        <v>11000</v>
      </c>
      <c r="AX40" s="80" t="s">
        <v>234</v>
      </c>
      <c r="AY40" s="80" t="s">
        <v>125</v>
      </c>
      <c r="BB40" s="80" t="e">
        <f>VLOOKUP(BC40,$AX:$AY,2,FALSE)</f>
        <v>#N/A</v>
      </c>
      <c r="BC40" s="80" t="s">
        <v>101</v>
      </c>
      <c r="BD40" s="80">
        <v>45</v>
      </c>
      <c r="BF40" s="80" t="s">
        <v>159</v>
      </c>
      <c r="BG40" s="80">
        <v>0</v>
      </c>
      <c r="BR40" s="80" t="str">
        <f>VLOOKUP(BS40,$AX:$AY,2,FALSE)</f>
        <v>洋泾支行</v>
      </c>
      <c r="BS40" s="80" t="s">
        <v>256</v>
      </c>
      <c r="BT40" s="80">
        <v>2</v>
      </c>
    </row>
    <row r="41" s="80" customFormat="1" ht="17.25" spans="1:70">
      <c r="A41" s="25"/>
      <c r="B41" s="13" t="s">
        <v>159</v>
      </c>
      <c r="C41" s="14">
        <v>9</v>
      </c>
      <c r="D41" s="15">
        <v>1</v>
      </c>
      <c r="E41" s="15">
        <f>VLOOKUP(B41,$AL:$AP,4,FALSE)</f>
        <v>1</v>
      </c>
      <c r="F41" s="26"/>
      <c r="G41" s="15"/>
      <c r="H41" s="15"/>
      <c r="I41" s="15">
        <f t="shared" si="9"/>
        <v>1</v>
      </c>
      <c r="J41" s="39">
        <f t="shared" si="2"/>
        <v>0.111111111111111</v>
      </c>
      <c r="K41" s="40">
        <v>40</v>
      </c>
      <c r="L41" s="15">
        <v>0</v>
      </c>
      <c r="M41" s="15">
        <f>VLOOKUP(B41,$AL:$AP,5,FALSE)/10000</f>
        <v>2</v>
      </c>
      <c r="N41" s="15"/>
      <c r="O41" s="26"/>
      <c r="P41" s="15">
        <f t="shared" si="3"/>
        <v>2</v>
      </c>
      <c r="Q41" s="60">
        <f t="shared" si="4"/>
        <v>0.05</v>
      </c>
      <c r="R41" s="40">
        <v>1</v>
      </c>
      <c r="S41" s="61"/>
      <c r="T41" s="70"/>
      <c r="U41" s="70"/>
      <c r="V41" s="15">
        <f t="shared" si="5"/>
        <v>0</v>
      </c>
      <c r="W41" s="71">
        <f t="shared" si="6"/>
        <v>0</v>
      </c>
      <c r="X41" s="62">
        <f t="shared" si="7"/>
        <v>0.00805555555555556</v>
      </c>
      <c r="Y41" s="15">
        <v>0</v>
      </c>
      <c r="Z41" s="80">
        <f t="shared" si="8"/>
        <v>1</v>
      </c>
      <c r="AA41" s="80" t="str">
        <f t="shared" si="0"/>
        <v>零售市场部</v>
      </c>
      <c r="AB41" s="81" t="s">
        <v>65</v>
      </c>
      <c r="AC41" s="81">
        <v>0</v>
      </c>
      <c r="AD41" s="81">
        <v>0</v>
      </c>
      <c r="AE41" s="81">
        <v>0</v>
      </c>
      <c r="AF41" s="81">
        <v>4000</v>
      </c>
      <c r="AG41" s="80" t="str">
        <f>IFERROR(VLOOKUP(AB41,$AI:$AJ,2,FALSE),0)</f>
        <v>零售市场部</v>
      </c>
      <c r="AI41" s="89" t="s">
        <v>238</v>
      </c>
      <c r="AJ41" s="89" t="s">
        <v>125</v>
      </c>
      <c r="AL41" s="83" t="s">
        <v>159</v>
      </c>
      <c r="AM41" s="83">
        <v>1</v>
      </c>
      <c r="AN41" s="83">
        <v>0</v>
      </c>
      <c r="AO41" s="83">
        <v>1</v>
      </c>
      <c r="AP41" s="83">
        <v>20000</v>
      </c>
      <c r="AR41" s="80" t="s">
        <v>159</v>
      </c>
      <c r="AS41" s="80">
        <v>1</v>
      </c>
      <c r="AT41" s="80">
        <v>0</v>
      </c>
      <c r="AU41" s="80">
        <v>1</v>
      </c>
      <c r="AV41" s="80">
        <v>20000</v>
      </c>
      <c r="AX41" s="80" t="s">
        <v>238</v>
      </c>
      <c r="AY41" s="80" t="s">
        <v>125</v>
      </c>
      <c r="BB41" s="80" t="str">
        <f>VLOOKUP(BC41,$AX:$AY,2,FALSE)</f>
        <v>凌兆分理处</v>
      </c>
      <c r="BC41" s="80" t="s">
        <v>236</v>
      </c>
      <c r="BD41" s="80">
        <v>0</v>
      </c>
      <c r="BF41" s="80" t="s">
        <v>229</v>
      </c>
      <c r="BG41" s="80">
        <v>1</v>
      </c>
      <c r="BR41" s="80" t="e">
        <f>VLOOKUP(BS41,$AX:$AY,2,FALSE)</f>
        <v>#N/A</v>
      </c>
    </row>
    <row r="42" s="80" customFormat="1" ht="17.25" spans="1:70">
      <c r="A42" s="25"/>
      <c r="B42" s="13" t="s">
        <v>241</v>
      </c>
      <c r="C42" s="14">
        <v>9</v>
      </c>
      <c r="D42" s="15">
        <v>1</v>
      </c>
      <c r="E42" s="15">
        <f>VLOOKUP(B42,$AL:$AP,4,FALSE)</f>
        <v>1</v>
      </c>
      <c r="F42" s="26"/>
      <c r="G42" s="15"/>
      <c r="H42" s="15"/>
      <c r="I42" s="15">
        <f t="shared" si="9"/>
        <v>1</v>
      </c>
      <c r="J42" s="39">
        <f t="shared" si="2"/>
        <v>0.111111111111111</v>
      </c>
      <c r="K42" s="40">
        <v>40</v>
      </c>
      <c r="L42" s="15">
        <v>0</v>
      </c>
      <c r="M42" s="15">
        <f>VLOOKUP(B42,$AL:$AP,5,FALSE)/10000</f>
        <v>0</v>
      </c>
      <c r="N42" s="15"/>
      <c r="O42" s="26"/>
      <c r="P42" s="15">
        <f t="shared" si="3"/>
        <v>0</v>
      </c>
      <c r="Q42" s="60">
        <f t="shared" si="4"/>
        <v>0</v>
      </c>
      <c r="R42" s="40">
        <v>1</v>
      </c>
      <c r="S42" s="61"/>
      <c r="T42" s="70"/>
      <c r="U42" s="70"/>
      <c r="V42" s="15">
        <f t="shared" si="5"/>
        <v>0</v>
      </c>
      <c r="W42" s="71">
        <f t="shared" si="6"/>
        <v>0</v>
      </c>
      <c r="X42" s="62">
        <f t="shared" si="7"/>
        <v>0.00555555555555556</v>
      </c>
      <c r="Y42" s="15">
        <v>0</v>
      </c>
      <c r="Z42" s="80">
        <f t="shared" si="8"/>
        <v>1</v>
      </c>
      <c r="AA42" s="80" t="str">
        <f t="shared" si="0"/>
        <v>凌兆分理处</v>
      </c>
      <c r="AB42" s="81" t="s">
        <v>242</v>
      </c>
      <c r="AC42" s="81">
        <v>0</v>
      </c>
      <c r="AD42" s="81">
        <v>0</v>
      </c>
      <c r="AE42" s="81">
        <v>0</v>
      </c>
      <c r="AF42" s="81">
        <v>0</v>
      </c>
      <c r="AG42" s="80" t="str">
        <f>IFERROR(VLOOKUP(AB42,$AI:$AJ,2,FALSE),0)</f>
        <v>凌兆分理处</v>
      </c>
      <c r="AI42" s="89" t="s">
        <v>243</v>
      </c>
      <c r="AJ42" s="89" t="s">
        <v>125</v>
      </c>
      <c r="AL42" s="83" t="s">
        <v>229</v>
      </c>
      <c r="AM42" s="83">
        <v>0</v>
      </c>
      <c r="AN42" s="83">
        <v>0</v>
      </c>
      <c r="AO42" s="83">
        <v>0</v>
      </c>
      <c r="AP42" s="83">
        <v>0</v>
      </c>
      <c r="AR42" s="80" t="s">
        <v>229</v>
      </c>
      <c r="AS42" s="80">
        <v>0</v>
      </c>
      <c r="AT42" s="80">
        <v>0</v>
      </c>
      <c r="AU42" s="80">
        <v>0</v>
      </c>
      <c r="AV42" s="80">
        <v>0</v>
      </c>
      <c r="AX42" s="80" t="s">
        <v>243</v>
      </c>
      <c r="AY42" s="80" t="s">
        <v>125</v>
      </c>
      <c r="BB42" s="80" t="str">
        <f>VLOOKUP(BC42,$AX:$AY,2,FALSE)</f>
        <v>东沟支行</v>
      </c>
      <c r="BC42" s="80" t="s">
        <v>134</v>
      </c>
      <c r="BD42" s="80">
        <v>0</v>
      </c>
      <c r="BF42" s="80" t="s">
        <v>82</v>
      </c>
      <c r="BG42" s="80">
        <v>0</v>
      </c>
      <c r="BR42" s="80" t="e">
        <f>VLOOKUP(BS42,$AX:$AY,2,FALSE)</f>
        <v>#N/A</v>
      </c>
    </row>
    <row r="43" s="80" customFormat="1" ht="17.25" spans="1:70">
      <c r="A43" s="25"/>
      <c r="B43" s="13" t="s">
        <v>229</v>
      </c>
      <c r="C43" s="14">
        <v>9</v>
      </c>
      <c r="D43" s="15">
        <v>0</v>
      </c>
      <c r="E43" s="15">
        <f>VLOOKUP(B43,$AL:$AP,4,FALSE)</f>
        <v>0</v>
      </c>
      <c r="F43" s="26"/>
      <c r="G43" s="15"/>
      <c r="H43" s="15"/>
      <c r="I43" s="15">
        <f t="shared" si="9"/>
        <v>0</v>
      </c>
      <c r="J43" s="39">
        <f t="shared" si="2"/>
        <v>0</v>
      </c>
      <c r="K43" s="40">
        <v>20</v>
      </c>
      <c r="L43" s="15">
        <v>0</v>
      </c>
      <c r="M43" s="15">
        <f>VLOOKUP(B43,$AL:$AP,5,FALSE)/10000</f>
        <v>0</v>
      </c>
      <c r="N43" s="15"/>
      <c r="O43" s="26"/>
      <c r="P43" s="15">
        <f t="shared" si="3"/>
        <v>0</v>
      </c>
      <c r="Q43" s="60">
        <f t="shared" si="4"/>
        <v>0</v>
      </c>
      <c r="R43" s="40">
        <v>1</v>
      </c>
      <c r="S43" s="61"/>
      <c r="T43" s="70"/>
      <c r="U43" s="70"/>
      <c r="V43" s="15">
        <f t="shared" si="5"/>
        <v>0</v>
      </c>
      <c r="W43" s="71">
        <f t="shared" si="6"/>
        <v>0</v>
      </c>
      <c r="X43" s="62">
        <f t="shared" si="7"/>
        <v>0</v>
      </c>
      <c r="Y43" s="15">
        <v>0</v>
      </c>
      <c r="Z43" s="80">
        <f t="shared" si="8"/>
        <v>0</v>
      </c>
      <c r="AA43" s="80">
        <f t="shared" si="0"/>
        <v>0</v>
      </c>
      <c r="AB43" s="81" t="s">
        <v>246</v>
      </c>
      <c r="AC43" s="81">
        <v>0</v>
      </c>
      <c r="AD43" s="81">
        <v>0</v>
      </c>
      <c r="AE43" s="81">
        <v>0</v>
      </c>
      <c r="AF43" s="81">
        <v>0</v>
      </c>
      <c r="AG43" s="80">
        <f>IFERROR(VLOOKUP(AB43,$AI:$AJ,2,FALSE),0)</f>
        <v>0</v>
      </c>
      <c r="AI43" s="88" t="s">
        <v>247</v>
      </c>
      <c r="AJ43" s="89" t="s">
        <v>125</v>
      </c>
      <c r="AL43" s="83" t="s">
        <v>82</v>
      </c>
      <c r="AM43" s="83">
        <v>0</v>
      </c>
      <c r="AN43" s="83">
        <v>0</v>
      </c>
      <c r="AO43" s="83">
        <v>0</v>
      </c>
      <c r="AP43" s="83">
        <v>0</v>
      </c>
      <c r="AR43" s="80" t="s">
        <v>82</v>
      </c>
      <c r="AS43" s="80">
        <v>0</v>
      </c>
      <c r="AT43" s="80">
        <v>0</v>
      </c>
      <c r="AU43" s="80">
        <v>0</v>
      </c>
      <c r="AV43" s="80">
        <v>0</v>
      </c>
      <c r="AX43" s="80" t="s">
        <v>247</v>
      </c>
      <c r="AY43" s="80" t="s">
        <v>125</v>
      </c>
      <c r="BB43" s="80" t="str">
        <f>VLOOKUP(BC43,$AX:$AY,2,FALSE)</f>
        <v>潼港分理处</v>
      </c>
      <c r="BC43" s="80" t="s">
        <v>245</v>
      </c>
      <c r="BD43" s="80">
        <v>0</v>
      </c>
      <c r="BF43" s="80" t="s">
        <v>241</v>
      </c>
      <c r="BG43" s="80">
        <v>0</v>
      </c>
      <c r="BR43" s="80" t="e">
        <f>VLOOKUP(BS43,$AX:$AY,2,FALSE)</f>
        <v>#N/A</v>
      </c>
    </row>
    <row r="44" s="80" customFormat="1" ht="17.25" spans="1:70">
      <c r="A44" s="25"/>
      <c r="B44" s="13" t="s">
        <v>128</v>
      </c>
      <c r="C44" s="14">
        <v>9</v>
      </c>
      <c r="D44" s="15">
        <v>0</v>
      </c>
      <c r="E44" s="15">
        <f>VLOOKUP(B44,$AL:$AP,4,FALSE)</f>
        <v>0</v>
      </c>
      <c r="F44" s="26"/>
      <c r="G44" s="15"/>
      <c r="H44" s="15"/>
      <c r="I44" s="15">
        <f t="shared" si="9"/>
        <v>0</v>
      </c>
      <c r="J44" s="39">
        <f t="shared" si="2"/>
        <v>0</v>
      </c>
      <c r="K44" s="40">
        <v>40</v>
      </c>
      <c r="L44" s="15">
        <v>0</v>
      </c>
      <c r="M44" s="15">
        <f>VLOOKUP(B44,$AL:$AP,5,FALSE)/10000</f>
        <v>0</v>
      </c>
      <c r="N44" s="15"/>
      <c r="O44" s="26"/>
      <c r="P44" s="15">
        <f t="shared" si="3"/>
        <v>0</v>
      </c>
      <c r="Q44" s="60">
        <f t="shared" si="4"/>
        <v>0</v>
      </c>
      <c r="R44" s="40">
        <v>1</v>
      </c>
      <c r="S44" s="61"/>
      <c r="T44" s="70"/>
      <c r="U44" s="70"/>
      <c r="V44" s="15">
        <f t="shared" si="5"/>
        <v>0</v>
      </c>
      <c r="W44" s="71">
        <f t="shared" si="6"/>
        <v>0</v>
      </c>
      <c r="X44" s="62">
        <f t="shared" si="7"/>
        <v>0</v>
      </c>
      <c r="Y44" s="15">
        <v>0</v>
      </c>
      <c r="Z44" s="80">
        <f t="shared" si="8"/>
        <v>0</v>
      </c>
      <c r="AA44" s="80">
        <f t="shared" si="0"/>
        <v>0</v>
      </c>
      <c r="AB44" s="81" t="s">
        <v>250</v>
      </c>
      <c r="AC44" s="81">
        <v>0</v>
      </c>
      <c r="AD44" s="81">
        <v>0</v>
      </c>
      <c r="AE44" s="81">
        <v>0</v>
      </c>
      <c r="AF44" s="81">
        <v>0</v>
      </c>
      <c r="AG44" s="80">
        <f>IFERROR(VLOOKUP(AB44,$AI:$AJ,2,FALSE),0)</f>
        <v>0</v>
      </c>
      <c r="AI44" s="90" t="s">
        <v>251</v>
      </c>
      <c r="AJ44" s="89" t="s">
        <v>188</v>
      </c>
      <c r="AL44" s="83" t="s">
        <v>241</v>
      </c>
      <c r="AM44" s="83">
        <v>1</v>
      </c>
      <c r="AN44" s="83">
        <v>0</v>
      </c>
      <c r="AO44" s="83">
        <v>1</v>
      </c>
      <c r="AP44" s="83">
        <v>0</v>
      </c>
      <c r="AR44" s="80" t="s">
        <v>241</v>
      </c>
      <c r="AS44" s="80">
        <v>1</v>
      </c>
      <c r="AT44" s="80">
        <v>0</v>
      </c>
      <c r="AU44" s="80">
        <v>1</v>
      </c>
      <c r="AV44" s="80">
        <v>0</v>
      </c>
      <c r="AX44" s="80" t="s">
        <v>251</v>
      </c>
      <c r="AY44" s="80" t="s">
        <v>188</v>
      </c>
      <c r="BB44" s="80" t="str">
        <f>VLOOKUP(BC44,$AX:$AY,2,FALSE)</f>
        <v>民耀分理处</v>
      </c>
      <c r="BC44" s="80" t="s">
        <v>248</v>
      </c>
      <c r="BD44" s="80">
        <v>0</v>
      </c>
      <c r="BF44" s="80" t="s">
        <v>182</v>
      </c>
      <c r="BG44" s="80">
        <v>1</v>
      </c>
      <c r="BR44" s="80" t="e">
        <f>VLOOKUP(BS44,$AX:$AY,2,FALSE)</f>
        <v>#N/A</v>
      </c>
    </row>
    <row r="45" s="80" customFormat="1" ht="17.25" spans="1:70">
      <c r="A45" s="25"/>
      <c r="B45" s="17" t="s">
        <v>182</v>
      </c>
      <c r="C45" s="14">
        <v>12</v>
      </c>
      <c r="D45" s="15">
        <v>0</v>
      </c>
      <c r="E45" s="15">
        <f>VLOOKUP(B45,$AL:$AP,4,FALSE)</f>
        <v>0</v>
      </c>
      <c r="F45" s="26"/>
      <c r="G45" s="15"/>
      <c r="H45" s="15"/>
      <c r="I45" s="15">
        <f t="shared" si="9"/>
        <v>0</v>
      </c>
      <c r="J45" s="39">
        <f t="shared" si="2"/>
        <v>0</v>
      </c>
      <c r="K45" s="40">
        <v>50</v>
      </c>
      <c r="L45" s="15">
        <v>0</v>
      </c>
      <c r="M45" s="15">
        <f>VLOOKUP(B45,$AL:$AP,5,FALSE)/10000</f>
        <v>0</v>
      </c>
      <c r="N45" s="15"/>
      <c r="O45" s="26"/>
      <c r="P45" s="15">
        <f t="shared" si="3"/>
        <v>0</v>
      </c>
      <c r="Q45" s="60">
        <f t="shared" si="4"/>
        <v>0</v>
      </c>
      <c r="R45" s="40">
        <v>1</v>
      </c>
      <c r="S45" s="61"/>
      <c r="T45" s="70"/>
      <c r="U45" s="70"/>
      <c r="V45" s="15">
        <f t="shared" si="5"/>
        <v>0</v>
      </c>
      <c r="W45" s="71">
        <f t="shared" si="6"/>
        <v>0</v>
      </c>
      <c r="X45" s="62">
        <f t="shared" si="7"/>
        <v>0</v>
      </c>
      <c r="Y45" s="15">
        <v>0</v>
      </c>
      <c r="Z45" s="80">
        <f t="shared" si="8"/>
        <v>0</v>
      </c>
      <c r="AA45" s="80" t="str">
        <f t="shared" si="0"/>
        <v>合庆支行</v>
      </c>
      <c r="AB45" s="81" t="s">
        <v>253</v>
      </c>
      <c r="AC45" s="81">
        <v>0</v>
      </c>
      <c r="AD45" s="81">
        <v>0</v>
      </c>
      <c r="AE45" s="81">
        <v>0</v>
      </c>
      <c r="AF45" s="81">
        <v>0</v>
      </c>
      <c r="AG45" s="80" t="str">
        <f>IFERROR(VLOOKUP(AB45,$AI:$AJ,2,FALSE),0)</f>
        <v>合庆支行</v>
      </c>
      <c r="AI45" s="89" t="s">
        <v>254</v>
      </c>
      <c r="AJ45" s="89" t="s">
        <v>188</v>
      </c>
      <c r="AL45" s="83" t="s">
        <v>182</v>
      </c>
      <c r="AM45" s="83">
        <v>0</v>
      </c>
      <c r="AN45" s="83">
        <v>0</v>
      </c>
      <c r="AO45" s="83">
        <v>0</v>
      </c>
      <c r="AP45" s="83">
        <v>0</v>
      </c>
      <c r="AR45" s="80" t="s">
        <v>182</v>
      </c>
      <c r="AS45" s="80">
        <v>0</v>
      </c>
      <c r="AT45" s="80">
        <v>0</v>
      </c>
      <c r="AU45" s="80">
        <v>0</v>
      </c>
      <c r="AV45" s="80">
        <v>0</v>
      </c>
      <c r="AX45" s="80" t="s">
        <v>254</v>
      </c>
      <c r="AY45" s="80" t="s">
        <v>188</v>
      </c>
      <c r="BB45" s="80" t="str">
        <f>VLOOKUP(BC45,$AX:$AY,2,FALSE)</f>
        <v>六里支行</v>
      </c>
      <c r="BC45" s="80" t="s">
        <v>108</v>
      </c>
      <c r="BD45" s="80">
        <v>0</v>
      </c>
      <c r="BF45" s="80" t="s">
        <v>133</v>
      </c>
      <c r="BG45" s="80">
        <v>0</v>
      </c>
      <c r="BR45" s="80" t="e">
        <f>VLOOKUP(BS45,$AX:$AY,2,FALSE)</f>
        <v>#N/A</v>
      </c>
    </row>
    <row r="46" s="80" customFormat="1" ht="17.25" spans="1:59">
      <c r="A46" s="25"/>
      <c r="B46" s="13" t="s">
        <v>213</v>
      </c>
      <c r="C46" s="14">
        <v>9</v>
      </c>
      <c r="D46" s="15">
        <v>0</v>
      </c>
      <c r="E46" s="15">
        <f>VLOOKUP(B46,$AL:$AP,4,FALSE)</f>
        <v>0</v>
      </c>
      <c r="F46" s="26"/>
      <c r="G46" s="15"/>
      <c r="H46" s="15"/>
      <c r="I46" s="15">
        <f t="shared" si="9"/>
        <v>0</v>
      </c>
      <c r="J46" s="39">
        <f t="shared" si="2"/>
        <v>0</v>
      </c>
      <c r="K46" s="40">
        <v>30</v>
      </c>
      <c r="L46" s="15">
        <v>0</v>
      </c>
      <c r="M46" s="15">
        <f>VLOOKUP(B46,$AL:$AP,5,FALSE)/10000</f>
        <v>0</v>
      </c>
      <c r="N46" s="15"/>
      <c r="O46" s="26"/>
      <c r="P46" s="15">
        <f t="shared" si="3"/>
        <v>0</v>
      </c>
      <c r="Q46" s="60">
        <f t="shared" si="4"/>
        <v>0</v>
      </c>
      <c r="R46" s="40">
        <v>1</v>
      </c>
      <c r="S46" s="61"/>
      <c r="T46" s="70"/>
      <c r="U46" s="70"/>
      <c r="V46" s="15">
        <f t="shared" si="5"/>
        <v>0</v>
      </c>
      <c r="W46" s="71">
        <f t="shared" si="6"/>
        <v>0</v>
      </c>
      <c r="X46" s="62">
        <f t="shared" si="7"/>
        <v>0</v>
      </c>
      <c r="Y46" s="15">
        <v>0</v>
      </c>
      <c r="Z46" s="80">
        <f t="shared" si="8"/>
        <v>0</v>
      </c>
      <c r="AA46" s="80">
        <f t="shared" si="0"/>
        <v>0</v>
      </c>
      <c r="AB46" s="81" t="s">
        <v>257</v>
      </c>
      <c r="AC46" s="81">
        <v>0</v>
      </c>
      <c r="AD46" s="81">
        <v>0</v>
      </c>
      <c r="AE46" s="81">
        <v>0</v>
      </c>
      <c r="AF46" s="81">
        <v>0</v>
      </c>
      <c r="AG46" s="80">
        <f>IFERROR(VLOOKUP(AB46,$AI:$AJ,2,FALSE),0)</f>
        <v>0</v>
      </c>
      <c r="AI46" s="89" t="s">
        <v>258</v>
      </c>
      <c r="AJ46" s="89" t="s">
        <v>188</v>
      </c>
      <c r="AL46" s="83" t="s">
        <v>133</v>
      </c>
      <c r="AM46" s="83">
        <v>0</v>
      </c>
      <c r="AN46" s="83">
        <v>0</v>
      </c>
      <c r="AO46" s="83">
        <v>0</v>
      </c>
      <c r="AP46" s="83">
        <v>0</v>
      </c>
      <c r="AR46" s="80" t="s">
        <v>133</v>
      </c>
      <c r="AS46" s="80">
        <v>0</v>
      </c>
      <c r="AT46" s="80">
        <v>0</v>
      </c>
      <c r="AU46" s="80">
        <v>0</v>
      </c>
      <c r="AV46" s="80">
        <v>0</v>
      </c>
      <c r="AX46" s="80" t="s">
        <v>258</v>
      </c>
      <c r="AY46" s="80" t="s">
        <v>188</v>
      </c>
      <c r="BB46" s="80" t="str">
        <f>VLOOKUP(BC46,$AX:$AY,2,FALSE)</f>
        <v>零售市场部</v>
      </c>
      <c r="BC46" s="80" t="s">
        <v>255</v>
      </c>
      <c r="BD46" s="80">
        <v>0</v>
      </c>
      <c r="BF46" s="80" t="s">
        <v>100</v>
      </c>
      <c r="BG46" s="80">
        <v>259</v>
      </c>
    </row>
    <row r="47" s="80" customFormat="1" ht="22" customHeight="1" spans="1:59">
      <c r="A47" s="31"/>
      <c r="B47" s="32" t="s">
        <v>133</v>
      </c>
      <c r="C47" s="14">
        <v>9</v>
      </c>
      <c r="D47" s="15">
        <v>0</v>
      </c>
      <c r="E47" s="15">
        <f>VLOOKUP(B47,$AL:$AP,4,FALSE)</f>
        <v>0</v>
      </c>
      <c r="F47" s="26"/>
      <c r="G47" s="15"/>
      <c r="H47" s="15"/>
      <c r="I47" s="15">
        <f t="shared" si="9"/>
        <v>0</v>
      </c>
      <c r="J47" s="47">
        <f t="shared" si="2"/>
        <v>0</v>
      </c>
      <c r="K47" s="40">
        <v>30</v>
      </c>
      <c r="L47" s="15">
        <v>0</v>
      </c>
      <c r="M47" s="15">
        <f>VLOOKUP(B47,$AL:$AP,5,FALSE)/10000</f>
        <v>0</v>
      </c>
      <c r="N47" s="15"/>
      <c r="O47" s="26"/>
      <c r="P47" s="15">
        <f t="shared" si="3"/>
        <v>0</v>
      </c>
      <c r="Q47" s="60">
        <f t="shared" si="4"/>
        <v>0</v>
      </c>
      <c r="R47" s="40">
        <v>1</v>
      </c>
      <c r="S47" s="61"/>
      <c r="T47" s="70"/>
      <c r="U47" s="70"/>
      <c r="V47" s="15">
        <f t="shared" si="5"/>
        <v>0</v>
      </c>
      <c r="W47" s="71">
        <f t="shared" si="6"/>
        <v>0</v>
      </c>
      <c r="X47" s="62">
        <f t="shared" si="7"/>
        <v>0</v>
      </c>
      <c r="Y47" s="15">
        <v>0</v>
      </c>
      <c r="Z47" s="80">
        <f t="shared" si="8"/>
        <v>0</v>
      </c>
      <c r="AA47" s="80" t="str">
        <f t="shared" si="0"/>
        <v>杨园支行</v>
      </c>
      <c r="AB47" s="81" t="s">
        <v>94</v>
      </c>
      <c r="AC47" s="81">
        <v>0</v>
      </c>
      <c r="AD47" s="81">
        <v>0</v>
      </c>
      <c r="AE47" s="81">
        <v>0</v>
      </c>
      <c r="AF47" s="81">
        <v>0</v>
      </c>
      <c r="AG47" s="80" t="str">
        <f>IFERROR(VLOOKUP(AB47,$AI:$AJ,2,FALSE),0)</f>
        <v>杨园支行</v>
      </c>
      <c r="AI47" s="89" t="s">
        <v>261</v>
      </c>
      <c r="AJ47" s="89" t="s">
        <v>188</v>
      </c>
      <c r="AL47" s="83" t="s">
        <v>30</v>
      </c>
      <c r="AM47" s="83">
        <v>0</v>
      </c>
      <c r="AN47" s="83">
        <v>0</v>
      </c>
      <c r="AO47" s="83">
        <v>0</v>
      </c>
      <c r="AP47" s="83">
        <v>0</v>
      </c>
      <c r="AR47" s="80" t="s">
        <v>30</v>
      </c>
      <c r="AS47" s="80">
        <v>0</v>
      </c>
      <c r="AT47" s="80">
        <v>0</v>
      </c>
      <c r="AU47" s="80">
        <v>0</v>
      </c>
      <c r="AV47" s="80">
        <v>0</v>
      </c>
      <c r="AX47" s="80" t="s">
        <v>261</v>
      </c>
      <c r="AY47" s="80" t="s">
        <v>188</v>
      </c>
      <c r="BB47" s="80" t="str">
        <f>VLOOKUP(BC47,$AX:$AY,2,FALSE)</f>
        <v>北蔡支行</v>
      </c>
      <c r="BC47" s="80" t="s">
        <v>260</v>
      </c>
      <c r="BD47" s="80">
        <v>0</v>
      </c>
      <c r="BF47" s="80" t="s">
        <v>221</v>
      </c>
      <c r="BG47" s="80">
        <v>2</v>
      </c>
    </row>
    <row r="48" s="80" customFormat="1" ht="19" customHeight="1" spans="1:59">
      <c r="A48" s="33" t="s">
        <v>264</v>
      </c>
      <c r="B48" s="34"/>
      <c r="C48" s="35">
        <f t="shared" ref="C48:H48" si="10">SUM(C4:C47)</f>
        <v>686</v>
      </c>
      <c r="D48" s="36">
        <v>53</v>
      </c>
      <c r="E48" s="36">
        <f t="shared" si="10"/>
        <v>40</v>
      </c>
      <c r="F48" s="36">
        <f t="shared" si="10"/>
        <v>56</v>
      </c>
      <c r="G48" s="36">
        <f t="shared" si="10"/>
        <v>0</v>
      </c>
      <c r="H48" s="36">
        <f t="shared" si="10"/>
        <v>0</v>
      </c>
      <c r="I48" s="36">
        <f t="shared" si="9"/>
        <v>96</v>
      </c>
      <c r="J48" s="49">
        <f t="shared" si="2"/>
        <v>0.139941690962099</v>
      </c>
      <c r="K48" s="35">
        <f t="shared" ref="K48:P48" si="11">SUM(K4:K47)</f>
        <v>3410</v>
      </c>
      <c r="L48" s="36">
        <v>108.388</v>
      </c>
      <c r="M48" s="36">
        <f t="shared" si="11"/>
        <v>267.0342</v>
      </c>
      <c r="N48" s="36">
        <f t="shared" si="11"/>
        <v>24.1921</v>
      </c>
      <c r="O48" s="36">
        <f t="shared" si="11"/>
        <v>0</v>
      </c>
      <c r="P48" s="36">
        <f t="shared" si="11"/>
        <v>291.2263</v>
      </c>
      <c r="Q48" s="76">
        <f t="shared" si="4"/>
        <v>0.0854036070381232</v>
      </c>
      <c r="R48" s="77">
        <f t="shared" ref="R48:V48" si="12">SUM(R4:R47)</f>
        <v>57</v>
      </c>
      <c r="S48" s="78">
        <f t="shared" si="12"/>
        <v>2</v>
      </c>
      <c r="T48" s="78">
        <f t="shared" si="12"/>
        <v>28</v>
      </c>
      <c r="U48" s="78">
        <f t="shared" si="12"/>
        <v>0</v>
      </c>
      <c r="V48" s="78">
        <f t="shared" si="12"/>
        <v>30</v>
      </c>
      <c r="W48" s="76">
        <f t="shared" si="6"/>
        <v>0.526315789473684</v>
      </c>
      <c r="X48" s="79">
        <f t="shared" si="7"/>
        <v>0.0375830543736953</v>
      </c>
      <c r="Y48" s="98">
        <v>43</v>
      </c>
      <c r="Z48" s="80">
        <f t="shared" si="8"/>
        <v>53</v>
      </c>
      <c r="AA48" s="80" t="str">
        <f t="shared" si="0"/>
        <v>龚路支行</v>
      </c>
      <c r="AB48" s="81" t="s">
        <v>71</v>
      </c>
      <c r="AC48" s="81">
        <v>0</v>
      </c>
      <c r="AD48" s="81">
        <v>0</v>
      </c>
      <c r="AE48" s="81">
        <v>1</v>
      </c>
      <c r="AF48" s="81">
        <v>0</v>
      </c>
      <c r="AG48" s="80" t="str">
        <f>IFERROR(VLOOKUP(AB48,$AI:$AJ,2,FALSE),0)</f>
        <v>龚路支行</v>
      </c>
      <c r="AI48" s="89" t="s">
        <v>265</v>
      </c>
      <c r="AJ48" s="89" t="s">
        <v>188</v>
      </c>
      <c r="AL48" s="83" t="s">
        <v>99</v>
      </c>
      <c r="AM48" s="83">
        <v>0</v>
      </c>
      <c r="AN48" s="83">
        <v>0</v>
      </c>
      <c r="AO48" s="83">
        <v>0</v>
      </c>
      <c r="AP48" s="83">
        <v>0</v>
      </c>
      <c r="AR48" s="80" t="s">
        <v>99</v>
      </c>
      <c r="AS48" s="80">
        <v>0</v>
      </c>
      <c r="AT48" s="80">
        <v>0</v>
      </c>
      <c r="AU48" s="80">
        <v>0</v>
      </c>
      <c r="AV48" s="80">
        <v>0</v>
      </c>
      <c r="AX48" s="80" t="s">
        <v>265</v>
      </c>
      <c r="AY48" s="80" t="s">
        <v>188</v>
      </c>
      <c r="BB48" s="80" t="str">
        <f>VLOOKUP(BC48,$AX:$AY,2,FALSE)</f>
        <v>营业部</v>
      </c>
      <c r="BC48" s="80" t="s">
        <v>262</v>
      </c>
      <c r="BD48" s="80">
        <v>0</v>
      </c>
      <c r="BF48" s="80" t="e">
        <v>#N/A</v>
      </c>
      <c r="BG48" s="80">
        <v>46</v>
      </c>
    </row>
    <row r="49" s="80" customFormat="1" ht="17.25" spans="1:59">
      <c r="A49" s="96"/>
      <c r="B49" s="96"/>
      <c r="C49" s="96"/>
      <c r="D49" s="96"/>
      <c r="E49" s="96"/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Y49" s="98"/>
      <c r="Z49" s="80">
        <f t="shared" ref="Z49:Z112" si="13">P49-Y49</f>
        <v>0</v>
      </c>
      <c r="AA49" s="80">
        <f t="shared" si="0"/>
        <v>0</v>
      </c>
      <c r="AB49" s="81" t="s">
        <v>268</v>
      </c>
      <c r="AC49" s="81">
        <v>0</v>
      </c>
      <c r="AD49" s="81">
        <v>0</v>
      </c>
      <c r="AE49" s="81">
        <v>0</v>
      </c>
      <c r="AF49" s="81">
        <v>0</v>
      </c>
      <c r="AG49" s="80">
        <f>IFERROR(VLOOKUP(AB49,$AI:$AJ,2,FALSE),0)</f>
        <v>0</v>
      </c>
      <c r="AI49" s="89" t="s">
        <v>269</v>
      </c>
      <c r="AJ49" s="89" t="s">
        <v>188</v>
      </c>
      <c r="AL49" s="83" t="s">
        <v>125</v>
      </c>
      <c r="AM49" s="83">
        <v>0</v>
      </c>
      <c r="AN49" s="83">
        <v>0</v>
      </c>
      <c r="AO49" s="83">
        <v>0</v>
      </c>
      <c r="AP49" s="83">
        <v>0</v>
      </c>
      <c r="AR49" s="80" t="s">
        <v>125</v>
      </c>
      <c r="AS49" s="80">
        <v>0</v>
      </c>
      <c r="AT49" s="80">
        <v>0</v>
      </c>
      <c r="AU49" s="80">
        <v>0</v>
      </c>
      <c r="AV49" s="80">
        <v>0</v>
      </c>
      <c r="AX49" s="80" t="s">
        <v>269</v>
      </c>
      <c r="AY49" s="80" t="s">
        <v>188</v>
      </c>
      <c r="BB49" s="80" t="str">
        <f>VLOOKUP(BC49,$AX:$AY,2,FALSE)</f>
        <v>和炯路支行</v>
      </c>
      <c r="BC49" s="80" t="s">
        <v>266</v>
      </c>
      <c r="BD49" s="80">
        <v>0</v>
      </c>
      <c r="BF49" s="80" t="s">
        <v>146</v>
      </c>
      <c r="BG49" s="80">
        <v>346</v>
      </c>
    </row>
    <row r="50" s="80" customFormat="1" ht="17.25" spans="1:59">
      <c r="A50" s="96"/>
      <c r="B50" s="96"/>
      <c r="C50" s="96"/>
      <c r="D50" s="96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Y50" s="98"/>
      <c r="Z50" s="80">
        <f t="shared" si="13"/>
        <v>0</v>
      </c>
      <c r="AA50" s="80" t="str">
        <f t="shared" si="0"/>
        <v>妙境支行</v>
      </c>
      <c r="AB50" s="81" t="s">
        <v>79</v>
      </c>
      <c r="AC50" s="81">
        <v>0</v>
      </c>
      <c r="AD50" s="81">
        <v>0</v>
      </c>
      <c r="AE50" s="81">
        <v>0</v>
      </c>
      <c r="AF50" s="81">
        <v>0</v>
      </c>
      <c r="AG50" s="80" t="str">
        <f>IFERROR(VLOOKUP(AB50,$AI:$AJ,2,FALSE),0)</f>
        <v>妙境支行</v>
      </c>
      <c r="AI50" s="89" t="s">
        <v>272</v>
      </c>
      <c r="AJ50" s="89" t="s">
        <v>188</v>
      </c>
      <c r="AL50" s="83" t="s">
        <v>138</v>
      </c>
      <c r="AM50" s="83">
        <v>0</v>
      </c>
      <c r="AN50" s="83">
        <v>0</v>
      </c>
      <c r="AO50" s="83">
        <v>0</v>
      </c>
      <c r="AP50" s="83">
        <v>0</v>
      </c>
      <c r="AR50" s="80" t="s">
        <v>138</v>
      </c>
      <c r="AS50" s="80">
        <v>0</v>
      </c>
      <c r="AT50" s="80">
        <v>0</v>
      </c>
      <c r="AU50" s="80">
        <v>0</v>
      </c>
      <c r="AV50" s="80">
        <v>0</v>
      </c>
      <c r="AX50" s="80" t="s">
        <v>272</v>
      </c>
      <c r="AY50" s="80" t="s">
        <v>188</v>
      </c>
      <c r="BB50" s="80" t="s">
        <v>34</v>
      </c>
      <c r="BC50" s="80" t="s">
        <v>270</v>
      </c>
      <c r="BD50" s="80">
        <v>0</v>
      </c>
      <c r="BF50" s="80" t="s">
        <v>151</v>
      </c>
      <c r="BG50" s="80">
        <v>690</v>
      </c>
    </row>
    <row r="51" s="80" customFormat="1" ht="17.25" spans="1:56">
      <c r="A51" s="96"/>
      <c r="B51" s="96"/>
      <c r="C51" s="96"/>
      <c r="D51" s="96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Y51" s="98"/>
      <c r="Z51" s="80">
        <f t="shared" si="13"/>
        <v>0</v>
      </c>
      <c r="AA51" s="80">
        <f t="shared" si="0"/>
        <v>0</v>
      </c>
      <c r="AB51" s="81" t="s">
        <v>273</v>
      </c>
      <c r="AC51" s="81">
        <v>0</v>
      </c>
      <c r="AD51" s="81">
        <v>0</v>
      </c>
      <c r="AE51" s="81">
        <v>0</v>
      </c>
      <c r="AF51" s="81">
        <v>0</v>
      </c>
      <c r="AG51" s="80">
        <f>IFERROR(VLOOKUP(AB51,$AI:$AJ,2,FALSE),0)</f>
        <v>0</v>
      </c>
      <c r="AI51" s="89" t="s">
        <v>274</v>
      </c>
      <c r="AJ51" s="89" t="s">
        <v>188</v>
      </c>
      <c r="AL51" s="83" t="s">
        <v>188</v>
      </c>
      <c r="AM51" s="83">
        <v>0</v>
      </c>
      <c r="AN51" s="83">
        <v>500</v>
      </c>
      <c r="AO51" s="83">
        <v>0</v>
      </c>
      <c r="AP51" s="83">
        <v>1500</v>
      </c>
      <c r="AR51" s="80" t="s">
        <v>188</v>
      </c>
      <c r="AS51" s="80">
        <v>0</v>
      </c>
      <c r="AT51" s="80">
        <v>500</v>
      </c>
      <c r="AU51" s="80">
        <v>0</v>
      </c>
      <c r="AV51" s="80">
        <v>1500</v>
      </c>
      <c r="AX51" s="80" t="s">
        <v>274</v>
      </c>
      <c r="AY51" s="80" t="s">
        <v>188</v>
      </c>
      <c r="BB51" s="80" t="e">
        <f>VLOOKUP(BC51,$AX:$AY,2,FALSE)</f>
        <v>#N/A</v>
      </c>
      <c r="BC51" s="80" t="s">
        <v>141</v>
      </c>
      <c r="BD51" s="80">
        <v>0</v>
      </c>
    </row>
    <row r="52" s="80" customFormat="1" ht="17.25" spans="1:56">
      <c r="A52" s="96"/>
      <c r="B52" s="96"/>
      <c r="C52" s="96"/>
      <c r="D52" s="96"/>
      <c r="E52" s="96"/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Y52" s="98"/>
      <c r="Z52" s="80">
        <f t="shared" si="13"/>
        <v>0</v>
      </c>
      <c r="AA52" s="80" t="str">
        <f t="shared" si="0"/>
        <v>龚路支行</v>
      </c>
      <c r="AB52" s="81" t="s">
        <v>115</v>
      </c>
      <c r="AC52" s="81">
        <v>2</v>
      </c>
      <c r="AD52" s="81">
        <v>0</v>
      </c>
      <c r="AE52" s="81">
        <v>4</v>
      </c>
      <c r="AF52" s="81">
        <v>50000</v>
      </c>
      <c r="AG52" s="80" t="str">
        <f>IFERROR(VLOOKUP(AB52,$AI:$AJ,2,FALSE),0)</f>
        <v>龚路支行</v>
      </c>
      <c r="AI52" s="89" t="s">
        <v>276</v>
      </c>
      <c r="AJ52" s="89" t="s">
        <v>188</v>
      </c>
      <c r="AL52" s="83" t="s">
        <v>100</v>
      </c>
      <c r="AM52" s="83">
        <v>22</v>
      </c>
      <c r="AN52" s="83">
        <v>1532000</v>
      </c>
      <c r="AO52" s="83">
        <v>35</v>
      </c>
      <c r="AP52" s="83">
        <v>3549922</v>
      </c>
      <c r="AR52" s="80" t="s">
        <v>100</v>
      </c>
      <c r="AS52" s="80">
        <v>22</v>
      </c>
      <c r="AT52" s="80">
        <v>1532000</v>
      </c>
      <c r="AU52" s="80">
        <v>35</v>
      </c>
      <c r="AV52" s="80">
        <v>3549922</v>
      </c>
      <c r="AX52" s="80" t="s">
        <v>276</v>
      </c>
      <c r="AY52" s="80" t="s">
        <v>188</v>
      </c>
      <c r="BB52" s="80" t="str">
        <f>VLOOKUP(BC52,$AX:$AY,2,FALSE)</f>
        <v>张江支行</v>
      </c>
      <c r="BC52" s="80" t="s">
        <v>275</v>
      </c>
      <c r="BD52" s="80">
        <v>0</v>
      </c>
    </row>
    <row r="53" s="80" customFormat="1" ht="17.25" spans="1:56">
      <c r="A53" s="96"/>
      <c r="B53" s="96"/>
      <c r="C53" s="96"/>
      <c r="D53" s="96"/>
      <c r="E53" s="96"/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Y53" s="98"/>
      <c r="Z53" s="80">
        <f t="shared" si="13"/>
        <v>0</v>
      </c>
      <c r="AA53" s="80">
        <f t="shared" si="0"/>
        <v>0</v>
      </c>
      <c r="AB53" s="81" t="s">
        <v>278</v>
      </c>
      <c r="AC53" s="81">
        <v>0</v>
      </c>
      <c r="AD53" s="81">
        <v>0</v>
      </c>
      <c r="AE53" s="81">
        <v>0</v>
      </c>
      <c r="AF53" s="81">
        <v>0</v>
      </c>
      <c r="AG53" s="80">
        <f>IFERROR(VLOOKUP(AB53,$AI:$AJ,2,FALSE),0)</f>
        <v>0</v>
      </c>
      <c r="AI53" s="89" t="s">
        <v>279</v>
      </c>
      <c r="AJ53" s="89" t="s">
        <v>188</v>
      </c>
      <c r="AL53" s="83" t="s">
        <v>221</v>
      </c>
      <c r="AM53" s="83">
        <v>0</v>
      </c>
      <c r="AN53" s="83">
        <v>0</v>
      </c>
      <c r="AO53" s="83">
        <v>0</v>
      </c>
      <c r="AP53" s="83">
        <v>0</v>
      </c>
      <c r="AR53" s="80" t="s">
        <v>221</v>
      </c>
      <c r="AS53" s="80">
        <v>0</v>
      </c>
      <c r="AT53" s="80">
        <v>0</v>
      </c>
      <c r="AU53" s="80">
        <v>0</v>
      </c>
      <c r="AV53" s="80">
        <v>0</v>
      </c>
      <c r="AX53" s="80" t="s">
        <v>279</v>
      </c>
      <c r="AY53" s="80" t="s">
        <v>188</v>
      </c>
      <c r="BB53" s="80" t="str">
        <f>VLOOKUP(BC53,$AX:$AY,2,FALSE)</f>
        <v>张江支行</v>
      </c>
      <c r="BC53" s="80" t="s">
        <v>277</v>
      </c>
      <c r="BD53" s="80">
        <v>0</v>
      </c>
    </row>
    <row r="54" s="80" customFormat="1" ht="17.25" spans="2:56">
      <c r="B54" s="96"/>
      <c r="C54" s="96"/>
      <c r="D54" s="96"/>
      <c r="E54" s="96"/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Y54" s="98"/>
      <c r="Z54" s="80">
        <f t="shared" si="13"/>
        <v>0</v>
      </c>
      <c r="AA54" s="80" t="str">
        <f t="shared" si="0"/>
        <v>三林支行</v>
      </c>
      <c r="AB54" s="81" t="s">
        <v>281</v>
      </c>
      <c r="AC54" s="81">
        <v>0</v>
      </c>
      <c r="AD54" s="81">
        <v>0</v>
      </c>
      <c r="AE54" s="81">
        <v>0</v>
      </c>
      <c r="AF54" s="81">
        <v>0</v>
      </c>
      <c r="AG54" s="80" t="str">
        <f>IFERROR(VLOOKUP(AB54,$AI:$AJ,2,FALSE),0)</f>
        <v>三林支行</v>
      </c>
      <c r="AI54" s="89" t="s">
        <v>282</v>
      </c>
      <c r="AJ54" s="89" t="s">
        <v>188</v>
      </c>
      <c r="AL54" s="83" t="s">
        <v>171</v>
      </c>
      <c r="AM54" s="83">
        <v>0</v>
      </c>
      <c r="AN54" s="83">
        <v>0</v>
      </c>
      <c r="AO54" s="83">
        <v>0</v>
      </c>
      <c r="AP54" s="83">
        <v>0</v>
      </c>
      <c r="AR54" s="80" t="s">
        <v>171</v>
      </c>
      <c r="AS54" s="80">
        <v>0</v>
      </c>
      <c r="AT54" s="80">
        <v>0</v>
      </c>
      <c r="AU54" s="80">
        <v>0</v>
      </c>
      <c r="AV54" s="80">
        <v>0</v>
      </c>
      <c r="AX54" s="80" t="s">
        <v>282</v>
      </c>
      <c r="AY54" s="80" t="s">
        <v>188</v>
      </c>
      <c r="BB54" s="80" t="str">
        <f>VLOOKUP(BC54,$AX:$AY,2,FALSE)</f>
        <v>零售市场部</v>
      </c>
      <c r="BC54" s="80" t="s">
        <v>280</v>
      </c>
      <c r="BD54" s="80">
        <v>0</v>
      </c>
    </row>
    <row r="55" s="80" customFormat="1" ht="17.25" spans="1:56">
      <c r="A55" s="96"/>
      <c r="B55" s="95"/>
      <c r="C55" s="95"/>
      <c r="D55" s="95"/>
      <c r="E55" s="95"/>
      <c r="F55" s="95"/>
      <c r="G55" s="95"/>
      <c r="H55" s="95"/>
      <c r="I55" s="95"/>
      <c r="J55" s="95"/>
      <c r="K55" s="95"/>
      <c r="Y55" s="98"/>
      <c r="Z55" s="80">
        <f t="shared" si="13"/>
        <v>0</v>
      </c>
      <c r="AA55" s="80" t="str">
        <f t="shared" si="0"/>
        <v>川沙支行</v>
      </c>
      <c r="AB55" s="81" t="s">
        <v>284</v>
      </c>
      <c r="AC55" s="81">
        <v>0</v>
      </c>
      <c r="AD55" s="81">
        <v>0</v>
      </c>
      <c r="AE55" s="81">
        <v>0</v>
      </c>
      <c r="AF55" s="81">
        <v>0</v>
      </c>
      <c r="AG55" s="80" t="str">
        <f>IFERROR(VLOOKUP(AB55,$AI:$AJ,2,FALSE),0)</f>
        <v>川沙支行</v>
      </c>
      <c r="AI55" s="88" t="s">
        <v>285</v>
      </c>
      <c r="AJ55" s="89" t="s">
        <v>286</v>
      </c>
      <c r="AL55" s="83" t="s">
        <v>235</v>
      </c>
      <c r="AM55" s="83">
        <v>0</v>
      </c>
      <c r="AN55" s="83">
        <v>0</v>
      </c>
      <c r="AO55" s="83">
        <v>0</v>
      </c>
      <c r="AP55" s="83">
        <v>0</v>
      </c>
      <c r="AR55" s="80" t="s">
        <v>235</v>
      </c>
      <c r="AS55" s="80">
        <v>0</v>
      </c>
      <c r="AT55" s="80">
        <v>0</v>
      </c>
      <c r="AU55" s="80">
        <v>0</v>
      </c>
      <c r="AV55" s="80">
        <v>0</v>
      </c>
      <c r="AX55" s="80" t="s">
        <v>285</v>
      </c>
      <c r="AY55" s="80" t="s">
        <v>286</v>
      </c>
      <c r="BB55" s="80" t="str">
        <f>VLOOKUP(BC55,$AX:$AY,2,FALSE)</f>
        <v>川沙支行</v>
      </c>
      <c r="BC55" s="80" t="s">
        <v>283</v>
      </c>
      <c r="BD55" s="80">
        <v>0</v>
      </c>
    </row>
    <row r="56" s="80" customFormat="1" ht="17.25" spans="1:56">
      <c r="A56" s="96"/>
      <c r="B56" s="95"/>
      <c r="C56" s="95"/>
      <c r="D56" s="95"/>
      <c r="E56" s="95"/>
      <c r="F56" s="95"/>
      <c r="G56" s="95"/>
      <c r="H56" s="95"/>
      <c r="I56" s="95"/>
      <c r="J56" s="95"/>
      <c r="K56" s="95"/>
      <c r="Y56" s="98"/>
      <c r="Z56" s="80">
        <f t="shared" si="13"/>
        <v>0</v>
      </c>
      <c r="AA56" s="80">
        <f t="shared" si="0"/>
        <v>0</v>
      </c>
      <c r="AB56" s="81" t="s">
        <v>288</v>
      </c>
      <c r="AC56" s="81">
        <v>0</v>
      </c>
      <c r="AD56" s="81">
        <v>0</v>
      </c>
      <c r="AE56" s="81">
        <v>0</v>
      </c>
      <c r="AF56" s="81">
        <v>0</v>
      </c>
      <c r="AG56" s="80">
        <f>IFERROR(VLOOKUP(AB56,$AI:$AJ,2,FALSE),0)</f>
        <v>0</v>
      </c>
      <c r="AI56" s="89" t="s">
        <v>289</v>
      </c>
      <c r="AJ56" s="89" t="s">
        <v>286</v>
      </c>
      <c r="AL56" s="83" t="s">
        <v>239</v>
      </c>
      <c r="AM56" s="83">
        <v>0</v>
      </c>
      <c r="AN56" s="83">
        <v>100000</v>
      </c>
      <c r="AO56" s="83">
        <v>0</v>
      </c>
      <c r="AP56" s="83">
        <v>200000</v>
      </c>
      <c r="AR56" s="80" t="s">
        <v>239</v>
      </c>
      <c r="AS56" s="80">
        <v>0</v>
      </c>
      <c r="AT56" s="80">
        <v>100000</v>
      </c>
      <c r="AU56" s="80">
        <v>0</v>
      </c>
      <c r="AV56" s="80">
        <v>200000</v>
      </c>
      <c r="AX56" s="80" t="s">
        <v>289</v>
      </c>
      <c r="AY56" s="80" t="s">
        <v>286</v>
      </c>
      <c r="BB56" s="80" t="str">
        <f>VLOOKUP(BC56,$AX:$AY,2,FALSE)</f>
        <v>高东支行</v>
      </c>
      <c r="BC56" s="80" t="s">
        <v>287</v>
      </c>
      <c r="BD56" s="80">
        <v>3</v>
      </c>
    </row>
    <row r="57" s="80" customFormat="1" ht="17.25" spans="1:56">
      <c r="A57" s="95"/>
      <c r="B57" s="95"/>
      <c r="C57" s="95"/>
      <c r="D57" s="95"/>
      <c r="E57" s="95"/>
      <c r="F57" s="95"/>
      <c r="G57" s="95"/>
      <c r="H57" s="95"/>
      <c r="I57" s="95"/>
      <c r="J57" s="95"/>
      <c r="K57" s="95"/>
      <c r="Y57" s="98"/>
      <c r="Z57" s="80">
        <f t="shared" si="13"/>
        <v>0</v>
      </c>
      <c r="AA57" s="80">
        <f t="shared" si="0"/>
        <v>0</v>
      </c>
      <c r="AB57" s="81" t="s">
        <v>292</v>
      </c>
      <c r="AC57" s="81">
        <v>0</v>
      </c>
      <c r="AD57" s="81">
        <v>0</v>
      </c>
      <c r="AE57" s="81">
        <v>0</v>
      </c>
      <c r="AF57" s="81">
        <v>0</v>
      </c>
      <c r="AG57" s="80">
        <f>IFERROR(VLOOKUP(AB57,$AI:$AJ,2,FALSE),0)</f>
        <v>0</v>
      </c>
      <c r="AI57" s="89" t="s">
        <v>293</v>
      </c>
      <c r="AJ57" s="89" t="s">
        <v>286</v>
      </c>
      <c r="AL57" s="83" t="s">
        <v>244</v>
      </c>
      <c r="AM57" s="83">
        <v>0</v>
      </c>
      <c r="AN57" s="83">
        <v>0</v>
      </c>
      <c r="AO57" s="83">
        <v>0</v>
      </c>
      <c r="AP57" s="83">
        <v>0</v>
      </c>
      <c r="AR57" s="80" t="s">
        <v>244</v>
      </c>
      <c r="AS57" s="80">
        <v>0</v>
      </c>
      <c r="AT57" s="80">
        <v>0</v>
      </c>
      <c r="AU57" s="80">
        <v>0</v>
      </c>
      <c r="AV57" s="80">
        <v>0</v>
      </c>
      <c r="AX57" s="80" t="s">
        <v>293</v>
      </c>
      <c r="AY57" s="80" t="s">
        <v>286</v>
      </c>
      <c r="BB57" s="80" t="str">
        <f>VLOOKUP(BC57,$AX:$AY,2,FALSE)</f>
        <v>陆家嘴支行</v>
      </c>
      <c r="BC57" s="80" t="s">
        <v>291</v>
      </c>
      <c r="BD57" s="80">
        <v>0</v>
      </c>
    </row>
    <row r="58" s="80" customFormat="1" ht="17.25" spans="1:56">
      <c r="A58" s="95"/>
      <c r="B58" s="95"/>
      <c r="C58" s="95"/>
      <c r="D58" s="95"/>
      <c r="E58" s="95"/>
      <c r="F58" s="95"/>
      <c r="G58" s="95"/>
      <c r="H58" s="95"/>
      <c r="I58" s="95"/>
      <c r="J58" s="95"/>
      <c r="K58" s="95"/>
      <c r="Y58" s="98"/>
      <c r="Z58" s="80">
        <f t="shared" si="13"/>
        <v>0</v>
      </c>
      <c r="AA58" s="80" t="str">
        <f t="shared" si="0"/>
        <v>唐镇支行</v>
      </c>
      <c r="AB58" s="81" t="s">
        <v>294</v>
      </c>
      <c r="AC58" s="81">
        <v>0</v>
      </c>
      <c r="AD58" s="81">
        <v>0</v>
      </c>
      <c r="AE58" s="81">
        <v>0</v>
      </c>
      <c r="AF58" s="81">
        <v>0</v>
      </c>
      <c r="AG58" s="80" t="str">
        <f>IFERROR(VLOOKUP(AB58,$AI:$AJ,2,FALSE),0)</f>
        <v>唐镇支行</v>
      </c>
      <c r="AI58" s="89" t="s">
        <v>295</v>
      </c>
      <c r="AJ58" s="89" t="s">
        <v>286</v>
      </c>
      <c r="AL58" s="83" t="s">
        <v>259</v>
      </c>
      <c r="AM58" s="83">
        <v>0</v>
      </c>
      <c r="AN58" s="83">
        <v>0</v>
      </c>
      <c r="AO58" s="83">
        <v>0</v>
      </c>
      <c r="AP58" s="83">
        <v>0</v>
      </c>
      <c r="AR58" s="80" t="s">
        <v>259</v>
      </c>
      <c r="AS58" s="80">
        <v>0</v>
      </c>
      <c r="AT58" s="80">
        <v>0</v>
      </c>
      <c r="AU58" s="80">
        <v>0</v>
      </c>
      <c r="AV58" s="80">
        <v>0</v>
      </c>
      <c r="AX58" s="80" t="s">
        <v>295</v>
      </c>
      <c r="AY58" s="80" t="s">
        <v>286</v>
      </c>
      <c r="BB58" s="80" t="str">
        <f>VLOOKUP(BC58,$AX:$AY,2,FALSE)</f>
        <v>零售市场部</v>
      </c>
      <c r="BC58" s="80" t="s">
        <v>116</v>
      </c>
      <c r="BD58" s="80">
        <v>43</v>
      </c>
    </row>
    <row r="59" s="80" customFormat="1" ht="17.25" spans="1:56">
      <c r="A59" s="95"/>
      <c r="B59" s="95"/>
      <c r="C59" s="95"/>
      <c r="D59" s="95"/>
      <c r="E59" s="95"/>
      <c r="F59" s="95"/>
      <c r="G59" s="95"/>
      <c r="H59" s="95"/>
      <c r="I59" s="95"/>
      <c r="J59" s="95"/>
      <c r="K59" s="95"/>
      <c r="Y59" s="98"/>
      <c r="Z59" s="80">
        <f t="shared" si="13"/>
        <v>0</v>
      </c>
      <c r="AA59" s="80" t="str">
        <f t="shared" si="0"/>
        <v>凌兆分理处</v>
      </c>
      <c r="AB59" s="81" t="s">
        <v>296</v>
      </c>
      <c r="AC59" s="81">
        <v>0</v>
      </c>
      <c r="AD59" s="81">
        <v>0</v>
      </c>
      <c r="AE59" s="81">
        <v>0</v>
      </c>
      <c r="AF59" s="81">
        <v>0</v>
      </c>
      <c r="AG59" s="80" t="str">
        <f>IFERROR(VLOOKUP(AB59,$AI:$AJ,2,FALSE),0)</f>
        <v>凌兆分理处</v>
      </c>
      <c r="AI59" s="89" t="s">
        <v>191</v>
      </c>
      <c r="AJ59" s="89" t="s">
        <v>286</v>
      </c>
      <c r="AL59" s="83" t="s">
        <v>290</v>
      </c>
      <c r="AM59" s="83">
        <v>0</v>
      </c>
      <c r="AN59" s="83">
        <v>0</v>
      </c>
      <c r="AO59" s="83">
        <v>0</v>
      </c>
      <c r="AP59" s="83">
        <v>0</v>
      </c>
      <c r="AR59" s="80" t="s">
        <v>290</v>
      </c>
      <c r="AS59" s="80">
        <v>0</v>
      </c>
      <c r="AT59" s="80">
        <v>0</v>
      </c>
      <c r="AU59" s="80">
        <v>0</v>
      </c>
      <c r="AV59" s="80">
        <v>0</v>
      </c>
      <c r="AX59" s="80" t="s">
        <v>191</v>
      </c>
      <c r="AY59" s="80" t="s">
        <v>286</v>
      </c>
      <c r="BB59" s="80" t="str">
        <f>VLOOKUP(BC59,$AX:$AY,2,FALSE)</f>
        <v>妙境支行</v>
      </c>
      <c r="BC59" s="80" t="s">
        <v>120</v>
      </c>
      <c r="BD59" s="80">
        <v>1</v>
      </c>
    </row>
    <row r="60" s="80" customFormat="1" ht="17.25" spans="1:56">
      <c r="A60" s="95"/>
      <c r="B60" s="95"/>
      <c r="C60" s="95"/>
      <c r="D60" s="95"/>
      <c r="E60" s="95"/>
      <c r="F60" s="95"/>
      <c r="G60" s="95"/>
      <c r="H60" s="95"/>
      <c r="I60" s="95"/>
      <c r="J60" s="95"/>
      <c r="K60" s="95"/>
      <c r="Y60" s="98"/>
      <c r="Z60" s="80">
        <f t="shared" si="13"/>
        <v>0</v>
      </c>
      <c r="AA60" s="80" t="str">
        <f t="shared" si="0"/>
        <v>营业部</v>
      </c>
      <c r="AB60" s="81" t="s">
        <v>297</v>
      </c>
      <c r="AC60" s="81">
        <v>0</v>
      </c>
      <c r="AD60" s="81">
        <v>0</v>
      </c>
      <c r="AE60" s="81">
        <v>0</v>
      </c>
      <c r="AF60" s="81">
        <v>0</v>
      </c>
      <c r="AG60" s="80" t="str">
        <f>IFERROR(VLOOKUP(AB60,$AI:$AJ,2,FALSE),0)</f>
        <v>营业部</v>
      </c>
      <c r="AI60" s="89" t="s">
        <v>298</v>
      </c>
      <c r="AJ60" s="89" t="s">
        <v>286</v>
      </c>
      <c r="AL60" s="83" t="s">
        <v>286</v>
      </c>
      <c r="AM60" s="83">
        <v>0</v>
      </c>
      <c r="AN60" s="83">
        <v>0</v>
      </c>
      <c r="AO60" s="83">
        <v>0</v>
      </c>
      <c r="AP60" s="83">
        <v>0</v>
      </c>
      <c r="AR60" s="80" t="s">
        <v>286</v>
      </c>
      <c r="AS60" s="80">
        <v>0</v>
      </c>
      <c r="AT60" s="80">
        <v>0</v>
      </c>
      <c r="AU60" s="80">
        <v>0</v>
      </c>
      <c r="AV60" s="80">
        <v>0</v>
      </c>
      <c r="AX60" s="80" t="s">
        <v>298</v>
      </c>
      <c r="AY60" s="80" t="s">
        <v>286</v>
      </c>
      <c r="BB60" s="80" t="str">
        <f>VLOOKUP(BC60,$AX:$AY,2,FALSE)</f>
        <v>高行支行</v>
      </c>
      <c r="BC60" s="80" t="s">
        <v>127</v>
      </c>
      <c r="BD60" s="80">
        <v>0</v>
      </c>
    </row>
    <row r="61" s="80" customFormat="1" ht="17.25" spans="1:56">
      <c r="A61" s="95"/>
      <c r="B61" s="95"/>
      <c r="C61" s="95"/>
      <c r="D61" s="95"/>
      <c r="E61" s="95"/>
      <c r="F61" s="95"/>
      <c r="G61" s="95"/>
      <c r="H61" s="95"/>
      <c r="I61" s="95"/>
      <c r="J61" s="95"/>
      <c r="K61" s="95"/>
      <c r="Y61" s="98"/>
      <c r="Z61" s="80">
        <f t="shared" si="13"/>
        <v>0</v>
      </c>
      <c r="AA61" s="80">
        <f t="shared" si="0"/>
        <v>0</v>
      </c>
      <c r="AB61" s="81" t="s">
        <v>301</v>
      </c>
      <c r="AC61" s="81">
        <v>0</v>
      </c>
      <c r="AD61" s="81">
        <v>0</v>
      </c>
      <c r="AE61" s="81">
        <v>0</v>
      </c>
      <c r="AF61" s="81">
        <v>0</v>
      </c>
      <c r="AG61" s="80">
        <f>IFERROR(VLOOKUP(AB61,$AI:$AJ,2,FALSE),0)</f>
        <v>0</v>
      </c>
      <c r="AI61" s="89" t="s">
        <v>302</v>
      </c>
      <c r="AJ61" s="89" t="s">
        <v>286</v>
      </c>
      <c r="AL61" s="83" t="s">
        <v>299</v>
      </c>
      <c r="AM61" s="83">
        <v>0</v>
      </c>
      <c r="AN61" s="83">
        <v>0</v>
      </c>
      <c r="AO61" s="83">
        <v>0</v>
      </c>
      <c r="AP61" s="83">
        <v>200000</v>
      </c>
      <c r="AR61" s="80" t="s">
        <v>299</v>
      </c>
      <c r="AS61" s="80">
        <v>0</v>
      </c>
      <c r="AT61" s="80">
        <v>0</v>
      </c>
      <c r="AU61" s="80">
        <v>0</v>
      </c>
      <c r="AV61" s="80">
        <v>200000</v>
      </c>
      <c r="AX61" s="80" t="s">
        <v>302</v>
      </c>
      <c r="AY61" s="80" t="s">
        <v>286</v>
      </c>
      <c r="BB61" s="80" t="e">
        <f>VLOOKUP(BC61,$AX:$AY,2,FALSE)</f>
        <v>#N/A</v>
      </c>
      <c r="BC61" s="80" t="s">
        <v>300</v>
      </c>
      <c r="BD61" s="80">
        <v>0</v>
      </c>
    </row>
    <row r="62" s="80" customFormat="1" ht="17.25" spans="1:56">
      <c r="A62" s="95"/>
      <c r="B62" s="95"/>
      <c r="C62" s="95"/>
      <c r="D62" s="95"/>
      <c r="E62" s="95"/>
      <c r="F62" s="95"/>
      <c r="G62" s="95"/>
      <c r="H62" s="95"/>
      <c r="I62" s="95"/>
      <c r="J62" s="95"/>
      <c r="K62" s="95"/>
      <c r="Y62" s="98"/>
      <c r="Z62" s="80">
        <f t="shared" si="13"/>
        <v>0</v>
      </c>
      <c r="AA62" s="80" t="str">
        <f t="shared" si="0"/>
        <v>王港支行</v>
      </c>
      <c r="AB62" s="81" t="s">
        <v>304</v>
      </c>
      <c r="AC62" s="81">
        <v>0</v>
      </c>
      <c r="AD62" s="81">
        <v>0</v>
      </c>
      <c r="AE62" s="81">
        <v>0</v>
      </c>
      <c r="AF62" s="81">
        <v>0</v>
      </c>
      <c r="AG62" s="80" t="str">
        <f>IFERROR(VLOOKUP(AB62,$AI:$AJ,2,FALSE),0)</f>
        <v>王港支行</v>
      </c>
      <c r="AI62" s="89" t="s">
        <v>305</v>
      </c>
      <c r="AJ62" s="89" t="s">
        <v>286</v>
      </c>
      <c r="AL62" s="83" t="s">
        <v>146</v>
      </c>
      <c r="AM62" s="83">
        <v>39</v>
      </c>
      <c r="AN62" s="83">
        <v>2756380</v>
      </c>
      <c r="AO62" s="83">
        <v>75</v>
      </c>
      <c r="AP62" s="83">
        <v>6726264</v>
      </c>
      <c r="AR62" s="80" t="s">
        <v>146</v>
      </c>
      <c r="AS62" s="80">
        <v>39</v>
      </c>
      <c r="AT62" s="80">
        <v>2756380</v>
      </c>
      <c r="AU62" s="80">
        <v>75</v>
      </c>
      <c r="AV62" s="80">
        <v>6726264</v>
      </c>
      <c r="AX62" s="80" t="s">
        <v>305</v>
      </c>
      <c r="AY62" s="80" t="s">
        <v>286</v>
      </c>
      <c r="BB62" s="80" t="str">
        <f>VLOOKUP(BC62,$AX:$AY,2,FALSE)</f>
        <v>金杨支行</v>
      </c>
      <c r="BC62" s="80" t="s">
        <v>303</v>
      </c>
      <c r="BD62" s="80">
        <v>0</v>
      </c>
    </row>
    <row r="63" s="80" customFormat="1" ht="17.25" spans="1:56">
      <c r="A63" s="95"/>
      <c r="B63" s="95"/>
      <c r="C63" s="95"/>
      <c r="D63" s="95"/>
      <c r="E63" s="95"/>
      <c r="F63" s="95"/>
      <c r="G63" s="95"/>
      <c r="H63" s="95"/>
      <c r="I63" s="95"/>
      <c r="J63" s="95"/>
      <c r="K63" s="95"/>
      <c r="Y63" s="98"/>
      <c r="Z63" s="80">
        <f t="shared" si="13"/>
        <v>0</v>
      </c>
      <c r="AA63" s="80">
        <f t="shared" si="0"/>
        <v>0</v>
      </c>
      <c r="AB63" s="81" t="s">
        <v>306</v>
      </c>
      <c r="AC63" s="81">
        <v>0</v>
      </c>
      <c r="AD63" s="81">
        <v>0</v>
      </c>
      <c r="AE63" s="81">
        <v>0</v>
      </c>
      <c r="AF63" s="81">
        <v>0</v>
      </c>
      <c r="AG63" s="80">
        <f>IFERROR(VLOOKUP(AB63,$AI:$AJ,2,FALSE),0)</f>
        <v>0</v>
      </c>
      <c r="AI63" s="89" t="s">
        <v>307</v>
      </c>
      <c r="AJ63" s="89" t="s">
        <v>286</v>
      </c>
      <c r="AL63" s="83" t="s">
        <v>151</v>
      </c>
      <c r="AM63" s="83">
        <v>78</v>
      </c>
      <c r="AN63" s="83">
        <v>5512760</v>
      </c>
      <c r="AO63" s="83">
        <v>150</v>
      </c>
      <c r="AP63" s="83">
        <v>13452528</v>
      </c>
      <c r="AR63" s="80" t="s">
        <v>151</v>
      </c>
      <c r="AS63" s="80">
        <v>78</v>
      </c>
      <c r="AT63" s="80">
        <v>5512760</v>
      </c>
      <c r="AU63" s="80">
        <v>150</v>
      </c>
      <c r="AV63" s="80">
        <v>13452528</v>
      </c>
      <c r="AX63" s="80" t="s">
        <v>307</v>
      </c>
      <c r="AY63" s="80" t="s">
        <v>286</v>
      </c>
      <c r="BB63" s="80" t="str">
        <f>VLOOKUP(BC63,$AX:$AY,2,FALSE)</f>
        <v>陆家嘴支行</v>
      </c>
      <c r="BC63" s="80" t="s">
        <v>132</v>
      </c>
      <c r="BD63" s="80">
        <v>0</v>
      </c>
    </row>
    <row r="64" s="80" customFormat="1" ht="17.25" spans="1:56">
      <c r="A64" s="95"/>
      <c r="B64" s="95"/>
      <c r="C64" s="95"/>
      <c r="D64" s="95"/>
      <c r="E64" s="95"/>
      <c r="F64" s="95"/>
      <c r="G64" s="95"/>
      <c r="H64" s="95"/>
      <c r="I64" s="95"/>
      <c r="J64" s="95"/>
      <c r="K64" s="95"/>
      <c r="Y64" s="98"/>
      <c r="Z64" s="80">
        <f t="shared" si="13"/>
        <v>0</v>
      </c>
      <c r="AA64" s="80" t="str">
        <f t="shared" si="0"/>
        <v>芳华分理处</v>
      </c>
      <c r="AB64" s="81" t="s">
        <v>85</v>
      </c>
      <c r="AC64" s="81">
        <v>2</v>
      </c>
      <c r="AD64" s="81">
        <v>0</v>
      </c>
      <c r="AE64" s="81">
        <v>2</v>
      </c>
      <c r="AF64" s="81">
        <v>0</v>
      </c>
      <c r="AG64" s="80" t="str">
        <f>IFERROR(VLOOKUP(AB64,$AI:$AJ,2,FALSE),0)</f>
        <v>芳华分理处</v>
      </c>
      <c r="AI64" s="89" t="s">
        <v>309</v>
      </c>
      <c r="AJ64" s="89" t="s">
        <v>286</v>
      </c>
      <c r="AL64" s="83"/>
      <c r="AM64" s="83"/>
      <c r="AN64" s="83"/>
      <c r="AO64" s="83"/>
      <c r="AP64" s="83"/>
      <c r="AX64" s="80" t="s">
        <v>309</v>
      </c>
      <c r="AY64" s="80" t="s">
        <v>286</v>
      </c>
      <c r="BB64" s="80" t="e">
        <f>VLOOKUP(BC64,$AX:$AY,2,FALSE)</f>
        <v>#N/A</v>
      </c>
      <c r="BC64" s="80" t="s">
        <v>308</v>
      </c>
      <c r="BD64" s="80">
        <v>0</v>
      </c>
    </row>
    <row r="65" s="80" customFormat="1" ht="17.25" spans="1:56">
      <c r="A65" s="95"/>
      <c r="B65" s="95"/>
      <c r="C65" s="95"/>
      <c r="D65" s="95"/>
      <c r="E65" s="95"/>
      <c r="F65" s="95"/>
      <c r="G65" s="95"/>
      <c r="H65" s="95"/>
      <c r="I65" s="95"/>
      <c r="J65" s="95"/>
      <c r="K65" s="95"/>
      <c r="Y65" s="98"/>
      <c r="Z65" s="80">
        <f t="shared" si="13"/>
        <v>0</v>
      </c>
      <c r="AA65" s="80" t="str">
        <f t="shared" si="0"/>
        <v>运营管理部</v>
      </c>
      <c r="AB65" s="81" t="s">
        <v>310</v>
      </c>
      <c r="AC65" s="81">
        <v>0</v>
      </c>
      <c r="AD65" s="81">
        <v>0</v>
      </c>
      <c r="AE65" s="81">
        <v>0</v>
      </c>
      <c r="AF65" s="81">
        <v>0</v>
      </c>
      <c r="AG65" s="80" t="str">
        <f>IFERROR(VLOOKUP(AB65,$AI:$AJ,2,FALSE),0)</f>
        <v>运营管理部</v>
      </c>
      <c r="AI65" s="89" t="s">
        <v>52</v>
      </c>
      <c r="AJ65" s="89" t="s">
        <v>286</v>
      </c>
      <c r="AL65" s="83"/>
      <c r="AM65" s="83"/>
      <c r="AN65" s="83"/>
      <c r="AO65" s="83"/>
      <c r="AP65" s="83"/>
      <c r="AX65" s="80" t="s">
        <v>52</v>
      </c>
      <c r="AY65" s="80" t="s">
        <v>286</v>
      </c>
      <c r="BB65" s="80" t="str">
        <f>VLOOKUP(BC65,$AX:$AY,2,FALSE)</f>
        <v>江镇支行</v>
      </c>
      <c r="BC65" s="80" t="s">
        <v>140</v>
      </c>
      <c r="BD65" s="80">
        <v>0</v>
      </c>
    </row>
    <row r="66" s="80" customFormat="1" ht="17.25" spans="1:56">
      <c r="A66" s="95"/>
      <c r="B66" s="95"/>
      <c r="C66" s="95"/>
      <c r="D66" s="95"/>
      <c r="E66" s="95"/>
      <c r="F66" s="95"/>
      <c r="G66" s="95"/>
      <c r="H66" s="95"/>
      <c r="I66" s="95"/>
      <c r="J66" s="95"/>
      <c r="K66" s="95"/>
      <c r="Y66" s="98"/>
      <c r="Z66" s="80">
        <f t="shared" si="13"/>
        <v>0</v>
      </c>
      <c r="AA66" s="80">
        <f t="shared" ref="AA66:AA129" si="14">AG66</f>
        <v>0</v>
      </c>
      <c r="AB66" s="81" t="s">
        <v>311</v>
      </c>
      <c r="AC66" s="81">
        <v>0</v>
      </c>
      <c r="AD66" s="81">
        <v>0</v>
      </c>
      <c r="AE66" s="81">
        <v>0</v>
      </c>
      <c r="AF66" s="81">
        <v>0</v>
      </c>
      <c r="AG66" s="80">
        <f>IFERROR(VLOOKUP(AB66,$AI:$AJ,2,FALSE),0)</f>
        <v>0</v>
      </c>
      <c r="AI66" s="89" t="s">
        <v>312</v>
      </c>
      <c r="AJ66" s="89" t="s">
        <v>286</v>
      </c>
      <c r="AL66" s="83"/>
      <c r="AM66" s="83"/>
      <c r="AN66" s="83"/>
      <c r="AO66" s="83"/>
      <c r="AP66" s="83"/>
      <c r="AX66" s="80" t="s">
        <v>312</v>
      </c>
      <c r="AY66" s="80" t="s">
        <v>286</v>
      </c>
      <c r="BB66" s="80" t="str">
        <f>VLOOKUP(BC66,$AX:$AY,2,FALSE)</f>
        <v>金海华城分理处</v>
      </c>
      <c r="BC66" s="80" t="s">
        <v>145</v>
      </c>
      <c r="BD66" s="80">
        <v>0</v>
      </c>
    </row>
    <row r="67" s="80" customFormat="1" ht="17.25" spans="1:56">
      <c r="A67" s="95"/>
      <c r="B67" s="95"/>
      <c r="C67" s="95"/>
      <c r="D67" s="95"/>
      <c r="E67" s="95"/>
      <c r="F67" s="95"/>
      <c r="G67" s="95"/>
      <c r="H67" s="95"/>
      <c r="I67" s="95"/>
      <c r="J67" s="95"/>
      <c r="K67" s="95"/>
      <c r="Y67" s="98"/>
      <c r="Z67" s="80">
        <f t="shared" si="13"/>
        <v>0</v>
      </c>
      <c r="AA67" s="80" t="str">
        <f t="shared" si="14"/>
        <v>陆家嘴支行</v>
      </c>
      <c r="AB67" s="81" t="s">
        <v>314</v>
      </c>
      <c r="AC67" s="81">
        <v>0</v>
      </c>
      <c r="AD67" s="81">
        <v>0</v>
      </c>
      <c r="AE67" s="81">
        <v>0</v>
      </c>
      <c r="AF67" s="81">
        <v>20000</v>
      </c>
      <c r="AG67" s="80" t="str">
        <f>IFERROR(VLOOKUP(AB67,$AI:$AJ,2,FALSE),0)</f>
        <v>陆家嘴支行</v>
      </c>
      <c r="AI67" s="89" t="s">
        <v>315</v>
      </c>
      <c r="AJ67" s="89" t="s">
        <v>286</v>
      </c>
      <c r="AL67" s="83"/>
      <c r="AM67" s="83"/>
      <c r="AN67" s="83"/>
      <c r="AO67" s="83"/>
      <c r="AP67" s="83"/>
      <c r="AX67" s="80" t="s">
        <v>315</v>
      </c>
      <c r="AY67" s="80" t="s">
        <v>286</v>
      </c>
      <c r="BB67" s="80" t="str">
        <f>VLOOKUP(BC67,$AX:$AY,2,FALSE)</f>
        <v>张江支行</v>
      </c>
      <c r="BC67" s="80" t="s">
        <v>313</v>
      </c>
      <c r="BD67" s="80">
        <v>0</v>
      </c>
    </row>
    <row r="68" s="80" customFormat="1" ht="17.25" spans="1:56">
      <c r="A68" s="95"/>
      <c r="B68" s="95"/>
      <c r="C68" s="95"/>
      <c r="D68" s="95"/>
      <c r="E68" s="95"/>
      <c r="F68" s="95"/>
      <c r="G68" s="95"/>
      <c r="H68" s="95"/>
      <c r="I68" s="95"/>
      <c r="J68" s="95"/>
      <c r="K68" s="95"/>
      <c r="Y68" s="98"/>
      <c r="Z68" s="80">
        <f t="shared" si="13"/>
        <v>0</v>
      </c>
      <c r="AA68" s="80" t="str">
        <f t="shared" si="14"/>
        <v>江镇支行</v>
      </c>
      <c r="AB68" s="81" t="s">
        <v>317</v>
      </c>
      <c r="AC68" s="81">
        <v>0</v>
      </c>
      <c r="AD68" s="81">
        <v>0</v>
      </c>
      <c r="AE68" s="81">
        <v>0</v>
      </c>
      <c r="AF68" s="81">
        <v>0</v>
      </c>
      <c r="AG68" s="80" t="str">
        <f>IFERROR(VLOOKUP(AB68,$AI:$AJ,2,FALSE),0)</f>
        <v>江镇支行</v>
      </c>
      <c r="AI68" s="89" t="s">
        <v>318</v>
      </c>
      <c r="AJ68" s="89" t="s">
        <v>286</v>
      </c>
      <c r="AL68" s="83"/>
      <c r="AM68" s="83"/>
      <c r="AN68" s="83"/>
      <c r="AO68" s="83"/>
      <c r="AP68" s="83"/>
      <c r="AX68" s="80" t="s">
        <v>318</v>
      </c>
      <c r="AY68" s="80" t="s">
        <v>286</v>
      </c>
      <c r="BB68" s="80" t="e">
        <f>VLOOKUP(BC68,$AX:$AY,2,FALSE)</f>
        <v>#N/A</v>
      </c>
      <c r="BC68" s="80" t="s">
        <v>316</v>
      </c>
      <c r="BD68" s="80">
        <v>0</v>
      </c>
    </row>
    <row r="69" s="80" customFormat="1" ht="17.25" spans="1:56">
      <c r="A69" s="95"/>
      <c r="B69" s="95"/>
      <c r="C69" s="95"/>
      <c r="D69" s="95"/>
      <c r="E69" s="95"/>
      <c r="F69" s="95"/>
      <c r="G69" s="95"/>
      <c r="H69" s="95"/>
      <c r="I69" s="95"/>
      <c r="J69" s="95"/>
      <c r="K69" s="95"/>
      <c r="Y69" s="98"/>
      <c r="Z69" s="80">
        <f t="shared" si="13"/>
        <v>0</v>
      </c>
      <c r="AA69" s="80" t="str">
        <f t="shared" si="14"/>
        <v>张江支行</v>
      </c>
      <c r="AB69" s="81" t="s">
        <v>126</v>
      </c>
      <c r="AC69" s="81">
        <v>1</v>
      </c>
      <c r="AD69" s="81">
        <v>0</v>
      </c>
      <c r="AE69" s="81">
        <v>1</v>
      </c>
      <c r="AF69" s="81">
        <v>0</v>
      </c>
      <c r="AG69" s="80" t="str">
        <f>IFERROR(VLOOKUP(AB69,$AI:$AJ,2,FALSE),0)</f>
        <v>张江支行</v>
      </c>
      <c r="AI69" s="89" t="s">
        <v>319</v>
      </c>
      <c r="AJ69" s="89" t="s">
        <v>286</v>
      </c>
      <c r="AL69" s="83"/>
      <c r="AM69" s="83"/>
      <c r="AN69" s="83"/>
      <c r="AO69" s="83"/>
      <c r="AP69" s="83"/>
      <c r="AX69" s="80" t="s">
        <v>319</v>
      </c>
      <c r="AY69" s="80" t="s">
        <v>286</v>
      </c>
      <c r="BB69" s="80" t="str">
        <f>VLOOKUP(BC69,$AX:$AY,2,FALSE)</f>
        <v>零售市场部</v>
      </c>
      <c r="BC69" s="80" t="s">
        <v>150</v>
      </c>
      <c r="BD69" s="80">
        <v>1</v>
      </c>
    </row>
    <row r="70" s="80" customFormat="1" ht="17.25" spans="1:56">
      <c r="A70" s="95"/>
      <c r="B70" s="95"/>
      <c r="C70" s="95"/>
      <c r="D70" s="95"/>
      <c r="E70" s="95"/>
      <c r="F70" s="95"/>
      <c r="G70" s="95"/>
      <c r="H70" s="95"/>
      <c r="I70" s="95"/>
      <c r="J70" s="95"/>
      <c r="K70" s="95"/>
      <c r="Y70" s="98"/>
      <c r="Z70" s="80">
        <f t="shared" si="13"/>
        <v>0</v>
      </c>
      <c r="AA70" s="80" t="str">
        <f t="shared" si="14"/>
        <v>办公室</v>
      </c>
      <c r="AB70" s="81" t="s">
        <v>106</v>
      </c>
      <c r="AC70" s="81">
        <v>0</v>
      </c>
      <c r="AD70" s="81">
        <v>0</v>
      </c>
      <c r="AE70" s="81">
        <v>0</v>
      </c>
      <c r="AF70" s="81">
        <v>0</v>
      </c>
      <c r="AG70" s="80" t="str">
        <f>IFERROR(VLOOKUP(AB70,$AI:$AJ,2,FALSE),0)</f>
        <v>办公室</v>
      </c>
      <c r="AI70" s="89" t="s">
        <v>320</v>
      </c>
      <c r="AJ70" s="89" t="s">
        <v>286</v>
      </c>
      <c r="AL70" s="83"/>
      <c r="AM70" s="83"/>
      <c r="AN70" s="83"/>
      <c r="AO70" s="83"/>
      <c r="AP70" s="83"/>
      <c r="AX70" s="80" t="s">
        <v>320</v>
      </c>
      <c r="AY70" s="80" t="s">
        <v>286</v>
      </c>
      <c r="BB70" s="80" t="str">
        <f>VLOOKUP(BC70,$AX:$AY,2,FALSE)</f>
        <v>零售市场部</v>
      </c>
      <c r="BC70" s="80" t="s">
        <v>173</v>
      </c>
      <c r="BD70" s="80">
        <v>1</v>
      </c>
    </row>
    <row r="71" s="80" customFormat="1" ht="17.25" spans="1:56">
      <c r="A71" s="95"/>
      <c r="B71" s="95"/>
      <c r="C71" s="95"/>
      <c r="D71" s="95"/>
      <c r="E71" s="95"/>
      <c r="F71" s="95"/>
      <c r="G71" s="95"/>
      <c r="H71" s="95"/>
      <c r="I71" s="95"/>
      <c r="J71" s="95"/>
      <c r="K71" s="95"/>
      <c r="Y71" s="98"/>
      <c r="Z71" s="80">
        <f t="shared" si="13"/>
        <v>0</v>
      </c>
      <c r="AA71" s="80" t="str">
        <f t="shared" si="14"/>
        <v>严桥支行</v>
      </c>
      <c r="AB71" s="81" t="s">
        <v>322</v>
      </c>
      <c r="AC71" s="81">
        <v>0</v>
      </c>
      <c r="AD71" s="81">
        <v>0</v>
      </c>
      <c r="AE71" s="81">
        <v>0</v>
      </c>
      <c r="AF71" s="81">
        <v>0</v>
      </c>
      <c r="AG71" s="80" t="str">
        <f>IFERROR(VLOOKUP(AB71,$AI:$AJ,2,FALSE),0)</f>
        <v>严桥支行</v>
      </c>
      <c r="AI71" s="89" t="s">
        <v>323</v>
      </c>
      <c r="AJ71" s="89" t="s">
        <v>286</v>
      </c>
      <c r="AL71" s="83"/>
      <c r="AM71" s="83"/>
      <c r="AN71" s="83"/>
      <c r="AO71" s="83"/>
      <c r="AP71" s="83"/>
      <c r="AX71" s="80" t="s">
        <v>323</v>
      </c>
      <c r="AY71" s="80" t="s">
        <v>286</v>
      </c>
      <c r="BB71" s="80" t="str">
        <f>VLOOKUP(BC71,$AX:$AY,2,FALSE)</f>
        <v>黄楼支行</v>
      </c>
      <c r="BC71" s="80" t="s">
        <v>321</v>
      </c>
      <c r="BD71" s="80">
        <v>0</v>
      </c>
    </row>
    <row r="72" s="80" customFormat="1" ht="17.25" spans="1:56">
      <c r="A72" s="95"/>
      <c r="B72" s="95"/>
      <c r="C72" s="95"/>
      <c r="D72" s="95"/>
      <c r="E72" s="95"/>
      <c r="F72" s="95"/>
      <c r="G72" s="95"/>
      <c r="H72" s="95"/>
      <c r="I72" s="95"/>
      <c r="J72" s="95"/>
      <c r="K72" s="95"/>
      <c r="Y72" s="98"/>
      <c r="Z72" s="80">
        <f t="shared" si="13"/>
        <v>0</v>
      </c>
      <c r="AA72" s="80" t="str">
        <f t="shared" si="14"/>
        <v>王港支行</v>
      </c>
      <c r="AB72" s="81" t="s">
        <v>324</v>
      </c>
      <c r="AC72" s="81">
        <v>0</v>
      </c>
      <c r="AD72" s="81">
        <v>0</v>
      </c>
      <c r="AE72" s="81">
        <v>0</v>
      </c>
      <c r="AF72" s="81">
        <v>0</v>
      </c>
      <c r="AG72" s="80" t="str">
        <f>IFERROR(VLOOKUP(AB72,$AI:$AJ,2,FALSE),0)</f>
        <v>王港支行</v>
      </c>
      <c r="AI72" s="89" t="s">
        <v>325</v>
      </c>
      <c r="AJ72" s="89" t="s">
        <v>286</v>
      </c>
      <c r="AL72" s="83"/>
      <c r="AM72" s="83"/>
      <c r="AN72" s="83"/>
      <c r="AO72" s="83"/>
      <c r="AP72" s="83"/>
      <c r="AX72" s="80" t="s">
        <v>325</v>
      </c>
      <c r="AY72" s="80" t="s">
        <v>286</v>
      </c>
      <c r="BB72" s="80" t="str">
        <f>VLOOKUP(BC72,$AX:$AY,2,FALSE)</f>
        <v>花木支行</v>
      </c>
      <c r="BC72" s="80" t="s">
        <v>154</v>
      </c>
      <c r="BD72" s="80">
        <v>0</v>
      </c>
    </row>
    <row r="73" s="80" customFormat="1" ht="17.25" spans="1:56">
      <c r="A73" s="95"/>
      <c r="B73" s="95"/>
      <c r="C73" s="95"/>
      <c r="D73" s="95"/>
      <c r="E73" s="95"/>
      <c r="F73" s="95"/>
      <c r="G73" s="95"/>
      <c r="H73" s="95"/>
      <c r="I73" s="95"/>
      <c r="J73" s="95"/>
      <c r="K73" s="95"/>
      <c r="Y73" s="98"/>
      <c r="Z73" s="80">
        <f t="shared" si="13"/>
        <v>0</v>
      </c>
      <c r="AA73" s="80">
        <f t="shared" si="14"/>
        <v>0</v>
      </c>
      <c r="AB73" s="81" t="s">
        <v>327</v>
      </c>
      <c r="AC73" s="81">
        <v>0</v>
      </c>
      <c r="AD73" s="81">
        <v>0</v>
      </c>
      <c r="AE73" s="81">
        <v>0</v>
      </c>
      <c r="AF73" s="81">
        <v>0</v>
      </c>
      <c r="AG73" s="80">
        <f>IFERROR(VLOOKUP(AB73,$AI:$AJ,2,FALSE),0)</f>
        <v>0</v>
      </c>
      <c r="AI73" s="89" t="s">
        <v>328</v>
      </c>
      <c r="AJ73" s="89" t="s">
        <v>286</v>
      </c>
      <c r="AL73" s="83"/>
      <c r="AM73" s="83"/>
      <c r="AN73" s="83"/>
      <c r="AO73" s="83"/>
      <c r="AP73" s="83"/>
      <c r="AX73" s="80" t="s">
        <v>328</v>
      </c>
      <c r="AY73" s="80" t="s">
        <v>286</v>
      </c>
      <c r="BB73" s="80" t="str">
        <f>VLOOKUP(BC73,$AX:$AY,2,FALSE)</f>
        <v>北蔡支行</v>
      </c>
      <c r="BC73" s="80" t="s">
        <v>326</v>
      </c>
      <c r="BD73" s="80">
        <v>0</v>
      </c>
    </row>
    <row r="74" s="80" customFormat="1" ht="17.25" spans="1:56">
      <c r="A74" s="95"/>
      <c r="B74" s="95"/>
      <c r="C74" s="95"/>
      <c r="D74" s="95"/>
      <c r="E74" s="95"/>
      <c r="F74" s="95"/>
      <c r="G74" s="95"/>
      <c r="H74" s="95"/>
      <c r="I74" s="95"/>
      <c r="J74" s="95"/>
      <c r="K74" s="95"/>
      <c r="Y74" s="98"/>
      <c r="Z74" s="80">
        <f t="shared" si="13"/>
        <v>0</v>
      </c>
      <c r="AA74" s="80" t="str">
        <f t="shared" si="14"/>
        <v>御桥分理处</v>
      </c>
      <c r="AB74" s="81" t="s">
        <v>329</v>
      </c>
      <c r="AC74" s="81">
        <v>0</v>
      </c>
      <c r="AD74" s="81">
        <v>0</v>
      </c>
      <c r="AE74" s="81">
        <v>0</v>
      </c>
      <c r="AF74" s="81">
        <v>0</v>
      </c>
      <c r="AG74" s="80" t="str">
        <f>IFERROR(VLOOKUP(AB74,$AI:$AJ,2,FALSE),0)</f>
        <v>御桥分理处</v>
      </c>
      <c r="AI74" s="89" t="s">
        <v>330</v>
      </c>
      <c r="AJ74" s="89" t="s">
        <v>286</v>
      </c>
      <c r="AL74" s="83"/>
      <c r="AM74" s="83"/>
      <c r="AN74" s="83"/>
      <c r="AO74" s="83"/>
      <c r="AP74" s="83"/>
      <c r="AX74" s="80" t="s">
        <v>330</v>
      </c>
      <c r="AY74" s="80" t="s">
        <v>286</v>
      </c>
      <c r="BB74" s="80" t="str">
        <f>VLOOKUP(BC74,$AX:$AY,2,FALSE)</f>
        <v>北蔡支行</v>
      </c>
      <c r="BC74" s="80" t="s">
        <v>176</v>
      </c>
      <c r="BD74" s="80">
        <v>4</v>
      </c>
    </row>
    <row r="75" s="80" customFormat="1" ht="17.25" spans="1:56">
      <c r="A75" s="95"/>
      <c r="B75" s="95"/>
      <c r="C75" s="95"/>
      <c r="D75" s="95"/>
      <c r="E75" s="95"/>
      <c r="F75" s="95"/>
      <c r="G75" s="95"/>
      <c r="H75" s="95"/>
      <c r="I75" s="95"/>
      <c r="J75" s="95"/>
      <c r="K75" s="95"/>
      <c r="Y75" s="98"/>
      <c r="Z75" s="80">
        <f t="shared" si="13"/>
        <v>0</v>
      </c>
      <c r="AA75" s="80">
        <f t="shared" si="14"/>
        <v>0</v>
      </c>
      <c r="AB75" s="81" t="s">
        <v>332</v>
      </c>
      <c r="AC75" s="81">
        <v>0</v>
      </c>
      <c r="AD75" s="81">
        <v>0</v>
      </c>
      <c r="AE75" s="81">
        <v>0</v>
      </c>
      <c r="AF75" s="81">
        <v>0</v>
      </c>
      <c r="AG75" s="80">
        <f>IFERROR(VLOOKUP(AB75,$AI:$AJ,2,FALSE),0)</f>
        <v>0</v>
      </c>
      <c r="AI75" s="89" t="s">
        <v>333</v>
      </c>
      <c r="AJ75" s="89" t="s">
        <v>286</v>
      </c>
      <c r="AL75" s="83"/>
      <c r="AM75" s="83"/>
      <c r="AN75" s="83"/>
      <c r="AO75" s="83"/>
      <c r="AP75" s="83"/>
      <c r="AX75" s="80" t="s">
        <v>333</v>
      </c>
      <c r="AY75" s="80" t="s">
        <v>286</v>
      </c>
      <c r="BB75" s="80" t="str">
        <f>VLOOKUP(BC75,$AX:$AY,2,FALSE)</f>
        <v>营业部</v>
      </c>
      <c r="BC75" s="80" t="s">
        <v>331</v>
      </c>
      <c r="BD75" s="80">
        <v>0</v>
      </c>
    </row>
    <row r="76" s="80" customFormat="1" ht="17.25" spans="1:56">
      <c r="A76" s="95"/>
      <c r="B76" s="95"/>
      <c r="C76" s="95"/>
      <c r="D76" s="95"/>
      <c r="E76" s="95"/>
      <c r="F76" s="95"/>
      <c r="G76" s="95"/>
      <c r="H76" s="95"/>
      <c r="I76" s="95"/>
      <c r="J76" s="95"/>
      <c r="K76" s="95"/>
      <c r="Y76" s="98"/>
      <c r="Z76" s="80">
        <f t="shared" si="13"/>
        <v>0</v>
      </c>
      <c r="AA76" s="80" t="str">
        <f t="shared" si="14"/>
        <v>零售市场部</v>
      </c>
      <c r="AB76" s="81" t="s">
        <v>131</v>
      </c>
      <c r="AC76" s="81">
        <v>0</v>
      </c>
      <c r="AD76" s="81">
        <v>0</v>
      </c>
      <c r="AE76" s="81">
        <v>0</v>
      </c>
      <c r="AF76" s="81">
        <v>0</v>
      </c>
      <c r="AG76" s="80" t="str">
        <f>IFERROR(VLOOKUP(AB76,$AI:$AJ,2,FALSE),0)</f>
        <v>零售市场部</v>
      </c>
      <c r="AI76" s="89" t="s">
        <v>335</v>
      </c>
      <c r="AJ76" s="89" t="s">
        <v>286</v>
      </c>
      <c r="AL76" s="83"/>
      <c r="AM76" s="83"/>
      <c r="AN76" s="83"/>
      <c r="AO76" s="83"/>
      <c r="AP76" s="83"/>
      <c r="AX76" s="80" t="s">
        <v>335</v>
      </c>
      <c r="AY76" s="80" t="s">
        <v>286</v>
      </c>
      <c r="BB76" s="80" t="e">
        <f>VLOOKUP(BC76,$AX:$AY,2,FALSE)</f>
        <v>#N/A</v>
      </c>
      <c r="BC76" s="80" t="s">
        <v>334</v>
      </c>
      <c r="BD76" s="80">
        <v>0</v>
      </c>
    </row>
    <row r="77" s="80" customFormat="1" ht="17.25" spans="1:56">
      <c r="A77" s="95"/>
      <c r="B77" s="95"/>
      <c r="C77" s="95"/>
      <c r="D77" s="95"/>
      <c r="E77" s="95"/>
      <c r="F77" s="95"/>
      <c r="G77" s="95"/>
      <c r="H77" s="95"/>
      <c r="I77" s="95"/>
      <c r="J77" s="95"/>
      <c r="K77" s="95"/>
      <c r="Y77" s="98"/>
      <c r="Z77" s="80">
        <f t="shared" si="13"/>
        <v>0</v>
      </c>
      <c r="AA77" s="80" t="str">
        <f t="shared" si="14"/>
        <v>零售金融部</v>
      </c>
      <c r="AB77" s="81" t="s">
        <v>265</v>
      </c>
      <c r="AC77" s="81">
        <v>0</v>
      </c>
      <c r="AD77" s="81">
        <v>0</v>
      </c>
      <c r="AE77" s="81">
        <v>0</v>
      </c>
      <c r="AF77" s="81">
        <v>0</v>
      </c>
      <c r="AG77" s="80" t="str">
        <f>IFERROR(VLOOKUP(AB77,$AI:$AJ,2,FALSE),0)</f>
        <v>零售金融部</v>
      </c>
      <c r="AI77" s="89" t="s">
        <v>310</v>
      </c>
      <c r="AJ77" s="89" t="s">
        <v>286</v>
      </c>
      <c r="AL77" s="83"/>
      <c r="AM77" s="83"/>
      <c r="AN77" s="83"/>
      <c r="AO77" s="83"/>
      <c r="AP77" s="83"/>
      <c r="AX77" s="80" t="s">
        <v>310</v>
      </c>
      <c r="AY77" s="80" t="s">
        <v>286</v>
      </c>
      <c r="BB77" s="80" t="str">
        <f>VLOOKUP(BC77,$AX:$AY,2,FALSE)</f>
        <v>零售市场部</v>
      </c>
      <c r="BC77" s="80" t="s">
        <v>158</v>
      </c>
      <c r="BD77" s="80">
        <v>1</v>
      </c>
    </row>
    <row r="78" s="80" customFormat="1" ht="17.25" spans="1:56">
      <c r="A78" s="95"/>
      <c r="B78" s="95"/>
      <c r="C78" s="95"/>
      <c r="D78" s="95"/>
      <c r="E78" s="95"/>
      <c r="F78" s="95"/>
      <c r="G78" s="95"/>
      <c r="H78" s="95"/>
      <c r="I78" s="95"/>
      <c r="J78" s="95"/>
      <c r="K78" s="95"/>
      <c r="Y78" s="98"/>
      <c r="Z78" s="80">
        <f t="shared" si="13"/>
        <v>0</v>
      </c>
      <c r="AA78" s="80" t="str">
        <f t="shared" si="14"/>
        <v>民耀分理处</v>
      </c>
      <c r="AB78" s="81" t="s">
        <v>139</v>
      </c>
      <c r="AC78" s="81">
        <v>0</v>
      </c>
      <c r="AD78" s="81">
        <v>0</v>
      </c>
      <c r="AE78" s="81">
        <v>0</v>
      </c>
      <c r="AF78" s="81">
        <v>0</v>
      </c>
      <c r="AG78" s="80" t="str">
        <f>IFERROR(VLOOKUP(AB78,$AI:$AJ,2,FALSE),0)</f>
        <v>民耀分理处</v>
      </c>
      <c r="AI78" s="89" t="s">
        <v>337</v>
      </c>
      <c r="AJ78" s="89" t="s">
        <v>286</v>
      </c>
      <c r="AL78" s="83"/>
      <c r="AM78" s="83"/>
      <c r="AN78" s="83"/>
      <c r="AO78" s="83"/>
      <c r="AP78" s="83"/>
      <c r="AX78" s="80" t="s">
        <v>337</v>
      </c>
      <c r="AY78" s="80" t="s">
        <v>286</v>
      </c>
      <c r="BB78" s="80" t="str">
        <f>VLOOKUP(BC78,$AX:$AY,2,FALSE)</f>
        <v>川沙支行</v>
      </c>
      <c r="BC78" s="80" t="s">
        <v>336</v>
      </c>
      <c r="BD78" s="80">
        <v>0</v>
      </c>
    </row>
    <row r="79" s="80" customFormat="1" ht="17.25" spans="1:56">
      <c r="A79" s="95"/>
      <c r="B79" s="95"/>
      <c r="C79" s="95"/>
      <c r="D79" s="95"/>
      <c r="E79" s="95"/>
      <c r="F79" s="95"/>
      <c r="G79" s="95"/>
      <c r="H79" s="95"/>
      <c r="I79" s="95"/>
      <c r="J79" s="95"/>
      <c r="K79" s="95"/>
      <c r="Y79" s="98"/>
      <c r="Z79" s="80">
        <f t="shared" si="13"/>
        <v>0</v>
      </c>
      <c r="AA79" s="80" t="str">
        <f t="shared" si="14"/>
        <v>花木支行</v>
      </c>
      <c r="AB79" s="81" t="s">
        <v>339</v>
      </c>
      <c r="AC79" s="81">
        <v>0</v>
      </c>
      <c r="AD79" s="81">
        <v>0</v>
      </c>
      <c r="AE79" s="81">
        <v>0</v>
      </c>
      <c r="AF79" s="81">
        <v>0</v>
      </c>
      <c r="AG79" s="80" t="str">
        <f>IFERROR(VLOOKUP(AB79,$AI:$AJ,2,FALSE),0)</f>
        <v>花木支行</v>
      </c>
      <c r="AI79" s="89" t="s">
        <v>337</v>
      </c>
      <c r="AJ79" s="89" t="s">
        <v>286</v>
      </c>
      <c r="AL79" s="83"/>
      <c r="AM79" s="83"/>
      <c r="AN79" s="83"/>
      <c r="AO79" s="83"/>
      <c r="AP79" s="83"/>
      <c r="AX79" s="80" t="s">
        <v>337</v>
      </c>
      <c r="AY79" s="80" t="s">
        <v>286</v>
      </c>
      <c r="BB79" s="80" t="str">
        <f>VLOOKUP(BC79,$AX:$AY,2,FALSE)</f>
        <v>川沙支行</v>
      </c>
      <c r="BC79" s="80" t="s">
        <v>338</v>
      </c>
      <c r="BD79" s="80">
        <v>0</v>
      </c>
    </row>
    <row r="80" s="80" customFormat="1" ht="17.25" spans="1:56">
      <c r="A80" s="95"/>
      <c r="B80" s="95"/>
      <c r="C80" s="95"/>
      <c r="D80" s="95"/>
      <c r="E80" s="95"/>
      <c r="F80" s="95"/>
      <c r="G80" s="95"/>
      <c r="H80" s="95"/>
      <c r="I80" s="95"/>
      <c r="J80" s="95"/>
      <c r="K80" s="95"/>
      <c r="Y80" s="98"/>
      <c r="Z80" s="80">
        <f t="shared" si="13"/>
        <v>0</v>
      </c>
      <c r="AA80" s="80" t="str">
        <f t="shared" si="14"/>
        <v>南新分理处</v>
      </c>
      <c r="AB80" s="81" t="s">
        <v>340</v>
      </c>
      <c r="AC80" s="81">
        <v>0</v>
      </c>
      <c r="AD80" s="81">
        <v>0</v>
      </c>
      <c r="AE80" s="81">
        <v>0</v>
      </c>
      <c r="AF80" s="81">
        <v>0</v>
      </c>
      <c r="AG80" s="80" t="str">
        <f>IFERROR(VLOOKUP(AB80,$AI:$AJ,2,FALSE),0)</f>
        <v>南新分理处</v>
      </c>
      <c r="AI80" s="89" t="s">
        <v>341</v>
      </c>
      <c r="AJ80" s="89" t="s">
        <v>286</v>
      </c>
      <c r="AL80" s="83"/>
      <c r="AM80" s="83"/>
      <c r="AN80" s="83"/>
      <c r="AO80" s="83"/>
      <c r="AP80" s="83"/>
      <c r="AX80" s="80" t="s">
        <v>341</v>
      </c>
      <c r="AY80" s="80" t="s">
        <v>286</v>
      </c>
      <c r="BB80" s="80" t="str">
        <f>VLOOKUP(BC80,$AX:$AY,2,FALSE)</f>
        <v>零售市场部</v>
      </c>
      <c r="BC80" s="80" t="s">
        <v>185</v>
      </c>
      <c r="BD80" s="80">
        <v>0</v>
      </c>
    </row>
    <row r="81" s="80" customFormat="1" ht="17.25" spans="1:56">
      <c r="A81" s="95"/>
      <c r="B81" s="95"/>
      <c r="C81" s="95"/>
      <c r="D81" s="95"/>
      <c r="E81" s="95"/>
      <c r="F81" s="95"/>
      <c r="G81" s="95"/>
      <c r="H81" s="95"/>
      <c r="I81" s="95"/>
      <c r="J81" s="95"/>
      <c r="K81" s="95"/>
      <c r="Y81" s="98"/>
      <c r="Z81" s="80">
        <f t="shared" si="13"/>
        <v>0</v>
      </c>
      <c r="AA81" s="80" t="str">
        <f t="shared" si="14"/>
        <v>唐镇支行</v>
      </c>
      <c r="AB81" s="81" t="s">
        <v>343</v>
      </c>
      <c r="AC81" s="81">
        <v>0</v>
      </c>
      <c r="AD81" s="81">
        <v>0</v>
      </c>
      <c r="AE81" s="81">
        <v>0</v>
      </c>
      <c r="AF81" s="81">
        <v>0</v>
      </c>
      <c r="AG81" s="80" t="str">
        <f>IFERROR(VLOOKUP(AB81,$AI:$AJ,2,FALSE),0)</f>
        <v>唐镇支行</v>
      </c>
      <c r="AI81" s="89" t="s">
        <v>344</v>
      </c>
      <c r="AJ81" s="89" t="s">
        <v>286</v>
      </c>
      <c r="AL81" s="83"/>
      <c r="AM81" s="83"/>
      <c r="AN81" s="83"/>
      <c r="AO81" s="83"/>
      <c r="AP81" s="83"/>
      <c r="AX81" s="80" t="s">
        <v>344</v>
      </c>
      <c r="AY81" s="80" t="s">
        <v>286</v>
      </c>
      <c r="BB81" s="80" t="str">
        <f>VLOOKUP(BC81,$AX:$AY,2,FALSE)</f>
        <v>孙桥支行</v>
      </c>
      <c r="BC81" s="80" t="s">
        <v>342</v>
      </c>
      <c r="BD81" s="80">
        <v>2</v>
      </c>
    </row>
    <row r="82" s="80" customFormat="1" ht="17.25" spans="1:56">
      <c r="A82" s="95"/>
      <c r="B82" s="95"/>
      <c r="C82" s="95"/>
      <c r="D82" s="95"/>
      <c r="E82" s="95"/>
      <c r="F82" s="95"/>
      <c r="G82" s="95"/>
      <c r="H82" s="95"/>
      <c r="I82" s="95"/>
      <c r="J82" s="95"/>
      <c r="K82" s="95"/>
      <c r="Y82" s="98"/>
      <c r="Z82" s="80">
        <f t="shared" si="13"/>
        <v>0</v>
      </c>
      <c r="AA82" s="80" t="str">
        <f t="shared" si="14"/>
        <v>杨思支行</v>
      </c>
      <c r="AB82" s="81" t="s">
        <v>144</v>
      </c>
      <c r="AC82" s="81">
        <v>0</v>
      </c>
      <c r="AD82" s="81">
        <v>0</v>
      </c>
      <c r="AE82" s="81">
        <v>0</v>
      </c>
      <c r="AF82" s="81">
        <v>0</v>
      </c>
      <c r="AG82" s="80" t="str">
        <f>IFERROR(VLOOKUP(AB82,$AI:$AJ,2,FALSE),0)</f>
        <v>杨思支行</v>
      </c>
      <c r="AI82" s="89" t="s">
        <v>346</v>
      </c>
      <c r="AJ82" s="89" t="s">
        <v>286</v>
      </c>
      <c r="AL82" s="83"/>
      <c r="AM82" s="83"/>
      <c r="AN82" s="83"/>
      <c r="AO82" s="83"/>
      <c r="AP82" s="83"/>
      <c r="AX82" s="80" t="s">
        <v>346</v>
      </c>
      <c r="AY82" s="80" t="s">
        <v>286</v>
      </c>
      <c r="BB82" s="80" t="str">
        <f>VLOOKUP(BC82,$AX:$AY,2,FALSE)</f>
        <v>凌兆分理处</v>
      </c>
      <c r="BC82" s="80" t="s">
        <v>345</v>
      </c>
      <c r="BD82" s="80">
        <v>0</v>
      </c>
    </row>
    <row r="83" s="80" customFormat="1" ht="17.25" spans="1:56">
      <c r="A83" s="95"/>
      <c r="B83" s="95"/>
      <c r="C83" s="95"/>
      <c r="D83" s="95"/>
      <c r="E83" s="95"/>
      <c r="F83" s="95"/>
      <c r="G83" s="95"/>
      <c r="H83" s="95"/>
      <c r="I83" s="95"/>
      <c r="J83" s="95"/>
      <c r="K83" s="95"/>
      <c r="Y83" s="98"/>
      <c r="Z83" s="80">
        <f t="shared" si="13"/>
        <v>0</v>
      </c>
      <c r="AA83" s="80" t="str">
        <f t="shared" si="14"/>
        <v>零售市场部</v>
      </c>
      <c r="AB83" s="81" t="s">
        <v>56</v>
      </c>
      <c r="AC83" s="81">
        <v>0</v>
      </c>
      <c r="AD83" s="81">
        <v>0</v>
      </c>
      <c r="AE83" s="81">
        <v>0</v>
      </c>
      <c r="AF83" s="81">
        <v>0</v>
      </c>
      <c r="AG83" s="80" t="str">
        <f>IFERROR(VLOOKUP(AB83,$AI:$AJ,2,FALSE),0)</f>
        <v>零售市场部</v>
      </c>
      <c r="AI83" s="89" t="s">
        <v>348</v>
      </c>
      <c r="AJ83" s="89" t="s">
        <v>286</v>
      </c>
      <c r="AL83" s="83"/>
      <c r="AM83" s="83"/>
      <c r="AN83" s="83"/>
      <c r="AO83" s="83"/>
      <c r="AP83" s="83"/>
      <c r="AX83" s="80" t="s">
        <v>348</v>
      </c>
      <c r="AY83" s="80" t="s">
        <v>286</v>
      </c>
      <c r="BB83" s="80" t="str">
        <f>VLOOKUP(BC83,$AX:$AY,2,FALSE)</f>
        <v>黄楼支行</v>
      </c>
      <c r="BC83" s="80" t="s">
        <v>347</v>
      </c>
      <c r="BD83" s="80">
        <v>0</v>
      </c>
    </row>
    <row r="84" s="80" customFormat="1" ht="17.25" spans="1:56">
      <c r="A84" s="95"/>
      <c r="B84" s="95"/>
      <c r="C84" s="95"/>
      <c r="D84" s="95"/>
      <c r="E84" s="95"/>
      <c r="F84" s="95"/>
      <c r="G84" s="95"/>
      <c r="H84" s="95"/>
      <c r="I84" s="95"/>
      <c r="J84" s="95"/>
      <c r="K84" s="95"/>
      <c r="Y84" s="98"/>
      <c r="Z84" s="80">
        <f t="shared" si="13"/>
        <v>0</v>
      </c>
      <c r="AA84" s="80" t="str">
        <f t="shared" si="14"/>
        <v>曹路支行</v>
      </c>
      <c r="AB84" s="81" t="s">
        <v>63</v>
      </c>
      <c r="AC84" s="81">
        <v>0</v>
      </c>
      <c r="AD84" s="81">
        <v>0</v>
      </c>
      <c r="AE84" s="81">
        <v>0</v>
      </c>
      <c r="AF84" s="81">
        <v>0</v>
      </c>
      <c r="AG84" s="80" t="str">
        <f>IFERROR(VLOOKUP(AB84,$AI:$AJ,2,FALSE),0)</f>
        <v>曹路支行</v>
      </c>
      <c r="AI84" s="89" t="s">
        <v>350</v>
      </c>
      <c r="AJ84" s="89" t="s">
        <v>286</v>
      </c>
      <c r="AL84" s="83"/>
      <c r="AM84" s="83"/>
      <c r="AN84" s="83"/>
      <c r="AO84" s="83"/>
      <c r="AP84" s="83"/>
      <c r="AX84" s="80" t="s">
        <v>350</v>
      </c>
      <c r="AY84" s="80" t="s">
        <v>286</v>
      </c>
      <c r="BB84" s="80" t="str">
        <f>VLOOKUP(BC84,$AX:$AY,2,FALSE)</f>
        <v>龚路支行</v>
      </c>
      <c r="BC84" s="80" t="s">
        <v>349</v>
      </c>
      <c r="BD84" s="80">
        <v>0</v>
      </c>
    </row>
    <row r="85" s="80" customFormat="1" ht="17.25" spans="1:56">
      <c r="A85" s="95"/>
      <c r="B85" s="95"/>
      <c r="C85" s="95"/>
      <c r="D85" s="95"/>
      <c r="E85" s="95"/>
      <c r="F85" s="95"/>
      <c r="G85" s="95"/>
      <c r="H85" s="95"/>
      <c r="I85" s="95"/>
      <c r="J85" s="95"/>
      <c r="K85" s="95"/>
      <c r="Y85" s="98"/>
      <c r="Z85" s="80">
        <f t="shared" si="13"/>
        <v>0</v>
      </c>
      <c r="AA85" s="80" t="str">
        <f t="shared" si="14"/>
        <v>零售金融部</v>
      </c>
      <c r="AB85" s="81" t="s">
        <v>279</v>
      </c>
      <c r="AC85" s="81">
        <v>0</v>
      </c>
      <c r="AD85" s="81">
        <v>0</v>
      </c>
      <c r="AE85" s="81">
        <v>0</v>
      </c>
      <c r="AF85" s="81">
        <v>0</v>
      </c>
      <c r="AG85" s="80" t="str">
        <f>IFERROR(VLOOKUP(AB85,$AI:$AJ,2,FALSE),0)</f>
        <v>零售金融部</v>
      </c>
      <c r="AI85" s="89" t="s">
        <v>351</v>
      </c>
      <c r="AJ85" s="89" t="s">
        <v>286</v>
      </c>
      <c r="AL85" s="83"/>
      <c r="AM85" s="83"/>
      <c r="AN85" s="83"/>
      <c r="AO85" s="83"/>
      <c r="AP85" s="83"/>
      <c r="AX85" s="80" t="s">
        <v>351</v>
      </c>
      <c r="AY85" s="80" t="s">
        <v>286</v>
      </c>
      <c r="BB85" s="80" t="str">
        <f>VLOOKUP(BC85,$AX:$AY,2,FALSE)</f>
        <v>北蔡支行</v>
      </c>
      <c r="BC85" s="80" t="s">
        <v>190</v>
      </c>
      <c r="BD85" s="80">
        <v>0</v>
      </c>
    </row>
    <row r="86" s="80" customFormat="1" ht="17.25" spans="1:56">
      <c r="A86" s="95"/>
      <c r="B86" s="95"/>
      <c r="C86" s="95"/>
      <c r="D86" s="95"/>
      <c r="E86" s="95"/>
      <c r="F86" s="95"/>
      <c r="G86" s="95"/>
      <c r="H86" s="95"/>
      <c r="I86" s="95"/>
      <c r="J86" s="95"/>
      <c r="K86" s="95"/>
      <c r="Y86" s="98"/>
      <c r="Z86" s="80">
        <f t="shared" si="13"/>
        <v>0</v>
      </c>
      <c r="AA86" s="80" t="str">
        <f t="shared" si="14"/>
        <v>市场一部</v>
      </c>
      <c r="AB86" s="81" t="s">
        <v>352</v>
      </c>
      <c r="AC86" s="81">
        <v>0</v>
      </c>
      <c r="AD86" s="81">
        <v>0</v>
      </c>
      <c r="AE86" s="81">
        <v>0</v>
      </c>
      <c r="AF86" s="81">
        <v>0</v>
      </c>
      <c r="AG86" s="80" t="str">
        <f>IFERROR(VLOOKUP(AB86,$AI:$AJ,2,FALSE),0)</f>
        <v>市场一部</v>
      </c>
      <c r="AI86" s="89" t="s">
        <v>353</v>
      </c>
      <c r="AJ86" s="89" t="s">
        <v>286</v>
      </c>
      <c r="AL86" s="83"/>
      <c r="AM86" s="83"/>
      <c r="AN86" s="83"/>
      <c r="AO86" s="83"/>
      <c r="AP86" s="83"/>
      <c r="AX86" s="80" t="s">
        <v>353</v>
      </c>
      <c r="AY86" s="80" t="s">
        <v>286</v>
      </c>
      <c r="BB86" s="80" t="str">
        <f>VLOOKUP(BC86,$AX:$AY,2,FALSE)</f>
        <v>零售市场部</v>
      </c>
      <c r="BC86" s="80" t="s">
        <v>195</v>
      </c>
      <c r="BD86" s="80">
        <v>0</v>
      </c>
    </row>
    <row r="87" s="80" customFormat="1" ht="17.25" spans="1:56">
      <c r="A87" s="95"/>
      <c r="B87" s="95"/>
      <c r="C87" s="95"/>
      <c r="D87" s="95"/>
      <c r="E87" s="95"/>
      <c r="F87" s="95"/>
      <c r="G87" s="95"/>
      <c r="H87" s="95"/>
      <c r="I87" s="95"/>
      <c r="J87" s="95"/>
      <c r="K87" s="95"/>
      <c r="Y87" s="98"/>
      <c r="Z87" s="80">
        <f t="shared" si="13"/>
        <v>0</v>
      </c>
      <c r="AA87" s="80" t="str">
        <f t="shared" si="14"/>
        <v>零售市场部</v>
      </c>
      <c r="AB87" s="81" t="s">
        <v>355</v>
      </c>
      <c r="AC87" s="81">
        <v>0</v>
      </c>
      <c r="AD87" s="81">
        <v>0</v>
      </c>
      <c r="AE87" s="81">
        <v>0</v>
      </c>
      <c r="AF87" s="81">
        <v>0</v>
      </c>
      <c r="AG87" s="80" t="str">
        <f>IFERROR(VLOOKUP(AB87,$AI:$AJ,2,FALSE),0)</f>
        <v>零售市场部</v>
      </c>
      <c r="AI87" s="89" t="s">
        <v>356</v>
      </c>
      <c r="AJ87" s="89" t="s">
        <v>286</v>
      </c>
      <c r="AL87" s="83"/>
      <c r="AM87" s="83"/>
      <c r="AN87" s="83"/>
      <c r="AO87" s="83"/>
      <c r="AP87" s="83"/>
      <c r="AX87" s="80" t="s">
        <v>356</v>
      </c>
      <c r="AY87" s="80" t="s">
        <v>286</v>
      </c>
      <c r="BB87" s="80" t="str">
        <f>VLOOKUP(BC87,$AX:$AY,2,FALSE)</f>
        <v>东波分理处</v>
      </c>
      <c r="BC87" s="80" t="s">
        <v>354</v>
      </c>
      <c r="BD87" s="80">
        <v>0</v>
      </c>
    </row>
    <row r="88" s="80" customFormat="1" ht="17.25" spans="1:56">
      <c r="A88" s="95"/>
      <c r="B88" s="95"/>
      <c r="C88" s="95"/>
      <c r="D88" s="95"/>
      <c r="E88" s="95"/>
      <c r="F88" s="95"/>
      <c r="G88" s="95"/>
      <c r="H88" s="95"/>
      <c r="I88" s="95"/>
      <c r="J88" s="95"/>
      <c r="K88" s="95"/>
      <c r="Y88" s="98"/>
      <c r="Z88" s="80">
        <f t="shared" si="13"/>
        <v>0</v>
      </c>
      <c r="AA88" s="80" t="str">
        <f t="shared" si="14"/>
        <v>张江支行</v>
      </c>
      <c r="AB88" s="81" t="s">
        <v>358</v>
      </c>
      <c r="AC88" s="81">
        <v>0</v>
      </c>
      <c r="AD88" s="81">
        <v>0</v>
      </c>
      <c r="AE88" s="81">
        <v>0</v>
      </c>
      <c r="AF88" s="81">
        <v>0</v>
      </c>
      <c r="AG88" s="80" t="str">
        <f>IFERROR(VLOOKUP(AB88,$AI:$AJ,2,FALSE),0)</f>
        <v>张江支行</v>
      </c>
      <c r="AI88" s="89" t="s">
        <v>359</v>
      </c>
      <c r="AJ88" s="89" t="s">
        <v>286</v>
      </c>
      <c r="AL88" s="83"/>
      <c r="AM88" s="83"/>
      <c r="AN88" s="83"/>
      <c r="AO88" s="83"/>
      <c r="AP88" s="83"/>
      <c r="AX88" s="80" t="s">
        <v>359</v>
      </c>
      <c r="AY88" s="80" t="s">
        <v>286</v>
      </c>
      <c r="BB88" s="80" t="str">
        <f>VLOOKUP(BC88,$AX:$AY,2,FALSE)</f>
        <v>六团支行</v>
      </c>
      <c r="BC88" s="80" t="s">
        <v>357</v>
      </c>
      <c r="BD88" s="80">
        <v>0</v>
      </c>
    </row>
    <row r="89" s="80" customFormat="1" ht="17.25" spans="1:56">
      <c r="A89" s="95"/>
      <c r="B89" s="95"/>
      <c r="C89" s="95"/>
      <c r="D89" s="95"/>
      <c r="E89" s="95"/>
      <c r="F89" s="95"/>
      <c r="G89" s="95"/>
      <c r="H89" s="95"/>
      <c r="I89" s="95"/>
      <c r="J89" s="95"/>
      <c r="K89" s="95"/>
      <c r="Y89" s="98"/>
      <c r="Z89" s="80">
        <f t="shared" si="13"/>
        <v>0</v>
      </c>
      <c r="AA89" s="80" t="str">
        <f t="shared" si="14"/>
        <v>合庆支行</v>
      </c>
      <c r="AB89" s="81" t="s">
        <v>103</v>
      </c>
      <c r="AC89" s="81">
        <v>0</v>
      </c>
      <c r="AD89" s="81">
        <v>0</v>
      </c>
      <c r="AE89" s="81">
        <v>1</v>
      </c>
      <c r="AF89" s="81">
        <v>0</v>
      </c>
      <c r="AG89" s="80" t="str">
        <f>IFERROR(VLOOKUP(AB89,$AI:$AJ,2,FALSE),0)</f>
        <v>合庆支行</v>
      </c>
      <c r="AI89" s="89" t="s">
        <v>361</v>
      </c>
      <c r="AJ89" s="89" t="s">
        <v>286</v>
      </c>
      <c r="AL89" s="83"/>
      <c r="AM89" s="83"/>
      <c r="AN89" s="83"/>
      <c r="AO89" s="83"/>
      <c r="AP89" s="83"/>
      <c r="AX89" s="80" t="s">
        <v>361</v>
      </c>
      <c r="AY89" s="80" t="s">
        <v>286</v>
      </c>
      <c r="BB89" s="80" t="str">
        <f>VLOOKUP(BC89,$AX:$AY,2,FALSE)</f>
        <v>高行支行</v>
      </c>
      <c r="BC89" s="80" t="s">
        <v>360</v>
      </c>
      <c r="BD89" s="80">
        <v>0</v>
      </c>
    </row>
    <row r="90" s="80" customFormat="1" ht="17.25" spans="1:56">
      <c r="A90" s="95"/>
      <c r="B90" s="95"/>
      <c r="C90" s="95"/>
      <c r="D90" s="95"/>
      <c r="E90" s="95"/>
      <c r="F90" s="95"/>
      <c r="G90" s="95"/>
      <c r="H90" s="95"/>
      <c r="I90" s="95"/>
      <c r="J90" s="95"/>
      <c r="K90" s="95"/>
      <c r="Y90" s="98"/>
      <c r="Z90" s="80">
        <f t="shared" si="13"/>
        <v>0</v>
      </c>
      <c r="AA90" s="80" t="str">
        <f t="shared" si="14"/>
        <v>合庆支行</v>
      </c>
      <c r="AB90" s="81" t="s">
        <v>161</v>
      </c>
      <c r="AC90" s="81">
        <v>0</v>
      </c>
      <c r="AD90" s="81">
        <v>1000</v>
      </c>
      <c r="AE90" s="81">
        <v>0</v>
      </c>
      <c r="AF90" s="81">
        <v>36000</v>
      </c>
      <c r="AG90" s="80" t="str">
        <f>IFERROR(VLOOKUP(AB90,$AI:$AJ,2,FALSE),0)</f>
        <v>合庆支行</v>
      </c>
      <c r="AI90" s="89" t="s">
        <v>363</v>
      </c>
      <c r="AJ90" s="89" t="s">
        <v>286</v>
      </c>
      <c r="AL90" s="83"/>
      <c r="AM90" s="83"/>
      <c r="AN90" s="83"/>
      <c r="AO90" s="83"/>
      <c r="AP90" s="83"/>
      <c r="AX90" s="80" t="s">
        <v>363</v>
      </c>
      <c r="AY90" s="80" t="s">
        <v>286</v>
      </c>
      <c r="BB90" s="80" t="str">
        <f>VLOOKUP(BC90,$AX:$AY,2,FALSE)</f>
        <v>唐镇支行</v>
      </c>
      <c r="BC90" s="80" t="s">
        <v>362</v>
      </c>
      <c r="BD90" s="80">
        <v>0</v>
      </c>
    </row>
    <row r="91" s="80" customFormat="1" ht="17.25" spans="1:56">
      <c r="A91" s="95"/>
      <c r="B91" s="95"/>
      <c r="C91" s="95"/>
      <c r="D91" s="95"/>
      <c r="E91" s="95"/>
      <c r="F91" s="95"/>
      <c r="G91" s="95"/>
      <c r="H91" s="95"/>
      <c r="I91" s="95"/>
      <c r="J91" s="95"/>
      <c r="K91" s="95"/>
      <c r="Y91" s="98"/>
      <c r="Z91" s="80">
        <f t="shared" si="13"/>
        <v>0</v>
      </c>
      <c r="AA91" s="80" t="str">
        <f t="shared" si="14"/>
        <v>凌桥支行</v>
      </c>
      <c r="AB91" s="81" t="s">
        <v>365</v>
      </c>
      <c r="AC91" s="81">
        <v>0</v>
      </c>
      <c r="AD91" s="81">
        <v>0</v>
      </c>
      <c r="AE91" s="81">
        <v>1</v>
      </c>
      <c r="AF91" s="81">
        <v>0</v>
      </c>
      <c r="AG91" s="80" t="str">
        <f>IFERROR(VLOOKUP(AB91,$AI:$AJ,2,FALSE),0)</f>
        <v>凌桥支行</v>
      </c>
      <c r="AI91" s="89" t="s">
        <v>366</v>
      </c>
      <c r="AJ91" s="89" t="s">
        <v>286</v>
      </c>
      <c r="AL91" s="83"/>
      <c r="AM91" s="83"/>
      <c r="AN91" s="83"/>
      <c r="AO91" s="83"/>
      <c r="AP91" s="83"/>
      <c r="AX91" s="80" t="s">
        <v>366</v>
      </c>
      <c r="AY91" s="80" t="s">
        <v>286</v>
      </c>
      <c r="BB91" s="80" t="str">
        <f>VLOOKUP(BC91,$AX:$AY,2,FALSE)</f>
        <v>花木支行</v>
      </c>
      <c r="BC91" s="80" t="s">
        <v>364</v>
      </c>
      <c r="BD91" s="80">
        <v>1</v>
      </c>
    </row>
    <row r="92" s="80" customFormat="1" ht="17.25" spans="1:56">
      <c r="A92" s="95"/>
      <c r="B92" s="95"/>
      <c r="C92" s="95"/>
      <c r="D92" s="95"/>
      <c r="E92" s="95"/>
      <c r="F92" s="95"/>
      <c r="G92" s="95"/>
      <c r="H92" s="95"/>
      <c r="I92" s="95"/>
      <c r="J92" s="95"/>
      <c r="K92" s="95"/>
      <c r="Y92" s="98"/>
      <c r="Z92" s="80">
        <f t="shared" si="13"/>
        <v>0</v>
      </c>
      <c r="AA92" s="80" t="str">
        <f t="shared" si="14"/>
        <v>洋泾支行</v>
      </c>
      <c r="AB92" s="81" t="s">
        <v>166</v>
      </c>
      <c r="AC92" s="81">
        <v>0</v>
      </c>
      <c r="AD92" s="81">
        <v>0</v>
      </c>
      <c r="AE92" s="81">
        <v>1</v>
      </c>
      <c r="AF92" s="81">
        <v>0</v>
      </c>
      <c r="AG92" s="80" t="str">
        <f>IFERROR(VLOOKUP(AB92,$AI:$AJ,2,FALSE),0)</f>
        <v>洋泾支行</v>
      </c>
      <c r="AI92" s="89" t="s">
        <v>367</v>
      </c>
      <c r="AJ92" s="89" t="s">
        <v>286</v>
      </c>
      <c r="AL92" s="83"/>
      <c r="AM92" s="83"/>
      <c r="AN92" s="83"/>
      <c r="AO92" s="83"/>
      <c r="AP92" s="83"/>
      <c r="AX92" s="80" t="s">
        <v>367</v>
      </c>
      <c r="AY92" s="80" t="s">
        <v>286</v>
      </c>
      <c r="BB92" s="80" t="str">
        <f>VLOOKUP(BC92,$AX:$AY,2,FALSE)</f>
        <v>零售市场部</v>
      </c>
      <c r="BC92" s="80" t="s">
        <v>162</v>
      </c>
      <c r="BD92" s="80">
        <v>1</v>
      </c>
    </row>
    <row r="93" s="80" customFormat="1" ht="17.25" spans="1:56">
      <c r="A93" s="95"/>
      <c r="B93" s="95"/>
      <c r="C93" s="95"/>
      <c r="D93" s="95"/>
      <c r="E93" s="95"/>
      <c r="F93" s="95"/>
      <c r="G93" s="95"/>
      <c r="H93" s="95"/>
      <c r="I93" s="95"/>
      <c r="J93" s="95"/>
      <c r="K93" s="95"/>
      <c r="Y93" s="98"/>
      <c r="Z93" s="80">
        <f t="shared" si="13"/>
        <v>0</v>
      </c>
      <c r="AA93" s="80" t="str">
        <f t="shared" si="14"/>
        <v>金桥支行</v>
      </c>
      <c r="AB93" s="81" t="s">
        <v>369</v>
      </c>
      <c r="AC93" s="81">
        <v>0</v>
      </c>
      <c r="AD93" s="81">
        <v>0</v>
      </c>
      <c r="AE93" s="81">
        <v>0</v>
      </c>
      <c r="AF93" s="81">
        <v>0</v>
      </c>
      <c r="AG93" s="80" t="str">
        <f>IFERROR(VLOOKUP(AB93,$AI:$AJ,2,FALSE),0)</f>
        <v>金桥支行</v>
      </c>
      <c r="AI93" s="89"/>
      <c r="AJ93" s="89"/>
      <c r="AL93" s="83"/>
      <c r="AM93" s="83"/>
      <c r="AN93" s="83"/>
      <c r="AO93" s="83"/>
      <c r="AP93" s="83"/>
      <c r="BB93" s="80" t="str">
        <f>VLOOKUP(BC93,$AX:$AY,2,FALSE)</f>
        <v>南新分理处</v>
      </c>
      <c r="BC93" s="80" t="s">
        <v>368</v>
      </c>
      <c r="BD93" s="80">
        <v>0</v>
      </c>
    </row>
    <row r="94" s="80" customFormat="1" ht="17.25" spans="1:56">
      <c r="A94" s="95"/>
      <c r="B94" s="95"/>
      <c r="C94" s="95"/>
      <c r="D94" s="95"/>
      <c r="E94" s="95"/>
      <c r="F94" s="95"/>
      <c r="G94" s="95"/>
      <c r="H94" s="95"/>
      <c r="I94" s="95"/>
      <c r="J94" s="95"/>
      <c r="K94" s="95"/>
      <c r="Y94" s="98"/>
      <c r="Z94" s="80">
        <f t="shared" si="13"/>
        <v>0</v>
      </c>
      <c r="AA94" s="80" t="str">
        <f t="shared" si="14"/>
        <v>合规内控部</v>
      </c>
      <c r="AB94" s="81" t="s">
        <v>371</v>
      </c>
      <c r="AC94" s="81">
        <v>0</v>
      </c>
      <c r="AD94" s="81">
        <v>0</v>
      </c>
      <c r="AE94" s="81">
        <v>0</v>
      </c>
      <c r="AF94" s="81">
        <v>0</v>
      </c>
      <c r="AG94" s="80" t="str">
        <f>IFERROR(VLOOKUP(AB94,$AI:$AJ,2,FALSE),0)</f>
        <v>合规内控部</v>
      </c>
      <c r="AI94" s="89" t="s">
        <v>372</v>
      </c>
      <c r="AJ94" s="89" t="s">
        <v>286</v>
      </c>
      <c r="AL94" s="83"/>
      <c r="AM94" s="83"/>
      <c r="AN94" s="83"/>
      <c r="AO94" s="83"/>
      <c r="AP94" s="83"/>
      <c r="AX94" s="80" t="s">
        <v>372</v>
      </c>
      <c r="AY94" s="80" t="s">
        <v>286</v>
      </c>
      <c r="BB94" s="80" t="str">
        <f>VLOOKUP(BC94,$AX:$AY,2,FALSE)</f>
        <v>陆家嘴支行</v>
      </c>
      <c r="BC94" s="80" t="s">
        <v>370</v>
      </c>
      <c r="BD94" s="80">
        <v>0</v>
      </c>
    </row>
    <row r="95" s="80" customFormat="1" ht="17.25" spans="1:56">
      <c r="A95" s="95"/>
      <c r="B95" s="95"/>
      <c r="C95" s="95"/>
      <c r="D95" s="95"/>
      <c r="E95" s="95"/>
      <c r="F95" s="95"/>
      <c r="G95" s="95"/>
      <c r="H95" s="95"/>
      <c r="I95" s="95"/>
      <c r="J95" s="95"/>
      <c r="K95" s="95"/>
      <c r="Y95" s="98"/>
      <c r="Z95" s="80">
        <f t="shared" si="13"/>
        <v>0</v>
      </c>
      <c r="AA95" s="80" t="str">
        <f t="shared" si="14"/>
        <v>御桥分理处</v>
      </c>
      <c r="AB95" s="81" t="s">
        <v>374</v>
      </c>
      <c r="AC95" s="81">
        <v>0</v>
      </c>
      <c r="AD95" s="81">
        <v>0</v>
      </c>
      <c r="AE95" s="81">
        <v>0</v>
      </c>
      <c r="AF95" s="81">
        <v>0</v>
      </c>
      <c r="AG95" s="80" t="str">
        <f>IFERROR(VLOOKUP(AB95,$AI:$AJ,2,FALSE),0)</f>
        <v>御桥分理处</v>
      </c>
      <c r="AI95" s="89" t="s">
        <v>375</v>
      </c>
      <c r="AJ95" s="89" t="s">
        <v>286</v>
      </c>
      <c r="AL95" s="83"/>
      <c r="AM95" s="83"/>
      <c r="AN95" s="83"/>
      <c r="AO95" s="83"/>
      <c r="AP95" s="83"/>
      <c r="AX95" s="80" t="s">
        <v>375</v>
      </c>
      <c r="AY95" s="80" t="s">
        <v>286</v>
      </c>
      <c r="BB95" s="80" t="str">
        <f>VLOOKUP(BC95,$AX:$AY,2,FALSE)</f>
        <v>东沟支行</v>
      </c>
      <c r="BC95" s="80" t="s">
        <v>373</v>
      </c>
      <c r="BD95" s="80">
        <v>0</v>
      </c>
    </row>
    <row r="96" s="80" customFormat="1" ht="17.25" spans="1:56">
      <c r="A96" s="95"/>
      <c r="B96" s="95"/>
      <c r="C96" s="95"/>
      <c r="D96" s="95"/>
      <c r="E96" s="95"/>
      <c r="F96" s="95"/>
      <c r="G96" s="95"/>
      <c r="H96" s="95"/>
      <c r="I96" s="95"/>
      <c r="J96" s="95"/>
      <c r="K96" s="95"/>
      <c r="Y96" s="98"/>
      <c r="Z96" s="80">
        <f t="shared" si="13"/>
        <v>0</v>
      </c>
      <c r="AA96" s="80" t="str">
        <f t="shared" si="14"/>
        <v>凌兆分理处</v>
      </c>
      <c r="AB96" s="81" t="s">
        <v>376</v>
      </c>
      <c r="AC96" s="81">
        <v>0</v>
      </c>
      <c r="AD96" s="81">
        <v>0</v>
      </c>
      <c r="AE96" s="81">
        <v>0</v>
      </c>
      <c r="AF96" s="81">
        <v>0</v>
      </c>
      <c r="AG96" s="80" t="str">
        <f>IFERROR(VLOOKUP(AB96,$AI:$AJ,2,FALSE),0)</f>
        <v>凌兆分理处</v>
      </c>
      <c r="AI96" s="89" t="s">
        <v>377</v>
      </c>
      <c r="AJ96" s="89" t="s">
        <v>286</v>
      </c>
      <c r="AL96" s="83"/>
      <c r="AM96" s="83"/>
      <c r="AN96" s="83"/>
      <c r="AO96" s="83"/>
      <c r="AP96" s="83"/>
      <c r="AX96" s="80" t="s">
        <v>377</v>
      </c>
      <c r="AY96" s="80" t="s">
        <v>286</v>
      </c>
      <c r="BB96" s="80" t="str">
        <f>VLOOKUP(BC96,$AX:$AY,2,FALSE)</f>
        <v>孙桥支行</v>
      </c>
      <c r="BC96" s="80" t="s">
        <v>203</v>
      </c>
      <c r="BD96" s="80">
        <v>0</v>
      </c>
    </row>
    <row r="97" s="80" customFormat="1" ht="17.25" spans="1:56">
      <c r="A97" s="95"/>
      <c r="B97" s="95"/>
      <c r="C97" s="95"/>
      <c r="D97" s="95"/>
      <c r="E97" s="95"/>
      <c r="F97" s="95"/>
      <c r="G97" s="95"/>
      <c r="H97" s="95"/>
      <c r="I97" s="95"/>
      <c r="J97" s="95"/>
      <c r="K97" s="95"/>
      <c r="Y97" s="98"/>
      <c r="Z97" s="80">
        <f t="shared" si="13"/>
        <v>0</v>
      </c>
      <c r="AA97" s="80">
        <f t="shared" si="14"/>
        <v>0</v>
      </c>
      <c r="AB97" s="81" t="s">
        <v>379</v>
      </c>
      <c r="AC97" s="81">
        <v>0</v>
      </c>
      <c r="AD97" s="81">
        <v>0</v>
      </c>
      <c r="AE97" s="81">
        <v>0</v>
      </c>
      <c r="AF97" s="81">
        <v>0</v>
      </c>
      <c r="AG97" s="80">
        <f>IFERROR(VLOOKUP(AB97,$AI:$AJ,2,FALSE),0)</f>
        <v>0</v>
      </c>
      <c r="AI97" s="89" t="s">
        <v>380</v>
      </c>
      <c r="AJ97" s="89" t="s">
        <v>286</v>
      </c>
      <c r="AL97" s="83"/>
      <c r="AM97" s="83"/>
      <c r="AN97" s="83"/>
      <c r="AO97" s="83"/>
      <c r="AP97" s="83"/>
      <c r="AX97" s="80" t="s">
        <v>380</v>
      </c>
      <c r="AY97" s="80" t="s">
        <v>286</v>
      </c>
      <c r="BB97" s="80" t="str">
        <f>VLOOKUP(BC97,$AX:$AY,2,FALSE)</f>
        <v>施湾支行</v>
      </c>
      <c r="BC97" s="80" t="s">
        <v>378</v>
      </c>
      <c r="BD97" s="80">
        <v>0</v>
      </c>
    </row>
    <row r="98" s="80" customFormat="1" ht="17.25" spans="1:56">
      <c r="A98" s="95"/>
      <c r="B98" s="95"/>
      <c r="C98" s="95"/>
      <c r="D98" s="95"/>
      <c r="E98" s="95"/>
      <c r="F98" s="95"/>
      <c r="G98" s="95"/>
      <c r="H98" s="95"/>
      <c r="I98" s="95"/>
      <c r="J98" s="95"/>
      <c r="K98" s="95"/>
      <c r="Y98" s="98"/>
      <c r="Z98" s="80">
        <f t="shared" si="13"/>
        <v>0</v>
      </c>
      <c r="AA98" s="80">
        <f t="shared" si="14"/>
        <v>0</v>
      </c>
      <c r="AB98" s="81" t="s">
        <v>382</v>
      </c>
      <c r="AC98" s="81">
        <v>0</v>
      </c>
      <c r="AD98" s="81">
        <v>0</v>
      </c>
      <c r="AE98" s="81">
        <v>0</v>
      </c>
      <c r="AF98" s="81">
        <v>0</v>
      </c>
      <c r="AG98" s="80">
        <f>IFERROR(VLOOKUP(AB98,$AI:$AJ,2,FALSE),0)</f>
        <v>0</v>
      </c>
      <c r="AI98" s="89" t="s">
        <v>383</v>
      </c>
      <c r="AJ98" s="89" t="s">
        <v>286</v>
      </c>
      <c r="AL98" s="83"/>
      <c r="AM98" s="83"/>
      <c r="AN98" s="83"/>
      <c r="AO98" s="83"/>
      <c r="AP98" s="83"/>
      <c r="AX98" s="80" t="s">
        <v>383</v>
      </c>
      <c r="AY98" s="80" t="s">
        <v>286</v>
      </c>
      <c r="BB98" s="80" t="str">
        <f>VLOOKUP(BC98,$AX:$AY,2,FALSE)</f>
        <v>洋泾支行</v>
      </c>
      <c r="BC98" s="80" t="s">
        <v>381</v>
      </c>
      <c r="BD98" s="80">
        <v>1</v>
      </c>
    </row>
    <row r="99" s="80" customFormat="1" ht="17.25" spans="1:56">
      <c r="A99" s="95"/>
      <c r="B99" s="95"/>
      <c r="C99" s="95"/>
      <c r="D99" s="95"/>
      <c r="E99" s="95"/>
      <c r="F99" s="95"/>
      <c r="G99" s="95"/>
      <c r="H99" s="95"/>
      <c r="I99" s="95"/>
      <c r="J99" s="95"/>
      <c r="K99" s="95"/>
      <c r="Y99" s="98"/>
      <c r="Z99" s="80">
        <f t="shared" si="13"/>
        <v>0</v>
      </c>
      <c r="AA99" s="80" t="str">
        <f t="shared" si="14"/>
        <v>南新分理处</v>
      </c>
      <c r="AB99" s="81" t="s">
        <v>110</v>
      </c>
      <c r="AC99" s="81">
        <v>0</v>
      </c>
      <c r="AD99" s="81">
        <v>0</v>
      </c>
      <c r="AE99" s="81">
        <v>0</v>
      </c>
      <c r="AF99" s="81">
        <v>0</v>
      </c>
      <c r="AG99" s="80" t="str">
        <f>IFERROR(VLOOKUP(AB99,$AI:$AJ,2,FALSE),0)</f>
        <v>南新分理处</v>
      </c>
      <c r="AI99" s="89" t="s">
        <v>385</v>
      </c>
      <c r="AJ99" s="89" t="s">
        <v>286</v>
      </c>
      <c r="AL99" s="83"/>
      <c r="AM99" s="83"/>
      <c r="AN99" s="83"/>
      <c r="AO99" s="83"/>
      <c r="AP99" s="83"/>
      <c r="AX99" s="80" t="s">
        <v>385</v>
      </c>
      <c r="AY99" s="80" t="s">
        <v>286</v>
      </c>
      <c r="BB99" s="80" t="str">
        <f>VLOOKUP(BC99,$AX:$AY,2,FALSE)</f>
        <v>合庆支行</v>
      </c>
      <c r="BC99" s="80" t="s">
        <v>384</v>
      </c>
      <c r="BD99" s="80">
        <v>0</v>
      </c>
    </row>
    <row r="100" s="80" customFormat="1" ht="17.25" spans="1:56">
      <c r="A100" s="95"/>
      <c r="B100" s="95"/>
      <c r="C100" s="95"/>
      <c r="D100" s="95"/>
      <c r="E100" s="95"/>
      <c r="F100" s="95"/>
      <c r="G100" s="95"/>
      <c r="H100" s="95"/>
      <c r="I100" s="95"/>
      <c r="J100" s="95"/>
      <c r="K100" s="95"/>
      <c r="Y100" s="98"/>
      <c r="Z100" s="80">
        <f t="shared" si="13"/>
        <v>0</v>
      </c>
      <c r="AA100" s="80">
        <f t="shared" si="14"/>
        <v>0</v>
      </c>
      <c r="AB100" s="81" t="s">
        <v>386</v>
      </c>
      <c r="AC100" s="81">
        <v>0</v>
      </c>
      <c r="AD100" s="81">
        <v>0</v>
      </c>
      <c r="AE100" s="81">
        <v>0</v>
      </c>
      <c r="AF100" s="81">
        <v>0</v>
      </c>
      <c r="AG100" s="80">
        <f>IFERROR(VLOOKUP(AB100,$AI:$AJ,2,FALSE),0)</f>
        <v>0</v>
      </c>
      <c r="AI100" s="89" t="s">
        <v>387</v>
      </c>
      <c r="AJ100" s="89" t="s">
        <v>286</v>
      </c>
      <c r="AL100" s="83"/>
      <c r="AM100" s="83"/>
      <c r="AN100" s="83"/>
      <c r="AO100" s="83"/>
      <c r="AP100" s="83"/>
      <c r="AX100" s="80" t="s">
        <v>387</v>
      </c>
      <c r="AY100" s="80" t="s">
        <v>286</v>
      </c>
      <c r="BB100" s="80" t="str">
        <f>VLOOKUP(BC100,$AX:$AY,2,FALSE)</f>
        <v>零售市场部</v>
      </c>
      <c r="BC100" s="80" t="s">
        <v>206</v>
      </c>
      <c r="BD100" s="80">
        <v>0</v>
      </c>
    </row>
    <row r="101" s="80" customFormat="1" ht="17.25" spans="1:56">
      <c r="A101" s="95"/>
      <c r="B101" s="95"/>
      <c r="C101" s="95"/>
      <c r="D101" s="95"/>
      <c r="E101" s="95"/>
      <c r="F101" s="95"/>
      <c r="G101" s="95"/>
      <c r="H101" s="95"/>
      <c r="I101" s="95"/>
      <c r="J101" s="95"/>
      <c r="K101" s="95"/>
      <c r="Y101" s="98"/>
      <c r="Z101" s="80">
        <f t="shared" si="13"/>
        <v>0</v>
      </c>
      <c r="AA101" s="80">
        <f t="shared" si="14"/>
        <v>0</v>
      </c>
      <c r="AB101" s="81" t="s">
        <v>388</v>
      </c>
      <c r="AC101" s="81">
        <v>0</v>
      </c>
      <c r="AD101" s="81">
        <v>0</v>
      </c>
      <c r="AE101" s="81">
        <v>0</v>
      </c>
      <c r="AF101" s="81">
        <v>0</v>
      </c>
      <c r="AG101" s="80">
        <f>IFERROR(VLOOKUP(AB101,$AI:$AJ,2,FALSE),0)</f>
        <v>0</v>
      </c>
      <c r="AI101" s="89" t="s">
        <v>389</v>
      </c>
      <c r="AJ101" s="89" t="s">
        <v>286</v>
      </c>
      <c r="AL101" s="83"/>
      <c r="AM101" s="83"/>
      <c r="AN101" s="83"/>
      <c r="AO101" s="83"/>
      <c r="AP101" s="83"/>
      <c r="AX101" s="80" t="s">
        <v>389</v>
      </c>
      <c r="AY101" s="80" t="s">
        <v>286</v>
      </c>
      <c r="BB101" s="80" t="str">
        <f>VLOOKUP(BC101,$AX:$AY,2,FALSE)</f>
        <v>严桥支行</v>
      </c>
      <c r="BC101" s="80" t="s">
        <v>211</v>
      </c>
      <c r="BD101" s="80">
        <v>0</v>
      </c>
    </row>
    <row r="102" s="80" customFormat="1" ht="17.25" spans="1:56">
      <c r="A102" s="95"/>
      <c r="B102" s="95"/>
      <c r="C102" s="95"/>
      <c r="D102" s="95"/>
      <c r="E102" s="95"/>
      <c r="F102" s="95"/>
      <c r="G102" s="95"/>
      <c r="H102" s="95"/>
      <c r="I102" s="95"/>
      <c r="J102" s="95"/>
      <c r="K102" s="95"/>
      <c r="Y102" s="98"/>
      <c r="Z102" s="80">
        <f t="shared" si="13"/>
        <v>0</v>
      </c>
      <c r="AA102" s="80" t="str">
        <f t="shared" si="14"/>
        <v>龚路支行</v>
      </c>
      <c r="AB102" s="81" t="s">
        <v>391</v>
      </c>
      <c r="AC102" s="81">
        <v>0</v>
      </c>
      <c r="AD102" s="81">
        <v>0</v>
      </c>
      <c r="AE102" s="81">
        <v>0</v>
      </c>
      <c r="AF102" s="81">
        <v>0</v>
      </c>
      <c r="AG102" s="80" t="str">
        <f>IFERROR(VLOOKUP(AB102,$AI:$AJ,2,FALSE),0)</f>
        <v>龚路支行</v>
      </c>
      <c r="AI102" s="89" t="s">
        <v>392</v>
      </c>
      <c r="AJ102" s="89" t="s">
        <v>286</v>
      </c>
      <c r="AL102" s="83"/>
      <c r="AM102" s="83"/>
      <c r="AN102" s="83"/>
      <c r="AO102" s="83"/>
      <c r="AP102" s="83"/>
      <c r="AX102" s="80" t="s">
        <v>392</v>
      </c>
      <c r="AY102" s="80" t="s">
        <v>286</v>
      </c>
      <c r="BB102" s="80" t="str">
        <f>VLOOKUP(BC102,$AX:$AY,2,FALSE)</f>
        <v>三林支行</v>
      </c>
      <c r="BC102" s="80" t="s">
        <v>390</v>
      </c>
      <c r="BD102" s="80">
        <v>0</v>
      </c>
    </row>
    <row r="103" s="80" customFormat="1" ht="17.25" spans="1:56">
      <c r="A103" s="95"/>
      <c r="B103" s="95"/>
      <c r="C103" s="95"/>
      <c r="D103" s="95"/>
      <c r="E103" s="95"/>
      <c r="F103" s="95"/>
      <c r="G103" s="95"/>
      <c r="H103" s="95"/>
      <c r="I103" s="95"/>
      <c r="J103" s="95"/>
      <c r="K103" s="95"/>
      <c r="Y103" s="98"/>
      <c r="Z103" s="80">
        <f t="shared" si="13"/>
        <v>0</v>
      </c>
      <c r="AA103" s="80" t="str">
        <f t="shared" si="14"/>
        <v>江镇支行</v>
      </c>
      <c r="AB103" s="81" t="s">
        <v>394</v>
      </c>
      <c r="AC103" s="81">
        <v>0</v>
      </c>
      <c r="AD103" s="81">
        <v>0</v>
      </c>
      <c r="AE103" s="81">
        <v>0</v>
      </c>
      <c r="AF103" s="81">
        <v>0</v>
      </c>
      <c r="AG103" s="80" t="str">
        <f>IFERROR(VLOOKUP(AB103,$AI:$AJ,2,FALSE),0)</f>
        <v>江镇支行</v>
      </c>
      <c r="AI103" s="89" t="s">
        <v>395</v>
      </c>
      <c r="AJ103" s="89" t="s">
        <v>286</v>
      </c>
      <c r="AL103" s="83"/>
      <c r="AM103" s="83"/>
      <c r="AN103" s="83"/>
      <c r="AO103" s="83"/>
      <c r="AP103" s="83"/>
      <c r="AX103" s="80" t="s">
        <v>395</v>
      </c>
      <c r="AY103" s="80" t="s">
        <v>286</v>
      </c>
      <c r="BB103" s="80" t="str">
        <f>VLOOKUP(BC103,$AX:$AY,2,FALSE)</f>
        <v>凌桥支行</v>
      </c>
      <c r="BC103" s="80" t="s">
        <v>393</v>
      </c>
      <c r="BD103" s="80">
        <v>0</v>
      </c>
    </row>
    <row r="104" s="80" customFormat="1" ht="17.25" spans="1:56">
      <c r="A104" s="95"/>
      <c r="B104" s="95"/>
      <c r="C104" s="95"/>
      <c r="D104" s="95"/>
      <c r="E104" s="95"/>
      <c r="F104" s="95"/>
      <c r="G104" s="95"/>
      <c r="H104" s="95"/>
      <c r="I104" s="95"/>
      <c r="J104" s="95"/>
      <c r="K104" s="95"/>
      <c r="Y104" s="98"/>
      <c r="Z104" s="80">
        <f t="shared" si="13"/>
        <v>0</v>
      </c>
      <c r="AA104" s="80">
        <f t="shared" si="14"/>
        <v>0</v>
      </c>
      <c r="AB104" s="81" t="s">
        <v>397</v>
      </c>
      <c r="AC104" s="81">
        <v>0</v>
      </c>
      <c r="AD104" s="81">
        <v>0</v>
      </c>
      <c r="AE104" s="81">
        <v>0</v>
      </c>
      <c r="AF104" s="81">
        <v>0</v>
      </c>
      <c r="AG104" s="80">
        <f>IFERROR(VLOOKUP(AB104,$AI:$AJ,2,FALSE),0)</f>
        <v>0</v>
      </c>
      <c r="AI104" s="89" t="s">
        <v>398</v>
      </c>
      <c r="AJ104" s="89" t="s">
        <v>286</v>
      </c>
      <c r="AL104" s="83"/>
      <c r="AM104" s="83"/>
      <c r="AN104" s="83"/>
      <c r="AO104" s="83"/>
      <c r="AP104" s="83"/>
      <c r="AX104" s="80" t="s">
        <v>398</v>
      </c>
      <c r="AY104" s="80" t="s">
        <v>286</v>
      </c>
      <c r="BB104" s="80" t="str">
        <f>VLOOKUP(BC104,$AX:$AY,2,FALSE)</f>
        <v>三林支行</v>
      </c>
      <c r="BC104" s="80" t="s">
        <v>396</v>
      </c>
      <c r="BD104" s="80">
        <v>0</v>
      </c>
    </row>
    <row r="105" s="80" customFormat="1" ht="17.25" spans="1:56">
      <c r="A105" s="95"/>
      <c r="B105" s="95"/>
      <c r="C105" s="95"/>
      <c r="D105" s="95"/>
      <c r="E105" s="95"/>
      <c r="F105" s="95"/>
      <c r="G105" s="95"/>
      <c r="H105" s="95"/>
      <c r="I105" s="95"/>
      <c r="J105" s="95"/>
      <c r="K105" s="95"/>
      <c r="Y105" s="98"/>
      <c r="Z105" s="80">
        <f t="shared" si="13"/>
        <v>0</v>
      </c>
      <c r="AA105" s="80" t="str">
        <f t="shared" si="14"/>
        <v>益江支行</v>
      </c>
      <c r="AB105" s="81" t="s">
        <v>399</v>
      </c>
      <c r="AC105" s="81">
        <v>0</v>
      </c>
      <c r="AD105" s="81">
        <v>0</v>
      </c>
      <c r="AE105" s="81">
        <v>0</v>
      </c>
      <c r="AF105" s="81">
        <v>0</v>
      </c>
      <c r="AG105" s="80" t="str">
        <f>IFERROR(VLOOKUP(AB105,$AI:$AJ,2,FALSE),0)</f>
        <v>益江支行</v>
      </c>
      <c r="AI105" s="89" t="s">
        <v>400</v>
      </c>
      <c r="AJ105" s="89" t="s">
        <v>286</v>
      </c>
      <c r="AL105" s="83"/>
      <c r="AM105" s="83"/>
      <c r="AN105" s="83"/>
      <c r="AO105" s="83"/>
      <c r="AP105" s="83"/>
      <c r="AX105" s="80" t="s">
        <v>400</v>
      </c>
      <c r="AY105" s="80" t="s">
        <v>286</v>
      </c>
      <c r="BB105" s="80" t="str">
        <f>VLOOKUP(BC105,$AX:$AY,2,FALSE)</f>
        <v>益江分理处</v>
      </c>
      <c r="BC105" s="80" t="s">
        <v>215</v>
      </c>
      <c r="BD105" s="80">
        <v>1</v>
      </c>
    </row>
    <row r="106" s="80" customFormat="1" ht="17.25" spans="1:56">
      <c r="A106" s="95"/>
      <c r="B106" s="95"/>
      <c r="C106" s="95"/>
      <c r="D106" s="95"/>
      <c r="E106" s="95"/>
      <c r="F106" s="95"/>
      <c r="G106" s="95"/>
      <c r="H106" s="95"/>
      <c r="I106" s="95"/>
      <c r="J106" s="95"/>
      <c r="K106" s="95"/>
      <c r="Y106" s="98"/>
      <c r="Z106" s="80">
        <f t="shared" si="13"/>
        <v>0</v>
      </c>
      <c r="AA106" s="80" t="str">
        <f t="shared" si="14"/>
        <v>川沙支行</v>
      </c>
      <c r="AB106" s="81" t="s">
        <v>401</v>
      </c>
      <c r="AC106" s="81">
        <v>0</v>
      </c>
      <c r="AD106" s="81">
        <v>0</v>
      </c>
      <c r="AE106" s="81">
        <v>0</v>
      </c>
      <c r="AF106" s="81">
        <v>0</v>
      </c>
      <c r="AG106" s="80" t="str">
        <f>IFERROR(VLOOKUP(AB106,$AI:$AJ,2,FALSE),0)</f>
        <v>川沙支行</v>
      </c>
      <c r="AI106" s="89" t="s">
        <v>402</v>
      </c>
      <c r="AJ106" s="89" t="s">
        <v>286</v>
      </c>
      <c r="AL106" s="83"/>
      <c r="AM106" s="83"/>
      <c r="AN106" s="83"/>
      <c r="AO106" s="83"/>
      <c r="AP106" s="83"/>
      <c r="AX106" s="80" t="s">
        <v>402</v>
      </c>
      <c r="AY106" s="80" t="s">
        <v>286</v>
      </c>
      <c r="BB106" s="80" t="str">
        <f>VLOOKUP(BC106,$AX:$AY,2,FALSE)</f>
        <v>零售市场部</v>
      </c>
      <c r="BC106" s="80" t="s">
        <v>168</v>
      </c>
      <c r="BD106" s="80">
        <v>89</v>
      </c>
    </row>
    <row r="107" s="80" customFormat="1" ht="17.25" spans="1:56">
      <c r="A107" s="95"/>
      <c r="B107" s="95"/>
      <c r="C107" s="95"/>
      <c r="D107" s="95"/>
      <c r="E107" s="95"/>
      <c r="F107" s="95"/>
      <c r="G107" s="95"/>
      <c r="H107" s="95"/>
      <c r="I107" s="95"/>
      <c r="J107" s="95"/>
      <c r="K107" s="95"/>
      <c r="Y107" s="98"/>
      <c r="Z107" s="80">
        <f t="shared" si="13"/>
        <v>0</v>
      </c>
      <c r="AA107" s="80" t="str">
        <f t="shared" si="14"/>
        <v>零售市场部</v>
      </c>
      <c r="AB107" s="81" t="s">
        <v>403</v>
      </c>
      <c r="AC107" s="81">
        <v>0</v>
      </c>
      <c r="AD107" s="81">
        <v>0</v>
      </c>
      <c r="AE107" s="81">
        <v>0</v>
      </c>
      <c r="AF107" s="81">
        <v>0</v>
      </c>
      <c r="AG107" s="80" t="str">
        <f>IFERROR(VLOOKUP(AB107,$AI:$AJ,2,FALSE),0)</f>
        <v>零售市场部</v>
      </c>
      <c r="AI107" s="89" t="s">
        <v>404</v>
      </c>
      <c r="AJ107" s="89" t="s">
        <v>286</v>
      </c>
      <c r="AL107" s="83"/>
      <c r="AM107" s="83"/>
      <c r="AN107" s="83"/>
      <c r="AO107" s="83"/>
      <c r="AP107" s="83"/>
      <c r="AX107" s="80" t="s">
        <v>404</v>
      </c>
      <c r="AY107" s="80" t="s">
        <v>286</v>
      </c>
      <c r="BB107" s="80" t="str">
        <f>VLOOKUP(BC107,$AX:$AY,2,FALSE)</f>
        <v>新园路支行</v>
      </c>
      <c r="BC107" s="80" t="s">
        <v>172</v>
      </c>
      <c r="BD107" s="80">
        <v>0</v>
      </c>
    </row>
    <row r="108" s="80" customFormat="1" ht="17.25" spans="1:56">
      <c r="A108" s="95"/>
      <c r="B108" s="95"/>
      <c r="C108" s="95"/>
      <c r="D108" s="95"/>
      <c r="E108" s="95"/>
      <c r="F108" s="95"/>
      <c r="G108" s="95"/>
      <c r="H108" s="95"/>
      <c r="I108" s="95"/>
      <c r="J108" s="95"/>
      <c r="K108" s="95"/>
      <c r="Y108" s="98"/>
      <c r="Z108" s="80">
        <f t="shared" si="13"/>
        <v>0</v>
      </c>
      <c r="AA108" s="80" t="str">
        <f t="shared" si="14"/>
        <v>金桥支行</v>
      </c>
      <c r="AB108" s="81" t="s">
        <v>70</v>
      </c>
      <c r="AC108" s="81">
        <v>0</v>
      </c>
      <c r="AD108" s="81">
        <v>0</v>
      </c>
      <c r="AE108" s="81">
        <v>0</v>
      </c>
      <c r="AF108" s="81">
        <v>100000</v>
      </c>
      <c r="AG108" s="80" t="str">
        <f>IFERROR(VLOOKUP(AB108,$AI:$AJ,2,FALSE),0)</f>
        <v>金桥支行</v>
      </c>
      <c r="AI108" s="90" t="s">
        <v>406</v>
      </c>
      <c r="AJ108" s="89" t="s">
        <v>286</v>
      </c>
      <c r="AL108" s="83"/>
      <c r="AM108" s="83"/>
      <c r="AN108" s="83"/>
      <c r="AO108" s="83"/>
      <c r="AP108" s="83"/>
      <c r="AX108" s="80" t="s">
        <v>406</v>
      </c>
      <c r="AY108" s="80" t="s">
        <v>286</v>
      </c>
      <c r="BB108" s="80" t="str">
        <f>VLOOKUP(BC108,$AX:$AY,2,FALSE)</f>
        <v>江镇支行</v>
      </c>
      <c r="BC108" s="80" t="s">
        <v>405</v>
      </c>
      <c r="BD108" s="80">
        <v>0</v>
      </c>
    </row>
    <row r="109" s="80" customFormat="1" ht="17.25" spans="1:56">
      <c r="A109" s="95"/>
      <c r="B109" s="95"/>
      <c r="C109" s="95"/>
      <c r="D109" s="95"/>
      <c r="E109" s="95"/>
      <c r="F109" s="95"/>
      <c r="G109" s="95"/>
      <c r="H109" s="95"/>
      <c r="I109" s="95"/>
      <c r="J109" s="95"/>
      <c r="K109" s="95"/>
      <c r="Y109" s="98"/>
      <c r="Z109" s="80">
        <f t="shared" si="13"/>
        <v>0</v>
      </c>
      <c r="AA109" s="80" t="str">
        <f t="shared" si="14"/>
        <v>零售市场部</v>
      </c>
      <c r="AB109" s="81" t="s">
        <v>408</v>
      </c>
      <c r="AC109" s="81">
        <v>0</v>
      </c>
      <c r="AD109" s="81">
        <v>0</v>
      </c>
      <c r="AE109" s="81">
        <v>0</v>
      </c>
      <c r="AF109" s="81">
        <v>0</v>
      </c>
      <c r="AG109" s="80" t="str">
        <f>IFERROR(VLOOKUP(AB109,$AI:$AJ,2,FALSE),0)</f>
        <v>零售市场部</v>
      </c>
      <c r="AI109" s="89" t="s">
        <v>409</v>
      </c>
      <c r="AJ109" s="89" t="s">
        <v>286</v>
      </c>
      <c r="AL109" s="83"/>
      <c r="AM109" s="83"/>
      <c r="AN109" s="83"/>
      <c r="AO109" s="83"/>
      <c r="AP109" s="83"/>
      <c r="AX109" s="80" t="s">
        <v>409</v>
      </c>
      <c r="AY109" s="80" t="s">
        <v>286</v>
      </c>
      <c r="BB109" s="80" t="str">
        <f>VLOOKUP(BC109,$AX:$AY,2,FALSE)</f>
        <v>凌兆分理处</v>
      </c>
      <c r="BC109" s="80" t="s">
        <v>861</v>
      </c>
      <c r="BD109" s="80">
        <v>1</v>
      </c>
    </row>
    <row r="110" s="80" customFormat="1" ht="17.25" spans="1:56">
      <c r="A110" s="95"/>
      <c r="B110" s="95"/>
      <c r="C110" s="95"/>
      <c r="D110" s="95"/>
      <c r="E110" s="95"/>
      <c r="F110" s="95"/>
      <c r="G110" s="95"/>
      <c r="H110" s="95"/>
      <c r="I110" s="95"/>
      <c r="J110" s="95"/>
      <c r="K110" s="95"/>
      <c r="Y110" s="98"/>
      <c r="Z110" s="80">
        <f t="shared" si="13"/>
        <v>0</v>
      </c>
      <c r="AA110" s="80" t="str">
        <f t="shared" si="14"/>
        <v>龚路支行</v>
      </c>
      <c r="AB110" s="81" t="s">
        <v>411</v>
      </c>
      <c r="AC110" s="81">
        <v>0</v>
      </c>
      <c r="AD110" s="81">
        <v>0</v>
      </c>
      <c r="AE110" s="81">
        <v>0</v>
      </c>
      <c r="AF110" s="81">
        <v>0</v>
      </c>
      <c r="AG110" s="80" t="str">
        <f>IFERROR(VLOOKUP(AB110,$AI:$AJ,2,FALSE),0)</f>
        <v>龚路支行</v>
      </c>
      <c r="AI110" s="89" t="s">
        <v>412</v>
      </c>
      <c r="AJ110" s="89" t="s">
        <v>286</v>
      </c>
      <c r="AL110" s="83"/>
      <c r="AM110" s="83"/>
      <c r="AN110" s="83"/>
      <c r="AO110" s="83"/>
      <c r="AP110" s="83"/>
      <c r="AX110" s="80" t="s">
        <v>412</v>
      </c>
      <c r="AY110" s="80" t="s">
        <v>286</v>
      </c>
      <c r="BB110" s="80" t="str">
        <f>VLOOKUP(BC110,$AX:$AY,2,FALSE)</f>
        <v>金桥支行</v>
      </c>
      <c r="BC110" s="80" t="s">
        <v>407</v>
      </c>
      <c r="BD110" s="80">
        <v>0</v>
      </c>
    </row>
    <row r="111" s="80" customFormat="1" ht="17.25" spans="1:56">
      <c r="A111" s="95"/>
      <c r="B111" s="95"/>
      <c r="C111" s="95"/>
      <c r="D111" s="95"/>
      <c r="E111" s="95"/>
      <c r="F111" s="95"/>
      <c r="G111" s="95"/>
      <c r="H111" s="95"/>
      <c r="I111" s="95"/>
      <c r="J111" s="95"/>
      <c r="K111" s="95"/>
      <c r="Y111" s="98"/>
      <c r="Z111" s="80">
        <f t="shared" si="13"/>
        <v>0</v>
      </c>
      <c r="AA111" s="80" t="str">
        <f t="shared" si="14"/>
        <v>运营管理部业务保障部</v>
      </c>
      <c r="AB111" s="81" t="s">
        <v>414</v>
      </c>
      <c r="AC111" s="81">
        <v>0</v>
      </c>
      <c r="AD111" s="81">
        <v>0</v>
      </c>
      <c r="AE111" s="81">
        <v>0</v>
      </c>
      <c r="AF111" s="81">
        <v>0</v>
      </c>
      <c r="AG111" s="80" t="str">
        <f>IFERROR(VLOOKUP(AB111,$AI:$AJ,2,FALSE),0)</f>
        <v>运营管理部业务保障部</v>
      </c>
      <c r="AI111" s="89" t="s">
        <v>415</v>
      </c>
      <c r="AJ111" s="89" t="s">
        <v>299</v>
      </c>
      <c r="AL111" s="83"/>
      <c r="AM111" s="83"/>
      <c r="AN111" s="83"/>
      <c r="AO111" s="83"/>
      <c r="AP111" s="83"/>
      <c r="AX111" s="80" t="s">
        <v>415</v>
      </c>
      <c r="AY111" s="80" t="s">
        <v>299</v>
      </c>
      <c r="BB111" s="80" t="str">
        <f>VLOOKUP(BC111,$AX:$AY,2,FALSE)</f>
        <v>营业部</v>
      </c>
      <c r="BC111" s="80" t="s">
        <v>410</v>
      </c>
      <c r="BD111" s="80">
        <v>0</v>
      </c>
    </row>
    <row r="112" s="80" customFormat="1" ht="17.25" spans="1:56">
      <c r="A112" s="95"/>
      <c r="B112" s="95"/>
      <c r="C112" s="95"/>
      <c r="D112" s="95"/>
      <c r="E112" s="95"/>
      <c r="F112" s="95"/>
      <c r="G112" s="95"/>
      <c r="H112" s="95"/>
      <c r="I112" s="95"/>
      <c r="J112" s="95"/>
      <c r="K112" s="95"/>
      <c r="Y112" s="98"/>
      <c r="Z112" s="80">
        <f t="shared" si="13"/>
        <v>0</v>
      </c>
      <c r="AA112" s="80">
        <f t="shared" si="14"/>
        <v>0</v>
      </c>
      <c r="AB112" s="81" t="s">
        <v>417</v>
      </c>
      <c r="AC112" s="81">
        <v>0</v>
      </c>
      <c r="AD112" s="81">
        <v>0</v>
      </c>
      <c r="AE112" s="81">
        <v>0</v>
      </c>
      <c r="AF112" s="81">
        <v>0</v>
      </c>
      <c r="AG112" s="80">
        <f>IFERROR(VLOOKUP(AB112,$AI:$AJ,2,FALSE),0)</f>
        <v>0</v>
      </c>
      <c r="AI112" s="89" t="s">
        <v>418</v>
      </c>
      <c r="AJ112" s="89" t="s">
        <v>299</v>
      </c>
      <c r="AL112" s="83"/>
      <c r="AM112" s="83"/>
      <c r="AN112" s="83"/>
      <c r="AO112" s="83"/>
      <c r="AP112" s="83"/>
      <c r="AX112" s="80" t="s">
        <v>418</v>
      </c>
      <c r="AY112" s="80" t="s">
        <v>299</v>
      </c>
      <c r="BB112" s="80" t="str">
        <f>VLOOKUP(BC112,$AX:$AY,2,FALSE)</f>
        <v>北蔡支行</v>
      </c>
      <c r="BC112" s="80" t="s">
        <v>413</v>
      </c>
      <c r="BD112" s="80">
        <v>0</v>
      </c>
    </row>
    <row r="113" s="80" customFormat="1" ht="17.25" spans="1:56">
      <c r="A113" s="95"/>
      <c r="B113" s="95"/>
      <c r="C113" s="95"/>
      <c r="D113" s="95"/>
      <c r="E113" s="95"/>
      <c r="F113" s="95"/>
      <c r="G113" s="95"/>
      <c r="H113" s="95"/>
      <c r="I113" s="95"/>
      <c r="J113" s="95"/>
      <c r="K113" s="95"/>
      <c r="Y113" s="98"/>
      <c r="Z113" s="80">
        <f t="shared" ref="Z113:Z176" si="15">P113-Y113</f>
        <v>0</v>
      </c>
      <c r="AA113" s="80" t="str">
        <f t="shared" si="14"/>
        <v>办公室</v>
      </c>
      <c r="AB113" s="81" t="s">
        <v>137</v>
      </c>
      <c r="AC113" s="81">
        <v>0</v>
      </c>
      <c r="AD113" s="81">
        <v>0</v>
      </c>
      <c r="AE113" s="81">
        <v>0</v>
      </c>
      <c r="AF113" s="81">
        <v>0</v>
      </c>
      <c r="AG113" s="80" t="str">
        <f>IFERROR(VLOOKUP(AB113,$AI:$AJ,2,FALSE),0)</f>
        <v>办公室</v>
      </c>
      <c r="AI113" s="89" t="s">
        <v>419</v>
      </c>
      <c r="AJ113" s="89" t="s">
        <v>299</v>
      </c>
      <c r="AL113" s="83"/>
      <c r="AM113" s="83"/>
      <c r="AN113" s="83"/>
      <c r="AO113" s="83"/>
      <c r="AP113" s="83"/>
      <c r="AX113" s="80" t="s">
        <v>419</v>
      </c>
      <c r="AY113" s="80" t="s">
        <v>299</v>
      </c>
      <c r="BB113" s="80" t="str">
        <f>VLOOKUP(BC113,$AX:$AY,2,FALSE)</f>
        <v>潼港分理处</v>
      </c>
      <c r="BC113" s="80" t="s">
        <v>416</v>
      </c>
      <c r="BD113" s="80">
        <v>0</v>
      </c>
    </row>
    <row r="114" s="80" customFormat="1" ht="17.25" spans="1:56">
      <c r="A114" s="95"/>
      <c r="B114" s="95"/>
      <c r="C114" s="95"/>
      <c r="D114" s="95"/>
      <c r="E114" s="95"/>
      <c r="F114" s="95"/>
      <c r="G114" s="95"/>
      <c r="H114" s="95"/>
      <c r="I114" s="95"/>
      <c r="J114" s="95"/>
      <c r="K114" s="95"/>
      <c r="Y114" s="98"/>
      <c r="Z114" s="80">
        <f t="shared" si="15"/>
        <v>0</v>
      </c>
      <c r="AA114" s="80" t="str">
        <f t="shared" si="14"/>
        <v>民耀分理处</v>
      </c>
      <c r="AB114" s="81" t="s">
        <v>421</v>
      </c>
      <c r="AC114" s="81">
        <v>0</v>
      </c>
      <c r="AD114" s="81">
        <v>0</v>
      </c>
      <c r="AE114" s="81">
        <v>0</v>
      </c>
      <c r="AF114" s="81">
        <v>0</v>
      </c>
      <c r="AG114" s="80" t="str">
        <f>IFERROR(VLOOKUP(AB114,$AI:$AJ,2,FALSE),0)</f>
        <v>民耀分理处</v>
      </c>
      <c r="AI114" s="89" t="s">
        <v>414</v>
      </c>
      <c r="AJ114" s="89" t="s">
        <v>299</v>
      </c>
      <c r="AL114" s="83"/>
      <c r="AM114" s="83"/>
      <c r="AN114" s="83"/>
      <c r="AO114" s="83"/>
      <c r="AP114" s="83"/>
      <c r="AX114" s="80" t="s">
        <v>414</v>
      </c>
      <c r="AY114" s="80" t="s">
        <v>299</v>
      </c>
      <c r="BB114" s="80" t="str">
        <f>VLOOKUP(BC114,$AX:$AY,2,FALSE)</f>
        <v>曹路支行</v>
      </c>
      <c r="BC114" s="80" t="s">
        <v>226</v>
      </c>
      <c r="BD114" s="80">
        <v>0</v>
      </c>
    </row>
    <row r="115" s="80" customFormat="1" ht="17.25" spans="1:56">
      <c r="A115" s="95"/>
      <c r="B115" s="95"/>
      <c r="C115" s="95"/>
      <c r="D115" s="95"/>
      <c r="E115" s="95"/>
      <c r="F115" s="95"/>
      <c r="G115" s="95"/>
      <c r="H115" s="95"/>
      <c r="I115" s="95"/>
      <c r="J115" s="95"/>
      <c r="K115" s="95"/>
      <c r="Y115" s="98"/>
      <c r="Z115" s="80">
        <f t="shared" si="15"/>
        <v>0</v>
      </c>
      <c r="AA115" s="80" t="str">
        <f t="shared" si="14"/>
        <v>零售市场部</v>
      </c>
      <c r="AB115" s="81" t="s">
        <v>423</v>
      </c>
      <c r="AC115" s="81">
        <v>0</v>
      </c>
      <c r="AD115" s="81">
        <v>0</v>
      </c>
      <c r="AE115" s="81">
        <v>0</v>
      </c>
      <c r="AF115" s="81">
        <v>0</v>
      </c>
      <c r="AG115" s="80" t="str">
        <f>IFERROR(VLOOKUP(AB115,$AI:$AJ,2,FALSE),0)</f>
        <v>零售市场部</v>
      </c>
      <c r="AI115" s="89" t="s">
        <v>424</v>
      </c>
      <c r="AJ115" s="89" t="s">
        <v>299</v>
      </c>
      <c r="AL115" s="83"/>
      <c r="AM115" s="83"/>
      <c r="AN115" s="83"/>
      <c r="AO115" s="83"/>
      <c r="AP115" s="83"/>
      <c r="AX115" s="80" t="s">
        <v>424</v>
      </c>
      <c r="AY115" s="80" t="s">
        <v>299</v>
      </c>
      <c r="BB115" s="80" t="str">
        <f>VLOOKUP(BC115,$AX:$AY,2,FALSE)</f>
        <v>营业部</v>
      </c>
      <c r="BC115" s="80" t="s">
        <v>420</v>
      </c>
      <c r="BD115" s="80">
        <v>0</v>
      </c>
    </row>
    <row r="116" s="80" customFormat="1" ht="17.25" spans="1:56">
      <c r="A116" s="95"/>
      <c r="B116" s="95"/>
      <c r="C116" s="95"/>
      <c r="D116" s="95"/>
      <c r="E116" s="95"/>
      <c r="F116" s="95"/>
      <c r="G116" s="95"/>
      <c r="H116" s="95"/>
      <c r="I116" s="95"/>
      <c r="J116" s="95"/>
      <c r="K116" s="95"/>
      <c r="Y116" s="98"/>
      <c r="Z116" s="80">
        <f t="shared" si="15"/>
        <v>0</v>
      </c>
      <c r="AA116" s="80" t="str">
        <f t="shared" si="14"/>
        <v>金海华城分理处</v>
      </c>
      <c r="AB116" s="81" t="s">
        <v>426</v>
      </c>
      <c r="AC116" s="81">
        <v>0</v>
      </c>
      <c r="AD116" s="81">
        <v>0</v>
      </c>
      <c r="AE116" s="81">
        <v>0</v>
      </c>
      <c r="AF116" s="81">
        <v>0</v>
      </c>
      <c r="AG116" s="80" t="str">
        <f>IFERROR(VLOOKUP(AB116,$AI:$AJ,2,FALSE),0)</f>
        <v>金海华城分理处</v>
      </c>
      <c r="AI116" s="89" t="s">
        <v>427</v>
      </c>
      <c r="AJ116" s="89" t="s">
        <v>299</v>
      </c>
      <c r="AL116" s="83"/>
      <c r="AM116" s="83"/>
      <c r="AN116" s="83"/>
      <c r="AO116" s="83"/>
      <c r="AP116" s="83"/>
      <c r="AX116" s="80" t="s">
        <v>427</v>
      </c>
      <c r="AY116" s="80" t="s">
        <v>299</v>
      </c>
      <c r="BB116" s="80" t="str">
        <f>VLOOKUP(BC116,$AX:$AY,2,FALSE)</f>
        <v>六团支行</v>
      </c>
      <c r="BC116" s="80" t="s">
        <v>422</v>
      </c>
      <c r="BD116" s="80">
        <v>0</v>
      </c>
    </row>
    <row r="117" s="80" customFormat="1" ht="17.25" spans="1:56">
      <c r="A117" s="95"/>
      <c r="B117" s="95"/>
      <c r="C117" s="95"/>
      <c r="D117" s="95"/>
      <c r="E117" s="95"/>
      <c r="F117" s="95"/>
      <c r="G117" s="95"/>
      <c r="H117" s="95"/>
      <c r="I117" s="95"/>
      <c r="J117" s="95"/>
      <c r="K117" s="95"/>
      <c r="Y117" s="98"/>
      <c r="Z117" s="80">
        <f t="shared" si="15"/>
        <v>0</v>
      </c>
      <c r="AA117" s="80">
        <f t="shared" si="14"/>
        <v>0</v>
      </c>
      <c r="AB117" s="81" t="s">
        <v>429</v>
      </c>
      <c r="AC117" s="81">
        <v>0</v>
      </c>
      <c r="AD117" s="81">
        <v>0</v>
      </c>
      <c r="AE117" s="81">
        <v>0</v>
      </c>
      <c r="AF117" s="81">
        <v>0</v>
      </c>
      <c r="AG117" s="80">
        <f>IFERROR(VLOOKUP(AB117,$AI:$AJ,2,FALSE),0)</f>
        <v>0</v>
      </c>
      <c r="AI117" s="89" t="s">
        <v>430</v>
      </c>
      <c r="AJ117" s="89" t="s">
        <v>299</v>
      </c>
      <c r="AL117" s="83"/>
      <c r="AM117" s="83"/>
      <c r="AN117" s="83"/>
      <c r="AO117" s="83"/>
      <c r="AP117" s="83"/>
      <c r="AX117" s="80" t="s">
        <v>430</v>
      </c>
      <c r="AY117" s="80" t="s">
        <v>299</v>
      </c>
      <c r="BB117" s="80" t="str">
        <f>VLOOKUP(BC117,$AX:$AY,2,FALSE)</f>
        <v>香山分理处</v>
      </c>
      <c r="BC117" s="80" t="s">
        <v>425</v>
      </c>
      <c r="BD117" s="80">
        <v>0</v>
      </c>
    </row>
    <row r="118" s="80" customFormat="1" ht="17.25" spans="1:56">
      <c r="A118" s="95"/>
      <c r="B118" s="95"/>
      <c r="C118" s="95"/>
      <c r="D118" s="95"/>
      <c r="E118" s="95"/>
      <c r="F118" s="95"/>
      <c r="G118" s="95"/>
      <c r="H118" s="95"/>
      <c r="I118" s="95"/>
      <c r="J118" s="95"/>
      <c r="K118" s="95"/>
      <c r="Y118" s="98"/>
      <c r="Z118" s="80">
        <f t="shared" si="15"/>
        <v>0</v>
      </c>
      <c r="AA118" s="80" t="str">
        <f t="shared" si="14"/>
        <v>龚路支行</v>
      </c>
      <c r="AB118" s="81" t="s">
        <v>432</v>
      </c>
      <c r="AC118" s="81">
        <v>0</v>
      </c>
      <c r="AD118" s="81">
        <v>0</v>
      </c>
      <c r="AE118" s="81">
        <v>0</v>
      </c>
      <c r="AF118" s="81">
        <v>0</v>
      </c>
      <c r="AG118" s="80" t="str">
        <f>IFERROR(VLOOKUP(AB118,$AI:$AJ,2,FALSE),0)</f>
        <v>龚路支行</v>
      </c>
      <c r="AI118" s="89" t="s">
        <v>433</v>
      </c>
      <c r="AJ118" s="89" t="s">
        <v>299</v>
      </c>
      <c r="AL118" s="83"/>
      <c r="AM118" s="83"/>
      <c r="AN118" s="83"/>
      <c r="AO118" s="83"/>
      <c r="AP118" s="83"/>
      <c r="AX118" s="80" t="s">
        <v>433</v>
      </c>
      <c r="AY118" s="80" t="s">
        <v>299</v>
      </c>
      <c r="BB118" s="80" t="str">
        <f>VLOOKUP(BC118,$AX:$AY,2,FALSE)</f>
        <v>江镇支行</v>
      </c>
      <c r="BC118" s="80" t="s">
        <v>428</v>
      </c>
      <c r="BD118" s="80">
        <v>0</v>
      </c>
    </row>
    <row r="119" s="80" customFormat="1" ht="17.25" spans="1:56">
      <c r="A119" s="95"/>
      <c r="B119" s="95"/>
      <c r="C119" s="95"/>
      <c r="D119" s="95"/>
      <c r="E119" s="95"/>
      <c r="F119" s="95"/>
      <c r="G119" s="95"/>
      <c r="H119" s="95"/>
      <c r="I119" s="95"/>
      <c r="J119" s="95"/>
      <c r="K119" s="95"/>
      <c r="Y119" s="98"/>
      <c r="Z119" s="80">
        <f t="shared" si="15"/>
        <v>0</v>
      </c>
      <c r="AA119" s="80" t="str">
        <f t="shared" si="14"/>
        <v>花木支行</v>
      </c>
      <c r="AB119" s="81" t="s">
        <v>435</v>
      </c>
      <c r="AC119" s="81">
        <v>0</v>
      </c>
      <c r="AD119" s="81">
        <v>0</v>
      </c>
      <c r="AE119" s="81">
        <v>0</v>
      </c>
      <c r="AF119" s="81">
        <v>0</v>
      </c>
      <c r="AG119" s="80" t="str">
        <f>IFERROR(VLOOKUP(AB119,$AI:$AJ,2,FALSE),0)</f>
        <v>花木支行</v>
      </c>
      <c r="AI119" s="89" t="s">
        <v>436</v>
      </c>
      <c r="AJ119" s="89" t="s">
        <v>299</v>
      </c>
      <c r="AL119" s="83"/>
      <c r="AM119" s="83"/>
      <c r="AN119" s="83"/>
      <c r="AO119" s="83"/>
      <c r="AP119" s="83"/>
      <c r="AX119" s="80" t="s">
        <v>436</v>
      </c>
      <c r="AY119" s="80" t="s">
        <v>299</v>
      </c>
      <c r="BB119" s="80" t="str">
        <f>VLOOKUP(BC119,$AX:$AY,2,FALSE)</f>
        <v>严桥支行</v>
      </c>
      <c r="BC119" s="80" t="s">
        <v>431</v>
      </c>
      <c r="BD119" s="80">
        <v>0</v>
      </c>
    </row>
    <row r="120" s="80" customFormat="1" ht="17.25" spans="1:56">
      <c r="A120" s="95"/>
      <c r="B120" s="95"/>
      <c r="C120" s="95"/>
      <c r="D120" s="95"/>
      <c r="E120" s="95"/>
      <c r="F120" s="95"/>
      <c r="G120" s="95"/>
      <c r="H120" s="95"/>
      <c r="I120" s="95"/>
      <c r="J120" s="95"/>
      <c r="K120" s="95"/>
      <c r="Y120" s="98"/>
      <c r="Z120" s="80">
        <f t="shared" si="15"/>
        <v>0</v>
      </c>
      <c r="AA120" s="80" t="str">
        <f t="shared" si="14"/>
        <v>高桥支行</v>
      </c>
      <c r="AB120" s="81" t="s">
        <v>438</v>
      </c>
      <c r="AC120" s="81">
        <v>0</v>
      </c>
      <c r="AD120" s="81">
        <v>0</v>
      </c>
      <c r="AE120" s="81">
        <v>0</v>
      </c>
      <c r="AF120" s="81">
        <v>0</v>
      </c>
      <c r="AG120" s="80" t="str">
        <f>IFERROR(VLOOKUP(AB120,$AI:$AJ,2,FALSE),0)</f>
        <v>高桥支行</v>
      </c>
      <c r="AI120" s="89" t="s">
        <v>439</v>
      </c>
      <c r="AJ120" s="89" t="s">
        <v>299</v>
      </c>
      <c r="AL120" s="83"/>
      <c r="AM120" s="83"/>
      <c r="AN120" s="83"/>
      <c r="AO120" s="83"/>
      <c r="AP120" s="83"/>
      <c r="AX120" s="80" t="s">
        <v>439</v>
      </c>
      <c r="AY120" s="80" t="s">
        <v>299</v>
      </c>
      <c r="BB120" s="80" t="str">
        <f>VLOOKUP(BC120,$AX:$AY,2,FALSE)</f>
        <v>蔡路支行</v>
      </c>
      <c r="BC120" s="80" t="s">
        <v>434</v>
      </c>
      <c r="BD120" s="80">
        <v>0</v>
      </c>
    </row>
    <row r="121" s="80" customFormat="1" ht="17.25" spans="1:56">
      <c r="A121" s="95"/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Y121" s="98"/>
      <c r="Z121" s="80">
        <f t="shared" si="15"/>
        <v>0</v>
      </c>
      <c r="AA121" s="80">
        <f t="shared" si="14"/>
        <v>0</v>
      </c>
      <c r="AB121" s="81" t="s">
        <v>441</v>
      </c>
      <c r="AC121" s="81">
        <v>0</v>
      </c>
      <c r="AD121" s="81">
        <v>0</v>
      </c>
      <c r="AE121" s="81">
        <v>0</v>
      </c>
      <c r="AF121" s="81">
        <v>0</v>
      </c>
      <c r="AG121" s="80">
        <f>IFERROR(VLOOKUP(AB121,$AI:$AJ,2,FALSE),0)</f>
        <v>0</v>
      </c>
      <c r="AI121" s="89" t="s">
        <v>442</v>
      </c>
      <c r="AJ121" s="89" t="s">
        <v>299</v>
      </c>
      <c r="AL121" s="83"/>
      <c r="AM121" s="83"/>
      <c r="AN121" s="83"/>
      <c r="AO121" s="83"/>
      <c r="AP121" s="83"/>
      <c r="AX121" s="80" t="s">
        <v>442</v>
      </c>
      <c r="AY121" s="80" t="s">
        <v>299</v>
      </c>
      <c r="BB121" s="80" t="str">
        <f>VLOOKUP(BC121,$AX:$AY,2,FALSE)</f>
        <v>唐镇支行</v>
      </c>
      <c r="BC121" s="80" t="s">
        <v>437</v>
      </c>
      <c r="BD121" s="80">
        <v>0</v>
      </c>
    </row>
    <row r="122" s="80" customFormat="1" ht="17.25" spans="1:56">
      <c r="A122" s="95"/>
      <c r="B122" s="95"/>
      <c r="C122" s="95"/>
      <c r="D122" s="95"/>
      <c r="E122" s="95"/>
      <c r="F122" s="95"/>
      <c r="G122" s="95"/>
      <c r="H122" s="95"/>
      <c r="I122" s="95"/>
      <c r="J122" s="95"/>
      <c r="K122" s="95"/>
      <c r="Y122" s="98"/>
      <c r="Z122" s="80">
        <f t="shared" si="15"/>
        <v>0</v>
      </c>
      <c r="AA122" s="80" t="str">
        <f t="shared" si="14"/>
        <v>潼港分理处</v>
      </c>
      <c r="AB122" s="81" t="s">
        <v>443</v>
      </c>
      <c r="AC122" s="81">
        <v>0</v>
      </c>
      <c r="AD122" s="81">
        <v>0</v>
      </c>
      <c r="AE122" s="81">
        <v>0</v>
      </c>
      <c r="AF122" s="81">
        <v>0</v>
      </c>
      <c r="AG122" s="80" t="str">
        <f>IFERROR(VLOOKUP(AB122,$AI:$AJ,2,FALSE),0)</f>
        <v>潼港分理处</v>
      </c>
      <c r="AI122" s="89" t="s">
        <v>444</v>
      </c>
      <c r="AJ122" s="89" t="s">
        <v>299</v>
      </c>
      <c r="AL122" s="83"/>
      <c r="AM122" s="83"/>
      <c r="AN122" s="83"/>
      <c r="AO122" s="83"/>
      <c r="AP122" s="83"/>
      <c r="AX122" s="80" t="s">
        <v>444</v>
      </c>
      <c r="AY122" s="80" t="s">
        <v>299</v>
      </c>
      <c r="BB122" s="80" t="str">
        <f>VLOOKUP(BC122,$AX:$AY,2,FALSE)</f>
        <v>东波分理处</v>
      </c>
      <c r="BC122" s="80" t="s">
        <v>440</v>
      </c>
      <c r="BD122" s="80">
        <v>0</v>
      </c>
    </row>
    <row r="123" s="80" customFormat="1" ht="17.25" spans="1:56">
      <c r="A123" s="95"/>
      <c r="B123" s="95"/>
      <c r="C123" s="95"/>
      <c r="D123" s="95"/>
      <c r="E123" s="95"/>
      <c r="F123" s="95"/>
      <c r="G123" s="95"/>
      <c r="H123" s="95"/>
      <c r="I123" s="95"/>
      <c r="J123" s="95"/>
      <c r="K123" s="95"/>
      <c r="Y123" s="98"/>
      <c r="Z123" s="80">
        <f t="shared" si="15"/>
        <v>0</v>
      </c>
      <c r="AA123" s="80" t="str">
        <f t="shared" si="14"/>
        <v>零售市场部</v>
      </c>
      <c r="AB123" s="81" t="s">
        <v>77</v>
      </c>
      <c r="AC123" s="81">
        <v>0</v>
      </c>
      <c r="AD123" s="81">
        <v>0</v>
      </c>
      <c r="AE123" s="81">
        <v>0</v>
      </c>
      <c r="AF123" s="81">
        <v>0</v>
      </c>
      <c r="AG123" s="80" t="str">
        <f>IFERROR(VLOOKUP(AB123,$AI:$AJ,2,FALSE),0)</f>
        <v>零售市场部</v>
      </c>
      <c r="AI123" s="89" t="s">
        <v>445</v>
      </c>
      <c r="AJ123" s="89" t="s">
        <v>299</v>
      </c>
      <c r="AL123" s="83"/>
      <c r="AM123" s="83"/>
      <c r="AN123" s="83"/>
      <c r="AO123" s="83"/>
      <c r="AP123" s="83"/>
      <c r="AX123" s="80" t="s">
        <v>445</v>
      </c>
      <c r="AY123" s="80" t="s">
        <v>299</v>
      </c>
      <c r="BB123" s="80" t="str">
        <f>VLOOKUP(BC123,$AX:$AY,2,FALSE)</f>
        <v>零售市场部</v>
      </c>
      <c r="BC123" s="80" t="s">
        <v>179</v>
      </c>
      <c r="BD123" s="80">
        <v>16</v>
      </c>
    </row>
    <row r="124" s="80" customFormat="1" ht="17.25" spans="1:56">
      <c r="A124" s="95"/>
      <c r="B124" s="95"/>
      <c r="C124" s="95"/>
      <c r="D124" s="95"/>
      <c r="E124" s="95"/>
      <c r="F124" s="95"/>
      <c r="G124" s="95"/>
      <c r="H124" s="95"/>
      <c r="I124" s="95"/>
      <c r="J124" s="95"/>
      <c r="K124" s="95"/>
      <c r="Y124" s="98"/>
      <c r="Z124" s="80">
        <f t="shared" si="15"/>
        <v>0</v>
      </c>
      <c r="AA124" s="80">
        <f t="shared" si="14"/>
        <v>0</v>
      </c>
      <c r="AB124" s="81" t="s">
        <v>447</v>
      </c>
      <c r="AC124" s="81">
        <v>0</v>
      </c>
      <c r="AD124" s="81">
        <v>0</v>
      </c>
      <c r="AE124" s="81">
        <v>0</v>
      </c>
      <c r="AF124" s="81">
        <v>0</v>
      </c>
      <c r="AG124" s="80">
        <f>IFERROR(VLOOKUP(AB124,$AI:$AJ,2,FALSE),0)</f>
        <v>0</v>
      </c>
      <c r="AI124" s="89" t="s">
        <v>448</v>
      </c>
      <c r="AJ124" s="89" t="s">
        <v>299</v>
      </c>
      <c r="AL124" s="83"/>
      <c r="AM124" s="83"/>
      <c r="AN124" s="83"/>
      <c r="AO124" s="83"/>
      <c r="AP124" s="83"/>
      <c r="AX124" s="80" t="s">
        <v>448</v>
      </c>
      <c r="AY124" s="80" t="s">
        <v>299</v>
      </c>
      <c r="BB124" s="80" t="str">
        <f>VLOOKUP(BC124,$AX:$AY,2,FALSE)</f>
        <v>芳华分理处</v>
      </c>
      <c r="BC124" s="80" t="s">
        <v>232</v>
      </c>
      <c r="BD124" s="80">
        <v>0</v>
      </c>
    </row>
    <row r="125" s="80" customFormat="1" ht="17.25" spans="1:56">
      <c r="A125" s="95"/>
      <c r="B125" s="95"/>
      <c r="C125" s="95"/>
      <c r="D125" s="95"/>
      <c r="E125" s="95"/>
      <c r="F125" s="95"/>
      <c r="G125" s="95"/>
      <c r="H125" s="95"/>
      <c r="I125" s="95"/>
      <c r="J125" s="95"/>
      <c r="K125" s="95"/>
      <c r="Y125" s="98"/>
      <c r="Z125" s="80">
        <f t="shared" si="15"/>
        <v>0</v>
      </c>
      <c r="AA125" s="80" t="str">
        <f t="shared" si="14"/>
        <v>香山分理处</v>
      </c>
      <c r="AB125" s="81" t="s">
        <v>183</v>
      </c>
      <c r="AC125" s="81">
        <v>0</v>
      </c>
      <c r="AD125" s="81">
        <v>0</v>
      </c>
      <c r="AE125" s="81">
        <v>0</v>
      </c>
      <c r="AF125" s="81">
        <v>0</v>
      </c>
      <c r="AG125" s="80" t="str">
        <f>IFERROR(VLOOKUP(AB125,$AI:$AJ,2,FALSE),0)</f>
        <v>香山分理处</v>
      </c>
      <c r="AI125" s="89" t="s">
        <v>450</v>
      </c>
      <c r="AJ125" s="89" t="s">
        <v>299</v>
      </c>
      <c r="AL125" s="83"/>
      <c r="AM125" s="83"/>
      <c r="AN125" s="83"/>
      <c r="AO125" s="83"/>
      <c r="AP125" s="83"/>
      <c r="AX125" s="80" t="s">
        <v>450</v>
      </c>
      <c r="AY125" s="80" t="s">
        <v>299</v>
      </c>
      <c r="BB125" s="80" t="str">
        <f>VLOOKUP(BC125,$AX:$AY,2,FALSE)</f>
        <v>民耀分理处</v>
      </c>
      <c r="BC125" s="80" t="s">
        <v>446</v>
      </c>
      <c r="BD125" s="80">
        <v>0</v>
      </c>
    </row>
    <row r="126" s="80" customFormat="1" ht="17.25" spans="1:56">
      <c r="A126" s="95"/>
      <c r="B126" s="95"/>
      <c r="C126" s="95"/>
      <c r="D126" s="95"/>
      <c r="E126" s="95"/>
      <c r="F126" s="95"/>
      <c r="G126" s="95"/>
      <c r="H126" s="95"/>
      <c r="I126" s="95"/>
      <c r="J126" s="95"/>
      <c r="K126" s="95"/>
      <c r="Y126" s="98"/>
      <c r="Z126" s="80">
        <f t="shared" si="15"/>
        <v>0</v>
      </c>
      <c r="AA126" s="80" t="str">
        <f t="shared" si="14"/>
        <v>王港支行</v>
      </c>
      <c r="AB126" s="81" t="s">
        <v>452</v>
      </c>
      <c r="AC126" s="81">
        <v>0</v>
      </c>
      <c r="AD126" s="81">
        <v>0</v>
      </c>
      <c r="AE126" s="81">
        <v>0</v>
      </c>
      <c r="AF126" s="81">
        <v>0</v>
      </c>
      <c r="AG126" s="80" t="str">
        <f>IFERROR(VLOOKUP(AB126,$AI:$AJ,2,FALSE),0)</f>
        <v>王港支行</v>
      </c>
      <c r="AI126" s="89" t="s">
        <v>453</v>
      </c>
      <c r="AJ126" s="89" t="s">
        <v>299</v>
      </c>
      <c r="AL126" s="83"/>
      <c r="AM126" s="83"/>
      <c r="AN126" s="83"/>
      <c r="AO126" s="83"/>
      <c r="AP126" s="83"/>
      <c r="AX126" s="80" t="s">
        <v>453</v>
      </c>
      <c r="AY126" s="80" t="s">
        <v>299</v>
      </c>
      <c r="BB126" s="80" t="str">
        <f>VLOOKUP(BC126,$AX:$AY,2,FALSE)</f>
        <v>金杨支行</v>
      </c>
      <c r="BC126" s="80" t="s">
        <v>449</v>
      </c>
      <c r="BD126" s="80">
        <v>0</v>
      </c>
    </row>
    <row r="127" s="80" customFormat="1" ht="17.25" spans="1:56">
      <c r="A127" s="95"/>
      <c r="B127" s="95"/>
      <c r="C127" s="95"/>
      <c r="D127" s="95"/>
      <c r="E127" s="95"/>
      <c r="F127" s="95"/>
      <c r="G127" s="95"/>
      <c r="H127" s="95"/>
      <c r="I127" s="95"/>
      <c r="J127" s="95"/>
      <c r="K127" s="95"/>
      <c r="Y127" s="98"/>
      <c r="Z127" s="80">
        <f t="shared" si="15"/>
        <v>0</v>
      </c>
      <c r="AA127" s="80">
        <f t="shared" si="14"/>
        <v>0</v>
      </c>
      <c r="AB127" s="81" t="s">
        <v>454</v>
      </c>
      <c r="AC127" s="81">
        <v>0</v>
      </c>
      <c r="AD127" s="81">
        <v>0</v>
      </c>
      <c r="AE127" s="81">
        <v>0</v>
      </c>
      <c r="AF127" s="81">
        <v>0</v>
      </c>
      <c r="AG127" s="80">
        <f>IFERROR(VLOOKUP(AB127,$AI:$AJ,2,FALSE),0)</f>
        <v>0</v>
      </c>
      <c r="AI127" s="89" t="s">
        <v>455</v>
      </c>
      <c r="AJ127" s="89" t="s">
        <v>299</v>
      </c>
      <c r="AL127" s="83"/>
      <c r="AM127" s="83"/>
      <c r="AN127" s="83"/>
      <c r="AO127" s="83"/>
      <c r="AP127" s="83"/>
      <c r="AX127" s="80" t="s">
        <v>455</v>
      </c>
      <c r="AY127" s="80" t="s">
        <v>299</v>
      </c>
      <c r="BB127" s="80" t="str">
        <f>VLOOKUP(BC127,$AX:$AY,2,FALSE)</f>
        <v>杨思支行</v>
      </c>
      <c r="BC127" s="80" t="s">
        <v>451</v>
      </c>
      <c r="BD127" s="80">
        <v>0</v>
      </c>
    </row>
    <row r="128" s="80" customFormat="1" ht="17.25" spans="1:56">
      <c r="A128" s="95"/>
      <c r="B128" s="95"/>
      <c r="C128" s="95"/>
      <c r="D128" s="95"/>
      <c r="E128" s="95"/>
      <c r="F128" s="95"/>
      <c r="G128" s="95"/>
      <c r="H128" s="95"/>
      <c r="I128" s="95"/>
      <c r="J128" s="95"/>
      <c r="K128" s="95"/>
      <c r="Y128" s="98"/>
      <c r="Z128" s="80">
        <f t="shared" si="15"/>
        <v>0</v>
      </c>
      <c r="AA128" s="80" t="str">
        <f t="shared" si="14"/>
        <v>公司金融部</v>
      </c>
      <c r="AB128" s="81" t="s">
        <v>201</v>
      </c>
      <c r="AC128" s="81">
        <v>0</v>
      </c>
      <c r="AD128" s="81">
        <v>0</v>
      </c>
      <c r="AE128" s="81">
        <v>0</v>
      </c>
      <c r="AF128" s="81">
        <v>0</v>
      </c>
      <c r="AG128" s="80" t="str">
        <f>IFERROR(VLOOKUP(AB128,$AI:$AJ,2,FALSE),0)</f>
        <v>公司金融部</v>
      </c>
      <c r="AI128" s="89" t="s">
        <v>456</v>
      </c>
      <c r="AJ128" s="89" t="s">
        <v>299</v>
      </c>
      <c r="AL128" s="83"/>
      <c r="AM128" s="83"/>
      <c r="AN128" s="83"/>
      <c r="AO128" s="83"/>
      <c r="AP128" s="83"/>
      <c r="AX128" s="80" t="s">
        <v>456</v>
      </c>
      <c r="AY128" s="80" t="s">
        <v>299</v>
      </c>
      <c r="BB128" s="80" t="str">
        <f>VLOOKUP(BC128,$AX:$AY,2,FALSE)</f>
        <v>花木支行</v>
      </c>
      <c r="BC128" s="80" t="s">
        <v>237</v>
      </c>
      <c r="BD128" s="80">
        <v>3</v>
      </c>
    </row>
    <row r="129" s="80" customFormat="1" ht="17.25" spans="1:56">
      <c r="A129" s="95"/>
      <c r="B129" s="95"/>
      <c r="C129" s="95"/>
      <c r="D129" s="95"/>
      <c r="E129" s="95"/>
      <c r="F129" s="95"/>
      <c r="G129" s="95"/>
      <c r="H129" s="95"/>
      <c r="I129" s="95"/>
      <c r="J129" s="95"/>
      <c r="K129" s="95"/>
      <c r="Y129" s="98"/>
      <c r="Z129" s="80">
        <f t="shared" si="15"/>
        <v>0</v>
      </c>
      <c r="AA129" s="80" t="str">
        <f t="shared" si="14"/>
        <v>办公室</v>
      </c>
      <c r="AB129" s="81" t="s">
        <v>113</v>
      </c>
      <c r="AC129" s="81">
        <v>0</v>
      </c>
      <c r="AD129" s="81">
        <v>0</v>
      </c>
      <c r="AE129" s="81">
        <v>0</v>
      </c>
      <c r="AF129" s="81">
        <v>0</v>
      </c>
      <c r="AG129" s="80" t="str">
        <f>IFERROR(VLOOKUP(AB129,$AI:$AJ,2,FALSE),0)</f>
        <v>办公室</v>
      </c>
      <c r="AI129" s="89" t="s">
        <v>458</v>
      </c>
      <c r="AJ129" s="89" t="s">
        <v>299</v>
      </c>
      <c r="AL129" s="83"/>
      <c r="AM129" s="83"/>
      <c r="AN129" s="83"/>
      <c r="AO129" s="83"/>
      <c r="AP129" s="83"/>
      <c r="AX129" s="80" t="s">
        <v>458</v>
      </c>
      <c r="AY129" s="80" t="s">
        <v>299</v>
      </c>
      <c r="BB129" s="80" t="str">
        <f>VLOOKUP(BC129,$AX:$AY,2,FALSE)</f>
        <v>零售市场部</v>
      </c>
      <c r="BC129" s="80" t="s">
        <v>240</v>
      </c>
      <c r="BD129" s="80">
        <v>3</v>
      </c>
    </row>
    <row r="130" s="80" customFormat="1" ht="17.25" spans="1:56">
      <c r="A130" s="95"/>
      <c r="B130" s="95"/>
      <c r="C130" s="95"/>
      <c r="D130" s="95"/>
      <c r="E130" s="95"/>
      <c r="F130" s="95"/>
      <c r="G130" s="95"/>
      <c r="H130" s="95"/>
      <c r="I130" s="95"/>
      <c r="J130" s="95"/>
      <c r="K130" s="95"/>
      <c r="Y130" s="98"/>
      <c r="Z130" s="80">
        <f t="shared" si="15"/>
        <v>0</v>
      </c>
      <c r="AA130" s="80" t="str">
        <f t="shared" ref="AA130:AA193" si="16">AG130</f>
        <v>王港支行</v>
      </c>
      <c r="AB130" s="81" t="s">
        <v>83</v>
      </c>
      <c r="AC130" s="81">
        <v>0</v>
      </c>
      <c r="AD130" s="81">
        <v>0</v>
      </c>
      <c r="AE130" s="81">
        <v>0</v>
      </c>
      <c r="AF130" s="81">
        <v>0</v>
      </c>
      <c r="AG130" s="80" t="str">
        <f>IFERROR(VLOOKUP(AB130,$AI:$AJ,2,FALSE),0)</f>
        <v>王港支行</v>
      </c>
      <c r="AI130" s="89" t="s">
        <v>460</v>
      </c>
      <c r="AJ130" s="89" t="s">
        <v>299</v>
      </c>
      <c r="AL130" s="83"/>
      <c r="AM130" s="83"/>
      <c r="AN130" s="83"/>
      <c r="AO130" s="83"/>
      <c r="AP130" s="83"/>
      <c r="AX130" s="80" t="s">
        <v>460</v>
      </c>
      <c r="AY130" s="80" t="s">
        <v>299</v>
      </c>
      <c r="BB130" s="80" t="str">
        <f>VLOOKUP(BC130,$AX:$AY,2,FALSE)</f>
        <v>唐镇支行</v>
      </c>
      <c r="BC130" s="80" t="s">
        <v>457</v>
      </c>
      <c r="BD130" s="80">
        <v>0</v>
      </c>
    </row>
    <row r="131" s="80" customFormat="1" ht="17.25" spans="1:56">
      <c r="A131" s="95"/>
      <c r="B131" s="95"/>
      <c r="C131" s="95"/>
      <c r="D131" s="95"/>
      <c r="E131" s="95"/>
      <c r="F131" s="95"/>
      <c r="G131" s="95"/>
      <c r="H131" s="95"/>
      <c r="I131" s="95"/>
      <c r="J131" s="95"/>
      <c r="K131" s="95"/>
      <c r="Y131" s="98"/>
      <c r="Z131" s="80">
        <f t="shared" si="15"/>
        <v>0</v>
      </c>
      <c r="AA131" s="80">
        <f t="shared" si="16"/>
        <v>0</v>
      </c>
      <c r="AB131" s="81" t="s">
        <v>462</v>
      </c>
      <c r="AC131" s="81">
        <v>0</v>
      </c>
      <c r="AD131" s="81">
        <v>0</v>
      </c>
      <c r="AE131" s="81">
        <v>0</v>
      </c>
      <c r="AF131" s="81">
        <v>0</v>
      </c>
      <c r="AG131" s="80">
        <f>IFERROR(VLOOKUP(AB131,$AI:$AJ,2,FALSE),0)</f>
        <v>0</v>
      </c>
      <c r="AI131" s="88" t="s">
        <v>463</v>
      </c>
      <c r="AJ131" s="89" t="s">
        <v>299</v>
      </c>
      <c r="AL131" s="83"/>
      <c r="AM131" s="83"/>
      <c r="AN131" s="83"/>
      <c r="AO131" s="83"/>
      <c r="AP131" s="83"/>
      <c r="AX131" s="80" t="s">
        <v>463</v>
      </c>
      <c r="AY131" s="80" t="s">
        <v>299</v>
      </c>
      <c r="BB131" s="80" t="str">
        <f>VLOOKUP(BC131,$AX:$AY,2,FALSE)</f>
        <v>新园路支行</v>
      </c>
      <c r="BC131" s="80" t="s">
        <v>459</v>
      </c>
      <c r="BD131" s="80">
        <v>0</v>
      </c>
    </row>
    <row r="132" s="80" customFormat="1" ht="17.25" spans="1:56">
      <c r="A132" s="95"/>
      <c r="B132" s="95"/>
      <c r="C132" s="95"/>
      <c r="D132" s="95"/>
      <c r="E132" s="95"/>
      <c r="F132" s="95"/>
      <c r="G132" s="95"/>
      <c r="H132" s="95"/>
      <c r="I132" s="95"/>
      <c r="J132" s="95"/>
      <c r="K132" s="95"/>
      <c r="Y132" s="98"/>
      <c r="Z132" s="80">
        <f t="shared" si="15"/>
        <v>0</v>
      </c>
      <c r="AA132" s="80" t="str">
        <f t="shared" si="16"/>
        <v>公司金融部</v>
      </c>
      <c r="AB132" s="81" t="s">
        <v>197</v>
      </c>
      <c r="AC132" s="81">
        <v>0</v>
      </c>
      <c r="AD132" s="81">
        <v>0</v>
      </c>
      <c r="AE132" s="81">
        <v>0</v>
      </c>
      <c r="AF132" s="81">
        <v>0</v>
      </c>
      <c r="AG132" s="80" t="str">
        <f>IFERROR(VLOOKUP(AB132,$AI:$AJ,2,FALSE),0)</f>
        <v>公司金融部</v>
      </c>
      <c r="AI132" s="90" t="s">
        <v>465</v>
      </c>
      <c r="AJ132" s="89" t="s">
        <v>299</v>
      </c>
      <c r="AL132" s="83"/>
      <c r="AM132" s="83"/>
      <c r="AN132" s="83"/>
      <c r="AO132" s="83"/>
      <c r="AP132" s="83"/>
      <c r="AX132" s="80" t="s">
        <v>465</v>
      </c>
      <c r="AY132" s="80" t="s">
        <v>299</v>
      </c>
      <c r="BB132" s="80" t="str">
        <f>VLOOKUP(BC132,$AX:$AY,2,FALSE)</f>
        <v>香山分理处</v>
      </c>
      <c r="BC132" s="80" t="s">
        <v>461</v>
      </c>
      <c r="BD132" s="80">
        <v>0</v>
      </c>
    </row>
    <row r="133" s="80" customFormat="1" ht="17.25" spans="1:56">
      <c r="A133" s="95"/>
      <c r="B133" s="95"/>
      <c r="C133" s="95"/>
      <c r="D133" s="95"/>
      <c r="E133" s="95"/>
      <c r="F133" s="95"/>
      <c r="G133" s="95"/>
      <c r="H133" s="95"/>
      <c r="I133" s="95"/>
      <c r="J133" s="95"/>
      <c r="K133" s="95"/>
      <c r="Y133" s="98"/>
      <c r="Z133" s="80">
        <f t="shared" si="15"/>
        <v>0</v>
      </c>
      <c r="AA133" s="80">
        <f t="shared" si="16"/>
        <v>0</v>
      </c>
      <c r="AB133" s="81" t="s">
        <v>193</v>
      </c>
      <c r="AC133" s="81">
        <v>0</v>
      </c>
      <c r="AD133" s="81">
        <v>0</v>
      </c>
      <c r="AE133" s="81">
        <v>0</v>
      </c>
      <c r="AF133" s="81">
        <v>0</v>
      </c>
      <c r="AG133" s="80">
        <f>IFERROR(VLOOKUP(AB133,$AI:$AJ,2,FALSE),0)</f>
        <v>0</v>
      </c>
      <c r="AI133" s="89" t="s">
        <v>466</v>
      </c>
      <c r="AJ133" s="89" t="s">
        <v>138</v>
      </c>
      <c r="AL133" s="83"/>
      <c r="AM133" s="83"/>
      <c r="AN133" s="83"/>
      <c r="AO133" s="83"/>
      <c r="AP133" s="83"/>
      <c r="AX133" s="80" t="s">
        <v>466</v>
      </c>
      <c r="AY133" s="80" t="s">
        <v>138</v>
      </c>
      <c r="BB133" s="80" t="str">
        <f>VLOOKUP(BC133,$AX:$AY,2,FALSE)</f>
        <v>严桥支行</v>
      </c>
      <c r="BC133" s="80" t="s">
        <v>464</v>
      </c>
      <c r="BD133" s="80">
        <v>0</v>
      </c>
    </row>
    <row r="134" s="80" customFormat="1" ht="17.25" spans="1:56">
      <c r="A134" s="95"/>
      <c r="B134" s="95"/>
      <c r="C134" s="95"/>
      <c r="D134" s="95"/>
      <c r="E134" s="95"/>
      <c r="F134" s="95"/>
      <c r="G134" s="95"/>
      <c r="H134" s="95"/>
      <c r="I134" s="95"/>
      <c r="J134" s="95"/>
      <c r="K134" s="95"/>
      <c r="Y134" s="98"/>
      <c r="Z134" s="80">
        <f t="shared" si="15"/>
        <v>0</v>
      </c>
      <c r="AA134" s="80" t="str">
        <f t="shared" si="16"/>
        <v>公司金融部</v>
      </c>
      <c r="AB134" s="81" t="s">
        <v>208</v>
      </c>
      <c r="AC134" s="81">
        <v>0</v>
      </c>
      <c r="AD134" s="81">
        <v>0</v>
      </c>
      <c r="AE134" s="81">
        <v>0</v>
      </c>
      <c r="AF134" s="81">
        <v>0</v>
      </c>
      <c r="AG134" s="80" t="str">
        <f>IFERROR(VLOOKUP(AB134,$AI:$AJ,2,FALSE),0)</f>
        <v>公司金融部</v>
      </c>
      <c r="AI134" s="89" t="s">
        <v>371</v>
      </c>
      <c r="AJ134" s="89" t="s">
        <v>138</v>
      </c>
      <c r="AL134" s="83"/>
      <c r="AM134" s="83"/>
      <c r="AN134" s="83"/>
      <c r="AO134" s="83"/>
      <c r="AP134" s="83"/>
      <c r="AX134" s="80" t="s">
        <v>371</v>
      </c>
      <c r="AY134" s="80" t="s">
        <v>138</v>
      </c>
      <c r="BB134" s="80" t="str">
        <f>VLOOKUP(BC134,$AX:$AY,2,FALSE)</f>
        <v>金杨支行</v>
      </c>
      <c r="BC134" s="80" t="s">
        <v>184</v>
      </c>
      <c r="BD134" s="80">
        <v>0</v>
      </c>
    </row>
    <row r="135" s="80" customFormat="1" ht="17.25" spans="1:56">
      <c r="A135" s="95"/>
      <c r="B135" s="95"/>
      <c r="C135" s="95"/>
      <c r="D135" s="95"/>
      <c r="E135" s="95"/>
      <c r="F135" s="95"/>
      <c r="G135" s="95"/>
      <c r="H135" s="95"/>
      <c r="I135" s="95"/>
      <c r="J135" s="95"/>
      <c r="K135" s="95"/>
      <c r="Y135" s="98"/>
      <c r="Z135" s="80">
        <f t="shared" si="15"/>
        <v>0</v>
      </c>
      <c r="AA135" s="80" t="str">
        <f t="shared" si="16"/>
        <v>运营管理部</v>
      </c>
      <c r="AB135" s="81" t="s">
        <v>409</v>
      </c>
      <c r="AC135" s="81">
        <v>0</v>
      </c>
      <c r="AD135" s="81">
        <v>0</v>
      </c>
      <c r="AE135" s="81">
        <v>0</v>
      </c>
      <c r="AF135" s="81">
        <v>0</v>
      </c>
      <c r="AG135" s="80" t="str">
        <f>IFERROR(VLOOKUP(AB135,$AI:$AJ,2,FALSE),0)</f>
        <v>运营管理部</v>
      </c>
      <c r="AI135" s="89" t="s">
        <v>469</v>
      </c>
      <c r="AJ135" s="89" t="s">
        <v>138</v>
      </c>
      <c r="AL135" s="83"/>
      <c r="AM135" s="83"/>
      <c r="AN135" s="83"/>
      <c r="AO135" s="83"/>
      <c r="AP135" s="83"/>
      <c r="AX135" s="80" t="s">
        <v>469</v>
      </c>
      <c r="AY135" s="80" t="s">
        <v>138</v>
      </c>
      <c r="BB135" s="80" t="str">
        <f>VLOOKUP(BC135,$AX:$AY,2,FALSE)</f>
        <v>黄楼支行</v>
      </c>
      <c r="BC135" s="80" t="s">
        <v>467</v>
      </c>
      <c r="BD135" s="80">
        <v>0</v>
      </c>
    </row>
    <row r="136" s="80" customFormat="1" ht="17.25" spans="1:56">
      <c r="A136" s="95"/>
      <c r="B136" s="95"/>
      <c r="C136" s="95"/>
      <c r="D136" s="95"/>
      <c r="E136" s="95"/>
      <c r="F136" s="95"/>
      <c r="G136" s="95"/>
      <c r="H136" s="95"/>
      <c r="I136" s="95"/>
      <c r="J136" s="95"/>
      <c r="K136" s="95"/>
      <c r="Y136" s="98"/>
      <c r="Z136" s="80">
        <f t="shared" si="15"/>
        <v>0</v>
      </c>
      <c r="AA136" s="80" t="str">
        <f t="shared" si="16"/>
        <v>运营管理部</v>
      </c>
      <c r="AB136" s="81" t="s">
        <v>302</v>
      </c>
      <c r="AC136" s="81">
        <v>0</v>
      </c>
      <c r="AD136" s="81">
        <v>0</v>
      </c>
      <c r="AE136" s="81">
        <v>0</v>
      </c>
      <c r="AF136" s="81">
        <v>0</v>
      </c>
      <c r="AG136" s="80" t="str">
        <f>IFERROR(VLOOKUP(AB136,$AI:$AJ,2,FALSE),0)</f>
        <v>运营管理部</v>
      </c>
      <c r="AI136" s="89" t="s">
        <v>470</v>
      </c>
      <c r="AJ136" s="89" t="s">
        <v>138</v>
      </c>
      <c r="AL136" s="83"/>
      <c r="AM136" s="83"/>
      <c r="AN136" s="83"/>
      <c r="AO136" s="83"/>
      <c r="AP136" s="83"/>
      <c r="AX136" s="80" t="s">
        <v>470</v>
      </c>
      <c r="AY136" s="80" t="s">
        <v>138</v>
      </c>
      <c r="BB136" s="80" t="str">
        <f>VLOOKUP(BC136,$AX:$AY,2,FALSE)</f>
        <v>孙桥支行</v>
      </c>
      <c r="BC136" s="80" t="s">
        <v>468</v>
      </c>
      <c r="BD136" s="80">
        <v>0</v>
      </c>
    </row>
    <row r="137" s="80" customFormat="1" ht="17.25" spans="1:56">
      <c r="A137" s="95"/>
      <c r="B137" s="95"/>
      <c r="C137" s="95"/>
      <c r="D137" s="95"/>
      <c r="E137" s="95"/>
      <c r="F137" s="95"/>
      <c r="G137" s="95"/>
      <c r="H137" s="95"/>
      <c r="I137" s="95"/>
      <c r="J137" s="95"/>
      <c r="K137" s="95"/>
      <c r="Y137" s="98"/>
      <c r="Z137" s="80">
        <f t="shared" si="15"/>
        <v>0</v>
      </c>
      <c r="AA137" s="80" t="str">
        <f t="shared" si="16"/>
        <v>川沙支行</v>
      </c>
      <c r="AB137" s="81" t="s">
        <v>89</v>
      </c>
      <c r="AC137" s="81">
        <v>0</v>
      </c>
      <c r="AD137" s="81">
        <v>20000</v>
      </c>
      <c r="AE137" s="81">
        <v>0</v>
      </c>
      <c r="AF137" s="81">
        <v>35000</v>
      </c>
      <c r="AG137" s="80" t="str">
        <f>IFERROR(VLOOKUP(AB137,$AI:$AJ,2,FALSE),0)</f>
        <v>川沙支行</v>
      </c>
      <c r="AI137" s="89" t="s">
        <v>472</v>
      </c>
      <c r="AJ137" s="89" t="s">
        <v>138</v>
      </c>
      <c r="AL137" s="83"/>
      <c r="AM137" s="83"/>
      <c r="AN137" s="83"/>
      <c r="AO137" s="83"/>
      <c r="AP137" s="83"/>
      <c r="AX137" s="80" t="s">
        <v>472</v>
      </c>
      <c r="AY137" s="80" t="s">
        <v>138</v>
      </c>
      <c r="BB137" s="80" t="str">
        <f>VLOOKUP(BC137,$AX:$AY,2,FALSE)</f>
        <v>零售市场部</v>
      </c>
      <c r="BC137" s="80" t="s">
        <v>189</v>
      </c>
      <c r="BD137" s="80">
        <v>47</v>
      </c>
    </row>
    <row r="138" s="80" customFormat="1" ht="17.25" spans="1:56">
      <c r="A138" s="95"/>
      <c r="B138" s="95"/>
      <c r="C138" s="95"/>
      <c r="D138" s="95"/>
      <c r="E138" s="95"/>
      <c r="F138" s="95"/>
      <c r="G138" s="95"/>
      <c r="H138" s="95"/>
      <c r="I138" s="95"/>
      <c r="J138" s="95"/>
      <c r="K138" s="95"/>
      <c r="Y138" s="98"/>
      <c r="Z138" s="80">
        <f t="shared" si="15"/>
        <v>0</v>
      </c>
      <c r="AA138" s="80" t="str">
        <f t="shared" si="16"/>
        <v>零售市场部</v>
      </c>
      <c r="AB138" s="81" t="s">
        <v>202</v>
      </c>
      <c r="AC138" s="81">
        <v>0</v>
      </c>
      <c r="AD138" s="81">
        <v>0</v>
      </c>
      <c r="AE138" s="81">
        <v>0</v>
      </c>
      <c r="AF138" s="81">
        <v>0</v>
      </c>
      <c r="AG138" s="80" t="str">
        <f>IFERROR(VLOOKUP(AB138,$AI:$AJ,2,FALSE),0)</f>
        <v>零售市场部</v>
      </c>
      <c r="AI138" s="89" t="s">
        <v>474</v>
      </c>
      <c r="AJ138" s="89" t="s">
        <v>138</v>
      </c>
      <c r="AL138" s="83"/>
      <c r="AM138" s="83"/>
      <c r="AN138" s="83"/>
      <c r="AO138" s="83"/>
      <c r="AP138" s="83"/>
      <c r="AX138" s="80" t="s">
        <v>474</v>
      </c>
      <c r="AY138" s="80" t="s">
        <v>138</v>
      </c>
      <c r="BB138" s="80" t="str">
        <f>VLOOKUP(BC138,$AX:$AY,2,FALSE)</f>
        <v>合庆支行</v>
      </c>
      <c r="BC138" s="80" t="s">
        <v>471</v>
      </c>
      <c r="BD138" s="80">
        <v>1</v>
      </c>
    </row>
    <row r="139" s="80" customFormat="1" ht="17.25" spans="1:56">
      <c r="A139" s="95"/>
      <c r="B139" s="95"/>
      <c r="C139" s="95"/>
      <c r="D139" s="95"/>
      <c r="E139" s="95"/>
      <c r="F139" s="95"/>
      <c r="G139" s="95"/>
      <c r="H139" s="95"/>
      <c r="I139" s="95"/>
      <c r="J139" s="95"/>
      <c r="K139" s="95"/>
      <c r="Y139" s="98"/>
      <c r="Z139" s="80">
        <f t="shared" si="15"/>
        <v>0</v>
      </c>
      <c r="AA139" s="80" t="str">
        <f t="shared" si="16"/>
        <v>黄楼支行</v>
      </c>
      <c r="AB139" s="81" t="s">
        <v>1049</v>
      </c>
      <c r="AC139" s="81">
        <v>0</v>
      </c>
      <c r="AD139" s="81">
        <v>0</v>
      </c>
      <c r="AE139" s="81">
        <v>1</v>
      </c>
      <c r="AF139" s="81">
        <v>0</v>
      </c>
      <c r="AG139" s="80" t="str">
        <f>IFERROR(VLOOKUP(AB139,$AI:$AJ,2,FALSE),0)</f>
        <v>黄楼支行</v>
      </c>
      <c r="AI139" s="89" t="s">
        <v>476</v>
      </c>
      <c r="AJ139" s="89" t="s">
        <v>138</v>
      </c>
      <c r="AL139" s="83"/>
      <c r="AM139" s="83"/>
      <c r="AN139" s="83"/>
      <c r="AO139" s="83"/>
      <c r="AP139" s="83"/>
      <c r="AX139" s="80" t="s">
        <v>476</v>
      </c>
      <c r="AY139" s="80" t="s">
        <v>138</v>
      </c>
      <c r="BB139" s="80" t="str">
        <f>VLOOKUP(BC139,$AX:$AY,2,FALSE)</f>
        <v>严桥支行</v>
      </c>
      <c r="BC139" s="80" t="s">
        <v>473</v>
      </c>
      <c r="BD139" s="80">
        <v>0</v>
      </c>
    </row>
    <row r="140" s="80" customFormat="1" ht="17.25" spans="1:56">
      <c r="A140" s="95"/>
      <c r="B140" s="95"/>
      <c r="C140" s="95"/>
      <c r="D140" s="95"/>
      <c r="E140" s="95"/>
      <c r="F140" s="95"/>
      <c r="G140" s="95"/>
      <c r="H140" s="95"/>
      <c r="I140" s="95"/>
      <c r="J140" s="95"/>
      <c r="K140" s="95"/>
      <c r="Y140" s="98"/>
      <c r="Z140" s="80">
        <f t="shared" si="15"/>
        <v>0</v>
      </c>
      <c r="AA140" s="80" t="str">
        <f t="shared" si="16"/>
        <v>人力资源部</v>
      </c>
      <c r="AB140" s="81" t="s">
        <v>187</v>
      </c>
      <c r="AC140" s="81">
        <v>0</v>
      </c>
      <c r="AD140" s="81">
        <v>0</v>
      </c>
      <c r="AE140" s="81">
        <v>0</v>
      </c>
      <c r="AF140" s="81">
        <v>0</v>
      </c>
      <c r="AG140" s="80" t="str">
        <f>IFERROR(VLOOKUP(AB140,$AI:$AJ,2,FALSE),0)</f>
        <v>人力资源部</v>
      </c>
      <c r="AI140" s="89" t="s">
        <v>479</v>
      </c>
      <c r="AJ140" s="89" t="s">
        <v>138</v>
      </c>
      <c r="AL140" s="83"/>
      <c r="AM140" s="83"/>
      <c r="AN140" s="83"/>
      <c r="AO140" s="83"/>
      <c r="AP140" s="83"/>
      <c r="AX140" s="80" t="s">
        <v>479</v>
      </c>
      <c r="AY140" s="80" t="s">
        <v>138</v>
      </c>
      <c r="BB140" s="80" t="str">
        <f>VLOOKUP(BC140,$AX:$AY,2,FALSE)</f>
        <v>张江支行</v>
      </c>
      <c r="BC140" s="80" t="s">
        <v>475</v>
      </c>
      <c r="BD140" s="80">
        <v>0</v>
      </c>
    </row>
    <row r="141" s="80" customFormat="1" ht="17.25" spans="1:56">
      <c r="A141" s="95"/>
      <c r="B141" s="95"/>
      <c r="C141" s="95"/>
      <c r="D141" s="95"/>
      <c r="E141" s="95"/>
      <c r="F141" s="95"/>
      <c r="G141" s="95"/>
      <c r="H141" s="95"/>
      <c r="I141" s="95"/>
      <c r="J141" s="95"/>
      <c r="K141" s="95"/>
      <c r="Y141" s="98"/>
      <c r="Z141" s="80">
        <f t="shared" si="15"/>
        <v>0</v>
      </c>
      <c r="AA141" s="80" t="str">
        <f t="shared" si="16"/>
        <v>洋泾支行</v>
      </c>
      <c r="AB141" s="81" t="s">
        <v>478</v>
      </c>
      <c r="AC141" s="81">
        <v>0</v>
      </c>
      <c r="AD141" s="81">
        <v>0</v>
      </c>
      <c r="AE141" s="81">
        <v>0</v>
      </c>
      <c r="AF141" s="81">
        <v>0</v>
      </c>
      <c r="AG141" s="80" t="str">
        <f>IFERROR(VLOOKUP(AB141,$AI:$AJ,2,FALSE),0)</f>
        <v>洋泾支行</v>
      </c>
      <c r="AI141" s="90" t="s">
        <v>80</v>
      </c>
      <c r="AJ141" s="89" t="s">
        <v>99</v>
      </c>
      <c r="AL141" s="83"/>
      <c r="AM141" s="83"/>
      <c r="AN141" s="83"/>
      <c r="AO141" s="83"/>
      <c r="AP141" s="83"/>
      <c r="AX141" s="80" t="s">
        <v>80</v>
      </c>
      <c r="AY141" s="80" t="s">
        <v>99</v>
      </c>
      <c r="BB141" s="80" t="str">
        <f>VLOOKUP(BC141,$AX:$AY,2,FALSE)</f>
        <v>东沟支行</v>
      </c>
      <c r="BC141" s="80" t="s">
        <v>477</v>
      </c>
      <c r="BD141" s="80">
        <v>3</v>
      </c>
    </row>
    <row r="142" s="80" customFormat="1" ht="17.25" spans="1:56">
      <c r="A142" s="95"/>
      <c r="B142" s="95"/>
      <c r="C142" s="95"/>
      <c r="D142" s="95"/>
      <c r="E142" s="95"/>
      <c r="F142" s="95"/>
      <c r="G142" s="95"/>
      <c r="H142" s="95"/>
      <c r="I142" s="95"/>
      <c r="J142" s="95"/>
      <c r="K142" s="95"/>
      <c r="Y142" s="98"/>
      <c r="Z142" s="80">
        <f t="shared" si="15"/>
        <v>0</v>
      </c>
      <c r="AA142" s="80" t="str">
        <f t="shared" si="16"/>
        <v>高东支行</v>
      </c>
      <c r="AB142" s="81" t="s">
        <v>480</v>
      </c>
      <c r="AC142" s="81">
        <v>0</v>
      </c>
      <c r="AD142" s="81">
        <v>0</v>
      </c>
      <c r="AE142" s="81">
        <v>0</v>
      </c>
      <c r="AF142" s="81">
        <v>0</v>
      </c>
      <c r="AG142" s="80" t="str">
        <f>IFERROR(VLOOKUP(AB142,$AI:$AJ,2,FALSE),0)</f>
        <v>高东支行</v>
      </c>
      <c r="AI142" s="89" t="s">
        <v>483</v>
      </c>
      <c r="AJ142" s="89" t="s">
        <v>99</v>
      </c>
      <c r="AL142" s="83"/>
      <c r="AM142" s="83"/>
      <c r="AN142" s="83"/>
      <c r="AO142" s="83"/>
      <c r="AP142" s="83"/>
      <c r="AX142" s="80" t="s">
        <v>483</v>
      </c>
      <c r="AY142" s="80" t="s">
        <v>99</v>
      </c>
      <c r="BB142" s="80" t="str">
        <f>VLOOKUP(BC142,$AX:$AY,2,FALSE)</f>
        <v>金桥支行</v>
      </c>
      <c r="BC142" s="80" t="s">
        <v>249</v>
      </c>
      <c r="BD142" s="80">
        <v>1</v>
      </c>
    </row>
    <row r="143" s="80" customFormat="1" ht="17.25" spans="1:56">
      <c r="A143" s="95"/>
      <c r="B143" s="95"/>
      <c r="C143" s="95"/>
      <c r="D143" s="95"/>
      <c r="E143" s="95"/>
      <c r="F143" s="95"/>
      <c r="G143" s="95"/>
      <c r="H143" s="95"/>
      <c r="I143" s="95"/>
      <c r="J143" s="95"/>
      <c r="K143" s="95"/>
      <c r="Y143" s="98"/>
      <c r="Z143" s="80">
        <f t="shared" si="15"/>
        <v>0</v>
      </c>
      <c r="AA143" s="80">
        <f t="shared" si="16"/>
        <v>0</v>
      </c>
      <c r="AB143" s="81" t="s">
        <v>482</v>
      </c>
      <c r="AC143" s="81">
        <v>0</v>
      </c>
      <c r="AD143" s="81">
        <v>0</v>
      </c>
      <c r="AE143" s="81">
        <v>0</v>
      </c>
      <c r="AF143" s="81">
        <v>0</v>
      </c>
      <c r="AG143" s="80">
        <f>IFERROR(VLOOKUP(AB143,$AI:$AJ,2,FALSE),0)</f>
        <v>0</v>
      </c>
      <c r="AI143" s="89" t="s">
        <v>485</v>
      </c>
      <c r="AJ143" s="89" t="s">
        <v>99</v>
      </c>
      <c r="AL143" s="83"/>
      <c r="AM143" s="83"/>
      <c r="AN143" s="83"/>
      <c r="AO143" s="83"/>
      <c r="AP143" s="83"/>
      <c r="AX143" s="80" t="s">
        <v>485</v>
      </c>
      <c r="AY143" s="80" t="s">
        <v>99</v>
      </c>
      <c r="BB143" s="80" t="str">
        <f>VLOOKUP(BC143,$AX:$AY,2,FALSE)</f>
        <v>高桥支行</v>
      </c>
      <c r="BC143" s="80" t="s">
        <v>481</v>
      </c>
      <c r="BD143" s="80">
        <v>0</v>
      </c>
    </row>
    <row r="144" s="80" customFormat="1" ht="17.25" spans="1:56">
      <c r="A144" s="95"/>
      <c r="B144" s="95"/>
      <c r="C144" s="95"/>
      <c r="D144" s="95"/>
      <c r="E144" s="95"/>
      <c r="F144" s="95"/>
      <c r="G144" s="95"/>
      <c r="H144" s="95"/>
      <c r="I144" s="95"/>
      <c r="J144" s="95"/>
      <c r="K144" s="95"/>
      <c r="Y144" s="98"/>
      <c r="Z144" s="80">
        <f t="shared" si="15"/>
        <v>0</v>
      </c>
      <c r="AA144" s="80" t="str">
        <f t="shared" si="16"/>
        <v>高行支行</v>
      </c>
      <c r="AB144" s="81" t="s">
        <v>122</v>
      </c>
      <c r="AC144" s="81">
        <v>0</v>
      </c>
      <c r="AD144" s="81">
        <v>0</v>
      </c>
      <c r="AE144" s="81">
        <v>0</v>
      </c>
      <c r="AF144" s="81">
        <v>0</v>
      </c>
      <c r="AG144" s="80" t="str">
        <f>IFERROR(VLOOKUP(AB144,$AI:$AJ,2,FALSE),0)</f>
        <v>高行支行</v>
      </c>
      <c r="AI144" s="89" t="s">
        <v>488</v>
      </c>
      <c r="AJ144" s="89" t="s">
        <v>99</v>
      </c>
      <c r="AL144" s="83"/>
      <c r="AM144" s="83"/>
      <c r="AN144" s="83"/>
      <c r="AO144" s="83"/>
      <c r="AP144" s="83"/>
      <c r="AX144" s="80" t="s">
        <v>488</v>
      </c>
      <c r="AY144" s="80" t="s">
        <v>99</v>
      </c>
      <c r="BB144" s="80" t="str">
        <f>VLOOKUP(BC144,$AX:$AY,2,FALSE)</f>
        <v>香山分理处</v>
      </c>
      <c r="BC144" s="80" t="s">
        <v>484</v>
      </c>
      <c r="BD144" s="80">
        <v>0</v>
      </c>
    </row>
    <row r="145" s="80" customFormat="1" ht="17.25" spans="1:56">
      <c r="A145" s="95"/>
      <c r="B145" s="95"/>
      <c r="C145" s="95"/>
      <c r="D145" s="95"/>
      <c r="E145" s="95"/>
      <c r="F145" s="95"/>
      <c r="G145" s="95"/>
      <c r="H145" s="95"/>
      <c r="I145" s="95"/>
      <c r="J145" s="95"/>
      <c r="K145" s="95"/>
      <c r="Y145" s="98"/>
      <c r="Z145" s="80">
        <f t="shared" si="15"/>
        <v>0</v>
      </c>
      <c r="AA145" s="80" t="str">
        <f t="shared" si="16"/>
        <v>杨思支行</v>
      </c>
      <c r="AB145" s="81" t="s">
        <v>487</v>
      </c>
      <c r="AC145" s="81">
        <v>0</v>
      </c>
      <c r="AD145" s="81">
        <v>0</v>
      </c>
      <c r="AE145" s="81">
        <v>0</v>
      </c>
      <c r="AF145" s="81">
        <v>0</v>
      </c>
      <c r="AG145" s="80" t="str">
        <f>IFERROR(VLOOKUP(AB145,$AI:$AJ,2,FALSE),0)</f>
        <v>杨思支行</v>
      </c>
      <c r="AI145" s="89" t="s">
        <v>490</v>
      </c>
      <c r="AJ145" s="89" t="s">
        <v>99</v>
      </c>
      <c r="AL145" s="83"/>
      <c r="AM145" s="83"/>
      <c r="AN145" s="83"/>
      <c r="AO145" s="83"/>
      <c r="AP145" s="83"/>
      <c r="AX145" s="80" t="s">
        <v>490</v>
      </c>
      <c r="AY145" s="80" t="s">
        <v>99</v>
      </c>
      <c r="BB145" s="80" t="str">
        <f>VLOOKUP(BC145,$AX:$AY,2,FALSE)</f>
        <v>御桥分理处</v>
      </c>
      <c r="BC145" s="80" t="s">
        <v>486</v>
      </c>
      <c r="BD145" s="80">
        <v>1</v>
      </c>
    </row>
    <row r="146" s="80" customFormat="1" ht="17.25" spans="1:56">
      <c r="A146" s="95"/>
      <c r="B146" s="95"/>
      <c r="C146" s="95"/>
      <c r="D146" s="95"/>
      <c r="E146" s="95"/>
      <c r="F146" s="95"/>
      <c r="G146" s="95"/>
      <c r="H146" s="95"/>
      <c r="I146" s="95"/>
      <c r="J146" s="95"/>
      <c r="K146" s="95"/>
      <c r="Y146" s="98"/>
      <c r="Z146" s="80">
        <f t="shared" si="15"/>
        <v>0</v>
      </c>
      <c r="AA146" s="80" t="str">
        <f t="shared" si="16"/>
        <v>高东支行</v>
      </c>
      <c r="AB146" s="81" t="s">
        <v>489</v>
      </c>
      <c r="AC146" s="81">
        <v>0</v>
      </c>
      <c r="AD146" s="81">
        <v>0</v>
      </c>
      <c r="AE146" s="81">
        <v>0</v>
      </c>
      <c r="AF146" s="81">
        <v>0</v>
      </c>
      <c r="AG146" s="80" t="str">
        <f>IFERROR(VLOOKUP(AB146,$AI:$AJ,2,FALSE),0)</f>
        <v>高东支行</v>
      </c>
      <c r="AI146" s="89" t="s">
        <v>492</v>
      </c>
      <c r="AJ146" s="89" t="s">
        <v>99</v>
      </c>
      <c r="AL146" s="83"/>
      <c r="AM146" s="83"/>
      <c r="AN146" s="83"/>
      <c r="AO146" s="83"/>
      <c r="AP146" s="83"/>
      <c r="AX146" s="80" t="s">
        <v>492</v>
      </c>
      <c r="AY146" s="80" t="s">
        <v>99</v>
      </c>
      <c r="BB146" s="80" t="str">
        <f>VLOOKUP(BC146,$AX:$AY,2,FALSE)</f>
        <v>洋泾支行</v>
      </c>
      <c r="BC146" s="80" t="s">
        <v>194</v>
      </c>
      <c r="BD146" s="80">
        <v>0</v>
      </c>
    </row>
    <row r="147" s="80" customFormat="1" ht="17.25" spans="1:56">
      <c r="A147" s="95"/>
      <c r="B147" s="95"/>
      <c r="C147" s="95"/>
      <c r="D147" s="95"/>
      <c r="E147" s="95"/>
      <c r="F147" s="95"/>
      <c r="G147" s="95"/>
      <c r="H147" s="95"/>
      <c r="I147" s="95"/>
      <c r="J147" s="95"/>
      <c r="K147" s="95"/>
      <c r="Y147" s="98"/>
      <c r="Z147" s="80">
        <f t="shared" si="15"/>
        <v>0</v>
      </c>
      <c r="AA147" s="80" t="str">
        <f t="shared" si="16"/>
        <v>妙境支行</v>
      </c>
      <c r="AB147" s="81" t="s">
        <v>209</v>
      </c>
      <c r="AC147" s="81">
        <v>0</v>
      </c>
      <c r="AD147" s="81">
        <v>0</v>
      </c>
      <c r="AE147" s="81">
        <v>0</v>
      </c>
      <c r="AF147" s="81">
        <v>0</v>
      </c>
      <c r="AG147" s="80" t="str">
        <f>IFERROR(VLOOKUP(AB147,$AI:$AJ,2,FALSE),0)</f>
        <v>妙境支行</v>
      </c>
      <c r="AI147" s="89" t="s">
        <v>495</v>
      </c>
      <c r="AJ147" s="89" t="s">
        <v>99</v>
      </c>
      <c r="AL147" s="83"/>
      <c r="AM147" s="83"/>
      <c r="AN147" s="83"/>
      <c r="AO147" s="83"/>
      <c r="AP147" s="83"/>
      <c r="AX147" s="80" t="s">
        <v>495</v>
      </c>
      <c r="AY147" s="80" t="s">
        <v>99</v>
      </c>
      <c r="BB147" s="80" t="str">
        <f>VLOOKUP(BC147,$AX:$AY,2,FALSE)</f>
        <v>合庆支行</v>
      </c>
      <c r="BC147" s="80" t="s">
        <v>491</v>
      </c>
      <c r="BD147" s="80">
        <v>0</v>
      </c>
    </row>
    <row r="148" s="80" customFormat="1" ht="17.25" spans="1:56">
      <c r="A148" s="95"/>
      <c r="B148" s="95"/>
      <c r="C148" s="95"/>
      <c r="D148" s="95"/>
      <c r="E148" s="95"/>
      <c r="F148" s="95"/>
      <c r="G148" s="95"/>
      <c r="H148" s="95"/>
      <c r="I148" s="95"/>
      <c r="J148" s="95"/>
      <c r="K148" s="95"/>
      <c r="Y148" s="98"/>
      <c r="Z148" s="80">
        <f t="shared" si="15"/>
        <v>0</v>
      </c>
      <c r="AA148" s="80">
        <f t="shared" si="16"/>
        <v>0</v>
      </c>
      <c r="AB148" s="81" t="s">
        <v>494</v>
      </c>
      <c r="AC148" s="81">
        <v>0</v>
      </c>
      <c r="AD148" s="81">
        <v>0</v>
      </c>
      <c r="AE148" s="81">
        <v>0</v>
      </c>
      <c r="AF148" s="81">
        <v>0</v>
      </c>
      <c r="AG148" s="80">
        <f>IFERROR(VLOOKUP(AB148,$AI:$AJ,2,FALSE),0)</f>
        <v>0</v>
      </c>
      <c r="AI148" s="89" t="s">
        <v>498</v>
      </c>
      <c r="AJ148" s="89" t="s">
        <v>99</v>
      </c>
      <c r="AL148" s="83"/>
      <c r="AM148" s="83"/>
      <c r="AN148" s="83"/>
      <c r="AO148" s="83"/>
      <c r="AP148" s="83"/>
      <c r="AX148" s="80" t="s">
        <v>498</v>
      </c>
      <c r="AY148" s="80" t="s">
        <v>99</v>
      </c>
      <c r="BB148" s="80" t="str">
        <f>VLOOKUP(BC148,$AX:$AY,2,FALSE)</f>
        <v>张江支行</v>
      </c>
      <c r="BC148" s="80" t="s">
        <v>493</v>
      </c>
      <c r="BD148" s="80">
        <v>4</v>
      </c>
    </row>
    <row r="149" s="80" customFormat="1" ht="17.25" spans="1:56">
      <c r="A149" s="95"/>
      <c r="B149" s="95"/>
      <c r="C149" s="95"/>
      <c r="D149" s="95"/>
      <c r="E149" s="95"/>
      <c r="F149" s="95"/>
      <c r="G149" s="95"/>
      <c r="H149" s="95"/>
      <c r="I149" s="95"/>
      <c r="J149" s="95"/>
      <c r="K149" s="95"/>
      <c r="Y149" s="98"/>
      <c r="Z149" s="80">
        <f t="shared" si="15"/>
        <v>0</v>
      </c>
      <c r="AA149" s="80">
        <f t="shared" si="16"/>
        <v>0</v>
      </c>
      <c r="AB149" s="81" t="s">
        <v>497</v>
      </c>
      <c r="AC149" s="81">
        <v>0</v>
      </c>
      <c r="AD149" s="81">
        <v>0</v>
      </c>
      <c r="AE149" s="81">
        <v>0</v>
      </c>
      <c r="AF149" s="81">
        <v>0</v>
      </c>
      <c r="AG149" s="80">
        <f>IFERROR(VLOOKUP(AB149,$AI:$AJ,2,FALSE),0)</f>
        <v>0</v>
      </c>
      <c r="AI149" s="89" t="s">
        <v>501</v>
      </c>
      <c r="AJ149" s="89" t="s">
        <v>99</v>
      </c>
      <c r="AL149" s="83"/>
      <c r="AM149" s="83"/>
      <c r="AN149" s="83"/>
      <c r="AO149" s="83"/>
      <c r="AP149" s="83"/>
      <c r="AX149" s="80" t="s">
        <v>501</v>
      </c>
      <c r="AY149" s="80" t="s">
        <v>99</v>
      </c>
      <c r="BB149" s="80" t="str">
        <f>VLOOKUP(BC149,$AX:$AY,2,FALSE)</f>
        <v>曹路支行</v>
      </c>
      <c r="BC149" s="80" t="s">
        <v>496</v>
      </c>
      <c r="BD149" s="80">
        <v>0</v>
      </c>
    </row>
    <row r="150" s="80" customFormat="1" ht="17.25" spans="1:56">
      <c r="A150" s="95"/>
      <c r="B150" s="95"/>
      <c r="C150" s="95"/>
      <c r="D150" s="95"/>
      <c r="E150" s="95"/>
      <c r="F150" s="95"/>
      <c r="G150" s="95"/>
      <c r="H150" s="95"/>
      <c r="I150" s="95"/>
      <c r="J150" s="95"/>
      <c r="K150" s="95"/>
      <c r="Y150" s="98"/>
      <c r="Z150" s="80">
        <f t="shared" si="15"/>
        <v>0</v>
      </c>
      <c r="AA150" s="80" t="str">
        <f t="shared" si="16"/>
        <v>曹路支行</v>
      </c>
      <c r="AB150" s="81" t="s">
        <v>500</v>
      </c>
      <c r="AC150" s="81">
        <v>0</v>
      </c>
      <c r="AD150" s="81">
        <v>0</v>
      </c>
      <c r="AE150" s="81">
        <v>0</v>
      </c>
      <c r="AF150" s="81">
        <v>0</v>
      </c>
      <c r="AG150" s="80" t="str">
        <f>IFERROR(VLOOKUP(AB150,$AI:$AJ,2,FALSE),0)</f>
        <v>曹路支行</v>
      </c>
      <c r="AI150" s="89" t="s">
        <v>504</v>
      </c>
      <c r="AJ150" s="89" t="s">
        <v>99</v>
      </c>
      <c r="AL150" s="83"/>
      <c r="AM150" s="83"/>
      <c r="AN150" s="83"/>
      <c r="AO150" s="83"/>
      <c r="AP150" s="83"/>
      <c r="AX150" s="80" t="s">
        <v>504</v>
      </c>
      <c r="AY150" s="80" t="s">
        <v>99</v>
      </c>
      <c r="BB150" s="80" t="str">
        <f>VLOOKUP(BC150,$AX:$AY,2,FALSE)</f>
        <v>蔡路支行</v>
      </c>
      <c r="BC150" s="80" t="s">
        <v>499</v>
      </c>
      <c r="BD150" s="80">
        <v>0</v>
      </c>
    </row>
    <row r="151" s="80" customFormat="1" ht="17.25" spans="1:56">
      <c r="A151" s="95"/>
      <c r="B151" s="95"/>
      <c r="C151" s="95"/>
      <c r="D151" s="95"/>
      <c r="E151" s="95"/>
      <c r="F151" s="95"/>
      <c r="G151" s="95"/>
      <c r="H151" s="95"/>
      <c r="I151" s="95"/>
      <c r="J151" s="95"/>
      <c r="K151" s="95"/>
      <c r="Y151" s="98"/>
      <c r="Z151" s="80">
        <f t="shared" si="15"/>
        <v>0</v>
      </c>
      <c r="AA151" s="80">
        <f t="shared" si="16"/>
        <v>0</v>
      </c>
      <c r="AB151" s="81" t="s">
        <v>503</v>
      </c>
      <c r="AC151" s="81">
        <v>0</v>
      </c>
      <c r="AD151" s="81">
        <v>0</v>
      </c>
      <c r="AE151" s="81">
        <v>0</v>
      </c>
      <c r="AF151" s="81">
        <v>0</v>
      </c>
      <c r="AG151" s="80">
        <f>IFERROR(VLOOKUP(AB151,$AI:$AJ,2,FALSE),0)</f>
        <v>0</v>
      </c>
      <c r="AI151" s="89" t="s">
        <v>507</v>
      </c>
      <c r="AJ151" s="89" t="s">
        <v>99</v>
      </c>
      <c r="AL151" s="83"/>
      <c r="AM151" s="83"/>
      <c r="AN151" s="83"/>
      <c r="AO151" s="83"/>
      <c r="AP151" s="83"/>
      <c r="AX151" s="80" t="s">
        <v>507</v>
      </c>
      <c r="AY151" s="80" t="s">
        <v>99</v>
      </c>
      <c r="BB151" s="80" t="str">
        <f>VLOOKUP(BC151,$AX:$AY,2,FALSE)</f>
        <v>施湾支行</v>
      </c>
      <c r="BC151" s="80" t="s">
        <v>502</v>
      </c>
      <c r="BD151" s="80">
        <v>0</v>
      </c>
    </row>
    <row r="152" s="80" customFormat="1" ht="17.25" spans="1:56">
      <c r="A152" s="95"/>
      <c r="B152" s="95"/>
      <c r="C152" s="95"/>
      <c r="D152" s="95"/>
      <c r="E152" s="95"/>
      <c r="F152" s="95"/>
      <c r="G152" s="95"/>
      <c r="H152" s="95"/>
      <c r="I152" s="95"/>
      <c r="J152" s="95"/>
      <c r="K152" s="95"/>
      <c r="Y152" s="98"/>
      <c r="Z152" s="80">
        <f t="shared" si="15"/>
        <v>0</v>
      </c>
      <c r="AA152" s="80">
        <f t="shared" si="16"/>
        <v>0</v>
      </c>
      <c r="AB152" s="81" t="s">
        <v>506</v>
      </c>
      <c r="AC152" s="81">
        <v>0</v>
      </c>
      <c r="AD152" s="81">
        <v>0</v>
      </c>
      <c r="AE152" s="81">
        <v>0</v>
      </c>
      <c r="AF152" s="81">
        <v>0</v>
      </c>
      <c r="AG152" s="80">
        <f>IFERROR(VLOOKUP(AB152,$AI:$AJ,2,FALSE),0)</f>
        <v>0</v>
      </c>
      <c r="AI152" s="89" t="s">
        <v>509</v>
      </c>
      <c r="AJ152" s="89" t="s">
        <v>99</v>
      </c>
      <c r="AL152" s="83"/>
      <c r="AM152" s="83"/>
      <c r="AN152" s="83"/>
      <c r="AO152" s="83"/>
      <c r="AP152" s="83"/>
      <c r="AX152" s="80" t="s">
        <v>509</v>
      </c>
      <c r="AY152" s="80" t="s">
        <v>99</v>
      </c>
      <c r="BB152" s="80" t="str">
        <f>VLOOKUP(BC152,$AX:$AY,2,FALSE)</f>
        <v>南新支行</v>
      </c>
      <c r="BC152" s="80" t="s">
        <v>747</v>
      </c>
      <c r="BD152" s="80">
        <v>2</v>
      </c>
    </row>
    <row r="153" s="80" customFormat="1" ht="17.25" spans="1:56">
      <c r="A153" s="95"/>
      <c r="B153" s="95"/>
      <c r="C153" s="95"/>
      <c r="D153" s="95"/>
      <c r="E153" s="95"/>
      <c r="F153" s="95"/>
      <c r="G153" s="95"/>
      <c r="H153" s="95"/>
      <c r="I153" s="95"/>
      <c r="J153" s="95"/>
      <c r="K153" s="95"/>
      <c r="Y153" s="98"/>
      <c r="Z153" s="80">
        <f t="shared" si="15"/>
        <v>0</v>
      </c>
      <c r="AA153" s="80" t="str">
        <f t="shared" si="16"/>
        <v>运营管理部</v>
      </c>
      <c r="AB153" s="81" t="s">
        <v>330</v>
      </c>
      <c r="AC153" s="81">
        <v>0</v>
      </c>
      <c r="AD153" s="81">
        <v>0</v>
      </c>
      <c r="AE153" s="81">
        <v>0</v>
      </c>
      <c r="AF153" s="81">
        <v>0</v>
      </c>
      <c r="AG153" s="80" t="str">
        <f>IFERROR(VLOOKUP(AB153,$AI:$AJ,2,FALSE),0)</f>
        <v>运营管理部</v>
      </c>
      <c r="AI153" s="89" t="s">
        <v>511</v>
      </c>
      <c r="AJ153" s="89" t="s">
        <v>99</v>
      </c>
      <c r="AL153" s="83"/>
      <c r="AM153" s="83"/>
      <c r="AN153" s="83"/>
      <c r="AO153" s="83"/>
      <c r="AP153" s="83"/>
      <c r="AX153" s="80" t="s">
        <v>511</v>
      </c>
      <c r="AY153" s="80" t="s">
        <v>99</v>
      </c>
      <c r="BB153" s="80" t="str">
        <f>VLOOKUP(BC153,$AX:$AY,2,FALSE)</f>
        <v>杨思支行</v>
      </c>
      <c r="BC153" s="80" t="s">
        <v>198</v>
      </c>
      <c r="BD153" s="80">
        <v>3</v>
      </c>
    </row>
    <row r="154" s="80" customFormat="1" ht="17.25" spans="1:56">
      <c r="A154" s="95"/>
      <c r="B154" s="95"/>
      <c r="C154" s="95"/>
      <c r="D154" s="95"/>
      <c r="E154" s="95"/>
      <c r="F154" s="95"/>
      <c r="G154" s="95"/>
      <c r="H154" s="95"/>
      <c r="I154" s="95"/>
      <c r="J154" s="95"/>
      <c r="K154" s="95"/>
      <c r="Y154" s="98"/>
      <c r="Z154" s="80">
        <f t="shared" si="15"/>
        <v>0</v>
      </c>
      <c r="AA154" s="80" t="str">
        <f t="shared" si="16"/>
        <v>香山分理处</v>
      </c>
      <c r="AB154" s="81" t="s">
        <v>214</v>
      </c>
      <c r="AC154" s="81">
        <v>0</v>
      </c>
      <c r="AD154" s="81">
        <v>0</v>
      </c>
      <c r="AE154" s="81">
        <v>0</v>
      </c>
      <c r="AF154" s="81">
        <v>0</v>
      </c>
      <c r="AG154" s="80" t="str">
        <f>IFERROR(VLOOKUP(AB154,$AI:$AJ,2,FALSE),0)</f>
        <v>香山分理处</v>
      </c>
      <c r="AI154" s="89" t="s">
        <v>513</v>
      </c>
      <c r="AJ154" s="89" t="s">
        <v>99</v>
      </c>
      <c r="AL154" s="83"/>
      <c r="AM154" s="83"/>
      <c r="AN154" s="83"/>
      <c r="AO154" s="83"/>
      <c r="AP154" s="83"/>
      <c r="AX154" s="80" t="s">
        <v>513</v>
      </c>
      <c r="AY154" s="80" t="s">
        <v>99</v>
      </c>
      <c r="BB154" s="80" t="str">
        <f>VLOOKUP(BC154,$AX:$AY,2,FALSE)</f>
        <v>花木支行</v>
      </c>
      <c r="BC154" s="80" t="s">
        <v>505</v>
      </c>
      <c r="BD154" s="80">
        <v>0</v>
      </c>
    </row>
    <row r="155" s="80" customFormat="1" ht="17.25" spans="1:56">
      <c r="A155" s="95"/>
      <c r="B155" s="95"/>
      <c r="C155" s="95"/>
      <c r="D155" s="95"/>
      <c r="E155" s="95"/>
      <c r="F155" s="95"/>
      <c r="G155" s="95"/>
      <c r="H155" s="95"/>
      <c r="I155" s="95"/>
      <c r="J155" s="95"/>
      <c r="K155" s="95"/>
      <c r="Y155" s="98"/>
      <c r="Z155" s="80">
        <f t="shared" si="15"/>
        <v>0</v>
      </c>
      <c r="AA155" s="80" t="str">
        <f t="shared" si="16"/>
        <v>高行支行</v>
      </c>
      <c r="AB155" s="81" t="s">
        <v>218</v>
      </c>
      <c r="AC155" s="81">
        <v>0</v>
      </c>
      <c r="AD155" s="81">
        <v>0</v>
      </c>
      <c r="AE155" s="81">
        <v>0</v>
      </c>
      <c r="AF155" s="81">
        <v>0</v>
      </c>
      <c r="AG155" s="80" t="str">
        <f>IFERROR(VLOOKUP(AB155,$AI:$AJ,2,FALSE),0)</f>
        <v>高行支行</v>
      </c>
      <c r="AI155" s="89" t="s">
        <v>515</v>
      </c>
      <c r="AJ155" s="89" t="s">
        <v>99</v>
      </c>
      <c r="AL155" s="83"/>
      <c r="AM155" s="83"/>
      <c r="AN155" s="83"/>
      <c r="AO155" s="83"/>
      <c r="AP155" s="83"/>
      <c r="AX155" s="80" t="s">
        <v>515</v>
      </c>
      <c r="AY155" s="80" t="s">
        <v>99</v>
      </c>
      <c r="BB155" s="80" t="str">
        <f>VLOOKUP(BC155,$AX:$AY,2,FALSE)</f>
        <v>高桥支行</v>
      </c>
      <c r="BC155" s="80" t="s">
        <v>508</v>
      </c>
      <c r="BD155" s="80">
        <v>0</v>
      </c>
    </row>
    <row r="156" s="80" customFormat="1" ht="17.25" spans="1:56">
      <c r="A156" s="95"/>
      <c r="B156" s="95"/>
      <c r="C156" s="95"/>
      <c r="D156" s="95"/>
      <c r="E156" s="95"/>
      <c r="F156" s="95"/>
      <c r="G156" s="95"/>
      <c r="H156" s="95"/>
      <c r="I156" s="95"/>
      <c r="J156" s="95"/>
      <c r="K156" s="95"/>
      <c r="Y156" s="98"/>
      <c r="Z156" s="80">
        <f t="shared" si="15"/>
        <v>0</v>
      </c>
      <c r="AA156" s="80" t="str">
        <f t="shared" si="16"/>
        <v>运营管理部</v>
      </c>
      <c r="AB156" s="81" t="s">
        <v>328</v>
      </c>
      <c r="AC156" s="81">
        <v>0</v>
      </c>
      <c r="AD156" s="81">
        <v>0</v>
      </c>
      <c r="AE156" s="81">
        <v>0</v>
      </c>
      <c r="AF156" s="81">
        <v>0</v>
      </c>
      <c r="AG156" s="80" t="str">
        <f>IFERROR(VLOOKUP(AB156,$AI:$AJ,2,FALSE),0)</f>
        <v>运营管理部</v>
      </c>
      <c r="AI156" s="89" t="s">
        <v>518</v>
      </c>
      <c r="AJ156" s="89" t="s">
        <v>99</v>
      </c>
      <c r="AL156" s="83"/>
      <c r="AM156" s="83"/>
      <c r="AN156" s="83"/>
      <c r="AO156" s="83"/>
      <c r="AP156" s="83"/>
      <c r="AX156" s="80" t="s">
        <v>518</v>
      </c>
      <c r="AY156" s="80" t="s">
        <v>99</v>
      </c>
      <c r="BB156" s="80" t="str">
        <f>VLOOKUP(BC156,$AX:$AY,2,FALSE)</f>
        <v>杨园支行</v>
      </c>
      <c r="BC156" s="80" t="s">
        <v>510</v>
      </c>
      <c r="BD156" s="80">
        <v>0</v>
      </c>
    </row>
    <row r="157" s="80" customFormat="1" ht="17.25" spans="1:56">
      <c r="A157" s="95"/>
      <c r="B157" s="95"/>
      <c r="C157" s="95"/>
      <c r="D157" s="95"/>
      <c r="E157" s="95"/>
      <c r="F157" s="95"/>
      <c r="G157" s="95"/>
      <c r="H157" s="95"/>
      <c r="I157" s="95"/>
      <c r="J157" s="95"/>
      <c r="K157" s="95"/>
      <c r="Y157" s="98"/>
      <c r="Z157" s="80">
        <f t="shared" si="15"/>
        <v>0</v>
      </c>
      <c r="AA157" s="80">
        <f t="shared" si="16"/>
        <v>0</v>
      </c>
      <c r="AB157" s="81" t="s">
        <v>517</v>
      </c>
      <c r="AC157" s="81">
        <v>0</v>
      </c>
      <c r="AD157" s="81">
        <v>0</v>
      </c>
      <c r="AE157" s="81">
        <v>0</v>
      </c>
      <c r="AF157" s="81">
        <v>0</v>
      </c>
      <c r="AG157" s="80">
        <f>IFERROR(VLOOKUP(AB157,$AI:$AJ,2,FALSE),0)</f>
        <v>0</v>
      </c>
      <c r="AI157" s="89" t="s">
        <v>521</v>
      </c>
      <c r="AJ157" s="89" t="s">
        <v>99</v>
      </c>
      <c r="AL157" s="83"/>
      <c r="AM157" s="83"/>
      <c r="AN157" s="83"/>
      <c r="AO157" s="83"/>
      <c r="AP157" s="83"/>
      <c r="AX157" s="80" t="s">
        <v>521</v>
      </c>
      <c r="AY157" s="80" t="s">
        <v>99</v>
      </c>
      <c r="BB157" s="80" t="str">
        <f>VLOOKUP(BC157,$AX:$AY,2,FALSE)</f>
        <v>北蔡支行</v>
      </c>
      <c r="BC157" s="80" t="s">
        <v>512</v>
      </c>
      <c r="BD157" s="80">
        <v>0</v>
      </c>
    </row>
    <row r="158" s="80" customFormat="1" ht="17.25" spans="1:56">
      <c r="A158" s="95"/>
      <c r="B158" s="95"/>
      <c r="C158" s="95"/>
      <c r="D158" s="95"/>
      <c r="E158" s="95"/>
      <c r="F158" s="95"/>
      <c r="G158" s="95"/>
      <c r="H158" s="95"/>
      <c r="I158" s="95"/>
      <c r="J158" s="95"/>
      <c r="K158" s="95"/>
      <c r="Y158" s="98"/>
      <c r="Z158" s="80">
        <f t="shared" si="15"/>
        <v>0</v>
      </c>
      <c r="AA158" s="80" t="str">
        <f t="shared" si="16"/>
        <v>三林支行</v>
      </c>
      <c r="AB158" s="81" t="s">
        <v>520</v>
      </c>
      <c r="AC158" s="81">
        <v>0</v>
      </c>
      <c r="AD158" s="81">
        <v>0</v>
      </c>
      <c r="AE158" s="81">
        <v>0</v>
      </c>
      <c r="AF158" s="81">
        <v>0</v>
      </c>
      <c r="AG158" s="80" t="str">
        <f>IFERROR(VLOOKUP(AB158,$AI:$AJ,2,FALSE),0)</f>
        <v>三林支行</v>
      </c>
      <c r="AI158" s="89" t="s">
        <v>524</v>
      </c>
      <c r="AJ158" s="89" t="s">
        <v>99</v>
      </c>
      <c r="AL158" s="83"/>
      <c r="AM158" s="83"/>
      <c r="AN158" s="83"/>
      <c r="AO158" s="83"/>
      <c r="AP158" s="83"/>
      <c r="AX158" s="80" t="s">
        <v>524</v>
      </c>
      <c r="AY158" s="80" t="s">
        <v>99</v>
      </c>
      <c r="BB158" s="80" t="str">
        <f>VLOOKUP(BC158,$AX:$AY,2,FALSE)</f>
        <v>东波分理处</v>
      </c>
      <c r="BC158" s="80" t="s">
        <v>514</v>
      </c>
      <c r="BD158" s="80">
        <v>0</v>
      </c>
    </row>
    <row r="159" s="80" customFormat="1" ht="17.25" spans="1:56">
      <c r="A159" s="95"/>
      <c r="B159" s="95"/>
      <c r="C159" s="95"/>
      <c r="D159" s="95"/>
      <c r="E159" s="95"/>
      <c r="F159" s="95"/>
      <c r="G159" s="95"/>
      <c r="H159" s="95"/>
      <c r="I159" s="95"/>
      <c r="J159" s="95"/>
      <c r="K159" s="95"/>
      <c r="Y159" s="98"/>
      <c r="Z159" s="80">
        <f t="shared" si="15"/>
        <v>0</v>
      </c>
      <c r="AA159" s="80">
        <f t="shared" si="16"/>
        <v>0</v>
      </c>
      <c r="AB159" s="81" t="s">
        <v>523</v>
      </c>
      <c r="AC159" s="81">
        <v>0</v>
      </c>
      <c r="AD159" s="81">
        <v>0</v>
      </c>
      <c r="AE159" s="81">
        <v>0</v>
      </c>
      <c r="AF159" s="81">
        <v>0</v>
      </c>
      <c r="AG159" s="80">
        <f>IFERROR(VLOOKUP(AB159,$AI:$AJ,2,FALSE),0)</f>
        <v>0</v>
      </c>
      <c r="AI159" s="89" t="s">
        <v>527</v>
      </c>
      <c r="AJ159" s="89" t="s">
        <v>99</v>
      </c>
      <c r="AL159" s="83"/>
      <c r="AM159" s="83"/>
      <c r="AN159" s="83"/>
      <c r="AO159" s="83"/>
      <c r="AP159" s="83"/>
      <c r="AX159" s="80" t="s">
        <v>527</v>
      </c>
      <c r="AY159" s="80" t="s">
        <v>99</v>
      </c>
      <c r="BB159" s="80" t="str">
        <f>VLOOKUP(BC159,$AX:$AY,2,FALSE)</f>
        <v>五星路支行</v>
      </c>
      <c r="BC159" s="80" t="s">
        <v>516</v>
      </c>
      <c r="BD159" s="80">
        <v>0</v>
      </c>
    </row>
    <row r="160" s="80" customFormat="1" ht="17.25" spans="1:56">
      <c r="A160" s="95"/>
      <c r="B160" s="95"/>
      <c r="C160" s="95"/>
      <c r="D160" s="95"/>
      <c r="E160" s="95"/>
      <c r="F160" s="95"/>
      <c r="G160" s="95"/>
      <c r="H160" s="95"/>
      <c r="I160" s="95"/>
      <c r="J160" s="95"/>
      <c r="K160" s="95"/>
      <c r="Y160" s="98"/>
      <c r="Z160" s="80">
        <f t="shared" si="15"/>
        <v>0</v>
      </c>
      <c r="AA160" s="80" t="str">
        <f t="shared" si="16"/>
        <v>施湾支行</v>
      </c>
      <c r="AB160" s="81" t="s">
        <v>526</v>
      </c>
      <c r="AC160" s="81">
        <v>0</v>
      </c>
      <c r="AD160" s="81">
        <v>0</v>
      </c>
      <c r="AE160" s="81">
        <v>0</v>
      </c>
      <c r="AF160" s="81">
        <v>0</v>
      </c>
      <c r="AG160" s="80" t="str">
        <f>IFERROR(VLOOKUP(AB160,$AI:$AJ,2,FALSE),0)</f>
        <v>施湾支行</v>
      </c>
      <c r="AI160" s="89" t="s">
        <v>530</v>
      </c>
      <c r="AJ160" s="89" t="s">
        <v>99</v>
      </c>
      <c r="AL160" s="83"/>
      <c r="AM160" s="83"/>
      <c r="AN160" s="83"/>
      <c r="AO160" s="83"/>
      <c r="AP160" s="83"/>
      <c r="AX160" s="80" t="s">
        <v>530</v>
      </c>
      <c r="AY160" s="80" t="s">
        <v>99</v>
      </c>
      <c r="BB160" s="80" t="str">
        <f>VLOOKUP(BC160,$AX:$AY,2,FALSE)</f>
        <v>营业部</v>
      </c>
      <c r="BC160" s="80" t="s">
        <v>519</v>
      </c>
      <c r="BD160" s="80">
        <v>0</v>
      </c>
    </row>
    <row r="161" s="80" customFormat="1" ht="17.25" spans="1:56">
      <c r="A161" s="95"/>
      <c r="B161" s="95"/>
      <c r="C161" s="95"/>
      <c r="D161" s="95"/>
      <c r="E161" s="95"/>
      <c r="F161" s="95"/>
      <c r="G161" s="95"/>
      <c r="H161" s="95"/>
      <c r="I161" s="95"/>
      <c r="J161" s="95"/>
      <c r="K161" s="95"/>
      <c r="Y161" s="98"/>
      <c r="Z161" s="80">
        <f t="shared" si="15"/>
        <v>0</v>
      </c>
      <c r="AA161" s="80" t="str">
        <f t="shared" si="16"/>
        <v>花木支行</v>
      </c>
      <c r="AB161" s="81" t="s">
        <v>529</v>
      </c>
      <c r="AC161" s="81">
        <v>0</v>
      </c>
      <c r="AD161" s="81">
        <v>0</v>
      </c>
      <c r="AE161" s="81">
        <v>0</v>
      </c>
      <c r="AF161" s="81">
        <v>0</v>
      </c>
      <c r="AG161" s="80" t="str">
        <f>IFERROR(VLOOKUP(AB161,$AI:$AJ,2,FALSE),0)</f>
        <v>花木支行</v>
      </c>
      <c r="AI161" s="89" t="s">
        <v>533</v>
      </c>
      <c r="AJ161" s="89" t="s">
        <v>99</v>
      </c>
      <c r="AL161" s="83"/>
      <c r="AM161" s="83"/>
      <c r="AN161" s="83"/>
      <c r="AO161" s="83"/>
      <c r="AP161" s="83"/>
      <c r="AX161" s="80" t="s">
        <v>533</v>
      </c>
      <c r="AY161" s="80" t="s">
        <v>99</v>
      </c>
      <c r="BB161" s="80" t="str">
        <f>VLOOKUP(BC161,$AX:$AY,2,FALSE)</f>
        <v>益江分理处</v>
      </c>
      <c r="BC161" s="80" t="s">
        <v>522</v>
      </c>
      <c r="BD161" s="80">
        <v>0</v>
      </c>
    </row>
    <row r="162" s="80" customFormat="1" ht="17.25" spans="1:56">
      <c r="A162" s="95"/>
      <c r="B162" s="95"/>
      <c r="C162" s="95"/>
      <c r="D162" s="95"/>
      <c r="E162" s="95"/>
      <c r="F162" s="95"/>
      <c r="G162" s="95"/>
      <c r="H162" s="95"/>
      <c r="I162" s="95"/>
      <c r="J162" s="95"/>
      <c r="K162" s="95"/>
      <c r="Y162" s="98"/>
      <c r="Z162" s="80">
        <f t="shared" si="15"/>
        <v>0</v>
      </c>
      <c r="AA162" s="80">
        <f t="shared" si="16"/>
        <v>0</v>
      </c>
      <c r="AB162" s="81" t="s">
        <v>532</v>
      </c>
      <c r="AC162" s="81">
        <v>0</v>
      </c>
      <c r="AD162" s="81">
        <v>0</v>
      </c>
      <c r="AE162" s="81">
        <v>0</v>
      </c>
      <c r="AF162" s="81">
        <v>0</v>
      </c>
      <c r="AG162" s="80">
        <f>IFERROR(VLOOKUP(AB162,$AI:$AJ,2,FALSE),0)</f>
        <v>0</v>
      </c>
      <c r="AI162" s="88" t="s">
        <v>534</v>
      </c>
      <c r="AJ162" s="89" t="s">
        <v>244</v>
      </c>
      <c r="AL162" s="83"/>
      <c r="AM162" s="83"/>
      <c r="AN162" s="83"/>
      <c r="AO162" s="83"/>
      <c r="AP162" s="83"/>
      <c r="AX162" s="80" t="s">
        <v>534</v>
      </c>
      <c r="AY162" s="80" t="s">
        <v>244</v>
      </c>
      <c r="BB162" s="80" t="e">
        <f>VLOOKUP(BC162,$AX:$AY,2,FALSE)</f>
        <v>#N/A</v>
      </c>
      <c r="BC162" s="80" t="s">
        <v>525</v>
      </c>
      <c r="BD162" s="80">
        <v>0</v>
      </c>
    </row>
    <row r="163" s="80" customFormat="1" ht="17.25" spans="1:56">
      <c r="A163" s="95"/>
      <c r="B163" s="95"/>
      <c r="C163" s="95"/>
      <c r="D163" s="95"/>
      <c r="E163" s="95"/>
      <c r="F163" s="95"/>
      <c r="G163" s="95"/>
      <c r="H163" s="95"/>
      <c r="I163" s="95"/>
      <c r="J163" s="95"/>
      <c r="K163" s="95"/>
      <c r="Y163" s="98"/>
      <c r="Z163" s="80">
        <f t="shared" si="15"/>
        <v>0</v>
      </c>
      <c r="AA163" s="80" t="str">
        <f t="shared" si="16"/>
        <v>高东支行</v>
      </c>
      <c r="AB163" s="81" t="s">
        <v>222</v>
      </c>
      <c r="AC163" s="81">
        <v>0</v>
      </c>
      <c r="AD163" s="81">
        <v>0</v>
      </c>
      <c r="AE163" s="81">
        <v>0</v>
      </c>
      <c r="AF163" s="81">
        <v>0</v>
      </c>
      <c r="AG163" s="80" t="str">
        <f>IFERROR(VLOOKUP(AB163,$AI:$AJ,2,FALSE),0)</f>
        <v>高东支行</v>
      </c>
      <c r="AI163" s="90" t="s">
        <v>152</v>
      </c>
      <c r="AJ163" s="89" t="s">
        <v>244</v>
      </c>
      <c r="AL163" s="83"/>
      <c r="AM163" s="83"/>
      <c r="AN163" s="83"/>
      <c r="AO163" s="83"/>
      <c r="AP163" s="83"/>
      <c r="AX163" s="80" t="s">
        <v>152</v>
      </c>
      <c r="AY163" s="80" t="s">
        <v>244</v>
      </c>
      <c r="BB163" s="80" t="str">
        <f>VLOOKUP(BC163,$AX:$AY,2,FALSE)</f>
        <v>黄楼支行</v>
      </c>
      <c r="BC163" s="80" t="s">
        <v>528</v>
      </c>
      <c r="BD163" s="80">
        <v>0</v>
      </c>
    </row>
    <row r="164" s="80" customFormat="1" ht="17.25" spans="1:56">
      <c r="A164" s="95"/>
      <c r="B164" s="95"/>
      <c r="C164" s="95"/>
      <c r="D164" s="95"/>
      <c r="E164" s="95"/>
      <c r="F164" s="95"/>
      <c r="G164" s="95"/>
      <c r="H164" s="95"/>
      <c r="I164" s="95"/>
      <c r="J164" s="95"/>
      <c r="K164" s="95"/>
      <c r="Y164" s="98"/>
      <c r="Z164" s="80">
        <f t="shared" si="15"/>
        <v>0</v>
      </c>
      <c r="AA164" s="80">
        <f t="shared" si="16"/>
        <v>0</v>
      </c>
      <c r="AB164" s="81" t="s">
        <v>535</v>
      </c>
      <c r="AC164" s="81">
        <v>0</v>
      </c>
      <c r="AD164" s="81">
        <v>0</v>
      </c>
      <c r="AE164" s="81">
        <v>0</v>
      </c>
      <c r="AF164" s="81">
        <v>0</v>
      </c>
      <c r="AG164" s="80">
        <f>IFERROR(VLOOKUP(AB164,$AI:$AJ,2,FALSE),0)</f>
        <v>0</v>
      </c>
      <c r="AI164" s="90" t="s">
        <v>538</v>
      </c>
      <c r="AJ164" s="89" t="s">
        <v>244</v>
      </c>
      <c r="AL164" s="83"/>
      <c r="AM164" s="83"/>
      <c r="AN164" s="83"/>
      <c r="AO164" s="83"/>
      <c r="AP164" s="83"/>
      <c r="AX164" s="80" t="s">
        <v>538</v>
      </c>
      <c r="AY164" s="80" t="s">
        <v>244</v>
      </c>
      <c r="BB164" s="80" t="str">
        <f>VLOOKUP(BC164,$AX:$AY,2,FALSE)</f>
        <v>杨园支行</v>
      </c>
      <c r="BC164" s="80" t="s">
        <v>531</v>
      </c>
      <c r="BD164" s="80">
        <v>0</v>
      </c>
    </row>
    <row r="165" s="80" customFormat="1" ht="17.25" spans="1:56">
      <c r="A165" s="95"/>
      <c r="B165" s="95"/>
      <c r="C165" s="95"/>
      <c r="D165" s="95"/>
      <c r="E165" s="95"/>
      <c r="F165" s="95"/>
      <c r="G165" s="95"/>
      <c r="H165" s="95"/>
      <c r="I165" s="95"/>
      <c r="J165" s="95"/>
      <c r="K165" s="95"/>
      <c r="Y165" s="98"/>
      <c r="Z165" s="80">
        <f t="shared" si="15"/>
        <v>0</v>
      </c>
      <c r="AA165" s="80" t="str">
        <f t="shared" si="16"/>
        <v>市场三部</v>
      </c>
      <c r="AB165" s="81" t="s">
        <v>537</v>
      </c>
      <c r="AC165" s="81">
        <v>0</v>
      </c>
      <c r="AD165" s="81">
        <v>0</v>
      </c>
      <c r="AE165" s="81">
        <v>0</v>
      </c>
      <c r="AF165" s="81">
        <v>0</v>
      </c>
      <c r="AG165" s="80" t="str">
        <f>IFERROR(VLOOKUP(AB165,$AI:$AJ,2,FALSE),0)</f>
        <v>市场三部</v>
      </c>
      <c r="AI165" s="89" t="s">
        <v>541</v>
      </c>
      <c r="AJ165" s="89" t="s">
        <v>244</v>
      </c>
      <c r="AL165" s="83"/>
      <c r="AM165" s="83"/>
      <c r="AN165" s="83"/>
      <c r="AO165" s="83"/>
      <c r="AP165" s="83"/>
      <c r="AX165" s="80" t="s">
        <v>541</v>
      </c>
      <c r="AY165" s="80" t="s">
        <v>244</v>
      </c>
      <c r="BB165" s="80" t="str">
        <f>VLOOKUP(BC165,$AX:$AY,2,FALSE)</f>
        <v>凌桥支行</v>
      </c>
      <c r="BC165" s="80" t="s">
        <v>905</v>
      </c>
      <c r="BD165" s="80">
        <v>1</v>
      </c>
    </row>
    <row r="166" s="80" customFormat="1" ht="17.25" spans="1:56">
      <c r="A166" s="95"/>
      <c r="B166" s="95"/>
      <c r="C166" s="95"/>
      <c r="D166" s="95"/>
      <c r="E166" s="95"/>
      <c r="F166" s="95"/>
      <c r="G166" s="95"/>
      <c r="H166" s="95"/>
      <c r="I166" s="95"/>
      <c r="J166" s="95"/>
      <c r="K166" s="95"/>
      <c r="Y166" s="98"/>
      <c r="Z166" s="80">
        <f t="shared" si="15"/>
        <v>0</v>
      </c>
      <c r="AA166" s="80">
        <f t="shared" si="16"/>
        <v>0</v>
      </c>
      <c r="AB166" s="81" t="s">
        <v>540</v>
      </c>
      <c r="AC166" s="81">
        <v>0</v>
      </c>
      <c r="AD166" s="81">
        <v>0</v>
      </c>
      <c r="AE166" s="81">
        <v>0</v>
      </c>
      <c r="AF166" s="81">
        <v>0</v>
      </c>
      <c r="AG166" s="80">
        <f>IFERROR(VLOOKUP(AB166,$AI:$AJ,2,FALSE),0)</f>
        <v>0</v>
      </c>
      <c r="AI166" s="89" t="s">
        <v>543</v>
      </c>
      <c r="AJ166" s="89" t="s">
        <v>244</v>
      </c>
      <c r="AL166" s="83"/>
      <c r="AM166" s="83"/>
      <c r="AN166" s="83"/>
      <c r="AO166" s="83"/>
      <c r="AP166" s="83"/>
      <c r="AX166" s="80" t="s">
        <v>543</v>
      </c>
      <c r="AY166" s="80" t="s">
        <v>244</v>
      </c>
      <c r="BB166" s="80" t="str">
        <f>VLOOKUP(BC166,$AX:$AY,2,FALSE)</f>
        <v>三林支行</v>
      </c>
      <c r="BC166" s="80" t="s">
        <v>252</v>
      </c>
      <c r="BD166" s="80">
        <v>0</v>
      </c>
    </row>
    <row r="167" s="80" customFormat="1" ht="17.25" spans="1:56">
      <c r="A167" s="95"/>
      <c r="B167" s="95"/>
      <c r="C167" s="95"/>
      <c r="D167" s="95"/>
      <c r="E167" s="95"/>
      <c r="F167" s="95"/>
      <c r="G167" s="95"/>
      <c r="H167" s="95"/>
      <c r="I167" s="95"/>
      <c r="J167" s="95"/>
      <c r="K167" s="95"/>
      <c r="Y167" s="98"/>
      <c r="Z167" s="80">
        <f t="shared" si="15"/>
        <v>0</v>
      </c>
      <c r="AA167" s="80" t="str">
        <f t="shared" si="16"/>
        <v>陆家嘴支行</v>
      </c>
      <c r="AB167" s="81" t="s">
        <v>224</v>
      </c>
      <c r="AC167" s="81">
        <v>0</v>
      </c>
      <c r="AD167" s="81">
        <v>0</v>
      </c>
      <c r="AE167" s="81">
        <v>0</v>
      </c>
      <c r="AF167" s="81">
        <v>0</v>
      </c>
      <c r="AG167" s="80" t="str">
        <f>IFERROR(VLOOKUP(AB167,$AI:$AJ,2,FALSE),0)</f>
        <v>陆家嘴支行</v>
      </c>
      <c r="AI167" s="89" t="s">
        <v>546</v>
      </c>
      <c r="AJ167" s="89" t="s">
        <v>244</v>
      </c>
      <c r="AL167" s="83"/>
      <c r="AM167" s="83"/>
      <c r="AN167" s="83"/>
      <c r="AO167" s="83"/>
      <c r="AP167" s="83"/>
      <c r="AX167" s="80" t="s">
        <v>546</v>
      </c>
      <c r="AY167" s="80" t="s">
        <v>244</v>
      </c>
      <c r="BC167" s="80" t="s">
        <v>256</v>
      </c>
      <c r="BD167" s="80">
        <v>1</v>
      </c>
    </row>
    <row r="168" s="80" customFormat="1" ht="17.25" spans="1:56">
      <c r="A168" s="95"/>
      <c r="B168" s="95"/>
      <c r="C168" s="95"/>
      <c r="D168" s="95"/>
      <c r="E168" s="95"/>
      <c r="F168" s="95"/>
      <c r="G168" s="95"/>
      <c r="H168" s="95"/>
      <c r="I168" s="95"/>
      <c r="J168" s="95"/>
      <c r="K168" s="95"/>
      <c r="Y168" s="98"/>
      <c r="Z168" s="80">
        <f t="shared" si="15"/>
        <v>0</v>
      </c>
      <c r="AA168" s="80">
        <f t="shared" si="16"/>
        <v>0</v>
      </c>
      <c r="AB168" s="81" t="s">
        <v>545</v>
      </c>
      <c r="AC168" s="81">
        <v>0</v>
      </c>
      <c r="AD168" s="81">
        <v>0</v>
      </c>
      <c r="AE168" s="81">
        <v>0</v>
      </c>
      <c r="AF168" s="81">
        <v>0</v>
      </c>
      <c r="AG168" s="80">
        <f>IFERROR(VLOOKUP(AB168,$AI:$AJ,2,FALSE),0)</f>
        <v>0</v>
      </c>
      <c r="AI168" s="89" t="s">
        <v>548</v>
      </c>
      <c r="AJ168" s="89" t="s">
        <v>244</v>
      </c>
      <c r="AL168" s="83"/>
      <c r="AM168" s="83"/>
      <c r="AN168" s="83"/>
      <c r="AO168" s="83"/>
      <c r="AP168" s="83"/>
      <c r="AX168" s="80" t="s">
        <v>548</v>
      </c>
      <c r="AY168" s="80" t="s">
        <v>244</v>
      </c>
      <c r="BC168" s="80" t="s">
        <v>536</v>
      </c>
      <c r="BD168" s="80">
        <v>0</v>
      </c>
    </row>
    <row r="169" s="80" customFormat="1" ht="17.25" spans="1:56">
      <c r="A169" s="95"/>
      <c r="B169" s="95"/>
      <c r="C169" s="95"/>
      <c r="D169" s="95"/>
      <c r="E169" s="95"/>
      <c r="F169" s="95"/>
      <c r="G169" s="95"/>
      <c r="H169" s="95"/>
      <c r="I169" s="95"/>
      <c r="J169" s="95"/>
      <c r="K169" s="95"/>
      <c r="Y169" s="98"/>
      <c r="Z169" s="80">
        <f t="shared" si="15"/>
        <v>0</v>
      </c>
      <c r="AA169" s="80" t="str">
        <f t="shared" si="16"/>
        <v>洋泾支行</v>
      </c>
      <c r="AB169" s="81" t="s">
        <v>95</v>
      </c>
      <c r="AC169" s="81">
        <v>0</v>
      </c>
      <c r="AD169" s="81">
        <v>0</v>
      </c>
      <c r="AE169" s="81">
        <v>0</v>
      </c>
      <c r="AF169" s="81">
        <v>0</v>
      </c>
      <c r="AG169" s="80" t="str">
        <f>IFERROR(VLOOKUP(AB169,$AI:$AJ,2,FALSE),0)</f>
        <v>洋泾支行</v>
      </c>
      <c r="AI169" s="89" t="s">
        <v>551</v>
      </c>
      <c r="AJ169" s="89" t="s">
        <v>244</v>
      </c>
      <c r="AL169" s="83"/>
      <c r="AM169" s="83"/>
      <c r="AN169" s="83"/>
      <c r="AO169" s="83"/>
      <c r="AP169" s="83"/>
      <c r="AX169" s="80" t="s">
        <v>551</v>
      </c>
      <c r="AY169" s="80" t="s">
        <v>244</v>
      </c>
      <c r="BC169" s="80" t="s">
        <v>539</v>
      </c>
      <c r="BD169" s="80">
        <v>0</v>
      </c>
    </row>
    <row r="170" s="80" customFormat="1" ht="17.25" spans="1:56">
      <c r="A170" s="95"/>
      <c r="B170" s="95"/>
      <c r="C170" s="95"/>
      <c r="D170" s="95"/>
      <c r="E170" s="95"/>
      <c r="F170" s="95"/>
      <c r="G170" s="95"/>
      <c r="H170" s="95"/>
      <c r="I170" s="95"/>
      <c r="J170" s="95"/>
      <c r="K170" s="95"/>
      <c r="Y170" s="98"/>
      <c r="Z170" s="80">
        <f t="shared" si="15"/>
        <v>0</v>
      </c>
      <c r="AA170" s="80">
        <f t="shared" si="16"/>
        <v>0</v>
      </c>
      <c r="AB170" s="81" t="s">
        <v>550</v>
      </c>
      <c r="AC170" s="81">
        <v>0</v>
      </c>
      <c r="AD170" s="81">
        <v>0</v>
      </c>
      <c r="AE170" s="81">
        <v>0</v>
      </c>
      <c r="AF170" s="81">
        <v>0</v>
      </c>
      <c r="AG170" s="80">
        <f>IFERROR(VLOOKUP(AB170,$AI:$AJ,2,FALSE),0)</f>
        <v>0</v>
      </c>
      <c r="AI170" s="89" t="s">
        <v>554</v>
      </c>
      <c r="AJ170" s="89" t="s">
        <v>244</v>
      </c>
      <c r="AL170" s="83"/>
      <c r="AM170" s="83"/>
      <c r="AN170" s="83"/>
      <c r="AO170" s="83"/>
      <c r="AP170" s="83"/>
      <c r="AX170" s="80" t="s">
        <v>554</v>
      </c>
      <c r="AY170" s="80" t="s">
        <v>244</v>
      </c>
      <c r="BC170" s="80" t="s">
        <v>542</v>
      </c>
      <c r="BD170" s="80">
        <v>0</v>
      </c>
    </row>
    <row r="171" s="80" customFormat="1" ht="17.25" spans="1:56">
      <c r="A171" s="95"/>
      <c r="B171" s="95"/>
      <c r="C171" s="95"/>
      <c r="D171" s="95"/>
      <c r="E171" s="95"/>
      <c r="F171" s="95"/>
      <c r="G171" s="95"/>
      <c r="H171" s="95"/>
      <c r="I171" s="95"/>
      <c r="J171" s="95"/>
      <c r="K171" s="95"/>
      <c r="Y171" s="98"/>
      <c r="Z171" s="80">
        <f t="shared" si="15"/>
        <v>0</v>
      </c>
      <c r="AA171" s="80" t="str">
        <f t="shared" si="16"/>
        <v>新园路支行</v>
      </c>
      <c r="AB171" s="81" t="s">
        <v>553</v>
      </c>
      <c r="AC171" s="81">
        <v>0</v>
      </c>
      <c r="AD171" s="81">
        <v>0</v>
      </c>
      <c r="AE171" s="81">
        <v>0</v>
      </c>
      <c r="AF171" s="81">
        <v>0</v>
      </c>
      <c r="AG171" s="80" t="str">
        <f>IFERROR(VLOOKUP(AB171,$AI:$AJ,2,FALSE),0)</f>
        <v>新园路支行</v>
      </c>
      <c r="AI171" s="89" t="s">
        <v>557</v>
      </c>
      <c r="AJ171" s="89" t="s">
        <v>244</v>
      </c>
      <c r="AL171" s="83"/>
      <c r="AM171" s="83"/>
      <c r="AN171" s="83"/>
      <c r="AO171" s="83"/>
      <c r="AP171" s="83"/>
      <c r="AX171" s="80" t="s">
        <v>557</v>
      </c>
      <c r="AY171" s="80" t="s">
        <v>244</v>
      </c>
      <c r="BC171" s="80" t="s">
        <v>544</v>
      </c>
      <c r="BD171" s="80">
        <v>0</v>
      </c>
    </row>
    <row r="172" s="80" customFormat="1" ht="17.25" spans="1:56">
      <c r="A172" s="95"/>
      <c r="B172" s="95"/>
      <c r="C172" s="95"/>
      <c r="D172" s="95"/>
      <c r="E172" s="95"/>
      <c r="F172" s="95"/>
      <c r="G172" s="95"/>
      <c r="H172" s="95"/>
      <c r="I172" s="95"/>
      <c r="J172" s="95"/>
      <c r="K172" s="95"/>
      <c r="Y172" s="98"/>
      <c r="Z172" s="80">
        <f t="shared" si="15"/>
        <v>0</v>
      </c>
      <c r="AA172" s="80" t="str">
        <f t="shared" si="16"/>
        <v>六里支行</v>
      </c>
      <c r="AB172" s="81" t="s">
        <v>556</v>
      </c>
      <c r="AC172" s="81">
        <v>0</v>
      </c>
      <c r="AD172" s="81">
        <v>0</v>
      </c>
      <c r="AE172" s="81">
        <v>0</v>
      </c>
      <c r="AF172" s="81">
        <v>0</v>
      </c>
      <c r="AG172" s="80" t="str">
        <f>IFERROR(VLOOKUP(AB172,$AI:$AJ,2,FALSE),0)</f>
        <v>六里支行</v>
      </c>
      <c r="AI172" s="89" t="s">
        <v>559</v>
      </c>
      <c r="AJ172" s="89" t="s">
        <v>244</v>
      </c>
      <c r="AL172" s="83"/>
      <c r="AM172" s="83"/>
      <c r="AN172" s="83"/>
      <c r="AO172" s="83"/>
      <c r="AP172" s="83"/>
      <c r="AX172" s="80" t="s">
        <v>559</v>
      </c>
      <c r="AY172" s="80" t="s">
        <v>244</v>
      </c>
      <c r="BC172" s="80" t="s">
        <v>547</v>
      </c>
      <c r="BD172" s="80">
        <v>0</v>
      </c>
    </row>
    <row r="173" s="80" customFormat="1" ht="17.25" spans="1:56">
      <c r="A173" s="95"/>
      <c r="B173" s="95"/>
      <c r="C173" s="95"/>
      <c r="D173" s="95"/>
      <c r="E173" s="95"/>
      <c r="F173" s="95"/>
      <c r="G173" s="95"/>
      <c r="H173" s="95"/>
      <c r="I173" s="95"/>
      <c r="J173" s="95"/>
      <c r="K173" s="95"/>
      <c r="Y173" s="98"/>
      <c r="Z173" s="80">
        <f t="shared" si="15"/>
        <v>0</v>
      </c>
      <c r="AA173" s="80" t="str">
        <f t="shared" si="16"/>
        <v>运营管理部</v>
      </c>
      <c r="AB173" s="81" t="s">
        <v>341</v>
      </c>
      <c r="AC173" s="81">
        <v>0</v>
      </c>
      <c r="AD173" s="81">
        <v>0</v>
      </c>
      <c r="AE173" s="81">
        <v>0</v>
      </c>
      <c r="AF173" s="81">
        <v>0</v>
      </c>
      <c r="AG173" s="80" t="str">
        <f>IFERROR(VLOOKUP(AB173,$AI:$AJ,2,FALSE),0)</f>
        <v>运营管理部</v>
      </c>
      <c r="AI173" s="88" t="s">
        <v>561</v>
      </c>
      <c r="AJ173" s="89" t="s">
        <v>244</v>
      </c>
      <c r="AL173" s="83"/>
      <c r="AM173" s="83"/>
      <c r="AN173" s="83"/>
      <c r="AO173" s="83"/>
      <c r="AP173" s="83"/>
      <c r="AX173" s="80" t="s">
        <v>561</v>
      </c>
      <c r="AY173" s="80" t="s">
        <v>244</v>
      </c>
      <c r="BC173" s="80" t="s">
        <v>549</v>
      </c>
      <c r="BD173" s="80">
        <v>0</v>
      </c>
    </row>
    <row r="174" s="80" customFormat="1" ht="17.25" spans="1:56">
      <c r="A174" s="95"/>
      <c r="B174" s="95"/>
      <c r="C174" s="95"/>
      <c r="D174" s="95"/>
      <c r="E174" s="95"/>
      <c r="F174" s="95"/>
      <c r="G174" s="95"/>
      <c r="H174" s="95"/>
      <c r="I174" s="95"/>
      <c r="J174" s="95"/>
      <c r="K174" s="95"/>
      <c r="Y174" s="98"/>
      <c r="Z174" s="80">
        <f t="shared" si="15"/>
        <v>0</v>
      </c>
      <c r="AA174" s="80">
        <f t="shared" si="16"/>
        <v>0</v>
      </c>
      <c r="AB174" s="81" t="s">
        <v>560</v>
      </c>
      <c r="AC174" s="81">
        <v>0</v>
      </c>
      <c r="AD174" s="81">
        <v>0</v>
      </c>
      <c r="AE174" s="81">
        <v>0</v>
      </c>
      <c r="AF174" s="81">
        <v>0</v>
      </c>
      <c r="AG174" s="80">
        <f>IFERROR(VLOOKUP(AB174,$AI:$AJ,2,FALSE),0)</f>
        <v>0</v>
      </c>
      <c r="AI174" s="90" t="s">
        <v>562</v>
      </c>
      <c r="AJ174" s="89" t="s">
        <v>244</v>
      </c>
      <c r="AL174" s="83"/>
      <c r="AM174" s="83"/>
      <c r="AN174" s="83"/>
      <c r="AO174" s="83"/>
      <c r="AP174" s="83"/>
      <c r="AX174" s="80" t="s">
        <v>562</v>
      </c>
      <c r="AY174" s="80" t="s">
        <v>244</v>
      </c>
      <c r="BC174" s="80" t="s">
        <v>552</v>
      </c>
      <c r="BD174" s="80">
        <v>0</v>
      </c>
    </row>
    <row r="175" s="80" customFormat="1" ht="17.25" spans="1:56">
      <c r="A175" s="95"/>
      <c r="B175" s="95"/>
      <c r="C175" s="95"/>
      <c r="D175" s="95"/>
      <c r="E175" s="95"/>
      <c r="F175" s="95"/>
      <c r="G175" s="95"/>
      <c r="H175" s="95"/>
      <c r="I175" s="95"/>
      <c r="J175" s="95"/>
      <c r="K175" s="95"/>
      <c r="Y175" s="98"/>
      <c r="Z175" s="80">
        <f t="shared" si="15"/>
        <v>0</v>
      </c>
      <c r="AA175" s="80" t="str">
        <f t="shared" si="16"/>
        <v>零售市场部</v>
      </c>
      <c r="AB175" s="81" t="s">
        <v>101</v>
      </c>
      <c r="AC175" s="81">
        <v>0</v>
      </c>
      <c r="AD175" s="81">
        <v>0</v>
      </c>
      <c r="AE175" s="81">
        <v>0</v>
      </c>
      <c r="AF175" s="81">
        <v>0</v>
      </c>
      <c r="AG175" s="80" t="str">
        <f>IFERROR(VLOOKUP(AB175,$AI:$AJ,2,FALSE),0)</f>
        <v>零售市场部</v>
      </c>
      <c r="AI175" s="90" t="s">
        <v>564</v>
      </c>
      <c r="AJ175" s="89" t="s">
        <v>244</v>
      </c>
      <c r="AL175" s="83"/>
      <c r="AM175" s="83"/>
      <c r="AN175" s="83"/>
      <c r="AO175" s="83"/>
      <c r="AP175" s="83"/>
      <c r="AX175" s="80" t="s">
        <v>564</v>
      </c>
      <c r="AY175" s="80" t="s">
        <v>244</v>
      </c>
      <c r="BC175" s="80" t="s">
        <v>555</v>
      </c>
      <c r="BD175" s="80">
        <v>0</v>
      </c>
    </row>
    <row r="176" s="80" customFormat="1" ht="17.25" spans="1:56">
      <c r="A176" s="95"/>
      <c r="B176" s="95"/>
      <c r="C176" s="95"/>
      <c r="D176" s="95"/>
      <c r="E176" s="95"/>
      <c r="F176" s="95"/>
      <c r="G176" s="95"/>
      <c r="H176" s="95"/>
      <c r="I176" s="95"/>
      <c r="J176" s="95"/>
      <c r="K176" s="95"/>
      <c r="Y176" s="98"/>
      <c r="Z176" s="80">
        <f t="shared" si="15"/>
        <v>0</v>
      </c>
      <c r="AA176" s="80">
        <f t="shared" si="16"/>
        <v>0</v>
      </c>
      <c r="AB176" s="81" t="s">
        <v>563</v>
      </c>
      <c r="AC176" s="81">
        <v>0</v>
      </c>
      <c r="AD176" s="81">
        <v>0</v>
      </c>
      <c r="AE176" s="81">
        <v>0</v>
      </c>
      <c r="AF176" s="81">
        <v>0</v>
      </c>
      <c r="AG176" s="80">
        <f>IFERROR(VLOOKUP(AB176,$AI:$AJ,2,FALSE),0)</f>
        <v>0</v>
      </c>
      <c r="AI176" s="89" t="s">
        <v>566</v>
      </c>
      <c r="AJ176" s="89" t="s">
        <v>259</v>
      </c>
      <c r="AL176" s="83"/>
      <c r="AM176" s="83"/>
      <c r="AN176" s="83"/>
      <c r="AO176" s="83"/>
      <c r="AP176" s="83"/>
      <c r="AX176" s="80" t="s">
        <v>566</v>
      </c>
      <c r="AY176" s="80" t="s">
        <v>259</v>
      </c>
      <c r="BC176" s="80" t="s">
        <v>558</v>
      </c>
      <c r="BD176" s="80">
        <v>0</v>
      </c>
    </row>
    <row r="177" s="80" customFormat="1" ht="17.25" spans="1:56">
      <c r="A177" s="95"/>
      <c r="B177" s="95"/>
      <c r="C177" s="95"/>
      <c r="D177" s="95"/>
      <c r="E177" s="95"/>
      <c r="F177" s="95"/>
      <c r="G177" s="95"/>
      <c r="H177" s="95"/>
      <c r="I177" s="95"/>
      <c r="J177" s="95"/>
      <c r="K177" s="95"/>
      <c r="Y177" s="98"/>
      <c r="Z177" s="80">
        <f t="shared" ref="Z177:Z240" si="17">P177-Y177</f>
        <v>0</v>
      </c>
      <c r="AA177" s="80">
        <f t="shared" si="16"/>
        <v>0</v>
      </c>
      <c r="AB177" s="81" t="s">
        <v>565</v>
      </c>
      <c r="AC177" s="81">
        <v>0</v>
      </c>
      <c r="AD177" s="81">
        <v>0</v>
      </c>
      <c r="AE177" s="81">
        <v>0</v>
      </c>
      <c r="AF177" s="81">
        <v>0</v>
      </c>
      <c r="AG177" s="80">
        <f>IFERROR(VLOOKUP(AB177,$AI:$AJ,2,FALSE),0)</f>
        <v>0</v>
      </c>
      <c r="AI177" s="89" t="s">
        <v>568</v>
      </c>
      <c r="AJ177" s="89" t="s">
        <v>259</v>
      </c>
      <c r="AL177" s="83"/>
      <c r="AM177" s="83"/>
      <c r="AN177" s="83"/>
      <c r="AO177" s="83"/>
      <c r="AP177" s="83"/>
      <c r="AX177" s="80" t="s">
        <v>568</v>
      </c>
      <c r="AY177" s="80" t="s">
        <v>259</v>
      </c>
      <c r="BC177" s="80" t="s">
        <v>151</v>
      </c>
      <c r="BD177" s="80">
        <v>345</v>
      </c>
    </row>
    <row r="178" s="80" customFormat="1" ht="17.25" spans="1:51">
      <c r="A178" s="95"/>
      <c r="B178" s="95"/>
      <c r="C178" s="95"/>
      <c r="D178" s="95"/>
      <c r="E178" s="95"/>
      <c r="F178" s="95"/>
      <c r="G178" s="95"/>
      <c r="H178" s="95"/>
      <c r="I178" s="95"/>
      <c r="J178" s="95"/>
      <c r="K178" s="95"/>
      <c r="Y178" s="98"/>
      <c r="Z178" s="80">
        <f t="shared" si="17"/>
        <v>0</v>
      </c>
      <c r="AA178" s="80" t="str">
        <f t="shared" si="16"/>
        <v>张江支行</v>
      </c>
      <c r="AB178" s="81" t="s">
        <v>567</v>
      </c>
      <c r="AC178" s="81">
        <v>0</v>
      </c>
      <c r="AD178" s="81">
        <v>0</v>
      </c>
      <c r="AE178" s="81">
        <v>0</v>
      </c>
      <c r="AF178" s="81">
        <v>0</v>
      </c>
      <c r="AG178" s="80" t="str">
        <f>IFERROR(VLOOKUP(AB178,$AI:$AJ,2,FALSE),0)</f>
        <v>张江支行</v>
      </c>
      <c r="AI178" s="89" t="s">
        <v>570</v>
      </c>
      <c r="AJ178" s="89" t="s">
        <v>259</v>
      </c>
      <c r="AL178" s="83"/>
      <c r="AM178" s="83"/>
      <c r="AN178" s="83"/>
      <c r="AO178" s="83"/>
      <c r="AP178" s="83"/>
      <c r="AX178" s="80" t="s">
        <v>570</v>
      </c>
      <c r="AY178" s="80" t="s">
        <v>259</v>
      </c>
    </row>
    <row r="179" s="80" customFormat="1" ht="17.25" spans="1:51">
      <c r="A179" s="95"/>
      <c r="B179" s="95"/>
      <c r="C179" s="95"/>
      <c r="D179" s="95"/>
      <c r="E179" s="95"/>
      <c r="F179" s="95"/>
      <c r="G179" s="95"/>
      <c r="H179" s="95"/>
      <c r="I179" s="95"/>
      <c r="J179" s="95"/>
      <c r="K179" s="95"/>
      <c r="Y179" s="98"/>
      <c r="Z179" s="80">
        <f t="shared" si="17"/>
        <v>0</v>
      </c>
      <c r="AA179" s="80" t="str">
        <f t="shared" si="16"/>
        <v>曹路支行</v>
      </c>
      <c r="AB179" s="81" t="s">
        <v>569</v>
      </c>
      <c r="AC179" s="81">
        <v>0</v>
      </c>
      <c r="AD179" s="81">
        <v>0</v>
      </c>
      <c r="AE179" s="81">
        <v>0</v>
      </c>
      <c r="AF179" s="81">
        <v>0</v>
      </c>
      <c r="AG179" s="80" t="str">
        <f>IFERROR(VLOOKUP(AB179,$AI:$AJ,2,FALSE),0)</f>
        <v>曹路支行</v>
      </c>
      <c r="AI179" s="89" t="s">
        <v>572</v>
      </c>
      <c r="AJ179" s="89" t="s">
        <v>259</v>
      </c>
      <c r="AL179" s="83"/>
      <c r="AM179" s="83"/>
      <c r="AN179" s="83"/>
      <c r="AO179" s="83"/>
      <c r="AP179" s="83"/>
      <c r="AX179" s="80" t="s">
        <v>572</v>
      </c>
      <c r="AY179" s="80" t="s">
        <v>259</v>
      </c>
    </row>
    <row r="180" s="80" customFormat="1" ht="17.25" spans="1:51">
      <c r="A180" s="95"/>
      <c r="B180" s="95"/>
      <c r="C180" s="95"/>
      <c r="D180" s="95"/>
      <c r="E180" s="95"/>
      <c r="F180" s="95"/>
      <c r="G180" s="95"/>
      <c r="H180" s="95"/>
      <c r="I180" s="95"/>
      <c r="J180" s="95"/>
      <c r="K180" s="95"/>
      <c r="Y180" s="98"/>
      <c r="Z180" s="80">
        <f t="shared" si="17"/>
        <v>0</v>
      </c>
      <c r="AA180" s="80">
        <f t="shared" si="16"/>
        <v>0</v>
      </c>
      <c r="AB180" s="81" t="s">
        <v>571</v>
      </c>
      <c r="AC180" s="81">
        <v>0</v>
      </c>
      <c r="AD180" s="81">
        <v>0</v>
      </c>
      <c r="AE180" s="81">
        <v>0</v>
      </c>
      <c r="AF180" s="81">
        <v>500</v>
      </c>
      <c r="AG180" s="80">
        <f>IFERROR(VLOOKUP(AB180,$AI:$AJ,2,FALSE),0)</f>
        <v>0</v>
      </c>
      <c r="AI180" s="91" t="s">
        <v>574</v>
      </c>
      <c r="AJ180" s="89" t="s">
        <v>259</v>
      </c>
      <c r="AL180" s="83"/>
      <c r="AM180" s="83"/>
      <c r="AN180" s="83"/>
      <c r="AO180" s="83"/>
      <c r="AP180" s="83"/>
      <c r="AX180" s="80" t="s">
        <v>574</v>
      </c>
      <c r="AY180" s="80" t="s">
        <v>259</v>
      </c>
    </row>
    <row r="181" s="80" customFormat="1" ht="17.25" spans="1:51">
      <c r="A181" s="95"/>
      <c r="B181" s="95"/>
      <c r="C181" s="95"/>
      <c r="D181" s="95"/>
      <c r="E181" s="95"/>
      <c r="F181" s="95"/>
      <c r="G181" s="95"/>
      <c r="H181" s="95"/>
      <c r="I181" s="95"/>
      <c r="J181" s="95"/>
      <c r="K181" s="95"/>
      <c r="Y181" s="98"/>
      <c r="Z181" s="80">
        <f t="shared" si="17"/>
        <v>0</v>
      </c>
      <c r="AA181" s="80" t="str">
        <f t="shared" si="16"/>
        <v>芳华分理处</v>
      </c>
      <c r="AB181" s="81" t="s">
        <v>573</v>
      </c>
      <c r="AC181" s="81">
        <v>0</v>
      </c>
      <c r="AD181" s="81">
        <v>0</v>
      </c>
      <c r="AE181" s="81">
        <v>0</v>
      </c>
      <c r="AF181" s="81">
        <v>0</v>
      </c>
      <c r="AG181" s="80" t="str">
        <f>IFERROR(VLOOKUP(AB181,$AI:$AJ,2,FALSE),0)</f>
        <v>芳华分理处</v>
      </c>
      <c r="AI181" s="92" t="s">
        <v>576</v>
      </c>
      <c r="AJ181" s="89" t="s">
        <v>259</v>
      </c>
      <c r="AL181" s="83"/>
      <c r="AM181" s="83"/>
      <c r="AN181" s="83"/>
      <c r="AO181" s="83"/>
      <c r="AP181" s="83"/>
      <c r="AX181" s="80" t="s">
        <v>576</v>
      </c>
      <c r="AY181" s="80" t="s">
        <v>259</v>
      </c>
    </row>
    <row r="182" s="80" customFormat="1" ht="17.25" spans="1:51">
      <c r="A182" s="95"/>
      <c r="B182" s="95"/>
      <c r="C182" s="95"/>
      <c r="D182" s="95"/>
      <c r="E182" s="95"/>
      <c r="F182" s="95"/>
      <c r="G182" s="95"/>
      <c r="H182" s="95"/>
      <c r="I182" s="95"/>
      <c r="J182" s="95"/>
      <c r="K182" s="95"/>
      <c r="Y182" s="98"/>
      <c r="Z182" s="80">
        <f t="shared" si="17"/>
        <v>0</v>
      </c>
      <c r="AA182" s="80" t="str">
        <f t="shared" si="16"/>
        <v>高桥支行</v>
      </c>
      <c r="AB182" s="81" t="s">
        <v>575</v>
      </c>
      <c r="AC182" s="81">
        <v>0</v>
      </c>
      <c r="AD182" s="81">
        <v>0</v>
      </c>
      <c r="AE182" s="81">
        <v>0</v>
      </c>
      <c r="AF182" s="81">
        <v>0</v>
      </c>
      <c r="AG182" s="80" t="str">
        <f>IFERROR(VLOOKUP(AB182,$AI:$AJ,2,FALSE),0)</f>
        <v>高桥支行</v>
      </c>
      <c r="AI182" s="89" t="s">
        <v>578</v>
      </c>
      <c r="AJ182" s="89" t="s">
        <v>259</v>
      </c>
      <c r="AL182" s="83"/>
      <c r="AM182" s="83"/>
      <c r="AN182" s="83"/>
      <c r="AO182" s="83"/>
      <c r="AP182" s="83"/>
      <c r="AX182" s="80" t="s">
        <v>578</v>
      </c>
      <c r="AY182" s="80" t="s">
        <v>259</v>
      </c>
    </row>
    <row r="183" s="80" customFormat="1" ht="17.25" spans="1:51">
      <c r="A183" s="95"/>
      <c r="B183" s="95"/>
      <c r="C183" s="95"/>
      <c r="D183" s="95"/>
      <c r="E183" s="95"/>
      <c r="F183" s="95"/>
      <c r="G183" s="95"/>
      <c r="H183" s="95"/>
      <c r="I183" s="95"/>
      <c r="J183" s="95"/>
      <c r="K183" s="95"/>
      <c r="Y183" s="98"/>
      <c r="Z183" s="80">
        <f t="shared" si="17"/>
        <v>0</v>
      </c>
      <c r="AA183" s="80" t="str">
        <f t="shared" si="16"/>
        <v>高东支行</v>
      </c>
      <c r="AB183" s="81" t="s">
        <v>577</v>
      </c>
      <c r="AC183" s="81">
        <v>0</v>
      </c>
      <c r="AD183" s="81">
        <v>0</v>
      </c>
      <c r="AE183" s="81">
        <v>0</v>
      </c>
      <c r="AF183" s="81">
        <v>0</v>
      </c>
      <c r="AG183" s="80" t="str">
        <f>IFERROR(VLOOKUP(AB183,$AI:$AJ,2,FALSE),0)</f>
        <v>高东支行</v>
      </c>
      <c r="AI183" s="89" t="s">
        <v>580</v>
      </c>
      <c r="AJ183" s="89" t="s">
        <v>239</v>
      </c>
      <c r="AL183" s="83"/>
      <c r="AM183" s="83"/>
      <c r="AN183" s="83"/>
      <c r="AO183" s="83"/>
      <c r="AP183" s="83"/>
      <c r="AX183" s="80" t="s">
        <v>580</v>
      </c>
      <c r="AY183" s="80" t="s">
        <v>239</v>
      </c>
    </row>
    <row r="184" s="80" customFormat="1" ht="17.25" spans="1:51">
      <c r="A184" s="95"/>
      <c r="B184" s="95"/>
      <c r="C184" s="95"/>
      <c r="D184" s="95"/>
      <c r="E184" s="95"/>
      <c r="F184" s="95"/>
      <c r="G184" s="95"/>
      <c r="H184" s="95"/>
      <c r="I184" s="95"/>
      <c r="J184" s="95"/>
      <c r="K184" s="95"/>
      <c r="Y184" s="98"/>
      <c r="Z184" s="80">
        <f t="shared" si="17"/>
        <v>0</v>
      </c>
      <c r="AA184" s="80">
        <f t="shared" si="16"/>
        <v>0</v>
      </c>
      <c r="AB184" s="81" t="s">
        <v>579</v>
      </c>
      <c r="AC184" s="81">
        <v>0</v>
      </c>
      <c r="AD184" s="81">
        <v>0</v>
      </c>
      <c r="AE184" s="81">
        <v>0</v>
      </c>
      <c r="AF184" s="81">
        <v>0</v>
      </c>
      <c r="AG184" s="80">
        <f>IFERROR(VLOOKUP(AB184,$AI:$AJ,2,FALSE),0)</f>
        <v>0</v>
      </c>
      <c r="AI184" s="89" t="s">
        <v>582</v>
      </c>
      <c r="AJ184" s="89" t="s">
        <v>239</v>
      </c>
      <c r="AL184" s="83"/>
      <c r="AM184" s="83"/>
      <c r="AN184" s="83"/>
      <c r="AO184" s="83"/>
      <c r="AP184" s="83"/>
      <c r="AX184" s="80" t="s">
        <v>582</v>
      </c>
      <c r="AY184" s="80" t="s">
        <v>239</v>
      </c>
    </row>
    <row r="185" s="80" customFormat="1" ht="17.25" spans="1:51">
      <c r="A185" s="95"/>
      <c r="B185" s="95"/>
      <c r="C185" s="95"/>
      <c r="D185" s="95"/>
      <c r="E185" s="95"/>
      <c r="F185" s="95"/>
      <c r="G185" s="95"/>
      <c r="H185" s="95"/>
      <c r="I185" s="95"/>
      <c r="J185" s="95"/>
      <c r="K185" s="95"/>
      <c r="Y185" s="98"/>
      <c r="Z185" s="80">
        <f t="shared" si="17"/>
        <v>0</v>
      </c>
      <c r="AA185" s="80">
        <f t="shared" si="16"/>
        <v>0</v>
      </c>
      <c r="AB185" s="81" t="s">
        <v>581</v>
      </c>
      <c r="AC185" s="81">
        <v>0</v>
      </c>
      <c r="AD185" s="81">
        <v>0</v>
      </c>
      <c r="AE185" s="81">
        <v>0</v>
      </c>
      <c r="AF185" s="81">
        <v>0</v>
      </c>
      <c r="AG185" s="80">
        <f>IFERROR(VLOOKUP(AB185,$AI:$AJ,2,FALSE),0)</f>
        <v>0</v>
      </c>
      <c r="AI185" s="89" t="s">
        <v>584</v>
      </c>
      <c r="AJ185" s="89" t="s">
        <v>239</v>
      </c>
      <c r="AL185" s="83"/>
      <c r="AM185" s="83"/>
      <c r="AN185" s="83"/>
      <c r="AO185" s="83"/>
      <c r="AP185" s="83"/>
      <c r="AX185" s="80" t="s">
        <v>584</v>
      </c>
      <c r="AY185" s="80" t="s">
        <v>239</v>
      </c>
    </row>
    <row r="186" s="80" customFormat="1" ht="17.25" spans="1:51">
      <c r="A186" s="95"/>
      <c r="B186" s="95"/>
      <c r="C186" s="95"/>
      <c r="D186" s="95"/>
      <c r="E186" s="95"/>
      <c r="F186" s="95"/>
      <c r="G186" s="95"/>
      <c r="H186" s="95"/>
      <c r="I186" s="95"/>
      <c r="J186" s="95"/>
      <c r="K186" s="95"/>
      <c r="Y186" s="98"/>
      <c r="Z186" s="80">
        <f t="shared" si="17"/>
        <v>0</v>
      </c>
      <c r="AA186" s="80">
        <f t="shared" si="16"/>
        <v>0</v>
      </c>
      <c r="AB186" s="81" t="s">
        <v>583</v>
      </c>
      <c r="AC186" s="81">
        <v>0</v>
      </c>
      <c r="AD186" s="81">
        <v>0</v>
      </c>
      <c r="AE186" s="81">
        <v>0</v>
      </c>
      <c r="AF186" s="81">
        <v>0</v>
      </c>
      <c r="AG186" s="80">
        <f>IFERROR(VLOOKUP(AB186,$AI:$AJ,2,FALSE),0)</f>
        <v>0</v>
      </c>
      <c r="AI186" s="89" t="s">
        <v>586</v>
      </c>
      <c r="AJ186" s="89" t="s">
        <v>239</v>
      </c>
      <c r="AL186" s="83"/>
      <c r="AM186" s="83"/>
      <c r="AN186" s="83"/>
      <c r="AO186" s="83"/>
      <c r="AP186" s="83"/>
      <c r="AX186" s="80" t="s">
        <v>586</v>
      </c>
      <c r="AY186" s="80" t="s">
        <v>239</v>
      </c>
    </row>
    <row r="187" s="80" customFormat="1" ht="17.25" spans="1:51">
      <c r="A187" s="95"/>
      <c r="B187" s="95"/>
      <c r="C187" s="95"/>
      <c r="D187" s="95"/>
      <c r="E187" s="95"/>
      <c r="F187" s="95"/>
      <c r="G187" s="95"/>
      <c r="H187" s="95"/>
      <c r="I187" s="95"/>
      <c r="J187" s="95"/>
      <c r="K187" s="95"/>
      <c r="Y187" s="98"/>
      <c r="Z187" s="80">
        <f t="shared" si="17"/>
        <v>0</v>
      </c>
      <c r="AA187" s="80" t="str">
        <f t="shared" si="16"/>
        <v>曹路支行</v>
      </c>
      <c r="AB187" s="81" t="s">
        <v>585</v>
      </c>
      <c r="AC187" s="81">
        <v>0</v>
      </c>
      <c r="AD187" s="81">
        <v>0</v>
      </c>
      <c r="AE187" s="81">
        <v>0</v>
      </c>
      <c r="AF187" s="81">
        <v>0</v>
      </c>
      <c r="AG187" s="80" t="str">
        <f>IFERROR(VLOOKUP(AB187,$AI:$AJ,2,FALSE),0)</f>
        <v>曹路支行</v>
      </c>
      <c r="AI187" s="89" t="s">
        <v>588</v>
      </c>
      <c r="AJ187" s="89" t="s">
        <v>239</v>
      </c>
      <c r="AL187" s="83"/>
      <c r="AM187" s="83"/>
      <c r="AN187" s="83"/>
      <c r="AO187" s="83"/>
      <c r="AP187" s="83"/>
      <c r="AX187" s="80" t="s">
        <v>588</v>
      </c>
      <c r="AY187" s="80" t="s">
        <v>239</v>
      </c>
    </row>
    <row r="188" s="80" customFormat="1" ht="17.25" spans="1:51">
      <c r="A188" s="95"/>
      <c r="B188" s="95"/>
      <c r="C188" s="95"/>
      <c r="D188" s="95"/>
      <c r="E188" s="95"/>
      <c r="F188" s="95"/>
      <c r="G188" s="95"/>
      <c r="H188" s="95"/>
      <c r="I188" s="95"/>
      <c r="J188" s="95"/>
      <c r="K188" s="95"/>
      <c r="Y188" s="98"/>
      <c r="Z188" s="80">
        <f t="shared" si="17"/>
        <v>0</v>
      </c>
      <c r="AA188" s="80" t="str">
        <f t="shared" si="16"/>
        <v>三林支行</v>
      </c>
      <c r="AB188" s="81" t="s">
        <v>587</v>
      </c>
      <c r="AC188" s="81">
        <v>0</v>
      </c>
      <c r="AD188" s="81">
        <v>0</v>
      </c>
      <c r="AE188" s="81">
        <v>0</v>
      </c>
      <c r="AF188" s="81">
        <v>0</v>
      </c>
      <c r="AG188" s="80" t="str">
        <f>IFERROR(VLOOKUP(AB188,$AI:$AJ,2,FALSE),0)</f>
        <v>三林支行</v>
      </c>
      <c r="AI188" s="89" t="s">
        <v>589</v>
      </c>
      <c r="AJ188" s="89" t="s">
        <v>239</v>
      </c>
      <c r="AL188" s="83"/>
      <c r="AM188" s="83"/>
      <c r="AN188" s="83"/>
      <c r="AO188" s="83"/>
      <c r="AP188" s="83"/>
      <c r="AX188" s="80" t="s">
        <v>589</v>
      </c>
      <c r="AY188" s="80" t="s">
        <v>239</v>
      </c>
    </row>
    <row r="189" s="80" customFormat="1" ht="17.25" spans="1:51">
      <c r="A189" s="95"/>
      <c r="B189" s="95"/>
      <c r="C189" s="95"/>
      <c r="D189" s="95"/>
      <c r="E189" s="95"/>
      <c r="F189" s="95"/>
      <c r="G189" s="95"/>
      <c r="H189" s="95"/>
      <c r="I189" s="95"/>
      <c r="J189" s="95"/>
      <c r="K189" s="95"/>
      <c r="Y189" s="98"/>
      <c r="Z189" s="80">
        <f t="shared" si="17"/>
        <v>0</v>
      </c>
      <c r="AA189" s="80" t="str">
        <f t="shared" si="16"/>
        <v>运营管理部业务保障部</v>
      </c>
      <c r="AB189" s="81" t="s">
        <v>415</v>
      </c>
      <c r="AC189" s="81">
        <v>0</v>
      </c>
      <c r="AD189" s="81">
        <v>0</v>
      </c>
      <c r="AE189" s="81">
        <v>0</v>
      </c>
      <c r="AF189" s="81">
        <v>0</v>
      </c>
      <c r="AG189" s="80" t="str">
        <f>IFERROR(VLOOKUP(AB189,$AI:$AJ,2,FALSE),0)</f>
        <v>运营管理部业务保障部</v>
      </c>
      <c r="AI189" s="89" t="s">
        <v>590</v>
      </c>
      <c r="AJ189" s="89" t="s">
        <v>239</v>
      </c>
      <c r="AL189" s="83"/>
      <c r="AM189" s="83"/>
      <c r="AN189" s="83"/>
      <c r="AO189" s="83"/>
      <c r="AP189" s="83"/>
      <c r="AX189" s="80" t="s">
        <v>590</v>
      </c>
      <c r="AY189" s="80" t="s">
        <v>239</v>
      </c>
    </row>
    <row r="190" s="80" customFormat="1" ht="17.25" spans="1:51">
      <c r="A190" s="95"/>
      <c r="B190" s="95"/>
      <c r="C190" s="95"/>
      <c r="D190" s="95"/>
      <c r="E190" s="95"/>
      <c r="F190" s="95"/>
      <c r="G190" s="95"/>
      <c r="H190" s="95"/>
      <c r="I190" s="95"/>
      <c r="J190" s="95"/>
      <c r="K190" s="95"/>
      <c r="Y190" s="98"/>
      <c r="Z190" s="80">
        <f t="shared" si="17"/>
        <v>0</v>
      </c>
      <c r="AA190" s="80" t="str">
        <f t="shared" si="16"/>
        <v>凌兆分理处</v>
      </c>
      <c r="AB190" s="81" t="s">
        <v>236</v>
      </c>
      <c r="AC190" s="81">
        <v>0</v>
      </c>
      <c r="AD190" s="81">
        <v>0</v>
      </c>
      <c r="AE190" s="81">
        <v>0</v>
      </c>
      <c r="AF190" s="81">
        <v>0</v>
      </c>
      <c r="AG190" s="80" t="str">
        <f>IFERROR(VLOOKUP(AB190,$AI:$AJ,2,FALSE),0)</f>
        <v>凌兆分理处</v>
      </c>
      <c r="AI190" s="92" t="s">
        <v>591</v>
      </c>
      <c r="AJ190" s="89" t="s">
        <v>239</v>
      </c>
      <c r="AL190" s="83"/>
      <c r="AM190" s="83"/>
      <c r="AN190" s="83"/>
      <c r="AO190" s="83"/>
      <c r="AP190" s="83"/>
      <c r="AX190" s="80" t="s">
        <v>591</v>
      </c>
      <c r="AY190" s="80" t="s">
        <v>239</v>
      </c>
    </row>
    <row r="191" s="80" customFormat="1" ht="17.25" spans="1:51">
      <c r="A191" s="95"/>
      <c r="B191" s="95"/>
      <c r="C191" s="95"/>
      <c r="D191" s="95"/>
      <c r="E191" s="95"/>
      <c r="F191" s="95"/>
      <c r="G191" s="95"/>
      <c r="H191" s="95"/>
      <c r="I191" s="95"/>
      <c r="J191" s="95"/>
      <c r="K191" s="95"/>
      <c r="Y191" s="98"/>
      <c r="Z191" s="80">
        <f t="shared" si="17"/>
        <v>0</v>
      </c>
      <c r="AA191" s="80" t="str">
        <f t="shared" si="16"/>
        <v>东沟支行</v>
      </c>
      <c r="AB191" s="81" t="s">
        <v>134</v>
      </c>
      <c r="AC191" s="81">
        <v>0</v>
      </c>
      <c r="AD191" s="81">
        <v>0</v>
      </c>
      <c r="AE191" s="81">
        <v>0</v>
      </c>
      <c r="AF191" s="81">
        <v>0</v>
      </c>
      <c r="AG191" s="80" t="str">
        <f>IFERROR(VLOOKUP(AB191,$AI:$AJ,2,FALSE),0)</f>
        <v>东沟支行</v>
      </c>
      <c r="AI191" s="89" t="s">
        <v>352</v>
      </c>
      <c r="AJ191" s="89" t="s">
        <v>239</v>
      </c>
      <c r="AL191" s="83"/>
      <c r="AM191" s="83"/>
      <c r="AN191" s="83"/>
      <c r="AO191" s="83"/>
      <c r="AP191" s="83"/>
      <c r="AX191" s="80" t="s">
        <v>352</v>
      </c>
      <c r="AY191" s="80" t="s">
        <v>239</v>
      </c>
    </row>
    <row r="192" s="80" customFormat="1" ht="17.25" spans="1:51">
      <c r="A192" s="95"/>
      <c r="B192" s="95"/>
      <c r="C192" s="95"/>
      <c r="D192" s="95"/>
      <c r="E192" s="95"/>
      <c r="F192" s="95"/>
      <c r="G192" s="95"/>
      <c r="H192" s="95"/>
      <c r="I192" s="95"/>
      <c r="J192" s="95"/>
      <c r="K192" s="95"/>
      <c r="Y192" s="98"/>
      <c r="Z192" s="80">
        <f t="shared" si="17"/>
        <v>0</v>
      </c>
      <c r="AA192" s="80" t="str">
        <f t="shared" si="16"/>
        <v>潼港分理处</v>
      </c>
      <c r="AB192" s="81" t="s">
        <v>245</v>
      </c>
      <c r="AC192" s="81">
        <v>0</v>
      </c>
      <c r="AD192" s="81">
        <v>0</v>
      </c>
      <c r="AE192" s="81">
        <v>0</v>
      </c>
      <c r="AF192" s="81">
        <v>6000</v>
      </c>
      <c r="AG192" s="80" t="str">
        <f>IFERROR(VLOOKUP(AB192,$AI:$AJ,2,FALSE),0)</f>
        <v>潼港分理处</v>
      </c>
      <c r="AI192" s="89" t="s">
        <v>593</v>
      </c>
      <c r="AJ192" s="89" t="s">
        <v>73</v>
      </c>
      <c r="AL192" s="83"/>
      <c r="AM192" s="83"/>
      <c r="AN192" s="83"/>
      <c r="AO192" s="83"/>
      <c r="AP192" s="83"/>
      <c r="AX192" s="80" t="s">
        <v>593</v>
      </c>
      <c r="AY192" s="80" t="s">
        <v>73</v>
      </c>
    </row>
    <row r="193" s="80" customFormat="1" ht="17.25" spans="1:51">
      <c r="A193" s="95"/>
      <c r="B193" s="95"/>
      <c r="C193" s="95"/>
      <c r="D193" s="95"/>
      <c r="E193" s="95"/>
      <c r="F193" s="95"/>
      <c r="G193" s="95"/>
      <c r="H193" s="95"/>
      <c r="I193" s="95"/>
      <c r="J193" s="95"/>
      <c r="K193" s="95"/>
      <c r="Y193" s="98"/>
      <c r="Z193" s="80">
        <f t="shared" si="17"/>
        <v>0</v>
      </c>
      <c r="AA193" s="80" t="str">
        <f t="shared" si="16"/>
        <v>曹路支行</v>
      </c>
      <c r="AB193" s="81" t="s">
        <v>592</v>
      </c>
      <c r="AC193" s="81">
        <v>0</v>
      </c>
      <c r="AD193" s="81">
        <v>0</v>
      </c>
      <c r="AE193" s="81">
        <v>0</v>
      </c>
      <c r="AF193" s="81">
        <v>0</v>
      </c>
      <c r="AG193" s="80" t="str">
        <f>IFERROR(VLOOKUP(AB193,$AI:$AJ,2,FALSE),0)</f>
        <v>曹路支行</v>
      </c>
      <c r="AI193" s="89" t="s">
        <v>595</v>
      </c>
      <c r="AJ193" s="89" t="s">
        <v>73</v>
      </c>
      <c r="AL193" s="83"/>
      <c r="AM193" s="83"/>
      <c r="AN193" s="83"/>
      <c r="AO193" s="83"/>
      <c r="AP193" s="83"/>
      <c r="AX193" s="80" t="s">
        <v>595</v>
      </c>
      <c r="AY193" s="80" t="s">
        <v>73</v>
      </c>
    </row>
    <row r="194" s="80" customFormat="1" ht="17.25" spans="1:51">
      <c r="A194" s="95"/>
      <c r="B194" s="95"/>
      <c r="C194" s="95"/>
      <c r="D194" s="95"/>
      <c r="E194" s="95"/>
      <c r="F194" s="95"/>
      <c r="G194" s="95"/>
      <c r="H194" s="95"/>
      <c r="I194" s="95"/>
      <c r="J194" s="95"/>
      <c r="K194" s="95"/>
      <c r="Y194" s="98"/>
      <c r="Z194" s="80">
        <f t="shared" si="17"/>
        <v>0</v>
      </c>
      <c r="AA194" s="80">
        <f t="shared" ref="AA194:AA257" si="18">AG194</f>
        <v>0</v>
      </c>
      <c r="AB194" s="81" t="s">
        <v>594</v>
      </c>
      <c r="AC194" s="81">
        <v>0</v>
      </c>
      <c r="AD194" s="81">
        <v>0</v>
      </c>
      <c r="AE194" s="81">
        <v>0</v>
      </c>
      <c r="AF194" s="81">
        <v>0</v>
      </c>
      <c r="AG194" s="80">
        <f>IFERROR(VLOOKUP(AB194,$AI:$AJ,2,FALSE),0)</f>
        <v>0</v>
      </c>
      <c r="AI194" s="89" t="s">
        <v>331</v>
      </c>
      <c r="AJ194" s="89" t="s">
        <v>73</v>
      </c>
      <c r="AK194" s="80" t="s">
        <v>263</v>
      </c>
      <c r="AL194" s="83"/>
      <c r="AM194" s="83"/>
      <c r="AN194" s="83"/>
      <c r="AO194" s="83"/>
      <c r="AP194" s="83"/>
      <c r="AX194" s="80" t="s">
        <v>331</v>
      </c>
      <c r="AY194" s="80" t="s">
        <v>73</v>
      </c>
    </row>
    <row r="195" s="80" customFormat="1" ht="17.25" spans="1:51">
      <c r="A195" s="95"/>
      <c r="B195" s="95"/>
      <c r="C195" s="95"/>
      <c r="D195" s="95"/>
      <c r="E195" s="95"/>
      <c r="F195" s="95"/>
      <c r="G195" s="95"/>
      <c r="H195" s="95"/>
      <c r="I195" s="95"/>
      <c r="J195" s="95"/>
      <c r="K195" s="95"/>
      <c r="Y195" s="98"/>
      <c r="Z195" s="80">
        <f t="shared" si="17"/>
        <v>0</v>
      </c>
      <c r="AA195" s="80" t="str">
        <f t="shared" si="18"/>
        <v>民耀分理处</v>
      </c>
      <c r="AB195" s="81" t="s">
        <v>248</v>
      </c>
      <c r="AC195" s="81">
        <v>0</v>
      </c>
      <c r="AD195" s="81">
        <v>0</v>
      </c>
      <c r="AE195" s="81">
        <v>0</v>
      </c>
      <c r="AF195" s="81">
        <v>0</v>
      </c>
      <c r="AG195" s="80" t="str">
        <f>IFERROR(VLOOKUP(AB195,$AI:$AJ,2,FALSE),0)</f>
        <v>民耀分理处</v>
      </c>
      <c r="AI195" s="89" t="s">
        <v>597</v>
      </c>
      <c r="AJ195" s="89" t="s">
        <v>73</v>
      </c>
      <c r="AK195" s="80" t="s">
        <v>263</v>
      </c>
      <c r="AL195" s="83"/>
      <c r="AM195" s="83"/>
      <c r="AN195" s="83"/>
      <c r="AO195" s="83"/>
      <c r="AP195" s="83"/>
      <c r="AX195" s="80" t="s">
        <v>597</v>
      </c>
      <c r="AY195" s="80" t="s">
        <v>73</v>
      </c>
    </row>
    <row r="196" s="80" customFormat="1" ht="17.25" spans="1:51">
      <c r="A196" s="95"/>
      <c r="B196" s="95"/>
      <c r="C196" s="95"/>
      <c r="D196" s="95"/>
      <c r="E196" s="95"/>
      <c r="F196" s="95"/>
      <c r="G196" s="95"/>
      <c r="H196" s="95"/>
      <c r="I196" s="95"/>
      <c r="J196" s="95"/>
      <c r="K196" s="95"/>
      <c r="Y196" s="98"/>
      <c r="Z196" s="80">
        <f t="shared" si="17"/>
        <v>0</v>
      </c>
      <c r="AA196" s="80" t="str">
        <f t="shared" si="18"/>
        <v>张江支行</v>
      </c>
      <c r="AB196" s="81" t="s">
        <v>596</v>
      </c>
      <c r="AC196" s="81">
        <v>0</v>
      </c>
      <c r="AD196" s="81">
        <v>0</v>
      </c>
      <c r="AE196" s="81">
        <v>0</v>
      </c>
      <c r="AF196" s="81">
        <v>0</v>
      </c>
      <c r="AG196" s="80" t="str">
        <f>IFERROR(VLOOKUP(AB196,$AI:$AJ,2,FALSE),0)</f>
        <v>张江支行</v>
      </c>
      <c r="AI196" s="89" t="s">
        <v>410</v>
      </c>
      <c r="AJ196" s="89" t="s">
        <v>73</v>
      </c>
      <c r="AK196" s="80" t="s">
        <v>263</v>
      </c>
      <c r="AL196" s="83"/>
      <c r="AM196" s="83"/>
      <c r="AN196" s="83"/>
      <c r="AO196" s="83"/>
      <c r="AP196" s="83"/>
      <c r="AX196" s="80" t="s">
        <v>410</v>
      </c>
      <c r="AY196" s="80" t="s">
        <v>73</v>
      </c>
    </row>
    <row r="197" s="80" customFormat="1" ht="17.25" spans="1:51">
      <c r="A197" s="95"/>
      <c r="B197" s="95"/>
      <c r="C197" s="95"/>
      <c r="D197" s="95"/>
      <c r="E197" s="95"/>
      <c r="F197" s="95"/>
      <c r="G197" s="95"/>
      <c r="H197" s="95"/>
      <c r="I197" s="95"/>
      <c r="J197" s="95"/>
      <c r="K197" s="95"/>
      <c r="Y197" s="98"/>
      <c r="Z197" s="80">
        <f t="shared" si="17"/>
        <v>0</v>
      </c>
      <c r="AA197" s="80" t="str">
        <f t="shared" si="18"/>
        <v>六里支行</v>
      </c>
      <c r="AB197" s="81" t="s">
        <v>108</v>
      </c>
      <c r="AC197" s="81">
        <v>0</v>
      </c>
      <c r="AD197" s="81">
        <v>0</v>
      </c>
      <c r="AE197" s="81">
        <v>0</v>
      </c>
      <c r="AF197" s="81">
        <v>0</v>
      </c>
      <c r="AG197" s="80" t="str">
        <f>IFERROR(VLOOKUP(AB197,$AI:$AJ,2,FALSE),0)</f>
        <v>六里支行</v>
      </c>
      <c r="AI197" s="92" t="s">
        <v>598</v>
      </c>
      <c r="AJ197" s="89" t="s">
        <v>73</v>
      </c>
      <c r="AK197" s="80" t="s">
        <v>263</v>
      </c>
      <c r="AL197" s="83"/>
      <c r="AM197" s="83"/>
      <c r="AN197" s="83"/>
      <c r="AO197" s="83"/>
      <c r="AP197" s="83"/>
      <c r="AX197" s="80" t="s">
        <v>598</v>
      </c>
      <c r="AY197" s="80" t="s">
        <v>73</v>
      </c>
    </row>
    <row r="198" s="80" customFormat="1" ht="17.25" spans="1:51">
      <c r="A198" s="95"/>
      <c r="B198" s="95"/>
      <c r="C198" s="95"/>
      <c r="D198" s="95"/>
      <c r="E198" s="95"/>
      <c r="F198" s="95"/>
      <c r="G198" s="95"/>
      <c r="H198" s="95"/>
      <c r="I198" s="95"/>
      <c r="J198" s="95"/>
      <c r="K198" s="95"/>
      <c r="Y198" s="98"/>
      <c r="Z198" s="80">
        <f t="shared" si="17"/>
        <v>0</v>
      </c>
      <c r="AA198" s="80" t="str">
        <f t="shared" si="18"/>
        <v>零售金融部</v>
      </c>
      <c r="AB198" s="81" t="s">
        <v>282</v>
      </c>
      <c r="AC198" s="81">
        <v>0</v>
      </c>
      <c r="AD198" s="81">
        <v>0</v>
      </c>
      <c r="AE198" s="81">
        <v>0</v>
      </c>
      <c r="AF198" s="81">
        <v>0</v>
      </c>
      <c r="AG198" s="80" t="str">
        <f>IFERROR(VLOOKUP(AB198,$AI:$AJ,2,FALSE),0)</f>
        <v>零售金融部</v>
      </c>
      <c r="AI198" s="89" t="s">
        <v>600</v>
      </c>
      <c r="AJ198" s="89" t="s">
        <v>73</v>
      </c>
      <c r="AK198" s="80" t="s">
        <v>263</v>
      </c>
      <c r="AL198" s="83"/>
      <c r="AM198" s="83"/>
      <c r="AN198" s="83"/>
      <c r="AO198" s="83"/>
      <c r="AP198" s="83"/>
      <c r="AX198" s="80" t="s">
        <v>600</v>
      </c>
      <c r="AY198" s="80" t="s">
        <v>73</v>
      </c>
    </row>
    <row r="199" s="80" customFormat="1" ht="17.25" spans="1:51">
      <c r="A199" s="95"/>
      <c r="B199" s="95"/>
      <c r="C199" s="95"/>
      <c r="D199" s="95"/>
      <c r="E199" s="95"/>
      <c r="F199" s="95"/>
      <c r="G199" s="95"/>
      <c r="H199" s="95"/>
      <c r="I199" s="95"/>
      <c r="J199" s="95"/>
      <c r="K199" s="95"/>
      <c r="Y199" s="98"/>
      <c r="Z199" s="80">
        <f t="shared" si="17"/>
        <v>0</v>
      </c>
      <c r="AA199" s="80" t="str">
        <f t="shared" si="18"/>
        <v>御桥分理处</v>
      </c>
      <c r="AB199" s="81" t="s">
        <v>599</v>
      </c>
      <c r="AC199" s="81">
        <v>0</v>
      </c>
      <c r="AD199" s="81">
        <v>0</v>
      </c>
      <c r="AE199" s="81">
        <v>0</v>
      </c>
      <c r="AF199" s="81">
        <v>0</v>
      </c>
      <c r="AG199" s="80" t="str">
        <f>IFERROR(VLOOKUP(AB199,$AI:$AJ,2,FALSE),0)</f>
        <v>御桥分理处</v>
      </c>
      <c r="AI199" s="89" t="s">
        <v>602</v>
      </c>
      <c r="AJ199" s="89" t="s">
        <v>73</v>
      </c>
      <c r="AK199" s="80" t="s">
        <v>263</v>
      </c>
      <c r="AL199" s="83"/>
      <c r="AM199" s="83"/>
      <c r="AN199" s="83"/>
      <c r="AO199" s="83"/>
      <c r="AP199" s="83"/>
      <c r="AX199" s="80" t="s">
        <v>602</v>
      </c>
      <c r="AY199" s="80" t="s">
        <v>73</v>
      </c>
    </row>
    <row r="200" s="80" customFormat="1" ht="17.25" spans="1:51">
      <c r="A200" s="95"/>
      <c r="B200" s="95"/>
      <c r="C200" s="95"/>
      <c r="D200" s="95"/>
      <c r="E200" s="95"/>
      <c r="F200" s="95"/>
      <c r="G200" s="95"/>
      <c r="H200" s="95"/>
      <c r="I200" s="95"/>
      <c r="J200" s="95"/>
      <c r="K200" s="95"/>
      <c r="Y200" s="98"/>
      <c r="Z200" s="80">
        <f t="shared" si="17"/>
        <v>0</v>
      </c>
      <c r="AA200" s="80" t="str">
        <f t="shared" si="18"/>
        <v>三林支行</v>
      </c>
      <c r="AB200" s="81" t="s">
        <v>601</v>
      </c>
      <c r="AC200" s="81">
        <v>0</v>
      </c>
      <c r="AD200" s="81">
        <v>0</v>
      </c>
      <c r="AE200" s="81">
        <v>0</v>
      </c>
      <c r="AF200" s="81">
        <v>0</v>
      </c>
      <c r="AG200" s="80" t="str">
        <f>IFERROR(VLOOKUP(AB200,$AI:$AJ,2,FALSE),0)</f>
        <v>三林支行</v>
      </c>
      <c r="AI200" s="89" t="s">
        <v>604</v>
      </c>
      <c r="AJ200" s="89" t="s">
        <v>73</v>
      </c>
      <c r="AK200" s="80" t="s">
        <v>263</v>
      </c>
      <c r="AL200" s="83"/>
      <c r="AM200" s="83"/>
      <c r="AN200" s="83"/>
      <c r="AO200" s="83"/>
      <c r="AP200" s="83"/>
      <c r="AX200" s="80" t="s">
        <v>604</v>
      </c>
      <c r="AY200" s="80" t="s">
        <v>73</v>
      </c>
    </row>
    <row r="201" s="80" customFormat="1" ht="17.25" spans="1:51">
      <c r="A201" s="95"/>
      <c r="B201" s="95"/>
      <c r="C201" s="95"/>
      <c r="D201" s="95"/>
      <c r="E201" s="95"/>
      <c r="F201" s="95"/>
      <c r="G201" s="95"/>
      <c r="H201" s="95"/>
      <c r="I201" s="95"/>
      <c r="J201" s="95"/>
      <c r="K201" s="95"/>
      <c r="Y201" s="98"/>
      <c r="Z201" s="80">
        <f t="shared" si="17"/>
        <v>0</v>
      </c>
      <c r="AA201" s="80">
        <f t="shared" si="18"/>
        <v>0</v>
      </c>
      <c r="AB201" s="81" t="s">
        <v>603</v>
      </c>
      <c r="AC201" s="81">
        <v>0</v>
      </c>
      <c r="AD201" s="81">
        <v>0</v>
      </c>
      <c r="AE201" s="81">
        <v>0</v>
      </c>
      <c r="AF201" s="81">
        <v>0</v>
      </c>
      <c r="AG201" s="80">
        <f>IFERROR(VLOOKUP(AB201,$AI:$AJ,2,FALSE),0)</f>
        <v>0</v>
      </c>
      <c r="AI201" s="92" t="s">
        <v>262</v>
      </c>
      <c r="AJ201" s="89" t="s">
        <v>73</v>
      </c>
      <c r="AK201" s="80" t="s">
        <v>263</v>
      </c>
      <c r="AL201" s="83"/>
      <c r="AM201" s="83"/>
      <c r="AN201" s="83"/>
      <c r="AO201" s="83"/>
      <c r="AP201" s="83"/>
      <c r="AX201" s="80" t="s">
        <v>262</v>
      </c>
      <c r="AY201" s="80" t="s">
        <v>73</v>
      </c>
    </row>
    <row r="202" s="80" customFormat="1" ht="17.25" spans="1:51">
      <c r="A202" s="95"/>
      <c r="B202" s="95"/>
      <c r="C202" s="95"/>
      <c r="D202" s="95"/>
      <c r="E202" s="95"/>
      <c r="F202" s="95"/>
      <c r="G202" s="95"/>
      <c r="H202" s="95"/>
      <c r="I202" s="95"/>
      <c r="J202" s="95"/>
      <c r="K202" s="95"/>
      <c r="Y202" s="98"/>
      <c r="Z202" s="80">
        <f t="shared" si="17"/>
        <v>0</v>
      </c>
      <c r="AA202" s="80" t="str">
        <f t="shared" si="18"/>
        <v>零售市场部</v>
      </c>
      <c r="AB202" s="81" t="s">
        <v>255</v>
      </c>
      <c r="AC202" s="81">
        <v>0</v>
      </c>
      <c r="AD202" s="81">
        <v>0</v>
      </c>
      <c r="AE202" s="81">
        <v>0</v>
      </c>
      <c r="AF202" s="81">
        <v>0</v>
      </c>
      <c r="AG202" s="80" t="str">
        <f>IFERROR(VLOOKUP(AB202,$AI:$AJ,2,FALSE),0)</f>
        <v>零售市场部</v>
      </c>
      <c r="AI202" s="89" t="s">
        <v>605</v>
      </c>
      <c r="AJ202" s="89" t="s">
        <v>235</v>
      </c>
      <c r="AL202" s="83"/>
      <c r="AM202" s="83"/>
      <c r="AN202" s="83"/>
      <c r="AO202" s="83"/>
      <c r="AP202" s="83"/>
      <c r="AX202" s="80" t="s">
        <v>605</v>
      </c>
      <c r="AY202" s="80" t="s">
        <v>235</v>
      </c>
    </row>
    <row r="203" s="80" customFormat="1" ht="17.25" spans="1:51">
      <c r="A203" s="95"/>
      <c r="B203" s="95"/>
      <c r="C203" s="95"/>
      <c r="D203" s="95"/>
      <c r="E203" s="95"/>
      <c r="F203" s="95"/>
      <c r="G203" s="95"/>
      <c r="H203" s="95"/>
      <c r="I203" s="95"/>
      <c r="J203" s="95"/>
      <c r="K203" s="95"/>
      <c r="Y203" s="98"/>
      <c r="Z203" s="80">
        <f t="shared" si="17"/>
        <v>0</v>
      </c>
      <c r="AA203" s="80" t="str">
        <f t="shared" si="18"/>
        <v>北蔡支行</v>
      </c>
      <c r="AB203" s="81" t="s">
        <v>260</v>
      </c>
      <c r="AC203" s="81">
        <v>0</v>
      </c>
      <c r="AD203" s="81">
        <v>0</v>
      </c>
      <c r="AE203" s="81">
        <v>0</v>
      </c>
      <c r="AF203" s="81">
        <v>0</v>
      </c>
      <c r="AG203" s="80" t="str">
        <f>IFERROR(VLOOKUP(AB203,$AI:$AJ,2,FALSE),0)</f>
        <v>北蔡支行</v>
      </c>
      <c r="AI203" s="89" t="s">
        <v>607</v>
      </c>
      <c r="AJ203" s="89" t="s">
        <v>235</v>
      </c>
      <c r="AL203" s="83"/>
      <c r="AM203" s="83"/>
      <c r="AN203" s="83"/>
      <c r="AO203" s="83"/>
      <c r="AP203" s="83"/>
      <c r="AX203" s="80" t="s">
        <v>607</v>
      </c>
      <c r="AY203" s="80" t="s">
        <v>235</v>
      </c>
    </row>
    <row r="204" s="80" customFormat="1" ht="17.25" spans="1:51">
      <c r="A204" s="95"/>
      <c r="B204" s="95"/>
      <c r="C204" s="95"/>
      <c r="D204" s="95"/>
      <c r="E204" s="95"/>
      <c r="F204" s="95"/>
      <c r="G204" s="95"/>
      <c r="H204" s="95"/>
      <c r="I204" s="95"/>
      <c r="J204" s="95"/>
      <c r="K204" s="95"/>
      <c r="Y204" s="98"/>
      <c r="Z204" s="80">
        <f t="shared" si="17"/>
        <v>0</v>
      </c>
      <c r="AA204" s="80" t="str">
        <f t="shared" si="18"/>
        <v>金海华城分理处</v>
      </c>
      <c r="AB204" s="81" t="s">
        <v>606</v>
      </c>
      <c r="AC204" s="81">
        <v>0</v>
      </c>
      <c r="AD204" s="81">
        <v>0</v>
      </c>
      <c r="AE204" s="81">
        <v>0</v>
      </c>
      <c r="AF204" s="81">
        <v>0</v>
      </c>
      <c r="AG204" s="80" t="str">
        <f>IFERROR(VLOOKUP(AB204,$AI:$AJ,2,FALSE),0)</f>
        <v>金海华城分理处</v>
      </c>
      <c r="AI204" s="89" t="s">
        <v>537</v>
      </c>
      <c r="AJ204" s="89" t="s">
        <v>235</v>
      </c>
      <c r="AL204" s="83"/>
      <c r="AM204" s="83"/>
      <c r="AN204" s="83"/>
      <c r="AO204" s="83"/>
      <c r="AP204" s="83"/>
      <c r="AX204" s="80" t="s">
        <v>537</v>
      </c>
      <c r="AY204" s="80" t="s">
        <v>235</v>
      </c>
    </row>
    <row r="205" s="80" customFormat="1" ht="17.25" spans="1:51">
      <c r="A205" s="95"/>
      <c r="B205" s="95"/>
      <c r="C205" s="95"/>
      <c r="D205" s="95"/>
      <c r="E205" s="95"/>
      <c r="F205" s="95"/>
      <c r="G205" s="95"/>
      <c r="H205" s="95"/>
      <c r="I205" s="95"/>
      <c r="J205" s="95"/>
      <c r="K205" s="95"/>
      <c r="Y205" s="98"/>
      <c r="Z205" s="80">
        <f t="shared" si="17"/>
        <v>0</v>
      </c>
      <c r="AA205" s="80" t="str">
        <f t="shared" si="18"/>
        <v>运营管理部</v>
      </c>
      <c r="AB205" s="81" t="s">
        <v>333</v>
      </c>
      <c r="AC205" s="81">
        <v>0</v>
      </c>
      <c r="AD205" s="81">
        <v>0</v>
      </c>
      <c r="AE205" s="81">
        <v>0</v>
      </c>
      <c r="AF205" s="81">
        <v>0</v>
      </c>
      <c r="AG205" s="80" t="str">
        <f>IFERROR(VLOOKUP(AB205,$AI:$AJ,2,FALSE),0)</f>
        <v>运营管理部</v>
      </c>
      <c r="AI205" s="89" t="s">
        <v>608</v>
      </c>
      <c r="AJ205" s="89" t="s">
        <v>235</v>
      </c>
      <c r="AL205" s="83"/>
      <c r="AM205" s="83"/>
      <c r="AN205" s="83"/>
      <c r="AO205" s="83"/>
      <c r="AP205" s="83"/>
      <c r="AX205" s="80" t="s">
        <v>608</v>
      </c>
      <c r="AY205" s="80" t="s">
        <v>235</v>
      </c>
    </row>
    <row r="206" s="80" customFormat="1" ht="17.25" spans="1:51">
      <c r="A206" s="95"/>
      <c r="B206" s="95"/>
      <c r="C206" s="95"/>
      <c r="D206" s="95"/>
      <c r="E206" s="95"/>
      <c r="F206" s="95"/>
      <c r="G206" s="95"/>
      <c r="H206" s="95"/>
      <c r="I206" s="95"/>
      <c r="J206" s="95"/>
      <c r="K206" s="95"/>
      <c r="Y206" s="98"/>
      <c r="Z206" s="80">
        <f t="shared" si="17"/>
        <v>0</v>
      </c>
      <c r="AA206" s="80" t="str">
        <f t="shared" si="18"/>
        <v>合规内控部</v>
      </c>
      <c r="AB206" s="81" t="s">
        <v>470</v>
      </c>
      <c r="AC206" s="81">
        <v>0</v>
      </c>
      <c r="AD206" s="81">
        <v>0</v>
      </c>
      <c r="AE206" s="81">
        <v>0</v>
      </c>
      <c r="AF206" s="81">
        <v>0</v>
      </c>
      <c r="AG206" s="80" t="str">
        <f>IFERROR(VLOOKUP(AB206,$AI:$AJ,2,FALSE),0)</f>
        <v>合规内控部</v>
      </c>
      <c r="AI206" s="88" t="s">
        <v>610</v>
      </c>
      <c r="AJ206" s="89" t="s">
        <v>66</v>
      </c>
      <c r="AK206" s="80" t="s">
        <v>267</v>
      </c>
      <c r="AL206" s="83"/>
      <c r="AM206" s="83"/>
      <c r="AN206" s="83"/>
      <c r="AO206" s="83"/>
      <c r="AP206" s="83"/>
      <c r="AX206" s="80" t="s">
        <v>610</v>
      </c>
      <c r="AY206" s="80" t="s">
        <v>66</v>
      </c>
    </row>
    <row r="207" s="80" customFormat="1" ht="17.25" spans="1:51">
      <c r="A207" s="95"/>
      <c r="B207" s="95"/>
      <c r="C207" s="95"/>
      <c r="D207" s="95"/>
      <c r="E207" s="95"/>
      <c r="F207" s="95"/>
      <c r="G207" s="95"/>
      <c r="H207" s="95"/>
      <c r="I207" s="95"/>
      <c r="J207" s="95"/>
      <c r="K207" s="95"/>
      <c r="Y207" s="98"/>
      <c r="Z207" s="80">
        <f t="shared" si="17"/>
        <v>0</v>
      </c>
      <c r="AA207" s="80" t="str">
        <f t="shared" si="18"/>
        <v>高行支行</v>
      </c>
      <c r="AB207" s="81" t="s">
        <v>609</v>
      </c>
      <c r="AC207" s="81">
        <v>0</v>
      </c>
      <c r="AD207" s="81">
        <v>0</v>
      </c>
      <c r="AE207" s="81">
        <v>0</v>
      </c>
      <c r="AF207" s="81">
        <v>0</v>
      </c>
      <c r="AG207" s="80" t="str">
        <f>IFERROR(VLOOKUP(AB207,$AI:$AJ,2,FALSE),0)</f>
        <v>高行支行</v>
      </c>
      <c r="AI207" s="90" t="s">
        <v>275</v>
      </c>
      <c r="AJ207" s="89" t="s">
        <v>66</v>
      </c>
      <c r="AK207" s="80" t="s">
        <v>267</v>
      </c>
      <c r="AL207" s="83"/>
      <c r="AM207" s="83"/>
      <c r="AN207" s="83"/>
      <c r="AO207" s="83"/>
      <c r="AP207" s="83"/>
      <c r="AX207" s="80" t="s">
        <v>275</v>
      </c>
      <c r="AY207" s="80" t="s">
        <v>66</v>
      </c>
    </row>
    <row r="208" s="80" customFormat="1" ht="17.25" spans="1:51">
      <c r="A208" s="95"/>
      <c r="B208" s="95"/>
      <c r="C208" s="95"/>
      <c r="D208" s="95"/>
      <c r="E208" s="95"/>
      <c r="F208" s="95"/>
      <c r="G208" s="95"/>
      <c r="H208" s="95"/>
      <c r="I208" s="95"/>
      <c r="J208" s="95"/>
      <c r="K208" s="95"/>
      <c r="Y208" s="98"/>
      <c r="Z208" s="80">
        <f t="shared" si="17"/>
        <v>0</v>
      </c>
      <c r="AA208" s="80" t="str">
        <f t="shared" si="18"/>
        <v>风险管理部</v>
      </c>
      <c r="AB208" s="81" t="s">
        <v>513</v>
      </c>
      <c r="AC208" s="81">
        <v>0</v>
      </c>
      <c r="AD208" s="81">
        <v>0</v>
      </c>
      <c r="AE208" s="81">
        <v>0</v>
      </c>
      <c r="AF208" s="81">
        <v>0</v>
      </c>
      <c r="AG208" s="80" t="str">
        <f>IFERROR(VLOOKUP(AB208,$AI:$AJ,2,FALSE),0)</f>
        <v>风险管理部</v>
      </c>
      <c r="AI208" s="89" t="s">
        <v>277</v>
      </c>
      <c r="AJ208" s="89" t="s">
        <v>66</v>
      </c>
      <c r="AK208" s="80" t="s">
        <v>267</v>
      </c>
      <c r="AL208" s="83"/>
      <c r="AM208" s="83"/>
      <c r="AN208" s="83"/>
      <c r="AO208" s="83"/>
      <c r="AP208" s="83"/>
      <c r="AX208" s="80" t="s">
        <v>277</v>
      </c>
      <c r="AY208" s="80" t="s">
        <v>66</v>
      </c>
    </row>
    <row r="209" s="80" customFormat="1" ht="17.25" spans="1:51">
      <c r="A209" s="95"/>
      <c r="B209" s="95"/>
      <c r="C209" s="95"/>
      <c r="D209" s="95"/>
      <c r="E209" s="95"/>
      <c r="F209" s="95"/>
      <c r="G209" s="95"/>
      <c r="H209" s="95"/>
      <c r="I209" s="95"/>
      <c r="J209" s="95"/>
      <c r="K209" s="95"/>
      <c r="Y209" s="98"/>
      <c r="Z209" s="80">
        <f t="shared" si="17"/>
        <v>0</v>
      </c>
      <c r="AA209" s="80" t="str">
        <f t="shared" si="18"/>
        <v>营业部</v>
      </c>
      <c r="AB209" s="81" t="s">
        <v>262</v>
      </c>
      <c r="AC209" s="81">
        <v>0</v>
      </c>
      <c r="AD209" s="81">
        <v>0</v>
      </c>
      <c r="AE209" s="81">
        <v>0</v>
      </c>
      <c r="AF209" s="81">
        <v>0</v>
      </c>
      <c r="AG209" s="80" t="str">
        <f>IFERROR(VLOOKUP(AB209,$AI:$AJ,2,FALSE),0)</f>
        <v>营业部</v>
      </c>
      <c r="AI209" s="89" t="s">
        <v>313</v>
      </c>
      <c r="AJ209" s="89" t="s">
        <v>66</v>
      </c>
      <c r="AK209" s="80" t="s">
        <v>267</v>
      </c>
      <c r="AL209" s="83"/>
      <c r="AM209" s="83"/>
      <c r="AN209" s="83"/>
      <c r="AO209" s="83"/>
      <c r="AP209" s="83"/>
      <c r="AX209" s="80" t="s">
        <v>313</v>
      </c>
      <c r="AY209" s="80" t="s">
        <v>66</v>
      </c>
    </row>
    <row r="210" s="80" customFormat="1" ht="17.25" spans="1:51">
      <c r="A210" s="95"/>
      <c r="B210" s="95"/>
      <c r="C210" s="95"/>
      <c r="D210" s="95"/>
      <c r="E210" s="95"/>
      <c r="F210" s="95"/>
      <c r="G210" s="95"/>
      <c r="H210" s="95"/>
      <c r="I210" s="95"/>
      <c r="J210" s="95"/>
      <c r="K210" s="95"/>
      <c r="Y210" s="98"/>
      <c r="Z210" s="80">
        <f t="shared" si="17"/>
        <v>0</v>
      </c>
      <c r="AA210" s="80" t="str">
        <f t="shared" si="18"/>
        <v>运营管理部</v>
      </c>
      <c r="AB210" s="81" t="s">
        <v>344</v>
      </c>
      <c r="AC210" s="81">
        <v>0</v>
      </c>
      <c r="AD210" s="81">
        <v>0</v>
      </c>
      <c r="AE210" s="81">
        <v>0</v>
      </c>
      <c r="AF210" s="81">
        <v>0</v>
      </c>
      <c r="AG210" s="80" t="str">
        <f>IFERROR(VLOOKUP(AB210,$AI:$AJ,2,FALSE),0)</f>
        <v>运营管理部</v>
      </c>
      <c r="AI210" s="89" t="s">
        <v>612</v>
      </c>
      <c r="AJ210" s="89" t="s">
        <v>66</v>
      </c>
      <c r="AK210" s="80" t="s">
        <v>267</v>
      </c>
      <c r="AL210" s="83"/>
      <c r="AM210" s="83"/>
      <c r="AN210" s="83"/>
      <c r="AO210" s="83"/>
      <c r="AP210" s="83"/>
      <c r="AX210" s="80" t="s">
        <v>612</v>
      </c>
      <c r="AY210" s="80" t="s">
        <v>66</v>
      </c>
    </row>
    <row r="211" s="80" customFormat="1" ht="17.25" spans="1:51">
      <c r="A211" s="95"/>
      <c r="B211" s="95"/>
      <c r="C211" s="95"/>
      <c r="D211" s="95"/>
      <c r="E211" s="95"/>
      <c r="F211" s="95"/>
      <c r="G211" s="95"/>
      <c r="H211" s="95"/>
      <c r="I211" s="95"/>
      <c r="J211" s="95"/>
      <c r="K211" s="95"/>
      <c r="Y211" s="98"/>
      <c r="Z211" s="80">
        <f t="shared" si="17"/>
        <v>0</v>
      </c>
      <c r="AA211" s="80" t="str">
        <f t="shared" si="18"/>
        <v>营业部</v>
      </c>
      <c r="AB211" s="81" t="s">
        <v>611</v>
      </c>
      <c r="AC211" s="81">
        <v>0</v>
      </c>
      <c r="AD211" s="81">
        <v>0</v>
      </c>
      <c r="AE211" s="81">
        <v>0</v>
      </c>
      <c r="AF211" s="81">
        <v>0</v>
      </c>
      <c r="AG211" s="80" t="str">
        <f>IFERROR(VLOOKUP(AB211,$AI:$AJ,2,FALSE),0)</f>
        <v>营业部</v>
      </c>
      <c r="AI211" s="89" t="s">
        <v>614</v>
      </c>
      <c r="AJ211" s="89" t="s">
        <v>66</v>
      </c>
      <c r="AL211" s="83"/>
      <c r="AM211" s="83"/>
      <c r="AN211" s="83"/>
      <c r="AO211" s="83"/>
      <c r="AP211" s="83"/>
      <c r="AX211" s="80" t="s">
        <v>614</v>
      </c>
      <c r="AY211" s="80" t="s">
        <v>66</v>
      </c>
    </row>
    <row r="212" s="80" customFormat="1" ht="17.25" spans="1:51">
      <c r="A212" s="95"/>
      <c r="B212" s="95"/>
      <c r="C212" s="95"/>
      <c r="D212" s="95"/>
      <c r="E212" s="95"/>
      <c r="F212" s="95"/>
      <c r="G212" s="95"/>
      <c r="H212" s="95"/>
      <c r="I212" s="95"/>
      <c r="J212" s="95"/>
      <c r="K212" s="95"/>
      <c r="Y212" s="98"/>
      <c r="Z212" s="80">
        <f t="shared" si="17"/>
        <v>0</v>
      </c>
      <c r="AA212" s="80" t="str">
        <f t="shared" si="18"/>
        <v>香山分理处</v>
      </c>
      <c r="AB212" s="81" t="s">
        <v>613</v>
      </c>
      <c r="AC212" s="81">
        <v>1</v>
      </c>
      <c r="AD212" s="81">
        <v>0</v>
      </c>
      <c r="AE212" s="81">
        <v>1</v>
      </c>
      <c r="AF212" s="81">
        <v>0</v>
      </c>
      <c r="AG212" s="80" t="str">
        <f>IFERROR(VLOOKUP(AB212,$AI:$AJ,2,FALSE),0)</f>
        <v>香山分理处</v>
      </c>
      <c r="AI212" s="89" t="s">
        <v>355</v>
      </c>
      <c r="AJ212" s="89" t="s">
        <v>100</v>
      </c>
      <c r="AL212" s="83"/>
      <c r="AM212" s="83"/>
      <c r="AN212" s="83"/>
      <c r="AO212" s="83"/>
      <c r="AP212" s="83"/>
      <c r="AX212" s="80" t="s">
        <v>355</v>
      </c>
      <c r="AY212" s="80" t="s">
        <v>100</v>
      </c>
    </row>
    <row r="213" s="80" customFormat="1" ht="17.25" spans="1:51">
      <c r="A213" s="95"/>
      <c r="B213" s="95"/>
      <c r="C213" s="95"/>
      <c r="D213" s="95"/>
      <c r="E213" s="95"/>
      <c r="F213" s="95"/>
      <c r="G213" s="95"/>
      <c r="H213" s="95"/>
      <c r="I213" s="95"/>
      <c r="J213" s="95"/>
      <c r="K213" s="95"/>
      <c r="Y213" s="98"/>
      <c r="Z213" s="80">
        <f t="shared" si="17"/>
        <v>0</v>
      </c>
      <c r="AA213" s="80" t="str">
        <f t="shared" si="18"/>
        <v>办公室</v>
      </c>
      <c r="AB213" s="81" t="s">
        <v>87</v>
      </c>
      <c r="AC213" s="81">
        <v>0</v>
      </c>
      <c r="AD213" s="81">
        <v>0</v>
      </c>
      <c r="AE213" s="81">
        <v>0</v>
      </c>
      <c r="AF213" s="81">
        <v>0</v>
      </c>
      <c r="AG213" s="80" t="str">
        <f>IFERROR(VLOOKUP(AB213,$AI:$AJ,2,FALSE),0)</f>
        <v>办公室</v>
      </c>
      <c r="AI213" s="89" t="s">
        <v>423</v>
      </c>
      <c r="AJ213" s="89" t="s">
        <v>100</v>
      </c>
      <c r="AL213" s="83"/>
      <c r="AM213" s="83"/>
      <c r="AN213" s="83"/>
      <c r="AO213" s="83"/>
      <c r="AP213" s="83"/>
      <c r="AX213" s="80" t="s">
        <v>423</v>
      </c>
      <c r="AY213" s="80" t="s">
        <v>100</v>
      </c>
    </row>
    <row r="214" s="80" customFormat="1" ht="17.25" spans="1:51">
      <c r="A214" s="95"/>
      <c r="B214" s="95"/>
      <c r="C214" s="95"/>
      <c r="D214" s="95"/>
      <c r="E214" s="95"/>
      <c r="F214" s="95"/>
      <c r="G214" s="95"/>
      <c r="H214" s="95"/>
      <c r="I214" s="95"/>
      <c r="J214" s="95"/>
      <c r="K214" s="95"/>
      <c r="Y214" s="98"/>
      <c r="Z214" s="80">
        <f t="shared" si="17"/>
        <v>0</v>
      </c>
      <c r="AA214" s="80" t="str">
        <f t="shared" si="18"/>
        <v>和炯路支行</v>
      </c>
      <c r="AB214" s="81" t="s">
        <v>266</v>
      </c>
      <c r="AC214" s="81">
        <v>0</v>
      </c>
      <c r="AD214" s="81">
        <v>0</v>
      </c>
      <c r="AE214" s="81">
        <v>0</v>
      </c>
      <c r="AF214" s="81">
        <v>0</v>
      </c>
      <c r="AG214" s="80" t="str">
        <f>IFERROR(VLOOKUP(AB214,$AI:$AJ,2,FALSE),0)</f>
        <v>和炯路支行</v>
      </c>
      <c r="AI214" s="89" t="s">
        <v>202</v>
      </c>
      <c r="AJ214" s="89" t="s">
        <v>100</v>
      </c>
      <c r="AL214" s="83"/>
      <c r="AM214" s="83"/>
      <c r="AN214" s="83"/>
      <c r="AO214" s="83"/>
      <c r="AP214" s="83"/>
      <c r="AX214" s="80" t="s">
        <v>202</v>
      </c>
      <c r="AY214" s="80" t="s">
        <v>100</v>
      </c>
    </row>
    <row r="215" s="80" customFormat="1" ht="17.25" spans="1:51">
      <c r="A215" s="95"/>
      <c r="B215" s="95"/>
      <c r="C215" s="95"/>
      <c r="D215" s="95"/>
      <c r="E215" s="95"/>
      <c r="F215" s="95"/>
      <c r="G215" s="95"/>
      <c r="H215" s="95"/>
      <c r="I215" s="95"/>
      <c r="J215" s="95"/>
      <c r="K215" s="95"/>
      <c r="Y215" s="98"/>
      <c r="Z215" s="80">
        <f t="shared" si="17"/>
        <v>0</v>
      </c>
      <c r="AA215" s="80" t="str">
        <f t="shared" si="18"/>
        <v>花木支行</v>
      </c>
      <c r="AB215" s="81" t="s">
        <v>270</v>
      </c>
      <c r="AC215" s="81">
        <v>0</v>
      </c>
      <c r="AD215" s="81">
        <v>0</v>
      </c>
      <c r="AE215" s="81">
        <v>0</v>
      </c>
      <c r="AF215" s="81">
        <v>0</v>
      </c>
      <c r="AG215" s="80" t="str">
        <f>IFERROR(VLOOKUP(AB215,$AI:$AJ,2,FALSE),0)</f>
        <v>花木支行</v>
      </c>
      <c r="AI215" s="89" t="s">
        <v>403</v>
      </c>
      <c r="AJ215" s="89" t="s">
        <v>100</v>
      </c>
      <c r="AL215" s="83"/>
      <c r="AM215" s="83"/>
      <c r="AN215" s="83"/>
      <c r="AO215" s="83"/>
      <c r="AP215" s="83"/>
      <c r="AX215" s="80" t="s">
        <v>403</v>
      </c>
      <c r="AY215" s="80" t="s">
        <v>100</v>
      </c>
    </row>
    <row r="216" s="80" customFormat="1" ht="17.25" spans="1:51">
      <c r="A216" s="95"/>
      <c r="B216" s="95"/>
      <c r="C216" s="95"/>
      <c r="D216" s="95"/>
      <c r="E216" s="95"/>
      <c r="F216" s="95"/>
      <c r="G216" s="95"/>
      <c r="H216" s="95"/>
      <c r="I216" s="95"/>
      <c r="J216" s="95"/>
      <c r="K216" s="95"/>
      <c r="Y216" s="98"/>
      <c r="Z216" s="80">
        <f t="shared" si="17"/>
        <v>0</v>
      </c>
      <c r="AA216" s="80" t="str">
        <f t="shared" si="18"/>
        <v>运营管理部</v>
      </c>
      <c r="AB216" s="81" t="s">
        <v>309</v>
      </c>
      <c r="AC216" s="81">
        <v>0</v>
      </c>
      <c r="AD216" s="81">
        <v>0</v>
      </c>
      <c r="AE216" s="81">
        <v>0</v>
      </c>
      <c r="AF216" s="81">
        <v>0</v>
      </c>
      <c r="AG216" s="80" t="str">
        <f>IFERROR(VLOOKUP(AB216,$AI:$AJ,2,FALSE),0)</f>
        <v>运营管理部</v>
      </c>
      <c r="AI216" s="89" t="s">
        <v>615</v>
      </c>
      <c r="AJ216" s="89" t="s">
        <v>100</v>
      </c>
      <c r="AK216" s="80" t="s">
        <v>263</v>
      </c>
      <c r="AL216" s="83"/>
      <c r="AM216" s="83"/>
      <c r="AN216" s="83"/>
      <c r="AO216" s="83"/>
      <c r="AP216" s="83"/>
      <c r="AX216" s="80" t="s">
        <v>615</v>
      </c>
      <c r="AY216" s="80" t="s">
        <v>100</v>
      </c>
    </row>
    <row r="217" s="80" customFormat="1" ht="17.25" spans="1:51">
      <c r="A217" s="95"/>
      <c r="B217" s="95"/>
      <c r="C217" s="95"/>
      <c r="D217" s="95"/>
      <c r="E217" s="95"/>
      <c r="F217" s="95"/>
      <c r="G217" s="95"/>
      <c r="H217" s="95"/>
      <c r="I217" s="95"/>
      <c r="J217" s="95"/>
      <c r="K217" s="95"/>
      <c r="Y217" s="98"/>
      <c r="Z217" s="80">
        <f t="shared" si="17"/>
        <v>0</v>
      </c>
      <c r="AA217" s="80" t="str">
        <f t="shared" si="18"/>
        <v>市场一部</v>
      </c>
      <c r="AB217" s="81" t="s">
        <v>589</v>
      </c>
      <c r="AC217" s="81">
        <v>0</v>
      </c>
      <c r="AD217" s="81">
        <v>0</v>
      </c>
      <c r="AE217" s="81">
        <v>0</v>
      </c>
      <c r="AF217" s="81">
        <v>0</v>
      </c>
      <c r="AG217" s="80" t="str">
        <f>IFERROR(VLOOKUP(AB217,$AI:$AJ,2,FALSE),0)</f>
        <v>市场一部</v>
      </c>
      <c r="AI217" s="89" t="s">
        <v>617</v>
      </c>
      <c r="AJ217" s="89" t="s">
        <v>100</v>
      </c>
      <c r="AL217" s="83"/>
      <c r="AM217" s="83"/>
      <c r="AN217" s="83"/>
      <c r="AO217" s="83"/>
      <c r="AP217" s="83"/>
      <c r="AX217" s="80" t="s">
        <v>617</v>
      </c>
      <c r="AY217" s="80" t="s">
        <v>100</v>
      </c>
    </row>
    <row r="218" s="80" customFormat="1" ht="17.25" spans="1:51">
      <c r="A218" s="95"/>
      <c r="B218" s="95"/>
      <c r="C218" s="95"/>
      <c r="D218" s="95"/>
      <c r="E218" s="95"/>
      <c r="F218" s="95"/>
      <c r="G218" s="95"/>
      <c r="H218" s="95"/>
      <c r="I218" s="95"/>
      <c r="J218" s="95"/>
      <c r="K218" s="95"/>
      <c r="Y218" s="98"/>
      <c r="Z218" s="80">
        <f t="shared" si="17"/>
        <v>0</v>
      </c>
      <c r="AA218" s="80" t="str">
        <f t="shared" si="18"/>
        <v>民耀分理处</v>
      </c>
      <c r="AB218" s="81" t="s">
        <v>616</v>
      </c>
      <c r="AC218" s="81">
        <v>0</v>
      </c>
      <c r="AD218" s="81">
        <v>0</v>
      </c>
      <c r="AE218" s="81">
        <v>0</v>
      </c>
      <c r="AF218" s="81">
        <v>0</v>
      </c>
      <c r="AG218" s="80" t="str">
        <f>IFERROR(VLOOKUP(AB218,$AI:$AJ,2,FALSE),0)</f>
        <v>民耀分理处</v>
      </c>
      <c r="AI218" s="89" t="s">
        <v>280</v>
      </c>
      <c r="AJ218" s="89" t="s">
        <v>100</v>
      </c>
      <c r="AL218" s="83"/>
      <c r="AM218" s="83"/>
      <c r="AN218" s="83"/>
      <c r="AO218" s="83"/>
      <c r="AP218" s="83"/>
      <c r="AX218" s="80" t="s">
        <v>280</v>
      </c>
      <c r="AY218" s="80" t="s">
        <v>100</v>
      </c>
    </row>
    <row r="219" s="80" customFormat="1" ht="17.25" spans="1:51">
      <c r="A219" s="95"/>
      <c r="B219" s="95"/>
      <c r="C219" s="95"/>
      <c r="D219" s="95"/>
      <c r="E219" s="95"/>
      <c r="F219" s="95"/>
      <c r="G219" s="95"/>
      <c r="H219" s="95"/>
      <c r="I219" s="95"/>
      <c r="J219" s="95"/>
      <c r="K219" s="95"/>
      <c r="Y219" s="98"/>
      <c r="Z219" s="80">
        <f t="shared" si="17"/>
        <v>0</v>
      </c>
      <c r="AA219" s="80">
        <f t="shared" si="18"/>
        <v>0</v>
      </c>
      <c r="AB219" s="81" t="s">
        <v>141</v>
      </c>
      <c r="AC219" s="81">
        <v>0</v>
      </c>
      <c r="AD219" s="81">
        <v>0</v>
      </c>
      <c r="AE219" s="81">
        <v>0</v>
      </c>
      <c r="AF219" s="81">
        <v>0</v>
      </c>
      <c r="AG219" s="80">
        <f>IFERROR(VLOOKUP(AB219,$AI:$AJ,2,FALSE),0)</f>
        <v>0</v>
      </c>
      <c r="AI219" s="89" t="s">
        <v>618</v>
      </c>
      <c r="AJ219" s="89" t="s">
        <v>100</v>
      </c>
      <c r="AL219" s="83"/>
      <c r="AM219" s="83"/>
      <c r="AN219" s="83"/>
      <c r="AO219" s="83"/>
      <c r="AP219" s="83"/>
      <c r="AX219" s="80" t="s">
        <v>618</v>
      </c>
      <c r="AY219" s="80" t="s">
        <v>100</v>
      </c>
    </row>
    <row r="220" s="80" customFormat="1" ht="17.25" spans="1:51">
      <c r="A220" s="95"/>
      <c r="B220" s="95"/>
      <c r="C220" s="95"/>
      <c r="D220" s="95"/>
      <c r="E220" s="95"/>
      <c r="F220" s="95"/>
      <c r="G220" s="95"/>
      <c r="H220" s="95"/>
      <c r="I220" s="95"/>
      <c r="J220" s="95"/>
      <c r="K220" s="95"/>
      <c r="Y220" s="98"/>
      <c r="Z220" s="80">
        <f t="shared" si="17"/>
        <v>0</v>
      </c>
      <c r="AA220" s="80" t="str">
        <f t="shared" si="18"/>
        <v>张江支行</v>
      </c>
      <c r="AB220" s="81" t="s">
        <v>275</v>
      </c>
      <c r="AC220" s="81">
        <v>0</v>
      </c>
      <c r="AD220" s="81">
        <v>0</v>
      </c>
      <c r="AE220" s="81">
        <v>0</v>
      </c>
      <c r="AF220" s="81">
        <v>0</v>
      </c>
      <c r="AG220" s="80" t="str">
        <f>IFERROR(VLOOKUP(AB220,$AI:$AJ,2,FALSE),0)</f>
        <v>张江支行</v>
      </c>
      <c r="AI220" s="89" t="s">
        <v>620</v>
      </c>
      <c r="AJ220" s="89" t="s">
        <v>100</v>
      </c>
      <c r="AL220" s="83"/>
      <c r="AM220" s="83"/>
      <c r="AN220" s="83"/>
      <c r="AO220" s="83"/>
      <c r="AP220" s="83"/>
      <c r="AX220" s="80" t="s">
        <v>620</v>
      </c>
      <c r="AY220" s="80" t="s">
        <v>100</v>
      </c>
    </row>
    <row r="221" s="80" customFormat="1" ht="17.25" spans="1:51">
      <c r="A221" s="95"/>
      <c r="B221" s="95"/>
      <c r="C221" s="95"/>
      <c r="D221" s="95"/>
      <c r="E221" s="95"/>
      <c r="F221" s="95"/>
      <c r="G221" s="95"/>
      <c r="H221" s="95"/>
      <c r="I221" s="95"/>
      <c r="J221" s="95"/>
      <c r="K221" s="95"/>
      <c r="Y221" s="98"/>
      <c r="Z221" s="80">
        <f t="shared" si="17"/>
        <v>0</v>
      </c>
      <c r="AA221" s="80" t="str">
        <f t="shared" si="18"/>
        <v>营业部</v>
      </c>
      <c r="AB221" s="81" t="s">
        <v>619</v>
      </c>
      <c r="AC221" s="81">
        <v>0</v>
      </c>
      <c r="AD221" s="81">
        <v>0</v>
      </c>
      <c r="AE221" s="81">
        <v>0</v>
      </c>
      <c r="AF221" s="81">
        <v>0</v>
      </c>
      <c r="AG221" s="80" t="str">
        <f>IFERROR(VLOOKUP(AB221,$AI:$AJ,2,FALSE),0)</f>
        <v>营业部</v>
      </c>
      <c r="AI221" s="89" t="s">
        <v>408</v>
      </c>
      <c r="AJ221" s="89" t="s">
        <v>100</v>
      </c>
      <c r="AL221" s="83"/>
      <c r="AM221" s="83"/>
      <c r="AN221" s="83"/>
      <c r="AO221" s="83"/>
      <c r="AP221" s="83"/>
      <c r="AX221" s="80" t="s">
        <v>408</v>
      </c>
      <c r="AY221" s="80" t="s">
        <v>100</v>
      </c>
    </row>
    <row r="222" s="80" customFormat="1" ht="17.25" spans="1:51">
      <c r="A222" s="95"/>
      <c r="B222" s="95"/>
      <c r="C222" s="95"/>
      <c r="D222" s="95"/>
      <c r="E222" s="95"/>
      <c r="F222" s="95"/>
      <c r="G222" s="95"/>
      <c r="H222" s="95"/>
      <c r="I222" s="95"/>
      <c r="J222" s="95"/>
      <c r="K222" s="95"/>
      <c r="Y222" s="98"/>
      <c r="Z222" s="80">
        <f t="shared" si="17"/>
        <v>0</v>
      </c>
      <c r="AA222" s="80">
        <f t="shared" si="18"/>
        <v>0</v>
      </c>
      <c r="AB222" s="81" t="s">
        <v>621</v>
      </c>
      <c r="AC222" s="81">
        <v>0</v>
      </c>
      <c r="AD222" s="81">
        <v>0</v>
      </c>
      <c r="AE222" s="81">
        <v>0</v>
      </c>
      <c r="AF222" s="81">
        <v>0</v>
      </c>
      <c r="AG222" s="80">
        <f>IFERROR(VLOOKUP(AB222,$AI:$AJ,2,FALSE),0)</f>
        <v>0</v>
      </c>
      <c r="AI222" s="89" t="s">
        <v>162</v>
      </c>
      <c r="AJ222" s="89" t="s">
        <v>100</v>
      </c>
      <c r="AL222" s="83"/>
      <c r="AM222" s="83"/>
      <c r="AN222" s="83"/>
      <c r="AO222" s="83"/>
      <c r="AP222" s="83"/>
      <c r="AX222" s="80" t="s">
        <v>162</v>
      </c>
      <c r="AY222" s="80" t="s">
        <v>100</v>
      </c>
    </row>
    <row r="223" s="80" customFormat="1" ht="17.25" spans="1:51">
      <c r="A223" s="95"/>
      <c r="B223" s="95"/>
      <c r="C223" s="95"/>
      <c r="D223" s="95"/>
      <c r="E223" s="95"/>
      <c r="F223" s="95"/>
      <c r="G223" s="95"/>
      <c r="H223" s="95"/>
      <c r="I223" s="95"/>
      <c r="J223" s="95"/>
      <c r="K223" s="95"/>
      <c r="Y223" s="98"/>
      <c r="Z223" s="80">
        <f t="shared" si="17"/>
        <v>0</v>
      </c>
      <c r="AA223" s="80" t="str">
        <f t="shared" si="18"/>
        <v>风险管理部</v>
      </c>
      <c r="AB223" s="81" t="s">
        <v>515</v>
      </c>
      <c r="AC223" s="81">
        <v>0</v>
      </c>
      <c r="AD223" s="81">
        <v>0</v>
      </c>
      <c r="AE223" s="81">
        <v>0</v>
      </c>
      <c r="AF223" s="81">
        <v>0</v>
      </c>
      <c r="AG223" s="80" t="str">
        <f>IFERROR(VLOOKUP(AB223,$AI:$AJ,2,FALSE),0)</f>
        <v>风险管理部</v>
      </c>
      <c r="AI223" s="89" t="s">
        <v>173</v>
      </c>
      <c r="AJ223" s="89" t="s">
        <v>100</v>
      </c>
      <c r="AL223" s="83"/>
      <c r="AM223" s="83"/>
      <c r="AN223" s="83"/>
      <c r="AO223" s="83"/>
      <c r="AP223" s="83"/>
      <c r="AX223" s="80" t="s">
        <v>173</v>
      </c>
      <c r="AY223" s="80" t="s">
        <v>100</v>
      </c>
    </row>
    <row r="224" s="80" customFormat="1" ht="17.25" spans="1:51">
      <c r="A224" s="95"/>
      <c r="B224" s="95"/>
      <c r="C224" s="95"/>
      <c r="D224" s="95"/>
      <c r="E224" s="95"/>
      <c r="F224" s="95"/>
      <c r="G224" s="95"/>
      <c r="H224" s="95"/>
      <c r="I224" s="95"/>
      <c r="J224" s="95"/>
      <c r="K224" s="95"/>
      <c r="Y224" s="98"/>
      <c r="Z224" s="80">
        <f t="shared" si="17"/>
        <v>0</v>
      </c>
      <c r="AA224" s="80">
        <f t="shared" si="18"/>
        <v>0</v>
      </c>
      <c r="AB224" s="81" t="s">
        <v>622</v>
      </c>
      <c r="AC224" s="81">
        <v>0</v>
      </c>
      <c r="AD224" s="81">
        <v>0</v>
      </c>
      <c r="AE224" s="81">
        <v>0</v>
      </c>
      <c r="AF224" s="81">
        <v>0</v>
      </c>
      <c r="AG224" s="80">
        <f>IFERROR(VLOOKUP(AB224,$AI:$AJ,2,FALSE),0)</f>
        <v>0</v>
      </c>
      <c r="AI224" s="89" t="s">
        <v>195</v>
      </c>
      <c r="AJ224" s="89" t="s">
        <v>100</v>
      </c>
      <c r="AL224" s="83"/>
      <c r="AM224" s="83"/>
      <c r="AN224" s="83"/>
      <c r="AO224" s="83"/>
      <c r="AP224" s="83"/>
      <c r="AX224" s="80" t="s">
        <v>195</v>
      </c>
      <c r="AY224" s="80" t="s">
        <v>100</v>
      </c>
    </row>
    <row r="225" s="80" customFormat="1" ht="17.25" spans="1:51">
      <c r="A225" s="95"/>
      <c r="B225" s="95"/>
      <c r="C225" s="95"/>
      <c r="D225" s="95"/>
      <c r="E225" s="95"/>
      <c r="F225" s="95"/>
      <c r="G225" s="95"/>
      <c r="H225" s="95"/>
      <c r="I225" s="95"/>
      <c r="J225" s="95"/>
      <c r="K225" s="95"/>
      <c r="Y225" s="98"/>
      <c r="Z225" s="80">
        <f t="shared" si="17"/>
        <v>0</v>
      </c>
      <c r="AA225" s="80" t="str">
        <f t="shared" si="18"/>
        <v>公司金融部</v>
      </c>
      <c r="AB225" s="81" t="s">
        <v>223</v>
      </c>
      <c r="AC225" s="81">
        <v>0</v>
      </c>
      <c r="AD225" s="81">
        <v>0</v>
      </c>
      <c r="AE225" s="81">
        <v>0</v>
      </c>
      <c r="AF225" s="81">
        <v>0</v>
      </c>
      <c r="AG225" s="80" t="str">
        <f>IFERROR(VLOOKUP(AB225,$AI:$AJ,2,FALSE),0)</f>
        <v>公司金融部</v>
      </c>
      <c r="AI225" s="93" t="s">
        <v>65</v>
      </c>
      <c r="AJ225" s="89" t="s">
        <v>100</v>
      </c>
      <c r="AL225" s="83"/>
      <c r="AM225" s="83"/>
      <c r="AN225" s="83"/>
      <c r="AO225" s="83"/>
      <c r="AP225" s="83"/>
      <c r="AX225" s="80" t="s">
        <v>65</v>
      </c>
      <c r="AY225" s="80" t="s">
        <v>100</v>
      </c>
    </row>
    <row r="226" s="80" customFormat="1" ht="17.25" spans="1:51">
      <c r="A226" s="95"/>
      <c r="B226" s="95"/>
      <c r="C226" s="95"/>
      <c r="D226" s="95"/>
      <c r="E226" s="95"/>
      <c r="F226" s="95"/>
      <c r="G226" s="95"/>
      <c r="H226" s="95"/>
      <c r="I226" s="95"/>
      <c r="J226" s="95"/>
      <c r="K226" s="95"/>
      <c r="Y226" s="98"/>
      <c r="Z226" s="80">
        <f t="shared" si="17"/>
        <v>0</v>
      </c>
      <c r="AA226" s="80" t="str">
        <f t="shared" si="18"/>
        <v>张江支行</v>
      </c>
      <c r="AB226" s="81" t="s">
        <v>277</v>
      </c>
      <c r="AC226" s="81">
        <v>0</v>
      </c>
      <c r="AD226" s="81">
        <v>0</v>
      </c>
      <c r="AE226" s="81">
        <v>0</v>
      </c>
      <c r="AF226" s="81">
        <v>0</v>
      </c>
      <c r="AG226" s="80" t="str">
        <f>IFERROR(VLOOKUP(AB226,$AI:$AJ,2,FALSE),0)</f>
        <v>张江支行</v>
      </c>
      <c r="AI226" s="91" t="s">
        <v>77</v>
      </c>
      <c r="AJ226" s="89" t="s">
        <v>100</v>
      </c>
      <c r="AL226" s="83"/>
      <c r="AM226" s="83"/>
      <c r="AN226" s="83"/>
      <c r="AO226" s="83"/>
      <c r="AP226" s="83"/>
      <c r="AX226" s="80" t="s">
        <v>77</v>
      </c>
      <c r="AY226" s="80" t="s">
        <v>100</v>
      </c>
    </row>
    <row r="227" s="80" customFormat="1" ht="17.25" spans="1:51">
      <c r="A227" s="95"/>
      <c r="B227" s="95"/>
      <c r="C227" s="95"/>
      <c r="D227" s="95"/>
      <c r="E227" s="95"/>
      <c r="F227" s="95"/>
      <c r="G227" s="95"/>
      <c r="H227" s="95"/>
      <c r="I227" s="95"/>
      <c r="J227" s="95"/>
      <c r="K227" s="95"/>
      <c r="Y227" s="98"/>
      <c r="Z227" s="80">
        <f t="shared" si="17"/>
        <v>0</v>
      </c>
      <c r="AA227" s="80" t="str">
        <f t="shared" si="18"/>
        <v>运营管理部</v>
      </c>
      <c r="AB227" s="81" t="s">
        <v>412</v>
      </c>
      <c r="AC227" s="81">
        <v>0</v>
      </c>
      <c r="AD227" s="81">
        <v>0</v>
      </c>
      <c r="AE227" s="81">
        <v>0</v>
      </c>
      <c r="AF227" s="81">
        <v>0</v>
      </c>
      <c r="AG227" s="80" t="str">
        <f>IFERROR(VLOOKUP(AB227,$AI:$AJ,2,FALSE),0)</f>
        <v>运营管理部</v>
      </c>
      <c r="AI227" s="89" t="s">
        <v>206</v>
      </c>
      <c r="AJ227" s="89" t="s">
        <v>100</v>
      </c>
      <c r="AL227" s="83"/>
      <c r="AM227" s="83"/>
      <c r="AN227" s="83"/>
      <c r="AO227" s="83"/>
      <c r="AP227" s="83"/>
      <c r="AX227" s="80" t="s">
        <v>206</v>
      </c>
      <c r="AY227" s="80" t="s">
        <v>100</v>
      </c>
    </row>
    <row r="228" s="80" customFormat="1" ht="17.25" spans="1:51">
      <c r="A228" s="95"/>
      <c r="B228" s="95"/>
      <c r="C228" s="95"/>
      <c r="D228" s="95"/>
      <c r="E228" s="95"/>
      <c r="F228" s="95"/>
      <c r="G228" s="95"/>
      <c r="H228" s="95"/>
      <c r="I228" s="95"/>
      <c r="J228" s="95"/>
      <c r="K228" s="95"/>
      <c r="Y228" s="98"/>
      <c r="Z228" s="80">
        <f t="shared" si="17"/>
        <v>0</v>
      </c>
      <c r="AA228" s="80" t="str">
        <f t="shared" si="18"/>
        <v>三林支行</v>
      </c>
      <c r="AB228" s="81" t="s">
        <v>623</v>
      </c>
      <c r="AC228" s="81">
        <v>0</v>
      </c>
      <c r="AD228" s="81">
        <v>0</v>
      </c>
      <c r="AE228" s="81">
        <v>0</v>
      </c>
      <c r="AF228" s="81">
        <v>0</v>
      </c>
      <c r="AG228" s="80" t="str">
        <f>IFERROR(VLOOKUP(AB228,$AI:$AJ,2,FALSE),0)</f>
        <v>三林支行</v>
      </c>
      <c r="AI228" s="94" t="s">
        <v>33</v>
      </c>
      <c r="AJ228" s="89" t="s">
        <v>100</v>
      </c>
      <c r="AL228" s="83"/>
      <c r="AM228" s="83"/>
      <c r="AN228" s="83"/>
      <c r="AO228" s="83"/>
      <c r="AP228" s="83"/>
      <c r="AX228" s="80" t="s">
        <v>33</v>
      </c>
      <c r="AY228" s="80" t="s">
        <v>100</v>
      </c>
    </row>
    <row r="229" s="80" customFormat="1" ht="17.25" spans="1:51">
      <c r="A229" s="95"/>
      <c r="B229" s="95"/>
      <c r="C229" s="95"/>
      <c r="D229" s="95"/>
      <c r="E229" s="95"/>
      <c r="F229" s="95"/>
      <c r="G229" s="95"/>
      <c r="H229" s="95"/>
      <c r="I229" s="95"/>
      <c r="J229" s="95"/>
      <c r="K229" s="95"/>
      <c r="Y229" s="98"/>
      <c r="Z229" s="80">
        <f t="shared" si="17"/>
        <v>0</v>
      </c>
      <c r="AA229" s="80">
        <f t="shared" si="18"/>
        <v>0</v>
      </c>
      <c r="AB229" s="81" t="s">
        <v>624</v>
      </c>
      <c r="AC229" s="81">
        <v>0</v>
      </c>
      <c r="AD229" s="81">
        <v>0</v>
      </c>
      <c r="AE229" s="81">
        <v>0</v>
      </c>
      <c r="AF229" s="81">
        <v>0</v>
      </c>
      <c r="AG229" s="80">
        <f>IFERROR(VLOOKUP(AB229,$AI:$AJ,2,FALSE),0)</f>
        <v>0</v>
      </c>
      <c r="AI229" s="94" t="s">
        <v>255</v>
      </c>
      <c r="AJ229" s="89" t="s">
        <v>100</v>
      </c>
      <c r="AL229" s="83"/>
      <c r="AM229" s="83"/>
      <c r="AN229" s="83"/>
      <c r="AO229" s="83"/>
      <c r="AP229" s="83"/>
      <c r="AX229" s="80" t="s">
        <v>255</v>
      </c>
      <c r="AY229" s="80" t="s">
        <v>100</v>
      </c>
    </row>
    <row r="230" s="80" customFormat="1" ht="17.25" spans="1:51">
      <c r="A230" s="95"/>
      <c r="B230" s="95"/>
      <c r="C230" s="95"/>
      <c r="D230" s="95"/>
      <c r="E230" s="95"/>
      <c r="F230" s="95"/>
      <c r="G230" s="95"/>
      <c r="H230" s="95"/>
      <c r="I230" s="95"/>
      <c r="J230" s="95"/>
      <c r="K230" s="95"/>
      <c r="Y230" s="98"/>
      <c r="Z230" s="80">
        <f t="shared" si="17"/>
        <v>0</v>
      </c>
      <c r="AA230" s="80" t="str">
        <f t="shared" si="18"/>
        <v>零售市场部</v>
      </c>
      <c r="AB230" s="81" t="s">
        <v>280</v>
      </c>
      <c r="AC230" s="81">
        <v>0</v>
      </c>
      <c r="AD230" s="81">
        <v>0</v>
      </c>
      <c r="AE230" s="81">
        <v>0</v>
      </c>
      <c r="AF230" s="81">
        <v>0</v>
      </c>
      <c r="AG230" s="80" t="str">
        <f>IFERROR(VLOOKUP(AB230,$AI:$AJ,2,FALSE),0)</f>
        <v>零售市场部</v>
      </c>
      <c r="AI230" s="89" t="s">
        <v>116</v>
      </c>
      <c r="AJ230" s="89" t="s">
        <v>100</v>
      </c>
      <c r="AL230" s="83"/>
      <c r="AM230" s="83"/>
      <c r="AN230" s="83"/>
      <c r="AO230" s="83"/>
      <c r="AP230" s="83"/>
      <c r="AX230" s="80" t="s">
        <v>116</v>
      </c>
      <c r="AY230" s="80" t="s">
        <v>100</v>
      </c>
    </row>
    <row r="231" s="80" customFormat="1" ht="17.25" spans="1:51">
      <c r="A231" s="95"/>
      <c r="B231" s="95"/>
      <c r="C231" s="95"/>
      <c r="D231" s="95"/>
      <c r="E231" s="95"/>
      <c r="F231" s="95"/>
      <c r="G231" s="95"/>
      <c r="H231" s="95"/>
      <c r="I231" s="95"/>
      <c r="J231" s="95"/>
      <c r="K231" s="95"/>
      <c r="Y231" s="98"/>
      <c r="Z231" s="80">
        <f t="shared" si="17"/>
        <v>0</v>
      </c>
      <c r="AA231" s="80" t="str">
        <f t="shared" si="18"/>
        <v>唐镇支行</v>
      </c>
      <c r="AB231" s="81" t="s">
        <v>625</v>
      </c>
      <c r="AC231" s="81">
        <v>0</v>
      </c>
      <c r="AD231" s="81">
        <v>0</v>
      </c>
      <c r="AE231" s="81">
        <v>0</v>
      </c>
      <c r="AF231" s="81">
        <v>0</v>
      </c>
      <c r="AG231" s="80" t="str">
        <f>IFERROR(VLOOKUP(AB231,$AI:$AJ,2,FALSE),0)</f>
        <v>唐镇支行</v>
      </c>
      <c r="AI231" s="89" t="s">
        <v>158</v>
      </c>
      <c r="AJ231" s="89" t="s">
        <v>100</v>
      </c>
      <c r="AL231" s="83"/>
      <c r="AM231" s="83"/>
      <c r="AN231" s="83"/>
      <c r="AO231" s="83"/>
      <c r="AP231" s="83"/>
      <c r="AX231" s="80" t="s">
        <v>158</v>
      </c>
      <c r="AY231" s="80" t="s">
        <v>100</v>
      </c>
    </row>
    <row r="232" s="80" customFormat="1" ht="17.25" spans="1:51">
      <c r="A232" s="95"/>
      <c r="B232" s="95"/>
      <c r="C232" s="95"/>
      <c r="D232" s="95"/>
      <c r="E232" s="95"/>
      <c r="F232" s="95"/>
      <c r="G232" s="95"/>
      <c r="H232" s="95"/>
      <c r="I232" s="95"/>
      <c r="J232" s="95"/>
      <c r="K232" s="95"/>
      <c r="Y232" s="98"/>
      <c r="Z232" s="80">
        <f t="shared" si="17"/>
        <v>0</v>
      </c>
      <c r="AA232" s="80" t="str">
        <f t="shared" si="18"/>
        <v>川沙支行</v>
      </c>
      <c r="AB232" s="81" t="s">
        <v>283</v>
      </c>
      <c r="AC232" s="81">
        <v>1</v>
      </c>
      <c r="AD232" s="81">
        <v>0</v>
      </c>
      <c r="AE232" s="81">
        <v>1</v>
      </c>
      <c r="AF232" s="81">
        <v>0</v>
      </c>
      <c r="AG232" s="80" t="str">
        <f>IFERROR(VLOOKUP(AB232,$AI:$AJ,2,FALSE),0)</f>
        <v>川沙支行</v>
      </c>
      <c r="AI232" s="89" t="s">
        <v>185</v>
      </c>
      <c r="AJ232" s="89" t="s">
        <v>100</v>
      </c>
      <c r="AL232" s="83"/>
      <c r="AM232" s="83"/>
      <c r="AN232" s="83"/>
      <c r="AO232" s="83"/>
      <c r="AP232" s="83"/>
      <c r="AX232" s="80" t="s">
        <v>185</v>
      </c>
      <c r="AY232" s="80" t="s">
        <v>100</v>
      </c>
    </row>
    <row r="233" s="80" customFormat="1" ht="17.25" spans="1:51">
      <c r="A233" s="95"/>
      <c r="B233" s="95"/>
      <c r="C233" s="95"/>
      <c r="D233" s="95"/>
      <c r="E233" s="95"/>
      <c r="F233" s="95"/>
      <c r="G233" s="95"/>
      <c r="H233" s="95"/>
      <c r="I233" s="95"/>
      <c r="J233" s="95"/>
      <c r="K233" s="95"/>
      <c r="Y233" s="98"/>
      <c r="Z233" s="80">
        <f t="shared" si="17"/>
        <v>0</v>
      </c>
      <c r="AA233" s="80" t="str">
        <f t="shared" si="18"/>
        <v>高东支行</v>
      </c>
      <c r="AB233" s="81" t="s">
        <v>287</v>
      </c>
      <c r="AC233" s="81">
        <v>1</v>
      </c>
      <c r="AD233" s="81">
        <v>0</v>
      </c>
      <c r="AE233" s="81">
        <v>1</v>
      </c>
      <c r="AF233" s="81">
        <v>5000</v>
      </c>
      <c r="AG233" s="80" t="str">
        <f>IFERROR(VLOOKUP(AB233,$AI:$AJ,2,FALSE),0)</f>
        <v>高东支行</v>
      </c>
      <c r="AI233" s="89" t="s">
        <v>56</v>
      </c>
      <c r="AJ233" s="89" t="s">
        <v>100</v>
      </c>
      <c r="AL233" s="83"/>
      <c r="AM233" s="83"/>
      <c r="AN233" s="83"/>
      <c r="AO233" s="83"/>
      <c r="AP233" s="83"/>
      <c r="AX233" s="80" t="s">
        <v>56</v>
      </c>
      <c r="AY233" s="80" t="s">
        <v>100</v>
      </c>
    </row>
    <row r="234" s="80" customFormat="1" ht="17.25" spans="1:51">
      <c r="A234" s="95"/>
      <c r="B234" s="95"/>
      <c r="C234" s="95"/>
      <c r="D234" s="95"/>
      <c r="E234" s="95"/>
      <c r="F234" s="95"/>
      <c r="G234" s="95"/>
      <c r="H234" s="95"/>
      <c r="I234" s="95"/>
      <c r="J234" s="95"/>
      <c r="K234" s="95"/>
      <c r="Y234" s="98"/>
      <c r="Z234" s="80">
        <f t="shared" si="17"/>
        <v>0</v>
      </c>
      <c r="AA234" s="80" t="str">
        <f t="shared" si="18"/>
        <v>陆家嘴支行</v>
      </c>
      <c r="AB234" s="81" t="s">
        <v>291</v>
      </c>
      <c r="AC234" s="81">
        <v>0</v>
      </c>
      <c r="AD234" s="81">
        <v>0</v>
      </c>
      <c r="AE234" s="81">
        <v>0</v>
      </c>
      <c r="AF234" s="81">
        <v>0</v>
      </c>
      <c r="AG234" s="80" t="str">
        <f>IFERROR(VLOOKUP(AB234,$AI:$AJ,2,FALSE),0)</f>
        <v>陆家嘴支行</v>
      </c>
      <c r="AI234" s="89" t="s">
        <v>189</v>
      </c>
      <c r="AJ234" s="89" t="s">
        <v>100</v>
      </c>
      <c r="AL234" s="83"/>
      <c r="AM234" s="83"/>
      <c r="AN234" s="83"/>
      <c r="AO234" s="83"/>
      <c r="AP234" s="83"/>
      <c r="AX234" s="80" t="s">
        <v>189</v>
      </c>
      <c r="AY234" s="80" t="s">
        <v>100</v>
      </c>
    </row>
    <row r="235" s="80" customFormat="1" ht="17.25" spans="1:51">
      <c r="A235" s="95"/>
      <c r="B235" s="95"/>
      <c r="C235" s="95"/>
      <c r="D235" s="95"/>
      <c r="E235" s="95"/>
      <c r="F235" s="95"/>
      <c r="G235" s="95"/>
      <c r="H235" s="95"/>
      <c r="I235" s="95"/>
      <c r="J235" s="95"/>
      <c r="K235" s="95"/>
      <c r="Y235" s="98"/>
      <c r="Z235" s="80">
        <f t="shared" si="17"/>
        <v>0</v>
      </c>
      <c r="AA235" s="80" t="str">
        <f t="shared" si="18"/>
        <v>高行支行</v>
      </c>
      <c r="AB235" s="81" t="s">
        <v>626</v>
      </c>
      <c r="AC235" s="81">
        <v>0</v>
      </c>
      <c r="AD235" s="81">
        <v>0</v>
      </c>
      <c r="AE235" s="81">
        <v>0</v>
      </c>
      <c r="AF235" s="81">
        <v>0</v>
      </c>
      <c r="AG235" s="80" t="str">
        <f>IFERROR(VLOOKUP(AB235,$AI:$AJ,2,FALSE),0)</f>
        <v>高行支行</v>
      </c>
      <c r="AI235" s="89" t="s">
        <v>240</v>
      </c>
      <c r="AJ235" s="89" t="s">
        <v>100</v>
      </c>
      <c r="AL235" s="83"/>
      <c r="AM235" s="83"/>
      <c r="AN235" s="83"/>
      <c r="AO235" s="83"/>
      <c r="AP235" s="83"/>
      <c r="AX235" s="80" t="s">
        <v>240</v>
      </c>
      <c r="AY235" s="80" t="s">
        <v>100</v>
      </c>
    </row>
    <row r="236" s="80" customFormat="1" ht="17.25" spans="1:51">
      <c r="A236" s="95"/>
      <c r="B236" s="95"/>
      <c r="C236" s="95"/>
      <c r="D236" s="95"/>
      <c r="E236" s="95"/>
      <c r="F236" s="95"/>
      <c r="G236" s="95"/>
      <c r="H236" s="95"/>
      <c r="I236" s="95"/>
      <c r="J236" s="95"/>
      <c r="K236" s="95"/>
      <c r="Y236" s="98"/>
      <c r="Z236" s="80">
        <f t="shared" si="17"/>
        <v>0</v>
      </c>
      <c r="AA236" s="80" t="str">
        <f t="shared" si="18"/>
        <v>三林支行</v>
      </c>
      <c r="AB236" s="81" t="s">
        <v>627</v>
      </c>
      <c r="AC236" s="81">
        <v>0</v>
      </c>
      <c r="AD236" s="81">
        <v>0</v>
      </c>
      <c r="AE236" s="81">
        <v>0</v>
      </c>
      <c r="AF236" s="81">
        <v>0</v>
      </c>
      <c r="AG236" s="80" t="str">
        <f>IFERROR(VLOOKUP(AB236,$AI:$AJ,2,FALSE),0)</f>
        <v>三林支行</v>
      </c>
      <c r="AI236" s="89" t="s">
        <v>150</v>
      </c>
      <c r="AJ236" s="89" t="s">
        <v>100</v>
      </c>
      <c r="AL236" s="83"/>
      <c r="AM236" s="83"/>
      <c r="AN236" s="83"/>
      <c r="AO236" s="83"/>
      <c r="AP236" s="83"/>
      <c r="AX236" s="80" t="s">
        <v>150</v>
      </c>
      <c r="AY236" s="80" t="s">
        <v>100</v>
      </c>
    </row>
    <row r="237" s="80" customFormat="1" ht="17.25" spans="1:51">
      <c r="A237" s="95"/>
      <c r="B237" s="95"/>
      <c r="C237" s="95"/>
      <c r="D237" s="95"/>
      <c r="E237" s="95"/>
      <c r="F237" s="95"/>
      <c r="G237" s="95"/>
      <c r="H237" s="95"/>
      <c r="I237" s="95"/>
      <c r="J237" s="95"/>
      <c r="K237" s="95"/>
      <c r="Y237" s="98"/>
      <c r="Z237" s="80">
        <f t="shared" si="17"/>
        <v>0</v>
      </c>
      <c r="AA237" s="80" t="str">
        <f t="shared" si="18"/>
        <v>高桥支行</v>
      </c>
      <c r="AB237" s="81" t="s">
        <v>628</v>
      </c>
      <c r="AC237" s="81">
        <v>0</v>
      </c>
      <c r="AD237" s="81">
        <v>0</v>
      </c>
      <c r="AE237" s="81">
        <v>0</v>
      </c>
      <c r="AF237" s="81">
        <v>0</v>
      </c>
      <c r="AG237" s="80" t="str">
        <f>IFERROR(VLOOKUP(AB237,$AI:$AJ,2,FALSE),0)</f>
        <v>高桥支行</v>
      </c>
      <c r="AI237" s="89" t="s">
        <v>131</v>
      </c>
      <c r="AJ237" s="89" t="s">
        <v>100</v>
      </c>
      <c r="AL237" s="83"/>
      <c r="AM237" s="83"/>
      <c r="AN237" s="83"/>
      <c r="AO237" s="83"/>
      <c r="AP237" s="83"/>
      <c r="AX237" s="80" t="s">
        <v>131</v>
      </c>
      <c r="AY237" s="80" t="s">
        <v>100</v>
      </c>
    </row>
    <row r="238" s="80" customFormat="1" ht="17.25" spans="1:51">
      <c r="A238" s="95"/>
      <c r="B238" s="95"/>
      <c r="C238" s="95"/>
      <c r="D238" s="95"/>
      <c r="E238" s="95"/>
      <c r="F238" s="95"/>
      <c r="G238" s="95"/>
      <c r="H238" s="95"/>
      <c r="I238" s="95"/>
      <c r="J238" s="95"/>
      <c r="K238" s="95"/>
      <c r="Y238" s="98"/>
      <c r="Z238" s="80">
        <f t="shared" si="17"/>
        <v>0</v>
      </c>
      <c r="AA238" s="80">
        <f t="shared" si="18"/>
        <v>0</v>
      </c>
      <c r="AB238" s="81" t="s">
        <v>629</v>
      </c>
      <c r="AC238" s="81">
        <v>0</v>
      </c>
      <c r="AD238" s="81">
        <v>0</v>
      </c>
      <c r="AE238" s="81">
        <v>0</v>
      </c>
      <c r="AF238" s="81">
        <v>0</v>
      </c>
      <c r="AG238" s="80">
        <f>IFERROR(VLOOKUP(AB238,$AI:$AJ,2,FALSE),0)</f>
        <v>0</v>
      </c>
      <c r="AI238" s="89" t="s">
        <v>179</v>
      </c>
      <c r="AJ238" s="89" t="s">
        <v>100</v>
      </c>
      <c r="AL238" s="83"/>
      <c r="AM238" s="83"/>
      <c r="AN238" s="83"/>
      <c r="AO238" s="83"/>
      <c r="AP238" s="83"/>
      <c r="AX238" s="80" t="s">
        <v>179</v>
      </c>
      <c r="AY238" s="80" t="s">
        <v>100</v>
      </c>
    </row>
    <row r="239" s="80" customFormat="1" ht="17.25" spans="1:51">
      <c r="A239" s="95"/>
      <c r="B239" s="95"/>
      <c r="C239" s="95"/>
      <c r="D239" s="95"/>
      <c r="E239" s="95"/>
      <c r="F239" s="95"/>
      <c r="G239" s="95"/>
      <c r="H239" s="95"/>
      <c r="I239" s="95"/>
      <c r="J239" s="95"/>
      <c r="K239" s="95"/>
      <c r="Y239" s="98"/>
      <c r="Z239" s="80">
        <f t="shared" si="17"/>
        <v>0</v>
      </c>
      <c r="AA239" s="80" t="str">
        <f t="shared" si="18"/>
        <v>零售市场部</v>
      </c>
      <c r="AB239" s="81" t="s">
        <v>116</v>
      </c>
      <c r="AC239" s="81">
        <v>0</v>
      </c>
      <c r="AD239" s="81">
        <v>0</v>
      </c>
      <c r="AE239" s="81">
        <v>0</v>
      </c>
      <c r="AF239" s="81">
        <v>0</v>
      </c>
      <c r="AG239" s="80" t="str">
        <f>IFERROR(VLOOKUP(AB239,$AI:$AJ,2,FALSE),0)</f>
        <v>零售市场部</v>
      </c>
      <c r="AI239" s="89" t="s">
        <v>168</v>
      </c>
      <c r="AJ239" s="89" t="s">
        <v>100</v>
      </c>
      <c r="AL239" s="83"/>
      <c r="AM239" s="83"/>
      <c r="AN239" s="83"/>
      <c r="AO239" s="83"/>
      <c r="AP239" s="83"/>
      <c r="AX239" s="80" t="s">
        <v>168</v>
      </c>
      <c r="AY239" s="80" t="s">
        <v>100</v>
      </c>
    </row>
    <row r="240" s="80" customFormat="1" ht="17.25" spans="1:51">
      <c r="A240" s="95"/>
      <c r="B240" s="95"/>
      <c r="C240" s="95"/>
      <c r="D240" s="95"/>
      <c r="E240" s="95"/>
      <c r="F240" s="95"/>
      <c r="G240" s="95"/>
      <c r="H240" s="95"/>
      <c r="I240" s="95"/>
      <c r="J240" s="95"/>
      <c r="K240" s="95"/>
      <c r="Y240" s="98"/>
      <c r="Z240" s="80">
        <f t="shared" si="17"/>
        <v>0</v>
      </c>
      <c r="AA240" s="80">
        <f t="shared" si="18"/>
        <v>0</v>
      </c>
      <c r="AB240" s="81" t="s">
        <v>630</v>
      </c>
      <c r="AC240" s="81">
        <v>0</v>
      </c>
      <c r="AD240" s="81">
        <v>0</v>
      </c>
      <c r="AE240" s="81">
        <v>0</v>
      </c>
      <c r="AF240" s="81">
        <v>0</v>
      </c>
      <c r="AG240" s="80">
        <f>IFERROR(VLOOKUP(AB240,$AI:$AJ,2,FALSE),0)</f>
        <v>0</v>
      </c>
      <c r="AI240" s="91" t="s">
        <v>632</v>
      </c>
      <c r="AJ240" s="89" t="s">
        <v>73</v>
      </c>
      <c r="AL240" s="83"/>
      <c r="AM240" s="83"/>
      <c r="AN240" s="83"/>
      <c r="AO240" s="83"/>
      <c r="AP240" s="83"/>
      <c r="AX240" s="80" t="s">
        <v>632</v>
      </c>
      <c r="AY240" s="80" t="s">
        <v>73</v>
      </c>
    </row>
    <row r="241" s="80" customFormat="1" ht="17.25" spans="1:51">
      <c r="A241" s="95"/>
      <c r="B241" s="95"/>
      <c r="C241" s="95"/>
      <c r="D241" s="95"/>
      <c r="E241" s="95"/>
      <c r="F241" s="95"/>
      <c r="G241" s="95"/>
      <c r="H241" s="95"/>
      <c r="I241" s="95"/>
      <c r="J241" s="95"/>
      <c r="K241" s="95"/>
      <c r="Y241" s="98"/>
      <c r="Z241" s="80">
        <f t="shared" ref="Z241:Z304" si="19">P241-Y241</f>
        <v>0</v>
      </c>
      <c r="AA241" s="80">
        <f t="shared" si="18"/>
        <v>0</v>
      </c>
      <c r="AB241" s="81" t="s">
        <v>631</v>
      </c>
      <c r="AC241" s="81">
        <v>0</v>
      </c>
      <c r="AD241" s="81">
        <v>0</v>
      </c>
      <c r="AE241" s="81">
        <v>0</v>
      </c>
      <c r="AF241" s="81">
        <v>0</v>
      </c>
      <c r="AG241" s="80">
        <f>IFERROR(VLOOKUP(AB241,$AI:$AJ,2,FALSE),0)</f>
        <v>0</v>
      </c>
      <c r="AI241" s="92" t="s">
        <v>633</v>
      </c>
      <c r="AJ241" s="89" t="s">
        <v>73</v>
      </c>
      <c r="AL241" s="83"/>
      <c r="AM241" s="83"/>
      <c r="AN241" s="83"/>
      <c r="AO241" s="83"/>
      <c r="AP241" s="83"/>
      <c r="AX241" s="80" t="s">
        <v>633</v>
      </c>
      <c r="AY241" s="80" t="s">
        <v>73</v>
      </c>
    </row>
    <row r="242" s="80" customFormat="1" ht="17.25" spans="1:51">
      <c r="A242" s="95"/>
      <c r="B242" s="95"/>
      <c r="C242" s="95"/>
      <c r="D242" s="95"/>
      <c r="E242" s="95"/>
      <c r="F242" s="95"/>
      <c r="G242" s="95"/>
      <c r="H242" s="95"/>
      <c r="I242" s="95"/>
      <c r="J242" s="95"/>
      <c r="K242" s="95"/>
      <c r="Y242" s="98"/>
      <c r="Z242" s="80">
        <f t="shared" si="19"/>
        <v>0</v>
      </c>
      <c r="AA242" s="80" t="str">
        <f t="shared" si="18"/>
        <v>妙境支行</v>
      </c>
      <c r="AB242" s="81" t="s">
        <v>120</v>
      </c>
      <c r="AC242" s="81">
        <v>1</v>
      </c>
      <c r="AD242" s="81">
        <v>100000</v>
      </c>
      <c r="AE242" s="81">
        <v>1</v>
      </c>
      <c r="AF242" s="81">
        <v>100000</v>
      </c>
      <c r="AG242" s="80" t="str">
        <f>IFERROR(VLOOKUP(AB242,$AI:$AJ,2,FALSE),0)</f>
        <v>妙境支行</v>
      </c>
      <c r="AI242" s="93" t="s">
        <v>297</v>
      </c>
      <c r="AJ242" s="89" t="s">
        <v>73</v>
      </c>
      <c r="AL242" s="83"/>
      <c r="AM242" s="83"/>
      <c r="AN242" s="83"/>
      <c r="AO242" s="83"/>
      <c r="AP242" s="83"/>
      <c r="AX242" s="80" t="s">
        <v>297</v>
      </c>
      <c r="AY242" s="80" t="s">
        <v>73</v>
      </c>
    </row>
    <row r="243" s="80" customFormat="1" ht="17.25" spans="1:51">
      <c r="A243" s="95"/>
      <c r="B243" s="95"/>
      <c r="C243" s="95"/>
      <c r="D243" s="95"/>
      <c r="E243" s="95"/>
      <c r="F243" s="95"/>
      <c r="G243" s="95"/>
      <c r="H243" s="95"/>
      <c r="I243" s="95"/>
      <c r="J243" s="95"/>
      <c r="K243" s="95"/>
      <c r="Y243" s="98"/>
      <c r="Z243" s="80">
        <f t="shared" si="19"/>
        <v>0</v>
      </c>
      <c r="AA243" s="80" t="str">
        <f t="shared" si="18"/>
        <v>高桥支行</v>
      </c>
      <c r="AB243" s="81" t="s">
        <v>634</v>
      </c>
      <c r="AC243" s="81">
        <v>0</v>
      </c>
      <c r="AD243" s="81">
        <v>0</v>
      </c>
      <c r="AE243" s="81">
        <v>0</v>
      </c>
      <c r="AF243" s="81">
        <v>0</v>
      </c>
      <c r="AG243" s="80" t="str">
        <f>IFERROR(VLOOKUP(AB243,$AI:$AJ,2,FALSE),0)</f>
        <v>高桥支行</v>
      </c>
      <c r="AI243" s="94" t="s">
        <v>519</v>
      </c>
      <c r="AJ243" s="89" t="s">
        <v>73</v>
      </c>
      <c r="AL243" s="83"/>
      <c r="AM243" s="83"/>
      <c r="AN243" s="83"/>
      <c r="AO243" s="83"/>
      <c r="AP243" s="83"/>
      <c r="AX243" s="80" t="s">
        <v>519</v>
      </c>
      <c r="AY243" s="80" t="s">
        <v>73</v>
      </c>
    </row>
    <row r="244" s="80" customFormat="1" ht="17.25" spans="1:51">
      <c r="A244" s="95"/>
      <c r="B244" s="95"/>
      <c r="C244" s="95"/>
      <c r="D244" s="95"/>
      <c r="E244" s="95"/>
      <c r="F244" s="95"/>
      <c r="G244" s="95"/>
      <c r="H244" s="95"/>
      <c r="I244" s="95"/>
      <c r="J244" s="95"/>
      <c r="K244" s="95"/>
      <c r="Y244" s="98"/>
      <c r="Z244" s="80">
        <f t="shared" si="19"/>
        <v>0</v>
      </c>
      <c r="AA244" s="80" t="str">
        <f t="shared" si="18"/>
        <v>六里支行</v>
      </c>
      <c r="AB244" s="81" t="s">
        <v>635</v>
      </c>
      <c r="AC244" s="81">
        <v>0</v>
      </c>
      <c r="AD244" s="81">
        <v>0</v>
      </c>
      <c r="AE244" s="81">
        <v>0</v>
      </c>
      <c r="AF244" s="81">
        <v>0</v>
      </c>
      <c r="AG244" s="80" t="str">
        <f>IFERROR(VLOOKUP(AB244,$AI:$AJ,2,FALSE),0)</f>
        <v>六里支行</v>
      </c>
      <c r="AI244" s="89" t="s">
        <v>237</v>
      </c>
      <c r="AJ244" s="89" t="s">
        <v>57</v>
      </c>
      <c r="AL244" s="83"/>
      <c r="AM244" s="83"/>
      <c r="AN244" s="83"/>
      <c r="AO244" s="83"/>
      <c r="AP244" s="83"/>
      <c r="AX244" s="80" t="s">
        <v>237</v>
      </c>
      <c r="AY244" s="80" t="s">
        <v>57</v>
      </c>
    </row>
    <row r="245" s="80" customFormat="1" ht="17.25" spans="1:51">
      <c r="A245" s="95"/>
      <c r="B245" s="95"/>
      <c r="C245" s="95"/>
      <c r="D245" s="95"/>
      <c r="E245" s="95"/>
      <c r="F245" s="95"/>
      <c r="G245" s="95"/>
      <c r="H245" s="95"/>
      <c r="I245" s="95"/>
      <c r="J245" s="95"/>
      <c r="K245" s="95"/>
      <c r="Y245" s="98"/>
      <c r="Z245" s="80">
        <f t="shared" si="19"/>
        <v>0</v>
      </c>
      <c r="AA245" s="80" t="str">
        <f t="shared" si="18"/>
        <v>花木支行</v>
      </c>
      <c r="AB245" s="81" t="s">
        <v>636</v>
      </c>
      <c r="AC245" s="81">
        <v>0</v>
      </c>
      <c r="AD245" s="81">
        <v>0</v>
      </c>
      <c r="AE245" s="81">
        <v>0</v>
      </c>
      <c r="AF245" s="81">
        <v>0</v>
      </c>
      <c r="AG245" s="80" t="str">
        <f>IFERROR(VLOOKUP(AB245,$AI:$AJ,2,FALSE),0)</f>
        <v>花木支行</v>
      </c>
      <c r="AI245" s="92" t="s">
        <v>249</v>
      </c>
      <c r="AJ245" s="89" t="s">
        <v>64</v>
      </c>
      <c r="AL245" s="83"/>
      <c r="AM245" s="83"/>
      <c r="AN245" s="83"/>
      <c r="AO245" s="83"/>
      <c r="AP245" s="83"/>
      <c r="AX245" s="80" t="s">
        <v>249</v>
      </c>
      <c r="AY245" s="80" t="s">
        <v>64</v>
      </c>
    </row>
    <row r="246" s="80" customFormat="1" ht="17.25" spans="1:51">
      <c r="A246" s="95"/>
      <c r="B246" s="95"/>
      <c r="C246" s="95"/>
      <c r="D246" s="95"/>
      <c r="E246" s="95"/>
      <c r="F246" s="95"/>
      <c r="G246" s="95"/>
      <c r="H246" s="95"/>
      <c r="I246" s="95"/>
      <c r="J246" s="95"/>
      <c r="K246" s="95"/>
      <c r="Y246" s="98"/>
      <c r="Z246" s="80">
        <f t="shared" si="19"/>
        <v>0</v>
      </c>
      <c r="AA246" s="80" t="str">
        <f t="shared" si="18"/>
        <v>零售金融部</v>
      </c>
      <c r="AB246" s="81" t="s">
        <v>274</v>
      </c>
      <c r="AC246" s="81">
        <v>0</v>
      </c>
      <c r="AD246" s="81">
        <v>0</v>
      </c>
      <c r="AE246" s="81">
        <v>0</v>
      </c>
      <c r="AF246" s="81">
        <v>0</v>
      </c>
      <c r="AG246" s="80" t="str">
        <f>IFERROR(VLOOKUP(AB246,$AI:$AJ,2,FALSE),0)</f>
        <v>零售金融部</v>
      </c>
      <c r="AI246" s="89" t="s">
        <v>637</v>
      </c>
      <c r="AJ246" s="89" t="s">
        <v>73</v>
      </c>
      <c r="AL246" s="83"/>
      <c r="AM246" s="83"/>
      <c r="AN246" s="83"/>
      <c r="AO246" s="83"/>
      <c r="AP246" s="83"/>
      <c r="AX246" s="80" t="s">
        <v>637</v>
      </c>
      <c r="AY246" s="80" t="s">
        <v>73</v>
      </c>
    </row>
    <row r="247" s="80" customFormat="1" ht="17.25" spans="1:51">
      <c r="A247" s="95"/>
      <c r="B247" s="95"/>
      <c r="C247" s="95"/>
      <c r="D247" s="95"/>
      <c r="E247" s="95"/>
      <c r="F247" s="95"/>
      <c r="G247" s="95"/>
      <c r="H247" s="95"/>
      <c r="I247" s="95"/>
      <c r="J247" s="95"/>
      <c r="K247" s="95"/>
      <c r="Y247" s="98"/>
      <c r="Z247" s="80">
        <f t="shared" si="19"/>
        <v>0</v>
      </c>
      <c r="AA247" s="80" t="str">
        <f t="shared" si="18"/>
        <v>公司金融部</v>
      </c>
      <c r="AB247" s="81" t="s">
        <v>243</v>
      </c>
      <c r="AC247" s="81">
        <v>0</v>
      </c>
      <c r="AD247" s="81">
        <v>0</v>
      </c>
      <c r="AE247" s="81">
        <v>0</v>
      </c>
      <c r="AF247" s="81">
        <v>0</v>
      </c>
      <c r="AG247" s="80" t="str">
        <f>IFERROR(VLOOKUP(AB247,$AI:$AJ,2,FALSE),0)</f>
        <v>公司金融部</v>
      </c>
      <c r="AI247" s="89" t="s">
        <v>619</v>
      </c>
      <c r="AJ247" s="89" t="s">
        <v>73</v>
      </c>
      <c r="AL247" s="83"/>
      <c r="AM247" s="83"/>
      <c r="AN247" s="83"/>
      <c r="AO247" s="83"/>
      <c r="AP247" s="83"/>
      <c r="AX247" s="80" t="s">
        <v>619</v>
      </c>
      <c r="AY247" s="80" t="s">
        <v>73</v>
      </c>
    </row>
    <row r="248" s="80" customFormat="1" ht="17.25" spans="1:51">
      <c r="A248" s="95"/>
      <c r="B248" s="95"/>
      <c r="C248" s="95"/>
      <c r="D248" s="95"/>
      <c r="E248" s="95"/>
      <c r="F248" s="95"/>
      <c r="G248" s="95"/>
      <c r="H248" s="95"/>
      <c r="I248" s="95"/>
      <c r="J248" s="95"/>
      <c r="K248" s="95"/>
      <c r="Y248" s="98"/>
      <c r="Z248" s="80">
        <f t="shared" si="19"/>
        <v>0</v>
      </c>
      <c r="AA248" s="80" t="str">
        <f t="shared" si="18"/>
        <v>运营管理部</v>
      </c>
      <c r="AB248" s="81" t="s">
        <v>315</v>
      </c>
      <c r="AC248" s="81">
        <v>0</v>
      </c>
      <c r="AD248" s="81">
        <v>0</v>
      </c>
      <c r="AE248" s="81">
        <v>0</v>
      </c>
      <c r="AF248" s="81">
        <v>0</v>
      </c>
      <c r="AG248" s="80" t="str">
        <f>IFERROR(VLOOKUP(AB248,$AI:$AJ,2,FALSE),0)</f>
        <v>运营管理部</v>
      </c>
      <c r="AI248" s="89" t="s">
        <v>639</v>
      </c>
      <c r="AJ248" s="89" t="s">
        <v>73</v>
      </c>
      <c r="AL248" s="83"/>
      <c r="AM248" s="83"/>
      <c r="AN248" s="83"/>
      <c r="AO248" s="83"/>
      <c r="AP248" s="83"/>
      <c r="AX248" s="80" t="s">
        <v>639</v>
      </c>
      <c r="AY248" s="80" t="s">
        <v>73</v>
      </c>
    </row>
    <row r="249" s="80" customFormat="1" ht="17.25" spans="1:51">
      <c r="A249" s="95"/>
      <c r="B249" s="95"/>
      <c r="C249" s="95"/>
      <c r="D249" s="95"/>
      <c r="E249" s="95"/>
      <c r="F249" s="95"/>
      <c r="G249" s="95"/>
      <c r="H249" s="95"/>
      <c r="I249" s="95"/>
      <c r="J249" s="95"/>
      <c r="K249" s="95"/>
      <c r="Y249" s="98"/>
      <c r="Z249" s="80">
        <f t="shared" si="19"/>
        <v>0</v>
      </c>
      <c r="AA249" s="80" t="str">
        <f t="shared" si="18"/>
        <v>三林支行</v>
      </c>
      <c r="AB249" s="81" t="s">
        <v>638</v>
      </c>
      <c r="AC249" s="81">
        <v>0</v>
      </c>
      <c r="AD249" s="81">
        <v>0</v>
      </c>
      <c r="AE249" s="81">
        <v>0</v>
      </c>
      <c r="AF249" s="81">
        <v>0</v>
      </c>
      <c r="AG249" s="80" t="str">
        <f>IFERROR(VLOOKUP(AB249,$AI:$AJ,2,FALSE),0)</f>
        <v>三林支行</v>
      </c>
      <c r="AI249" s="89" t="s">
        <v>640</v>
      </c>
      <c r="AJ249" s="89" t="s">
        <v>73</v>
      </c>
      <c r="AL249" s="83"/>
      <c r="AM249" s="83"/>
      <c r="AN249" s="83"/>
      <c r="AO249" s="83"/>
      <c r="AP249" s="83"/>
      <c r="AX249" s="80" t="s">
        <v>640</v>
      </c>
      <c r="AY249" s="80" t="s">
        <v>73</v>
      </c>
    </row>
    <row r="250" s="80" customFormat="1" ht="17.25" spans="1:51">
      <c r="A250" s="95"/>
      <c r="B250" s="95"/>
      <c r="C250" s="95"/>
      <c r="D250" s="95"/>
      <c r="E250" s="95"/>
      <c r="F250" s="95"/>
      <c r="G250" s="95"/>
      <c r="H250" s="95"/>
      <c r="I250" s="95"/>
      <c r="J250" s="95"/>
      <c r="K250" s="95"/>
      <c r="Y250" s="98"/>
      <c r="Z250" s="80">
        <f t="shared" si="19"/>
        <v>0</v>
      </c>
      <c r="AA250" s="80" t="str">
        <f t="shared" si="18"/>
        <v>运营管理部</v>
      </c>
      <c r="AB250" s="81" t="s">
        <v>312</v>
      </c>
      <c r="AC250" s="81">
        <v>0</v>
      </c>
      <c r="AD250" s="81">
        <v>0</v>
      </c>
      <c r="AE250" s="81">
        <v>0</v>
      </c>
      <c r="AF250" s="81">
        <v>0</v>
      </c>
      <c r="AG250" s="80" t="str">
        <f>IFERROR(VLOOKUP(AB250,$AI:$AJ,2,FALSE),0)</f>
        <v>运营管理部</v>
      </c>
      <c r="AI250" s="89" t="s">
        <v>611</v>
      </c>
      <c r="AJ250" s="89" t="s">
        <v>73</v>
      </c>
      <c r="AL250" s="83"/>
      <c r="AM250" s="83"/>
      <c r="AN250" s="83"/>
      <c r="AO250" s="83"/>
      <c r="AP250" s="83"/>
      <c r="AX250" s="80" t="s">
        <v>611</v>
      </c>
      <c r="AY250" s="80" t="s">
        <v>73</v>
      </c>
    </row>
    <row r="251" s="80" customFormat="1" ht="17.25" spans="1:51">
      <c r="A251" s="95"/>
      <c r="B251" s="95"/>
      <c r="C251" s="95"/>
      <c r="D251" s="95"/>
      <c r="E251" s="95"/>
      <c r="F251" s="95"/>
      <c r="G251" s="95"/>
      <c r="H251" s="95"/>
      <c r="I251" s="95"/>
      <c r="J251" s="95"/>
      <c r="K251" s="95"/>
      <c r="Y251" s="98"/>
      <c r="Z251" s="80">
        <f t="shared" si="19"/>
        <v>0</v>
      </c>
      <c r="AA251" s="80" t="str">
        <f t="shared" si="18"/>
        <v>合庆支行</v>
      </c>
      <c r="AB251" s="81" t="s">
        <v>641</v>
      </c>
      <c r="AC251" s="81">
        <v>0</v>
      </c>
      <c r="AD251" s="81">
        <v>0</v>
      </c>
      <c r="AE251" s="81">
        <v>0</v>
      </c>
      <c r="AF251" s="81">
        <v>0</v>
      </c>
      <c r="AG251" s="80" t="str">
        <f>IFERROR(VLOOKUP(AB251,$AI:$AJ,2,FALSE),0)</f>
        <v>合庆支行</v>
      </c>
      <c r="AI251" s="89" t="s">
        <v>643</v>
      </c>
      <c r="AJ251" s="89" t="s">
        <v>73</v>
      </c>
      <c r="AL251" s="83"/>
      <c r="AM251" s="83"/>
      <c r="AN251" s="83"/>
      <c r="AO251" s="83"/>
      <c r="AP251" s="83"/>
      <c r="AX251" s="80" t="s">
        <v>643</v>
      </c>
      <c r="AY251" s="80" t="s">
        <v>73</v>
      </c>
    </row>
    <row r="252" s="80" customFormat="1" ht="17.25" spans="1:51">
      <c r="A252" s="95"/>
      <c r="B252" s="95"/>
      <c r="C252" s="95"/>
      <c r="D252" s="95"/>
      <c r="E252" s="95"/>
      <c r="F252" s="95"/>
      <c r="G252" s="95"/>
      <c r="H252" s="95"/>
      <c r="I252" s="95"/>
      <c r="J252" s="95"/>
      <c r="K252" s="95"/>
      <c r="Y252" s="98"/>
      <c r="Z252" s="80">
        <f t="shared" si="19"/>
        <v>0</v>
      </c>
      <c r="AA252" s="80">
        <f t="shared" si="18"/>
        <v>0</v>
      </c>
      <c r="AB252" s="81" t="s">
        <v>642</v>
      </c>
      <c r="AC252" s="81">
        <v>0</v>
      </c>
      <c r="AD252" s="81">
        <v>0</v>
      </c>
      <c r="AE252" s="81">
        <v>0</v>
      </c>
      <c r="AF252" s="81">
        <v>0</v>
      </c>
      <c r="AG252" s="80">
        <f>IFERROR(VLOOKUP(AB252,$AI:$AJ,2,FALSE),0)</f>
        <v>0</v>
      </c>
      <c r="AI252" s="89" t="s">
        <v>645</v>
      </c>
      <c r="AJ252" s="89" t="s">
        <v>73</v>
      </c>
      <c r="AL252" s="83"/>
      <c r="AM252" s="83"/>
      <c r="AN252" s="83"/>
      <c r="AO252" s="83"/>
      <c r="AP252" s="83"/>
      <c r="AX252" s="80" t="s">
        <v>645</v>
      </c>
      <c r="AY252" s="80" t="s">
        <v>73</v>
      </c>
    </row>
    <row r="253" s="80" customFormat="1" ht="17.25" spans="1:51">
      <c r="A253" s="95"/>
      <c r="B253" s="95"/>
      <c r="C253" s="95"/>
      <c r="D253" s="95"/>
      <c r="E253" s="95"/>
      <c r="F253" s="95"/>
      <c r="G253" s="95"/>
      <c r="H253" s="95"/>
      <c r="I253" s="95"/>
      <c r="J253" s="95"/>
      <c r="K253" s="95"/>
      <c r="Y253" s="98"/>
      <c r="Z253" s="80">
        <f t="shared" si="19"/>
        <v>0</v>
      </c>
      <c r="AA253" s="80" t="str">
        <f t="shared" si="18"/>
        <v>曹路支行</v>
      </c>
      <c r="AB253" s="81" t="s">
        <v>644</v>
      </c>
      <c r="AC253" s="81">
        <v>0</v>
      </c>
      <c r="AD253" s="81">
        <v>0</v>
      </c>
      <c r="AE253" s="81">
        <v>0</v>
      </c>
      <c r="AF253" s="81">
        <v>0</v>
      </c>
      <c r="AG253" s="80" t="str">
        <f>IFERROR(VLOOKUP(AB253,$AI:$AJ,2,FALSE),0)</f>
        <v>曹路支行</v>
      </c>
      <c r="AI253" s="89" t="s">
        <v>647</v>
      </c>
      <c r="AJ253" s="89" t="s">
        <v>73</v>
      </c>
      <c r="AL253" s="83"/>
      <c r="AM253" s="83"/>
      <c r="AN253" s="83"/>
      <c r="AO253" s="83"/>
      <c r="AP253" s="83"/>
      <c r="AX253" s="80" t="s">
        <v>647</v>
      </c>
      <c r="AY253" s="80" t="s">
        <v>73</v>
      </c>
    </row>
    <row r="254" s="80" customFormat="1" ht="17.25" spans="1:51">
      <c r="A254" s="95"/>
      <c r="B254" s="95"/>
      <c r="C254" s="95"/>
      <c r="D254" s="95"/>
      <c r="E254" s="95"/>
      <c r="F254" s="95"/>
      <c r="G254" s="95"/>
      <c r="H254" s="95"/>
      <c r="I254" s="95"/>
      <c r="J254" s="95"/>
      <c r="K254" s="95"/>
      <c r="Y254" s="98"/>
      <c r="Z254" s="80">
        <f t="shared" si="19"/>
        <v>0</v>
      </c>
      <c r="AA254" s="80" t="str">
        <f t="shared" si="18"/>
        <v>新园路支行</v>
      </c>
      <c r="AB254" s="81" t="s">
        <v>646</v>
      </c>
      <c r="AC254" s="81">
        <v>0</v>
      </c>
      <c r="AD254" s="81">
        <v>0</v>
      </c>
      <c r="AE254" s="81">
        <v>0</v>
      </c>
      <c r="AF254" s="81">
        <v>0</v>
      </c>
      <c r="AG254" s="80" t="str">
        <f>IFERROR(VLOOKUP(AB254,$AI:$AJ,2,FALSE),0)</f>
        <v>新园路支行</v>
      </c>
      <c r="AI254" s="89" t="s">
        <v>648</v>
      </c>
      <c r="AJ254" s="89" t="s">
        <v>73</v>
      </c>
      <c r="AL254" s="83"/>
      <c r="AM254" s="83"/>
      <c r="AN254" s="83"/>
      <c r="AO254" s="83"/>
      <c r="AP254" s="83"/>
      <c r="AX254" s="80" t="s">
        <v>648</v>
      </c>
      <c r="AY254" s="80" t="s">
        <v>73</v>
      </c>
    </row>
    <row r="255" s="80" customFormat="1" ht="17.25" spans="1:51">
      <c r="A255" s="95"/>
      <c r="B255" s="95"/>
      <c r="C255" s="95"/>
      <c r="D255" s="95"/>
      <c r="E255" s="95"/>
      <c r="F255" s="95"/>
      <c r="G255" s="95"/>
      <c r="H255" s="95"/>
      <c r="I255" s="95"/>
      <c r="J255" s="95"/>
      <c r="K255" s="95"/>
      <c r="Y255" s="98"/>
      <c r="Z255" s="80">
        <f t="shared" si="19"/>
        <v>0</v>
      </c>
      <c r="AA255" s="80" t="str">
        <f t="shared" si="18"/>
        <v>高行支行</v>
      </c>
      <c r="AB255" s="81" t="s">
        <v>127</v>
      </c>
      <c r="AC255" s="81">
        <v>0</v>
      </c>
      <c r="AD255" s="81">
        <v>0</v>
      </c>
      <c r="AE255" s="81">
        <v>0</v>
      </c>
      <c r="AF255" s="81">
        <v>0</v>
      </c>
      <c r="AG255" s="80" t="str">
        <f>IFERROR(VLOOKUP(AB255,$AI:$AJ,2,FALSE),0)</f>
        <v>高行支行</v>
      </c>
      <c r="AI255" s="89" t="s">
        <v>420</v>
      </c>
      <c r="AJ255" s="89" t="s">
        <v>73</v>
      </c>
      <c r="AL255" s="83"/>
      <c r="AM255" s="83"/>
      <c r="AN255" s="83"/>
      <c r="AO255" s="83"/>
      <c r="AP255" s="83"/>
      <c r="AX255" s="80" t="s">
        <v>420</v>
      </c>
      <c r="AY255" s="80" t="s">
        <v>73</v>
      </c>
    </row>
    <row r="256" s="80" customFormat="1" ht="17.25" spans="1:51">
      <c r="A256" s="95"/>
      <c r="B256" s="95"/>
      <c r="C256" s="95"/>
      <c r="D256" s="95"/>
      <c r="E256" s="95"/>
      <c r="F256" s="95"/>
      <c r="G256" s="95"/>
      <c r="H256" s="95"/>
      <c r="I256" s="95"/>
      <c r="J256" s="95"/>
      <c r="K256" s="95"/>
      <c r="Y256" s="98"/>
      <c r="Z256" s="80">
        <f t="shared" si="19"/>
        <v>0</v>
      </c>
      <c r="AA256" s="80">
        <f t="shared" si="18"/>
        <v>0</v>
      </c>
      <c r="AB256" s="81" t="s">
        <v>300</v>
      </c>
      <c r="AC256" s="81">
        <v>0</v>
      </c>
      <c r="AD256" s="81">
        <v>0</v>
      </c>
      <c r="AE256" s="81">
        <v>0</v>
      </c>
      <c r="AF256" s="81">
        <v>0</v>
      </c>
      <c r="AG256" s="80">
        <f>IFERROR(VLOOKUP(AB256,$AI:$AJ,2,FALSE),0)</f>
        <v>0</v>
      </c>
      <c r="AI256" s="89" t="s">
        <v>649</v>
      </c>
      <c r="AJ256" s="89" t="s">
        <v>49</v>
      </c>
      <c r="AL256" s="83"/>
      <c r="AM256" s="83"/>
      <c r="AN256" s="83"/>
      <c r="AO256" s="83"/>
      <c r="AP256" s="83"/>
      <c r="AX256" s="80" t="s">
        <v>649</v>
      </c>
      <c r="AY256" s="80" t="s">
        <v>49</v>
      </c>
    </row>
    <row r="257" s="80" customFormat="1" ht="17.25" spans="1:51">
      <c r="A257" s="95"/>
      <c r="B257" s="95"/>
      <c r="C257" s="95"/>
      <c r="D257" s="95"/>
      <c r="E257" s="95"/>
      <c r="F257" s="95"/>
      <c r="G257" s="95"/>
      <c r="H257" s="95"/>
      <c r="I257" s="95"/>
      <c r="J257" s="95"/>
      <c r="K257" s="95"/>
      <c r="Y257" s="98"/>
      <c r="Z257" s="80">
        <f t="shared" si="19"/>
        <v>0</v>
      </c>
      <c r="AA257" s="80" t="str">
        <f t="shared" si="18"/>
        <v>运营管理部</v>
      </c>
      <c r="AB257" s="81" t="s">
        <v>293</v>
      </c>
      <c r="AC257" s="81">
        <v>0</v>
      </c>
      <c r="AD257" s="81">
        <v>0</v>
      </c>
      <c r="AE257" s="81">
        <v>0</v>
      </c>
      <c r="AF257" s="81">
        <v>0</v>
      </c>
      <c r="AG257" s="80" t="str">
        <f>IFERROR(VLOOKUP(AB257,$AI:$AJ,2,FALSE),0)</f>
        <v>运营管理部</v>
      </c>
      <c r="AI257" s="89" t="s">
        <v>224</v>
      </c>
      <c r="AJ257" s="89" t="s">
        <v>49</v>
      </c>
      <c r="AL257" s="83"/>
      <c r="AM257" s="83"/>
      <c r="AN257" s="83"/>
      <c r="AO257" s="83"/>
      <c r="AP257" s="83"/>
      <c r="AX257" s="80" t="s">
        <v>224</v>
      </c>
      <c r="AY257" s="80" t="s">
        <v>49</v>
      </c>
    </row>
    <row r="258" s="80" customFormat="1" ht="17.25" spans="1:51">
      <c r="A258" s="95"/>
      <c r="B258" s="95"/>
      <c r="C258" s="95"/>
      <c r="D258" s="95"/>
      <c r="E258" s="95"/>
      <c r="F258" s="95"/>
      <c r="G258" s="95"/>
      <c r="H258" s="95"/>
      <c r="I258" s="95"/>
      <c r="J258" s="95"/>
      <c r="K258" s="95"/>
      <c r="Y258" s="98"/>
      <c r="Z258" s="80">
        <f t="shared" si="19"/>
        <v>0</v>
      </c>
      <c r="AA258" s="80">
        <f t="shared" ref="AA258:AA321" si="20">AG258</f>
        <v>0</v>
      </c>
      <c r="AB258" s="81" t="s">
        <v>650</v>
      </c>
      <c r="AC258" s="81">
        <v>0</v>
      </c>
      <c r="AD258" s="81">
        <v>0</v>
      </c>
      <c r="AE258" s="81">
        <v>0</v>
      </c>
      <c r="AF258" s="81">
        <v>0</v>
      </c>
      <c r="AG258" s="80">
        <f>IFERROR(VLOOKUP(AB258,$AI:$AJ,2,FALSE),0)</f>
        <v>0</v>
      </c>
      <c r="AI258" s="89" t="s">
        <v>314</v>
      </c>
      <c r="AJ258" s="89" t="s">
        <v>49</v>
      </c>
      <c r="AL258" s="83"/>
      <c r="AM258" s="83"/>
      <c r="AN258" s="83"/>
      <c r="AO258" s="83"/>
      <c r="AP258" s="83"/>
      <c r="AX258" s="80" t="s">
        <v>314</v>
      </c>
      <c r="AY258" s="80" t="s">
        <v>49</v>
      </c>
    </row>
    <row r="259" s="80" customFormat="1" ht="17.25" spans="1:51">
      <c r="A259" s="95"/>
      <c r="B259" s="95"/>
      <c r="C259" s="95"/>
      <c r="D259" s="95"/>
      <c r="E259" s="95"/>
      <c r="F259" s="95"/>
      <c r="G259" s="95"/>
      <c r="H259" s="95"/>
      <c r="I259" s="95"/>
      <c r="J259" s="95"/>
      <c r="K259" s="95"/>
      <c r="Y259" s="98"/>
      <c r="Z259" s="80">
        <f t="shared" si="19"/>
        <v>0</v>
      </c>
      <c r="AA259" s="80" t="str">
        <f t="shared" si="20"/>
        <v>金杨支行</v>
      </c>
      <c r="AB259" s="81" t="s">
        <v>303</v>
      </c>
      <c r="AC259" s="81">
        <v>0</v>
      </c>
      <c r="AD259" s="81">
        <v>0</v>
      </c>
      <c r="AE259" s="81">
        <v>0</v>
      </c>
      <c r="AF259" s="81">
        <v>0</v>
      </c>
      <c r="AG259" s="80" t="str">
        <f>IFERROR(VLOOKUP(AB259,$AI:$AJ,2,FALSE),0)</f>
        <v>金杨支行</v>
      </c>
      <c r="AI259" s="93" t="s">
        <v>651</v>
      </c>
      <c r="AJ259" s="89" t="s">
        <v>49</v>
      </c>
      <c r="AL259" s="83"/>
      <c r="AM259" s="83"/>
      <c r="AN259" s="83"/>
      <c r="AO259" s="83"/>
      <c r="AP259" s="83"/>
      <c r="AX259" s="80" t="s">
        <v>651</v>
      </c>
      <c r="AY259" s="80" t="s">
        <v>49</v>
      </c>
    </row>
    <row r="260" s="80" customFormat="1" ht="17.25" spans="1:51">
      <c r="A260" s="95"/>
      <c r="B260" s="95"/>
      <c r="C260" s="95"/>
      <c r="D260" s="95"/>
      <c r="E260" s="95"/>
      <c r="F260" s="95"/>
      <c r="G260" s="95"/>
      <c r="H260" s="95"/>
      <c r="I260" s="95"/>
      <c r="J260" s="95"/>
      <c r="K260" s="95"/>
      <c r="Y260" s="98"/>
      <c r="Z260" s="80">
        <f t="shared" si="19"/>
        <v>0</v>
      </c>
      <c r="AA260" s="80" t="str">
        <f t="shared" si="20"/>
        <v>运营管理部</v>
      </c>
      <c r="AB260" s="81" t="s">
        <v>346</v>
      </c>
      <c r="AC260" s="81">
        <v>0</v>
      </c>
      <c r="AD260" s="81">
        <v>0</v>
      </c>
      <c r="AE260" s="81">
        <v>0</v>
      </c>
      <c r="AF260" s="81">
        <v>0</v>
      </c>
      <c r="AG260" s="80" t="str">
        <f>IFERROR(VLOOKUP(AB260,$AI:$AJ,2,FALSE),0)</f>
        <v>运营管理部</v>
      </c>
      <c r="AI260" s="94" t="s">
        <v>653</v>
      </c>
      <c r="AJ260" s="89" t="s">
        <v>49</v>
      </c>
      <c r="AL260" s="83"/>
      <c r="AM260" s="83"/>
      <c r="AN260" s="83"/>
      <c r="AO260" s="83"/>
      <c r="AP260" s="83"/>
      <c r="AX260" s="80" t="s">
        <v>653</v>
      </c>
      <c r="AY260" s="80" t="s">
        <v>49</v>
      </c>
    </row>
    <row r="261" s="80" customFormat="1" ht="17.25" spans="1:51">
      <c r="A261" s="95"/>
      <c r="B261" s="95"/>
      <c r="C261" s="95"/>
      <c r="D261" s="95"/>
      <c r="E261" s="95"/>
      <c r="F261" s="95"/>
      <c r="G261" s="95"/>
      <c r="H261" s="95"/>
      <c r="I261" s="95"/>
      <c r="J261" s="95"/>
      <c r="K261" s="95"/>
      <c r="Y261" s="98"/>
      <c r="Z261" s="80">
        <f t="shared" si="19"/>
        <v>0</v>
      </c>
      <c r="AA261" s="80" t="str">
        <f t="shared" si="20"/>
        <v>唐镇支行</v>
      </c>
      <c r="AB261" s="81" t="s">
        <v>652</v>
      </c>
      <c r="AC261" s="81">
        <v>0</v>
      </c>
      <c r="AD261" s="81">
        <v>0</v>
      </c>
      <c r="AE261" s="81">
        <v>0</v>
      </c>
      <c r="AF261" s="81">
        <v>0</v>
      </c>
      <c r="AG261" s="80" t="str">
        <f>IFERROR(VLOOKUP(AB261,$AI:$AJ,2,FALSE),0)</f>
        <v>唐镇支行</v>
      </c>
      <c r="AI261" s="89" t="s">
        <v>655</v>
      </c>
      <c r="AJ261" s="89" t="s">
        <v>49</v>
      </c>
      <c r="AL261" s="83"/>
      <c r="AM261" s="83"/>
      <c r="AN261" s="83"/>
      <c r="AO261" s="83"/>
      <c r="AP261" s="83"/>
      <c r="AX261" s="80" t="s">
        <v>655</v>
      </c>
      <c r="AY261" s="80" t="s">
        <v>49</v>
      </c>
    </row>
    <row r="262" s="80" customFormat="1" ht="17.25" spans="1:51">
      <c r="A262" s="95"/>
      <c r="B262" s="95"/>
      <c r="C262" s="95"/>
      <c r="D262" s="95"/>
      <c r="E262" s="95"/>
      <c r="F262" s="95"/>
      <c r="G262" s="95"/>
      <c r="H262" s="95"/>
      <c r="I262" s="95"/>
      <c r="J262" s="95"/>
      <c r="K262" s="95"/>
      <c r="Y262" s="98"/>
      <c r="Z262" s="80">
        <f t="shared" si="19"/>
        <v>0</v>
      </c>
      <c r="AA262" s="80" t="str">
        <f t="shared" si="20"/>
        <v>东沟支行</v>
      </c>
      <c r="AB262" s="81" t="s">
        <v>654</v>
      </c>
      <c r="AC262" s="81">
        <v>0</v>
      </c>
      <c r="AD262" s="81">
        <v>0</v>
      </c>
      <c r="AE262" s="81">
        <v>0</v>
      </c>
      <c r="AF262" s="81">
        <v>0</v>
      </c>
      <c r="AG262" s="80" t="str">
        <f>IFERROR(VLOOKUP(AB262,$AI:$AJ,2,FALSE),0)</f>
        <v>东沟支行</v>
      </c>
      <c r="AI262" s="89" t="s">
        <v>657</v>
      </c>
      <c r="AJ262" s="89" t="s">
        <v>49</v>
      </c>
      <c r="AL262" s="83"/>
      <c r="AM262" s="83"/>
      <c r="AN262" s="83"/>
      <c r="AO262" s="83"/>
      <c r="AP262" s="83"/>
      <c r="AX262" s="80" t="s">
        <v>657</v>
      </c>
      <c r="AY262" s="80" t="s">
        <v>49</v>
      </c>
    </row>
    <row r="263" s="80" customFormat="1" ht="17.25" spans="1:51">
      <c r="A263" s="95"/>
      <c r="B263" s="95"/>
      <c r="C263" s="95"/>
      <c r="D263" s="95"/>
      <c r="E263" s="95"/>
      <c r="F263" s="95"/>
      <c r="G263" s="95"/>
      <c r="H263" s="95"/>
      <c r="I263" s="95"/>
      <c r="J263" s="95"/>
      <c r="K263" s="95"/>
      <c r="Y263" s="98"/>
      <c r="Z263" s="80">
        <f t="shared" si="19"/>
        <v>0</v>
      </c>
      <c r="AA263" s="80" t="str">
        <f t="shared" si="20"/>
        <v>川沙支行</v>
      </c>
      <c r="AB263" s="81" t="s">
        <v>656</v>
      </c>
      <c r="AC263" s="81">
        <v>0</v>
      </c>
      <c r="AD263" s="81">
        <v>0</v>
      </c>
      <c r="AE263" s="81">
        <v>0</v>
      </c>
      <c r="AF263" s="81">
        <v>0</v>
      </c>
      <c r="AG263" s="80" t="str">
        <f>IFERROR(VLOOKUP(AB263,$AI:$AJ,2,FALSE),0)</f>
        <v>川沙支行</v>
      </c>
      <c r="AI263" s="89" t="s">
        <v>659</v>
      </c>
      <c r="AJ263" s="89" t="s">
        <v>49</v>
      </c>
      <c r="AL263" s="83"/>
      <c r="AM263" s="83"/>
      <c r="AN263" s="83"/>
      <c r="AO263" s="83"/>
      <c r="AP263" s="83"/>
      <c r="AX263" s="80" t="s">
        <v>659</v>
      </c>
      <c r="AY263" s="80" t="s">
        <v>49</v>
      </c>
    </row>
    <row r="264" s="80" customFormat="1" ht="17.25" spans="1:51">
      <c r="A264" s="95"/>
      <c r="B264" s="95"/>
      <c r="C264" s="95"/>
      <c r="D264" s="95"/>
      <c r="E264" s="95"/>
      <c r="F264" s="95"/>
      <c r="G264" s="95"/>
      <c r="H264" s="95"/>
      <c r="I264" s="95"/>
      <c r="J264" s="95"/>
      <c r="K264" s="95"/>
      <c r="Y264" s="98"/>
      <c r="Z264" s="80">
        <f t="shared" si="19"/>
        <v>0</v>
      </c>
      <c r="AA264" s="80" t="str">
        <f t="shared" si="20"/>
        <v>妙境支行</v>
      </c>
      <c r="AB264" s="81" t="s">
        <v>658</v>
      </c>
      <c r="AC264" s="81">
        <v>0</v>
      </c>
      <c r="AD264" s="81">
        <v>0</v>
      </c>
      <c r="AE264" s="81">
        <v>0</v>
      </c>
      <c r="AF264" s="81">
        <v>0</v>
      </c>
      <c r="AG264" s="80" t="str">
        <f>IFERROR(VLOOKUP(AB264,$AI:$AJ,2,FALSE),0)</f>
        <v>妙境支行</v>
      </c>
      <c r="AI264" s="89" t="s">
        <v>291</v>
      </c>
      <c r="AJ264" s="89" t="s">
        <v>49</v>
      </c>
      <c r="AL264" s="83"/>
      <c r="AM264" s="83"/>
      <c r="AN264" s="83"/>
      <c r="AO264" s="83"/>
      <c r="AP264" s="83"/>
      <c r="AX264" s="80" t="s">
        <v>291</v>
      </c>
      <c r="AY264" s="80" t="s">
        <v>49</v>
      </c>
    </row>
    <row r="265" s="80" customFormat="1" ht="17.25" spans="1:51">
      <c r="A265" s="95"/>
      <c r="B265" s="95"/>
      <c r="C265" s="95"/>
      <c r="D265" s="95"/>
      <c r="E265" s="95"/>
      <c r="F265" s="95"/>
      <c r="G265" s="95"/>
      <c r="H265" s="95"/>
      <c r="I265" s="95"/>
      <c r="J265" s="95"/>
      <c r="K265" s="95"/>
      <c r="Y265" s="98"/>
      <c r="Z265" s="80">
        <f t="shared" si="19"/>
        <v>0</v>
      </c>
      <c r="AA265" s="80" t="str">
        <f t="shared" si="20"/>
        <v>零售市场部</v>
      </c>
      <c r="AB265" s="81" t="s">
        <v>615</v>
      </c>
      <c r="AC265" s="81">
        <v>0</v>
      </c>
      <c r="AD265" s="81">
        <v>0</v>
      </c>
      <c r="AE265" s="81">
        <v>0</v>
      </c>
      <c r="AF265" s="81">
        <v>0</v>
      </c>
      <c r="AG265" s="80" t="str">
        <f>IFERROR(VLOOKUP(AB265,$AI:$AJ,2,FALSE),0)</f>
        <v>零售市场部</v>
      </c>
      <c r="AI265" s="89" t="s">
        <v>132</v>
      </c>
      <c r="AJ265" s="89" t="s">
        <v>49</v>
      </c>
      <c r="AL265" s="83"/>
      <c r="AM265" s="83"/>
      <c r="AN265" s="83"/>
      <c r="AO265" s="83"/>
      <c r="AP265" s="83"/>
      <c r="AX265" s="80" t="s">
        <v>132</v>
      </c>
      <c r="AY265" s="80" t="s">
        <v>49</v>
      </c>
    </row>
    <row r="266" s="80" customFormat="1" ht="17.25" spans="1:51">
      <c r="A266" s="95"/>
      <c r="B266" s="95"/>
      <c r="C266" s="95"/>
      <c r="D266" s="95"/>
      <c r="E266" s="95"/>
      <c r="F266" s="95"/>
      <c r="G266" s="95"/>
      <c r="H266" s="95"/>
      <c r="I266" s="95"/>
      <c r="J266" s="95"/>
      <c r="K266" s="95"/>
      <c r="Y266" s="98"/>
      <c r="Z266" s="80">
        <f t="shared" si="19"/>
        <v>0</v>
      </c>
      <c r="AA266" s="80" t="str">
        <f t="shared" si="20"/>
        <v>运营管理部</v>
      </c>
      <c r="AB266" s="81" t="s">
        <v>320</v>
      </c>
      <c r="AC266" s="81">
        <v>0</v>
      </c>
      <c r="AD266" s="81">
        <v>0</v>
      </c>
      <c r="AE266" s="81">
        <v>0</v>
      </c>
      <c r="AF266" s="81">
        <v>0</v>
      </c>
      <c r="AG266" s="80" t="str">
        <f>IFERROR(VLOOKUP(AB266,$AI:$AJ,2,FALSE),0)</f>
        <v>运营管理部</v>
      </c>
      <c r="AI266" s="91" t="s">
        <v>370</v>
      </c>
      <c r="AJ266" s="89" t="s">
        <v>49</v>
      </c>
      <c r="AL266" s="83"/>
      <c r="AM266" s="83"/>
      <c r="AN266" s="83"/>
      <c r="AO266" s="83"/>
      <c r="AP266" s="83"/>
      <c r="AX266" s="80" t="s">
        <v>370</v>
      </c>
      <c r="AY266" s="80" t="s">
        <v>49</v>
      </c>
    </row>
    <row r="267" s="80" customFormat="1" ht="17.25" spans="1:51">
      <c r="A267" s="95"/>
      <c r="B267" s="95"/>
      <c r="C267" s="95"/>
      <c r="D267" s="95"/>
      <c r="E267" s="95"/>
      <c r="F267" s="95"/>
      <c r="G267" s="95"/>
      <c r="H267" s="95"/>
      <c r="I267" s="95"/>
      <c r="J267" s="95"/>
      <c r="K267" s="95"/>
      <c r="Y267" s="98"/>
      <c r="Z267" s="80">
        <f t="shared" si="19"/>
        <v>0</v>
      </c>
      <c r="AA267" s="80">
        <f t="shared" si="20"/>
        <v>0</v>
      </c>
      <c r="AB267" s="81" t="s">
        <v>660</v>
      </c>
      <c r="AC267" s="81">
        <v>0</v>
      </c>
      <c r="AD267" s="81">
        <v>0</v>
      </c>
      <c r="AE267" s="81">
        <v>0</v>
      </c>
      <c r="AF267" s="81">
        <v>0</v>
      </c>
      <c r="AG267" s="80">
        <f>IFERROR(VLOOKUP(AB267,$AI:$AJ,2,FALSE),0)</f>
        <v>0</v>
      </c>
      <c r="AI267" s="92" t="s">
        <v>661</v>
      </c>
      <c r="AJ267" s="89" t="s">
        <v>49</v>
      </c>
      <c r="AL267" s="83"/>
      <c r="AM267" s="83"/>
      <c r="AN267" s="83"/>
      <c r="AO267" s="83"/>
      <c r="AP267" s="83"/>
      <c r="AX267" s="80" t="s">
        <v>661</v>
      </c>
      <c r="AY267" s="80" t="s">
        <v>49</v>
      </c>
    </row>
    <row r="268" s="80" customFormat="1" ht="17.25" spans="1:51">
      <c r="A268" s="95"/>
      <c r="B268" s="95"/>
      <c r="C268" s="95"/>
      <c r="D268" s="95"/>
      <c r="E268" s="95"/>
      <c r="F268" s="95"/>
      <c r="G268" s="95"/>
      <c r="H268" s="95"/>
      <c r="I268" s="95"/>
      <c r="J268" s="95"/>
      <c r="K268" s="95"/>
      <c r="Y268" s="98"/>
      <c r="Z268" s="80">
        <f t="shared" si="19"/>
        <v>0</v>
      </c>
      <c r="AA268" s="80" t="str">
        <f t="shared" si="20"/>
        <v>陆家嘴支行</v>
      </c>
      <c r="AB268" s="81" t="s">
        <v>132</v>
      </c>
      <c r="AC268" s="81">
        <v>0</v>
      </c>
      <c r="AD268" s="81">
        <v>0</v>
      </c>
      <c r="AE268" s="81">
        <v>0</v>
      </c>
      <c r="AF268" s="81">
        <v>0</v>
      </c>
      <c r="AG268" s="80" t="str">
        <f>IFERROR(VLOOKUP(AB268,$AI:$AJ,2,FALSE),0)</f>
        <v>陆家嘴支行</v>
      </c>
      <c r="AI268" s="94" t="s">
        <v>662</v>
      </c>
      <c r="AJ268" s="89" t="s">
        <v>49</v>
      </c>
      <c r="AL268" s="83"/>
      <c r="AM268" s="83"/>
      <c r="AN268" s="83"/>
      <c r="AO268" s="83"/>
      <c r="AP268" s="83"/>
      <c r="AX268" s="80" t="s">
        <v>662</v>
      </c>
      <c r="AY268" s="80" t="s">
        <v>49</v>
      </c>
    </row>
    <row r="269" s="80" customFormat="1" ht="17.25" spans="1:51">
      <c r="A269" s="95"/>
      <c r="B269" s="95"/>
      <c r="C269" s="95"/>
      <c r="D269" s="95"/>
      <c r="E269" s="95"/>
      <c r="F269" s="95"/>
      <c r="G269" s="95"/>
      <c r="H269" s="95"/>
      <c r="I269" s="95"/>
      <c r="J269" s="95"/>
      <c r="K269" s="95"/>
      <c r="Y269" s="98"/>
      <c r="Z269" s="80">
        <f t="shared" si="19"/>
        <v>0</v>
      </c>
      <c r="AA269" s="80">
        <f t="shared" si="20"/>
        <v>0</v>
      </c>
      <c r="AB269" s="81" t="s">
        <v>308</v>
      </c>
      <c r="AC269" s="81">
        <v>0</v>
      </c>
      <c r="AD269" s="81">
        <v>0</v>
      </c>
      <c r="AE269" s="81">
        <v>0</v>
      </c>
      <c r="AF269" s="81">
        <v>0</v>
      </c>
      <c r="AG269" s="80">
        <f>IFERROR(VLOOKUP(AB269,$AI:$AJ,2,FALSE),0)</f>
        <v>0</v>
      </c>
      <c r="AI269" s="93" t="s">
        <v>664</v>
      </c>
      <c r="AJ269" s="89" t="s">
        <v>49</v>
      </c>
      <c r="AL269" s="83"/>
      <c r="AM269" s="83"/>
      <c r="AN269" s="83"/>
      <c r="AO269" s="83"/>
      <c r="AP269" s="83"/>
      <c r="AX269" s="80" t="s">
        <v>664</v>
      </c>
      <c r="AY269" s="80" t="s">
        <v>49</v>
      </c>
    </row>
    <row r="270" s="80" customFormat="1" ht="17.25" spans="1:51">
      <c r="A270" s="95"/>
      <c r="B270" s="95"/>
      <c r="C270" s="95"/>
      <c r="D270" s="95"/>
      <c r="E270" s="95"/>
      <c r="F270" s="95"/>
      <c r="G270" s="95"/>
      <c r="H270" s="95"/>
      <c r="I270" s="95"/>
      <c r="J270" s="95"/>
      <c r="K270" s="95"/>
      <c r="Y270" s="98"/>
      <c r="Z270" s="80">
        <f t="shared" si="19"/>
        <v>0</v>
      </c>
      <c r="AA270" s="80" t="str">
        <f t="shared" si="20"/>
        <v>六团支行</v>
      </c>
      <c r="AB270" s="81" t="s">
        <v>663</v>
      </c>
      <c r="AC270" s="81">
        <v>0</v>
      </c>
      <c r="AD270" s="81">
        <v>0</v>
      </c>
      <c r="AE270" s="81">
        <v>0</v>
      </c>
      <c r="AF270" s="81">
        <v>0</v>
      </c>
      <c r="AG270" s="80" t="str">
        <f>IFERROR(VLOOKUP(AB270,$AI:$AJ,2,FALSE),0)</f>
        <v>六团支行</v>
      </c>
      <c r="AI270" s="89" t="s">
        <v>666</v>
      </c>
      <c r="AJ270" s="89" t="s">
        <v>49</v>
      </c>
      <c r="AL270" s="83"/>
      <c r="AM270" s="83"/>
      <c r="AN270" s="83"/>
      <c r="AO270" s="83"/>
      <c r="AP270" s="83"/>
      <c r="AX270" s="80" t="s">
        <v>666</v>
      </c>
      <c r="AY270" s="80" t="s">
        <v>49</v>
      </c>
    </row>
    <row r="271" s="80" customFormat="1" ht="17.25" spans="1:51">
      <c r="A271" s="95"/>
      <c r="B271" s="95"/>
      <c r="C271" s="95"/>
      <c r="D271" s="95"/>
      <c r="E271" s="95"/>
      <c r="F271" s="95"/>
      <c r="G271" s="95"/>
      <c r="H271" s="95"/>
      <c r="I271" s="95"/>
      <c r="J271" s="95"/>
      <c r="K271" s="95"/>
      <c r="Y271" s="98"/>
      <c r="Z271" s="80">
        <f t="shared" si="19"/>
        <v>0</v>
      </c>
      <c r="AA271" s="80">
        <f t="shared" si="20"/>
        <v>0</v>
      </c>
      <c r="AB271" s="81" t="s">
        <v>665</v>
      </c>
      <c r="AC271" s="81">
        <v>0</v>
      </c>
      <c r="AD271" s="81">
        <v>0</v>
      </c>
      <c r="AE271" s="81">
        <v>0</v>
      </c>
      <c r="AF271" s="81">
        <v>0</v>
      </c>
      <c r="AG271" s="80">
        <f>IFERROR(VLOOKUP(AB271,$AI:$AJ,2,FALSE),0)</f>
        <v>0</v>
      </c>
      <c r="AI271" s="89" t="s">
        <v>668</v>
      </c>
      <c r="AJ271" s="89" t="s">
        <v>49</v>
      </c>
      <c r="AL271" s="83"/>
      <c r="AM271" s="83"/>
      <c r="AN271" s="83"/>
      <c r="AO271" s="83"/>
      <c r="AP271" s="83"/>
      <c r="AX271" s="80" t="s">
        <v>668</v>
      </c>
      <c r="AY271" s="80" t="s">
        <v>49</v>
      </c>
    </row>
    <row r="272" s="80" customFormat="1" ht="17.25" spans="1:51">
      <c r="A272" s="95"/>
      <c r="B272" s="95"/>
      <c r="C272" s="95"/>
      <c r="D272" s="95"/>
      <c r="E272" s="95"/>
      <c r="F272" s="95"/>
      <c r="G272" s="95"/>
      <c r="H272" s="95"/>
      <c r="I272" s="95"/>
      <c r="J272" s="95"/>
      <c r="K272" s="95"/>
      <c r="Y272" s="98"/>
      <c r="Z272" s="80">
        <f t="shared" si="19"/>
        <v>0</v>
      </c>
      <c r="AA272" s="80">
        <f t="shared" si="20"/>
        <v>0</v>
      </c>
      <c r="AB272" s="81" t="s">
        <v>667</v>
      </c>
      <c r="AC272" s="81">
        <v>0</v>
      </c>
      <c r="AD272" s="81">
        <v>0</v>
      </c>
      <c r="AE272" s="81">
        <v>0</v>
      </c>
      <c r="AF272" s="81">
        <v>0</v>
      </c>
      <c r="AG272" s="80">
        <f>IFERROR(VLOOKUP(AB272,$AI:$AJ,2,FALSE),0)</f>
        <v>0</v>
      </c>
      <c r="AI272" s="92" t="s">
        <v>669</v>
      </c>
      <c r="AJ272" s="89" t="s">
        <v>49</v>
      </c>
      <c r="AL272" s="83"/>
      <c r="AM272" s="83"/>
      <c r="AN272" s="83"/>
      <c r="AO272" s="83"/>
      <c r="AP272" s="83"/>
      <c r="AX272" s="80" t="s">
        <v>669</v>
      </c>
      <c r="AY272" s="80" t="s">
        <v>49</v>
      </c>
    </row>
    <row r="273" s="80" customFormat="1" ht="17.25" spans="1:51">
      <c r="A273" s="95"/>
      <c r="B273" s="95"/>
      <c r="C273" s="95"/>
      <c r="D273" s="95"/>
      <c r="E273" s="95"/>
      <c r="F273" s="95"/>
      <c r="G273" s="95"/>
      <c r="H273" s="95"/>
      <c r="I273" s="95"/>
      <c r="J273" s="95"/>
      <c r="K273" s="95"/>
      <c r="Y273" s="98"/>
      <c r="Z273" s="80">
        <f t="shared" si="19"/>
        <v>0</v>
      </c>
      <c r="AA273" s="80" t="str">
        <f t="shared" si="20"/>
        <v>风险管理部</v>
      </c>
      <c r="AB273" s="81" t="s">
        <v>492</v>
      </c>
      <c r="AC273" s="81">
        <v>0</v>
      </c>
      <c r="AD273" s="81">
        <v>0</v>
      </c>
      <c r="AE273" s="81">
        <v>0</v>
      </c>
      <c r="AF273" s="81">
        <v>0</v>
      </c>
      <c r="AG273" s="80" t="str">
        <f>IFERROR(VLOOKUP(AB273,$AI:$AJ,2,FALSE),0)</f>
        <v>风险管理部</v>
      </c>
      <c r="AI273" s="89" t="s">
        <v>425</v>
      </c>
      <c r="AJ273" s="89" t="s">
        <v>241</v>
      </c>
      <c r="AL273" s="83"/>
      <c r="AM273" s="83"/>
      <c r="AN273" s="83"/>
      <c r="AO273" s="83"/>
      <c r="AP273" s="83"/>
      <c r="AX273" s="80" t="s">
        <v>425</v>
      </c>
      <c r="AY273" s="80" t="s">
        <v>241</v>
      </c>
    </row>
    <row r="274" s="80" customFormat="1" ht="17.25" spans="1:51">
      <c r="A274" s="95"/>
      <c r="B274" s="95"/>
      <c r="C274" s="95"/>
      <c r="D274" s="95"/>
      <c r="E274" s="95"/>
      <c r="F274" s="95"/>
      <c r="G274" s="95"/>
      <c r="H274" s="95"/>
      <c r="I274" s="95"/>
      <c r="J274" s="95"/>
      <c r="K274" s="95"/>
      <c r="Y274" s="98"/>
      <c r="Z274" s="80">
        <f t="shared" si="19"/>
        <v>0</v>
      </c>
      <c r="AA274" s="80">
        <f t="shared" si="20"/>
        <v>0</v>
      </c>
      <c r="AB274" s="81" t="s">
        <v>670</v>
      </c>
      <c r="AC274" s="81">
        <v>0</v>
      </c>
      <c r="AD274" s="81">
        <v>0</v>
      </c>
      <c r="AE274" s="81">
        <v>0</v>
      </c>
      <c r="AF274" s="81">
        <v>0</v>
      </c>
      <c r="AG274" s="80">
        <f>IFERROR(VLOOKUP(AB274,$AI:$AJ,2,FALSE),0)</f>
        <v>0</v>
      </c>
      <c r="AI274" s="89" t="s">
        <v>183</v>
      </c>
      <c r="AJ274" s="89" t="s">
        <v>241</v>
      </c>
      <c r="AL274" s="83"/>
      <c r="AM274" s="83"/>
      <c r="AN274" s="83"/>
      <c r="AO274" s="83"/>
      <c r="AP274" s="83"/>
      <c r="AX274" s="80" t="s">
        <v>183</v>
      </c>
      <c r="AY274" s="80" t="s">
        <v>241</v>
      </c>
    </row>
    <row r="275" s="80" customFormat="1" ht="17.25" spans="1:51">
      <c r="A275" s="95"/>
      <c r="B275" s="95"/>
      <c r="C275" s="95"/>
      <c r="D275" s="95"/>
      <c r="E275" s="95"/>
      <c r="F275" s="95"/>
      <c r="G275" s="95"/>
      <c r="H275" s="95"/>
      <c r="I275" s="95"/>
      <c r="J275" s="95"/>
      <c r="K275" s="95"/>
      <c r="Y275" s="98"/>
      <c r="Z275" s="80">
        <f t="shared" si="19"/>
        <v>0</v>
      </c>
      <c r="AA275" s="80" t="str">
        <f t="shared" si="20"/>
        <v>江镇支行</v>
      </c>
      <c r="AB275" s="81" t="s">
        <v>140</v>
      </c>
      <c r="AC275" s="81">
        <v>0</v>
      </c>
      <c r="AD275" s="81">
        <v>0</v>
      </c>
      <c r="AE275" s="81">
        <v>0</v>
      </c>
      <c r="AF275" s="81">
        <v>0</v>
      </c>
      <c r="AG275" s="80" t="str">
        <f>IFERROR(VLOOKUP(AB275,$AI:$AJ,2,FALSE),0)</f>
        <v>江镇支行</v>
      </c>
      <c r="AI275" s="89" t="s">
        <v>461</v>
      </c>
      <c r="AJ275" s="89" t="s">
        <v>241</v>
      </c>
      <c r="AL275" s="83"/>
      <c r="AM275" s="83"/>
      <c r="AN275" s="83"/>
      <c r="AO275" s="83"/>
      <c r="AP275" s="83"/>
      <c r="AX275" s="80" t="s">
        <v>461</v>
      </c>
      <c r="AY275" s="80" t="s">
        <v>241</v>
      </c>
    </row>
    <row r="276" s="80" customFormat="1" ht="17.25" spans="1:51">
      <c r="A276" s="95"/>
      <c r="B276" s="95"/>
      <c r="C276" s="95"/>
      <c r="D276" s="95"/>
      <c r="E276" s="95"/>
      <c r="F276" s="95"/>
      <c r="G276" s="95"/>
      <c r="H276" s="95"/>
      <c r="I276" s="95"/>
      <c r="J276" s="95"/>
      <c r="K276" s="95"/>
      <c r="Y276" s="98"/>
      <c r="Z276" s="80">
        <f t="shared" si="19"/>
        <v>0</v>
      </c>
      <c r="AA276" s="80" t="str">
        <f t="shared" si="20"/>
        <v>运营管理部</v>
      </c>
      <c r="AB276" s="81" t="s">
        <v>348</v>
      </c>
      <c r="AC276" s="81">
        <v>0</v>
      </c>
      <c r="AD276" s="81">
        <v>0</v>
      </c>
      <c r="AE276" s="81">
        <v>0</v>
      </c>
      <c r="AF276" s="81">
        <v>0</v>
      </c>
      <c r="AG276" s="80" t="str">
        <f>IFERROR(VLOOKUP(AB276,$AI:$AJ,2,FALSE),0)</f>
        <v>运营管理部</v>
      </c>
      <c r="AI276" s="89" t="s">
        <v>484</v>
      </c>
      <c r="AJ276" s="89" t="s">
        <v>241</v>
      </c>
      <c r="AL276" s="83"/>
      <c r="AM276" s="83"/>
      <c r="AN276" s="83"/>
      <c r="AO276" s="83"/>
      <c r="AP276" s="83"/>
      <c r="AX276" s="80" t="s">
        <v>484</v>
      </c>
      <c r="AY276" s="80" t="s">
        <v>241</v>
      </c>
    </row>
    <row r="277" s="80" customFormat="1" ht="17.25" spans="1:51">
      <c r="A277" s="95"/>
      <c r="B277" s="95"/>
      <c r="C277" s="95"/>
      <c r="D277" s="95"/>
      <c r="E277" s="95"/>
      <c r="F277" s="95"/>
      <c r="G277" s="95"/>
      <c r="H277" s="95"/>
      <c r="I277" s="95"/>
      <c r="J277" s="95"/>
      <c r="K277" s="95"/>
      <c r="Y277" s="98"/>
      <c r="Z277" s="80">
        <f t="shared" si="19"/>
        <v>0</v>
      </c>
      <c r="AA277" s="80">
        <f t="shared" si="20"/>
        <v>0</v>
      </c>
      <c r="AB277" s="81" t="s">
        <v>671</v>
      </c>
      <c r="AC277" s="81">
        <v>0</v>
      </c>
      <c r="AD277" s="81">
        <v>0</v>
      </c>
      <c r="AE277" s="81">
        <v>0</v>
      </c>
      <c r="AF277" s="81">
        <v>0</v>
      </c>
      <c r="AG277" s="80">
        <f>IFERROR(VLOOKUP(AB277,$AI:$AJ,2,FALSE),0)</f>
        <v>0</v>
      </c>
      <c r="AI277" s="89" t="s">
        <v>214</v>
      </c>
      <c r="AJ277" s="89" t="s">
        <v>241</v>
      </c>
      <c r="AL277" s="83"/>
      <c r="AM277" s="83"/>
      <c r="AN277" s="83"/>
      <c r="AO277" s="83"/>
      <c r="AP277" s="83"/>
      <c r="AX277" s="80" t="s">
        <v>214</v>
      </c>
      <c r="AY277" s="80" t="s">
        <v>241</v>
      </c>
    </row>
    <row r="278" s="80" customFormat="1" ht="17.25" spans="1:51">
      <c r="A278" s="95"/>
      <c r="B278" s="95"/>
      <c r="C278" s="95"/>
      <c r="D278" s="95"/>
      <c r="E278" s="95"/>
      <c r="F278" s="95"/>
      <c r="G278" s="95"/>
      <c r="H278" s="95"/>
      <c r="I278" s="95"/>
      <c r="J278" s="95"/>
      <c r="K278" s="95"/>
      <c r="Y278" s="98"/>
      <c r="Z278" s="80">
        <f t="shared" si="19"/>
        <v>0</v>
      </c>
      <c r="AA278" s="80">
        <f t="shared" si="20"/>
        <v>0</v>
      </c>
      <c r="AB278" s="81" t="s">
        <v>672</v>
      </c>
      <c r="AC278" s="81">
        <v>0</v>
      </c>
      <c r="AD278" s="81">
        <v>0</v>
      </c>
      <c r="AE278" s="81">
        <v>0</v>
      </c>
      <c r="AF278" s="81">
        <v>0</v>
      </c>
      <c r="AG278" s="80">
        <f>IFERROR(VLOOKUP(AB278,$AI:$AJ,2,FALSE),0)</f>
        <v>0</v>
      </c>
      <c r="AI278" s="89" t="s">
        <v>613</v>
      </c>
      <c r="AJ278" s="89" t="s">
        <v>241</v>
      </c>
      <c r="AL278" s="83"/>
      <c r="AM278" s="83"/>
      <c r="AN278" s="83"/>
      <c r="AO278" s="83"/>
      <c r="AP278" s="83"/>
      <c r="AX278" s="80" t="s">
        <v>613</v>
      </c>
      <c r="AY278" s="80" t="s">
        <v>241</v>
      </c>
    </row>
    <row r="279" s="80" customFormat="1" ht="17.25" spans="1:51">
      <c r="A279" s="95"/>
      <c r="B279" s="95"/>
      <c r="C279" s="95"/>
      <c r="D279" s="95"/>
      <c r="E279" s="95"/>
      <c r="F279" s="95"/>
      <c r="G279" s="95"/>
      <c r="H279" s="95"/>
      <c r="I279" s="95"/>
      <c r="J279" s="95"/>
      <c r="K279" s="95"/>
      <c r="Y279" s="98"/>
      <c r="Z279" s="80">
        <f t="shared" si="19"/>
        <v>0</v>
      </c>
      <c r="AA279" s="80" t="str">
        <f t="shared" si="20"/>
        <v>金桥支行</v>
      </c>
      <c r="AB279" s="81" t="s">
        <v>673</v>
      </c>
      <c r="AC279" s="81">
        <v>0</v>
      </c>
      <c r="AD279" s="81">
        <v>0</v>
      </c>
      <c r="AE279" s="81">
        <v>0</v>
      </c>
      <c r="AF279" s="81">
        <v>0</v>
      </c>
      <c r="AG279" s="80" t="str">
        <f>IFERROR(VLOOKUP(AB279,$AI:$AJ,2,FALSE),0)</f>
        <v>金桥支行</v>
      </c>
      <c r="AI279" s="89" t="s">
        <v>675</v>
      </c>
      <c r="AJ279" s="89" t="s">
        <v>241</v>
      </c>
      <c r="AL279" s="83"/>
      <c r="AM279" s="83"/>
      <c r="AN279" s="83"/>
      <c r="AO279" s="83"/>
      <c r="AP279" s="83"/>
      <c r="AX279" s="80" t="s">
        <v>675</v>
      </c>
      <c r="AY279" s="80" t="s">
        <v>241</v>
      </c>
    </row>
    <row r="280" s="80" customFormat="1" ht="17.25" spans="1:51">
      <c r="A280" s="95"/>
      <c r="B280" s="95"/>
      <c r="C280" s="95"/>
      <c r="D280" s="95"/>
      <c r="E280" s="95"/>
      <c r="F280" s="95"/>
      <c r="G280" s="95"/>
      <c r="H280" s="95"/>
      <c r="I280" s="95"/>
      <c r="J280" s="95"/>
      <c r="K280" s="95"/>
      <c r="Y280" s="98"/>
      <c r="Z280" s="80">
        <f t="shared" si="19"/>
        <v>0</v>
      </c>
      <c r="AA280" s="80">
        <f t="shared" si="20"/>
        <v>0</v>
      </c>
      <c r="AB280" s="81" t="s">
        <v>674</v>
      </c>
      <c r="AC280" s="81">
        <v>0</v>
      </c>
      <c r="AD280" s="81">
        <v>0</v>
      </c>
      <c r="AE280" s="81">
        <v>0</v>
      </c>
      <c r="AF280" s="81">
        <v>0</v>
      </c>
      <c r="AG280" s="80">
        <f>IFERROR(VLOOKUP(AB280,$AI:$AJ,2,FALSE),0)</f>
        <v>0</v>
      </c>
      <c r="AI280" s="89" t="s">
        <v>677</v>
      </c>
      <c r="AJ280" s="89" t="s">
        <v>241</v>
      </c>
      <c r="AL280" s="83"/>
      <c r="AM280" s="83"/>
      <c r="AN280" s="83"/>
      <c r="AO280" s="83"/>
      <c r="AP280" s="83"/>
      <c r="AX280" s="80" t="s">
        <v>677</v>
      </c>
      <c r="AY280" s="80" t="s">
        <v>241</v>
      </c>
    </row>
    <row r="281" s="80" customFormat="1" ht="17.25" spans="1:51">
      <c r="A281" s="95"/>
      <c r="B281" s="95"/>
      <c r="C281" s="95"/>
      <c r="D281" s="95"/>
      <c r="E281" s="95"/>
      <c r="F281" s="95"/>
      <c r="G281" s="95"/>
      <c r="H281" s="95"/>
      <c r="I281" s="95"/>
      <c r="J281" s="95"/>
      <c r="K281" s="95"/>
      <c r="Y281" s="98"/>
      <c r="Z281" s="80">
        <f t="shared" si="19"/>
        <v>0</v>
      </c>
      <c r="AA281" s="80" t="str">
        <f t="shared" si="20"/>
        <v>金桥支行</v>
      </c>
      <c r="AB281" s="81" t="s">
        <v>676</v>
      </c>
      <c r="AC281" s="81">
        <v>0</v>
      </c>
      <c r="AD281" s="81">
        <v>0</v>
      </c>
      <c r="AE281" s="81">
        <v>0</v>
      </c>
      <c r="AF281" s="81">
        <v>0</v>
      </c>
      <c r="AG281" s="80" t="str">
        <f>IFERROR(VLOOKUP(AB281,$AI:$AJ,2,FALSE),0)</f>
        <v>金桥支行</v>
      </c>
      <c r="AI281" s="89" t="s">
        <v>679</v>
      </c>
      <c r="AJ281" s="89" t="s">
        <v>241</v>
      </c>
      <c r="AL281" s="83"/>
      <c r="AM281" s="83"/>
      <c r="AN281" s="83"/>
      <c r="AO281" s="83"/>
      <c r="AP281" s="83"/>
      <c r="AX281" s="80" t="s">
        <v>679</v>
      </c>
      <c r="AY281" s="80" t="s">
        <v>241</v>
      </c>
    </row>
    <row r="282" s="80" customFormat="1" ht="17.25" spans="1:51">
      <c r="A282" s="95"/>
      <c r="B282" s="95"/>
      <c r="C282" s="95"/>
      <c r="D282" s="95"/>
      <c r="E282" s="95"/>
      <c r="F282" s="95"/>
      <c r="G282" s="95"/>
      <c r="H282" s="95"/>
      <c r="I282" s="95"/>
      <c r="J282" s="95"/>
      <c r="K282" s="95"/>
      <c r="Y282" s="98"/>
      <c r="Z282" s="80">
        <f t="shared" si="19"/>
        <v>0</v>
      </c>
      <c r="AA282" s="80">
        <f t="shared" si="20"/>
        <v>0</v>
      </c>
      <c r="AB282" s="81" t="s">
        <v>678</v>
      </c>
      <c r="AC282" s="81">
        <v>0</v>
      </c>
      <c r="AD282" s="81">
        <v>0</v>
      </c>
      <c r="AE282" s="81">
        <v>0</v>
      </c>
      <c r="AF282" s="81">
        <v>45000</v>
      </c>
      <c r="AG282" s="80">
        <f>IFERROR(VLOOKUP(AB282,$AI:$AJ,2,FALSE),0)</f>
        <v>0</v>
      </c>
      <c r="AI282" s="89" t="s">
        <v>681</v>
      </c>
      <c r="AJ282" s="89" t="s">
        <v>57</v>
      </c>
      <c r="AL282" s="83"/>
      <c r="AM282" s="83"/>
      <c r="AN282" s="83"/>
      <c r="AO282" s="83"/>
      <c r="AP282" s="83"/>
      <c r="AX282" s="80" t="s">
        <v>681</v>
      </c>
      <c r="AY282" s="80" t="s">
        <v>57</v>
      </c>
    </row>
    <row r="283" s="80" customFormat="1" ht="17.25" spans="1:51">
      <c r="A283" s="95"/>
      <c r="B283" s="95"/>
      <c r="C283" s="95"/>
      <c r="D283" s="95"/>
      <c r="E283" s="95"/>
      <c r="F283" s="95"/>
      <c r="G283" s="95"/>
      <c r="H283" s="95"/>
      <c r="I283" s="95"/>
      <c r="J283" s="95"/>
      <c r="K283" s="95"/>
      <c r="Y283" s="98"/>
      <c r="Z283" s="80">
        <f t="shared" si="19"/>
        <v>0</v>
      </c>
      <c r="AA283" s="80">
        <f t="shared" si="20"/>
        <v>0</v>
      </c>
      <c r="AB283" s="81" t="s">
        <v>680</v>
      </c>
      <c r="AC283" s="81">
        <v>0</v>
      </c>
      <c r="AD283" s="81">
        <v>0</v>
      </c>
      <c r="AE283" s="81">
        <v>0</v>
      </c>
      <c r="AF283" s="81">
        <v>0</v>
      </c>
      <c r="AG283" s="80">
        <f>IFERROR(VLOOKUP(AB283,$AI:$AJ,2,FALSE),0)</f>
        <v>0</v>
      </c>
      <c r="AI283" s="89" t="s">
        <v>683</v>
      </c>
      <c r="AJ283" s="89" t="s">
        <v>57</v>
      </c>
      <c r="AL283" s="83"/>
      <c r="AM283" s="83"/>
      <c r="AN283" s="83"/>
      <c r="AO283" s="83"/>
      <c r="AP283" s="83"/>
      <c r="AX283" s="80" t="s">
        <v>683</v>
      </c>
      <c r="AY283" s="80" t="s">
        <v>57</v>
      </c>
    </row>
    <row r="284" s="80" customFormat="1" ht="17.25" spans="1:51">
      <c r="A284" s="95"/>
      <c r="B284" s="95"/>
      <c r="C284" s="95"/>
      <c r="D284" s="95"/>
      <c r="E284" s="95"/>
      <c r="F284" s="95"/>
      <c r="G284" s="95"/>
      <c r="H284" s="95"/>
      <c r="I284" s="95"/>
      <c r="J284" s="95"/>
      <c r="K284" s="95"/>
      <c r="Y284" s="98"/>
      <c r="Z284" s="80">
        <f t="shared" si="19"/>
        <v>0</v>
      </c>
      <c r="AA284" s="80">
        <f t="shared" si="20"/>
        <v>0</v>
      </c>
      <c r="AB284" s="81" t="s">
        <v>682</v>
      </c>
      <c r="AC284" s="81">
        <v>0</v>
      </c>
      <c r="AD284" s="81">
        <v>0</v>
      </c>
      <c r="AE284" s="81">
        <v>0</v>
      </c>
      <c r="AF284" s="81">
        <v>0</v>
      </c>
      <c r="AG284" s="80">
        <f>IFERROR(VLOOKUP(AB284,$AI:$AJ,2,FALSE),0)</f>
        <v>0</v>
      </c>
      <c r="AI284" s="89" t="s">
        <v>685</v>
      </c>
      <c r="AJ284" s="89" t="s">
        <v>57</v>
      </c>
      <c r="AL284" s="83"/>
      <c r="AM284" s="83"/>
      <c r="AN284" s="83"/>
      <c r="AO284" s="83"/>
      <c r="AP284" s="83"/>
      <c r="AX284" s="80" t="s">
        <v>685</v>
      </c>
      <c r="AY284" s="80" t="s">
        <v>57</v>
      </c>
    </row>
    <row r="285" s="80" customFormat="1" ht="17.25" spans="1:51">
      <c r="A285" s="95"/>
      <c r="B285" s="95"/>
      <c r="C285" s="95"/>
      <c r="D285" s="95"/>
      <c r="E285" s="95"/>
      <c r="F285" s="95"/>
      <c r="G285" s="95"/>
      <c r="H285" s="95"/>
      <c r="I285" s="95"/>
      <c r="J285" s="95"/>
      <c r="K285" s="95"/>
      <c r="Y285" s="98"/>
      <c r="Z285" s="80">
        <f t="shared" si="19"/>
        <v>0</v>
      </c>
      <c r="AA285" s="80" t="str">
        <f t="shared" si="20"/>
        <v>六里支行</v>
      </c>
      <c r="AB285" s="81" t="s">
        <v>684</v>
      </c>
      <c r="AC285" s="81">
        <v>0</v>
      </c>
      <c r="AD285" s="81">
        <v>0</v>
      </c>
      <c r="AE285" s="81">
        <v>0</v>
      </c>
      <c r="AF285" s="81">
        <v>0</v>
      </c>
      <c r="AG285" s="80" t="str">
        <f>IFERROR(VLOOKUP(AB285,$AI:$AJ,2,FALSE),0)</f>
        <v>六里支行</v>
      </c>
      <c r="AI285" s="89" t="s">
        <v>529</v>
      </c>
      <c r="AJ285" s="89" t="s">
        <v>57</v>
      </c>
      <c r="AL285" s="83"/>
      <c r="AM285" s="83"/>
      <c r="AN285" s="83"/>
      <c r="AO285" s="83"/>
      <c r="AP285" s="83"/>
      <c r="AX285" s="80" t="s">
        <v>529</v>
      </c>
      <c r="AY285" s="80" t="s">
        <v>57</v>
      </c>
    </row>
    <row r="286" s="80" customFormat="1" ht="17.25" spans="1:51">
      <c r="A286" s="95"/>
      <c r="B286" s="95"/>
      <c r="C286" s="95"/>
      <c r="D286" s="95"/>
      <c r="E286" s="95"/>
      <c r="F286" s="95"/>
      <c r="G286" s="95"/>
      <c r="H286" s="95"/>
      <c r="I286" s="95"/>
      <c r="J286" s="95"/>
      <c r="K286" s="95"/>
      <c r="Y286" s="98"/>
      <c r="Z286" s="80">
        <f t="shared" si="19"/>
        <v>0</v>
      </c>
      <c r="AA286" s="80">
        <f t="shared" si="20"/>
        <v>0</v>
      </c>
      <c r="AB286" s="81" t="s">
        <v>686</v>
      </c>
      <c r="AC286" s="81">
        <v>0</v>
      </c>
      <c r="AD286" s="81">
        <v>0</v>
      </c>
      <c r="AE286" s="81">
        <v>0</v>
      </c>
      <c r="AF286" s="81">
        <v>0</v>
      </c>
      <c r="AG286" s="80">
        <f>IFERROR(VLOOKUP(AB286,$AI:$AJ,2,FALSE),0)</f>
        <v>0</v>
      </c>
      <c r="AI286" s="93" t="s">
        <v>435</v>
      </c>
      <c r="AJ286" s="89" t="s">
        <v>57</v>
      </c>
      <c r="AL286" s="83"/>
      <c r="AM286" s="83"/>
      <c r="AN286" s="83"/>
      <c r="AO286" s="83"/>
      <c r="AP286" s="83"/>
      <c r="AX286" s="80" t="s">
        <v>435</v>
      </c>
      <c r="AY286" s="80" t="s">
        <v>57</v>
      </c>
    </row>
    <row r="287" s="80" customFormat="1" ht="17.25" spans="1:51">
      <c r="A287" s="95"/>
      <c r="B287" s="95"/>
      <c r="C287" s="95"/>
      <c r="D287" s="95"/>
      <c r="E287" s="95"/>
      <c r="F287" s="95"/>
      <c r="G287" s="95"/>
      <c r="H287" s="95"/>
      <c r="I287" s="95"/>
      <c r="J287" s="95"/>
      <c r="K287" s="95"/>
      <c r="Y287" s="98"/>
      <c r="Z287" s="80">
        <f t="shared" si="19"/>
        <v>0</v>
      </c>
      <c r="AA287" s="80" t="str">
        <f t="shared" si="20"/>
        <v>人力资源部</v>
      </c>
      <c r="AB287" s="81" t="s">
        <v>181</v>
      </c>
      <c r="AC287" s="81">
        <v>0</v>
      </c>
      <c r="AD287" s="81">
        <v>0</v>
      </c>
      <c r="AE287" s="81">
        <v>0</v>
      </c>
      <c r="AF287" s="81">
        <v>0</v>
      </c>
      <c r="AG287" s="80" t="str">
        <f>IFERROR(VLOOKUP(AB287,$AI:$AJ,2,FALSE),0)</f>
        <v>人力资源部</v>
      </c>
      <c r="AI287" s="94" t="s">
        <v>270</v>
      </c>
      <c r="AJ287" s="89" t="s">
        <v>57</v>
      </c>
      <c r="AL287" s="83"/>
      <c r="AM287" s="83"/>
      <c r="AN287" s="83"/>
      <c r="AO287" s="83"/>
      <c r="AP287" s="83"/>
      <c r="AX287" s="80" t="s">
        <v>270</v>
      </c>
      <c r="AY287" s="80" t="s">
        <v>57</v>
      </c>
    </row>
    <row r="288" s="80" customFormat="1" ht="17.25" spans="1:51">
      <c r="A288" s="95"/>
      <c r="B288" s="95"/>
      <c r="C288" s="95"/>
      <c r="D288" s="95"/>
      <c r="E288" s="95"/>
      <c r="F288" s="95"/>
      <c r="G288" s="95"/>
      <c r="H288" s="95"/>
      <c r="I288" s="95"/>
      <c r="J288" s="95"/>
      <c r="K288" s="95"/>
      <c r="Y288" s="98"/>
      <c r="Z288" s="80">
        <f t="shared" si="19"/>
        <v>0</v>
      </c>
      <c r="AA288" s="80" t="str">
        <f t="shared" si="20"/>
        <v>风险管理部</v>
      </c>
      <c r="AB288" s="81" t="s">
        <v>524</v>
      </c>
      <c r="AC288" s="81">
        <v>0</v>
      </c>
      <c r="AD288" s="81">
        <v>0</v>
      </c>
      <c r="AE288" s="81">
        <v>0</v>
      </c>
      <c r="AF288" s="81">
        <v>0</v>
      </c>
      <c r="AG288" s="80" t="str">
        <f>IFERROR(VLOOKUP(AB288,$AI:$AJ,2,FALSE),0)</f>
        <v>风险管理部</v>
      </c>
      <c r="AI288" s="89" t="s">
        <v>687</v>
      </c>
      <c r="AJ288" s="89" t="s">
        <v>57</v>
      </c>
      <c r="AL288" s="83"/>
      <c r="AM288" s="83"/>
      <c r="AN288" s="83"/>
      <c r="AO288" s="83"/>
      <c r="AP288" s="83"/>
      <c r="AX288" s="80" t="s">
        <v>687</v>
      </c>
      <c r="AY288" s="80" t="s">
        <v>57</v>
      </c>
    </row>
    <row r="289" s="80" customFormat="1" ht="17.25" spans="1:51">
      <c r="A289" s="95"/>
      <c r="B289" s="95"/>
      <c r="C289" s="95"/>
      <c r="D289" s="95"/>
      <c r="E289" s="95"/>
      <c r="F289" s="95"/>
      <c r="G289" s="95"/>
      <c r="H289" s="95"/>
      <c r="I289" s="95"/>
      <c r="J289" s="95"/>
      <c r="K289" s="95"/>
      <c r="Y289" s="98"/>
      <c r="Z289" s="80">
        <f t="shared" si="19"/>
        <v>0</v>
      </c>
      <c r="AA289" s="80" t="str">
        <f t="shared" si="20"/>
        <v>花木支行</v>
      </c>
      <c r="AB289" s="81" t="s">
        <v>681</v>
      </c>
      <c r="AC289" s="81">
        <v>0</v>
      </c>
      <c r="AD289" s="81">
        <v>0</v>
      </c>
      <c r="AE289" s="81">
        <v>0</v>
      </c>
      <c r="AF289" s="81">
        <v>0</v>
      </c>
      <c r="AG289" s="80" t="str">
        <f>IFERROR(VLOOKUP(AB289,$AI:$AJ,2,FALSE),0)</f>
        <v>花木支行</v>
      </c>
      <c r="AI289" s="89" t="s">
        <v>688</v>
      </c>
      <c r="AJ289" s="89" t="s">
        <v>57</v>
      </c>
      <c r="AL289" s="83"/>
      <c r="AM289" s="83"/>
      <c r="AN289" s="83"/>
      <c r="AO289" s="83"/>
      <c r="AP289" s="83"/>
      <c r="AX289" s="80" t="s">
        <v>688</v>
      </c>
      <c r="AY289" s="80" t="s">
        <v>57</v>
      </c>
    </row>
    <row r="290" s="80" customFormat="1" ht="17.25" spans="1:51">
      <c r="A290" s="95"/>
      <c r="B290" s="95"/>
      <c r="C290" s="95"/>
      <c r="D290" s="95"/>
      <c r="E290" s="95"/>
      <c r="F290" s="95"/>
      <c r="G290" s="95"/>
      <c r="H290" s="95"/>
      <c r="I290" s="95"/>
      <c r="J290" s="95"/>
      <c r="K290" s="95"/>
      <c r="Y290" s="98"/>
      <c r="Z290" s="80">
        <f t="shared" si="19"/>
        <v>0</v>
      </c>
      <c r="AA290" s="80" t="str">
        <f t="shared" si="20"/>
        <v>金海华城分理处</v>
      </c>
      <c r="AB290" s="81" t="s">
        <v>145</v>
      </c>
      <c r="AC290" s="81">
        <v>0</v>
      </c>
      <c r="AD290" s="81">
        <v>0</v>
      </c>
      <c r="AE290" s="81">
        <v>0</v>
      </c>
      <c r="AF290" s="81">
        <v>0</v>
      </c>
      <c r="AG290" s="80" t="str">
        <f>IFERROR(VLOOKUP(AB290,$AI:$AJ,2,FALSE),0)</f>
        <v>金海华城分理处</v>
      </c>
      <c r="AI290" s="89" t="s">
        <v>636</v>
      </c>
      <c r="AJ290" s="89" t="s">
        <v>57</v>
      </c>
      <c r="AL290" s="83"/>
      <c r="AM290" s="83"/>
      <c r="AN290" s="83"/>
      <c r="AO290" s="83"/>
      <c r="AP290" s="83"/>
      <c r="AX290" s="80" t="s">
        <v>636</v>
      </c>
      <c r="AY290" s="80" t="s">
        <v>57</v>
      </c>
    </row>
    <row r="291" s="80" customFormat="1" ht="17.25" spans="1:51">
      <c r="A291" s="95"/>
      <c r="B291" s="95"/>
      <c r="C291" s="95"/>
      <c r="D291" s="95"/>
      <c r="E291" s="95"/>
      <c r="F291" s="95"/>
      <c r="G291" s="95"/>
      <c r="H291" s="95"/>
      <c r="I291" s="95"/>
      <c r="J291" s="95"/>
      <c r="K291" s="95"/>
      <c r="Y291" s="98"/>
      <c r="Z291" s="80">
        <f t="shared" si="19"/>
        <v>0</v>
      </c>
      <c r="AA291" s="80" t="str">
        <f t="shared" si="20"/>
        <v>张江支行</v>
      </c>
      <c r="AB291" s="81" t="s">
        <v>313</v>
      </c>
      <c r="AC291" s="81">
        <v>0</v>
      </c>
      <c r="AD291" s="81">
        <v>0</v>
      </c>
      <c r="AE291" s="81">
        <v>0</v>
      </c>
      <c r="AF291" s="81">
        <v>0</v>
      </c>
      <c r="AG291" s="80" t="str">
        <f>IFERROR(VLOOKUP(AB291,$AI:$AJ,2,FALSE),0)</f>
        <v>张江支行</v>
      </c>
      <c r="AI291" s="89" t="s">
        <v>449</v>
      </c>
      <c r="AJ291" s="89" t="s">
        <v>121</v>
      </c>
      <c r="AL291" s="83"/>
      <c r="AM291" s="83"/>
      <c r="AN291" s="83"/>
      <c r="AO291" s="83"/>
      <c r="AP291" s="83"/>
      <c r="AX291" s="80" t="s">
        <v>449</v>
      </c>
      <c r="AY291" s="80" t="s">
        <v>121</v>
      </c>
    </row>
    <row r="292" s="80" customFormat="1" ht="17.25" spans="1:51">
      <c r="A292" s="95"/>
      <c r="B292" s="95"/>
      <c r="C292" s="95"/>
      <c r="D292" s="95"/>
      <c r="E292" s="95"/>
      <c r="F292" s="95"/>
      <c r="G292" s="95"/>
      <c r="H292" s="95"/>
      <c r="I292" s="95"/>
      <c r="J292" s="95"/>
      <c r="K292" s="95"/>
      <c r="Y292" s="98"/>
      <c r="Z292" s="80">
        <f t="shared" si="19"/>
        <v>0</v>
      </c>
      <c r="AA292" s="80" t="str">
        <f t="shared" si="20"/>
        <v>洋泾支行</v>
      </c>
      <c r="AB292" s="81" t="s">
        <v>689</v>
      </c>
      <c r="AC292" s="81">
        <v>0</v>
      </c>
      <c r="AD292" s="81">
        <v>0</v>
      </c>
      <c r="AE292" s="81">
        <v>0</v>
      </c>
      <c r="AF292" s="81">
        <v>0</v>
      </c>
      <c r="AG292" s="80" t="str">
        <f>IFERROR(VLOOKUP(AB292,$AI:$AJ,2,FALSE),0)</f>
        <v>洋泾支行</v>
      </c>
      <c r="AI292" s="89" t="s">
        <v>364</v>
      </c>
      <c r="AJ292" s="89" t="s">
        <v>57</v>
      </c>
      <c r="AL292" s="83"/>
      <c r="AM292" s="83"/>
      <c r="AN292" s="83"/>
      <c r="AO292" s="83"/>
      <c r="AP292" s="83"/>
      <c r="AX292" s="80" t="s">
        <v>364</v>
      </c>
      <c r="AY292" s="80" t="s">
        <v>57</v>
      </c>
    </row>
    <row r="293" s="80" customFormat="1" ht="17.25" spans="1:51">
      <c r="A293" s="95"/>
      <c r="B293" s="95"/>
      <c r="C293" s="95"/>
      <c r="D293" s="95"/>
      <c r="E293" s="95"/>
      <c r="F293" s="95"/>
      <c r="G293" s="95"/>
      <c r="H293" s="95"/>
      <c r="I293" s="95"/>
      <c r="J293" s="95"/>
      <c r="K293" s="95"/>
      <c r="Y293" s="98"/>
      <c r="Z293" s="80">
        <f t="shared" si="19"/>
        <v>0</v>
      </c>
      <c r="AA293" s="80">
        <f t="shared" si="20"/>
        <v>0</v>
      </c>
      <c r="AB293" s="81" t="s">
        <v>316</v>
      </c>
      <c r="AC293" s="81">
        <v>0</v>
      </c>
      <c r="AD293" s="81">
        <v>0</v>
      </c>
      <c r="AE293" s="81">
        <v>0</v>
      </c>
      <c r="AF293" s="81">
        <v>0</v>
      </c>
      <c r="AG293" s="80">
        <f>IFERROR(VLOOKUP(AB293,$AI:$AJ,2,FALSE),0)</f>
        <v>0</v>
      </c>
      <c r="AI293" s="89" t="s">
        <v>154</v>
      </c>
      <c r="AJ293" s="89" t="s">
        <v>57</v>
      </c>
      <c r="AL293" s="83"/>
      <c r="AM293" s="83"/>
      <c r="AN293" s="83"/>
      <c r="AO293" s="83"/>
      <c r="AP293" s="83"/>
      <c r="AX293" s="80" t="s">
        <v>154</v>
      </c>
      <c r="AY293" s="80" t="s">
        <v>57</v>
      </c>
    </row>
    <row r="294" s="80" customFormat="1" ht="17.25" spans="1:51">
      <c r="A294" s="95"/>
      <c r="B294" s="95"/>
      <c r="C294" s="95"/>
      <c r="D294" s="95"/>
      <c r="E294" s="95"/>
      <c r="F294" s="95"/>
      <c r="G294" s="95"/>
      <c r="H294" s="95"/>
      <c r="I294" s="95"/>
      <c r="J294" s="95"/>
      <c r="K294" s="95"/>
      <c r="Y294" s="98"/>
      <c r="Z294" s="80">
        <f t="shared" si="19"/>
        <v>0</v>
      </c>
      <c r="AA294" s="80">
        <f t="shared" si="20"/>
        <v>0</v>
      </c>
      <c r="AB294" s="81" t="s">
        <v>690</v>
      </c>
      <c r="AC294" s="81">
        <v>0</v>
      </c>
      <c r="AD294" s="81">
        <v>0</v>
      </c>
      <c r="AE294" s="81">
        <v>0</v>
      </c>
      <c r="AF294" s="81">
        <v>0</v>
      </c>
      <c r="AG294" s="80">
        <f>IFERROR(VLOOKUP(AB294,$AI:$AJ,2,FALSE),0)</f>
        <v>0</v>
      </c>
      <c r="AI294" s="93" t="s">
        <v>339</v>
      </c>
      <c r="AJ294" s="89" t="s">
        <v>57</v>
      </c>
      <c r="AL294" s="83"/>
      <c r="AM294" s="83"/>
      <c r="AN294" s="83"/>
      <c r="AO294" s="83"/>
      <c r="AP294" s="83"/>
      <c r="AX294" s="80" t="s">
        <v>339</v>
      </c>
      <c r="AY294" s="80" t="s">
        <v>57</v>
      </c>
    </row>
    <row r="295" s="80" customFormat="1" ht="17.25" spans="1:51">
      <c r="A295" s="95"/>
      <c r="B295" s="95"/>
      <c r="C295" s="95"/>
      <c r="D295" s="95"/>
      <c r="E295" s="95"/>
      <c r="F295" s="95"/>
      <c r="G295" s="95"/>
      <c r="H295" s="95"/>
      <c r="I295" s="95"/>
      <c r="J295" s="95"/>
      <c r="K295" s="95"/>
      <c r="Y295" s="98"/>
      <c r="Z295" s="80">
        <f t="shared" si="19"/>
        <v>0</v>
      </c>
      <c r="AA295" s="80" t="str">
        <f t="shared" si="20"/>
        <v>高桥支行</v>
      </c>
      <c r="AB295" s="81" t="s">
        <v>691</v>
      </c>
      <c r="AC295" s="81">
        <v>0</v>
      </c>
      <c r="AD295" s="81">
        <v>0</v>
      </c>
      <c r="AE295" s="81">
        <v>0</v>
      </c>
      <c r="AF295" s="81">
        <v>0</v>
      </c>
      <c r="AG295" s="80" t="str">
        <f>IFERROR(VLOOKUP(AB295,$AI:$AJ,2,FALSE),0)</f>
        <v>高桥支行</v>
      </c>
      <c r="AI295" s="94" t="s">
        <v>692</v>
      </c>
      <c r="AJ295" s="89" t="s">
        <v>57</v>
      </c>
      <c r="AL295" s="83"/>
      <c r="AM295" s="83"/>
      <c r="AN295" s="83"/>
      <c r="AO295" s="83"/>
      <c r="AP295" s="83"/>
      <c r="AX295" s="80" t="s">
        <v>692</v>
      </c>
      <c r="AY295" s="80" t="s">
        <v>57</v>
      </c>
    </row>
    <row r="296" s="80" customFormat="1" ht="17.25" spans="1:51">
      <c r="A296" s="95"/>
      <c r="B296" s="95"/>
      <c r="C296" s="95"/>
      <c r="D296" s="95"/>
      <c r="E296" s="95"/>
      <c r="F296" s="95"/>
      <c r="G296" s="95"/>
      <c r="H296" s="95"/>
      <c r="I296" s="95"/>
      <c r="J296" s="95"/>
      <c r="K296" s="95"/>
      <c r="Y296" s="98"/>
      <c r="Z296" s="80">
        <f t="shared" si="19"/>
        <v>0</v>
      </c>
      <c r="AA296" s="80" t="str">
        <f t="shared" si="20"/>
        <v>营业部</v>
      </c>
      <c r="AB296" s="81" t="s">
        <v>632</v>
      </c>
      <c r="AC296" s="81">
        <v>0</v>
      </c>
      <c r="AD296" s="81">
        <v>0</v>
      </c>
      <c r="AE296" s="81">
        <v>0</v>
      </c>
      <c r="AF296" s="81">
        <v>0</v>
      </c>
      <c r="AG296" s="80" t="str">
        <f>IFERROR(VLOOKUP(AB296,$AI:$AJ,2,FALSE),0)</f>
        <v>营业部</v>
      </c>
      <c r="AI296" s="89" t="s">
        <v>694</v>
      </c>
      <c r="AJ296" s="89" t="s">
        <v>57</v>
      </c>
      <c r="AL296" s="83"/>
      <c r="AM296" s="83"/>
      <c r="AN296" s="83"/>
      <c r="AO296" s="83"/>
      <c r="AP296" s="83"/>
      <c r="AX296" s="80" t="s">
        <v>694</v>
      </c>
      <c r="AY296" s="80" t="s">
        <v>57</v>
      </c>
    </row>
    <row r="297" s="80" customFormat="1" ht="17.25" spans="1:51">
      <c r="A297" s="95"/>
      <c r="B297" s="95"/>
      <c r="C297" s="95"/>
      <c r="D297" s="95"/>
      <c r="E297" s="95"/>
      <c r="F297" s="95"/>
      <c r="G297" s="95"/>
      <c r="H297" s="95"/>
      <c r="I297" s="95"/>
      <c r="J297" s="95"/>
      <c r="K297" s="95"/>
      <c r="Y297" s="98"/>
      <c r="Z297" s="80">
        <f t="shared" si="19"/>
        <v>0</v>
      </c>
      <c r="AA297" s="80">
        <f t="shared" si="20"/>
        <v>0</v>
      </c>
      <c r="AB297" s="81" t="s">
        <v>693</v>
      </c>
      <c r="AC297" s="81">
        <v>0</v>
      </c>
      <c r="AD297" s="81">
        <v>0</v>
      </c>
      <c r="AE297" s="81">
        <v>0</v>
      </c>
      <c r="AF297" s="81">
        <v>0</v>
      </c>
      <c r="AG297" s="80">
        <f>IFERROR(VLOOKUP(AB297,$AI:$AJ,2,FALSE),0)</f>
        <v>0</v>
      </c>
      <c r="AI297" s="89" t="s">
        <v>696</v>
      </c>
      <c r="AJ297" s="89" t="s">
        <v>57</v>
      </c>
      <c r="AL297" s="83"/>
      <c r="AM297" s="83"/>
      <c r="AN297" s="83"/>
      <c r="AO297" s="83"/>
      <c r="AP297" s="83"/>
      <c r="AX297" s="80" t="s">
        <v>696</v>
      </c>
      <c r="AY297" s="80" t="s">
        <v>57</v>
      </c>
    </row>
    <row r="298" s="80" customFormat="1" ht="17.25" spans="1:51">
      <c r="A298" s="95"/>
      <c r="B298" s="95"/>
      <c r="C298" s="95"/>
      <c r="D298" s="95"/>
      <c r="E298" s="95"/>
      <c r="F298" s="95"/>
      <c r="G298" s="95"/>
      <c r="H298" s="95"/>
      <c r="I298" s="95"/>
      <c r="J298" s="95"/>
      <c r="K298" s="95"/>
      <c r="Y298" s="98"/>
      <c r="Z298" s="80">
        <f t="shared" si="19"/>
        <v>0</v>
      </c>
      <c r="AA298" s="80">
        <f t="shared" si="20"/>
        <v>0</v>
      </c>
      <c r="AB298" s="81" t="s">
        <v>695</v>
      </c>
      <c r="AC298" s="81">
        <v>0</v>
      </c>
      <c r="AD298" s="81">
        <v>0</v>
      </c>
      <c r="AE298" s="81">
        <v>0</v>
      </c>
      <c r="AF298" s="81">
        <v>0</v>
      </c>
      <c r="AG298" s="80">
        <f>IFERROR(VLOOKUP(AB298,$AI:$AJ,2,FALSE),0)</f>
        <v>0</v>
      </c>
      <c r="AI298" s="89" t="s">
        <v>505</v>
      </c>
      <c r="AJ298" s="89" t="s">
        <v>57</v>
      </c>
      <c r="AL298" s="83"/>
      <c r="AM298" s="83"/>
      <c r="AN298" s="83"/>
      <c r="AO298" s="83"/>
      <c r="AP298" s="83"/>
      <c r="AX298" s="80" t="s">
        <v>505</v>
      </c>
      <c r="AY298" s="80" t="s">
        <v>57</v>
      </c>
    </row>
    <row r="299" s="80" customFormat="1" ht="17.25" spans="1:51">
      <c r="A299" s="95"/>
      <c r="B299" s="95"/>
      <c r="C299" s="95"/>
      <c r="D299" s="95"/>
      <c r="E299" s="95"/>
      <c r="F299" s="95"/>
      <c r="G299" s="95"/>
      <c r="H299" s="95"/>
      <c r="I299" s="95"/>
      <c r="J299" s="95"/>
      <c r="K299" s="95"/>
      <c r="Y299" s="98"/>
      <c r="Z299" s="80">
        <f t="shared" si="19"/>
        <v>0</v>
      </c>
      <c r="AA299" s="80" t="str">
        <f t="shared" si="20"/>
        <v>运营管理部</v>
      </c>
      <c r="AB299" s="81" t="s">
        <v>398</v>
      </c>
      <c r="AC299" s="81">
        <v>0</v>
      </c>
      <c r="AD299" s="81">
        <v>0</v>
      </c>
      <c r="AE299" s="81">
        <v>0</v>
      </c>
      <c r="AF299" s="81">
        <v>0</v>
      </c>
      <c r="AG299" s="80" t="str">
        <f>IFERROR(VLOOKUP(AB299,$AI:$AJ,2,FALSE),0)</f>
        <v>运营管理部</v>
      </c>
      <c r="AI299" s="89" t="s">
        <v>698</v>
      </c>
      <c r="AJ299" s="89" t="s">
        <v>57</v>
      </c>
      <c r="AL299" s="83"/>
      <c r="AM299" s="83"/>
      <c r="AN299" s="83"/>
      <c r="AO299" s="83"/>
      <c r="AP299" s="83"/>
      <c r="AX299" s="80" t="s">
        <v>698</v>
      </c>
      <c r="AY299" s="80" t="s">
        <v>57</v>
      </c>
    </row>
    <row r="300" s="80" customFormat="1" ht="17.25" spans="1:51">
      <c r="A300" s="95"/>
      <c r="B300" s="95"/>
      <c r="C300" s="95"/>
      <c r="D300" s="95"/>
      <c r="E300" s="95"/>
      <c r="F300" s="95"/>
      <c r="G300" s="95"/>
      <c r="H300" s="95"/>
      <c r="I300" s="95"/>
      <c r="J300" s="95"/>
      <c r="K300" s="95"/>
      <c r="Y300" s="98"/>
      <c r="Z300" s="80">
        <f t="shared" si="19"/>
        <v>0</v>
      </c>
      <c r="AA300" s="80" t="str">
        <f t="shared" si="20"/>
        <v>合庆支行</v>
      </c>
      <c r="AB300" s="81" t="s">
        <v>697</v>
      </c>
      <c r="AC300" s="81">
        <v>0</v>
      </c>
      <c r="AD300" s="81">
        <v>0</v>
      </c>
      <c r="AE300" s="81">
        <v>0</v>
      </c>
      <c r="AF300" s="81">
        <v>0</v>
      </c>
      <c r="AG300" s="80" t="str">
        <f>IFERROR(VLOOKUP(AB300,$AI:$AJ,2,FALSE),0)</f>
        <v>合庆支行</v>
      </c>
      <c r="AI300" s="89" t="s">
        <v>256</v>
      </c>
      <c r="AJ300" s="89" t="s">
        <v>84</v>
      </c>
      <c r="AL300" s="83"/>
      <c r="AM300" s="83"/>
      <c r="AN300" s="83"/>
      <c r="AO300" s="83"/>
      <c r="AP300" s="83"/>
      <c r="AX300" s="80" t="s">
        <v>256</v>
      </c>
      <c r="AY300" s="80" t="s">
        <v>84</v>
      </c>
    </row>
    <row r="301" s="80" customFormat="1" ht="17.25" spans="1:51">
      <c r="A301" s="95"/>
      <c r="B301" s="95"/>
      <c r="C301" s="95"/>
      <c r="D301" s="95"/>
      <c r="E301" s="95"/>
      <c r="F301" s="95"/>
      <c r="G301" s="95"/>
      <c r="H301" s="95"/>
      <c r="I301" s="95"/>
      <c r="J301" s="95"/>
      <c r="K301" s="95"/>
      <c r="Y301" s="98"/>
      <c r="Z301" s="80">
        <f t="shared" si="19"/>
        <v>0</v>
      </c>
      <c r="AA301" s="80">
        <f t="shared" si="20"/>
        <v>0</v>
      </c>
      <c r="AB301" s="81" t="s">
        <v>699</v>
      </c>
      <c r="AC301" s="81">
        <v>0</v>
      </c>
      <c r="AD301" s="81">
        <v>0</v>
      </c>
      <c r="AE301" s="81">
        <v>0</v>
      </c>
      <c r="AF301" s="81">
        <v>0</v>
      </c>
      <c r="AG301" s="80">
        <f>IFERROR(VLOOKUP(AB301,$AI:$AJ,2,FALSE),0)</f>
        <v>0</v>
      </c>
      <c r="AI301" s="89" t="s">
        <v>381</v>
      </c>
      <c r="AJ301" s="89" t="s">
        <v>84</v>
      </c>
      <c r="AL301" s="83"/>
      <c r="AM301" s="83"/>
      <c r="AN301" s="83"/>
      <c r="AO301" s="83"/>
      <c r="AP301" s="83"/>
      <c r="AX301" s="80" t="s">
        <v>381</v>
      </c>
      <c r="AY301" s="80" t="s">
        <v>84</v>
      </c>
    </row>
    <row r="302" s="80" customFormat="1" ht="17.25" spans="1:51">
      <c r="A302" s="95"/>
      <c r="B302" s="95"/>
      <c r="C302" s="95"/>
      <c r="D302" s="95"/>
      <c r="E302" s="95"/>
      <c r="F302" s="95"/>
      <c r="G302" s="95"/>
      <c r="H302" s="95"/>
      <c r="I302" s="95"/>
      <c r="J302" s="95"/>
      <c r="K302" s="95"/>
      <c r="Y302" s="98"/>
      <c r="Z302" s="80">
        <f t="shared" si="19"/>
        <v>0</v>
      </c>
      <c r="AA302" s="80" t="str">
        <f t="shared" si="20"/>
        <v>零售市场部</v>
      </c>
      <c r="AB302" s="81" t="s">
        <v>150</v>
      </c>
      <c r="AC302" s="81">
        <v>1</v>
      </c>
      <c r="AD302" s="81">
        <v>0</v>
      </c>
      <c r="AE302" s="81">
        <v>1</v>
      </c>
      <c r="AF302" s="81">
        <v>0</v>
      </c>
      <c r="AG302" s="80" t="str">
        <f>IFERROR(VLOOKUP(AB302,$AI:$AJ,2,FALSE),0)</f>
        <v>零售市场部</v>
      </c>
      <c r="AI302" s="89" t="s">
        <v>95</v>
      </c>
      <c r="AJ302" s="89" t="s">
        <v>84</v>
      </c>
      <c r="AL302" s="83"/>
      <c r="AM302" s="83"/>
      <c r="AN302" s="83"/>
      <c r="AO302" s="83"/>
      <c r="AP302" s="83"/>
      <c r="AX302" s="80" t="s">
        <v>95</v>
      </c>
      <c r="AY302" s="80" t="s">
        <v>84</v>
      </c>
    </row>
    <row r="303" s="80" customFormat="1" ht="17.25" spans="1:51">
      <c r="A303" s="95"/>
      <c r="B303" s="95"/>
      <c r="C303" s="95"/>
      <c r="D303" s="95"/>
      <c r="E303" s="95"/>
      <c r="F303" s="95"/>
      <c r="G303" s="95"/>
      <c r="H303" s="95"/>
      <c r="I303" s="95"/>
      <c r="J303" s="95"/>
      <c r="K303" s="95"/>
      <c r="Y303" s="98"/>
      <c r="Z303" s="80">
        <f t="shared" si="19"/>
        <v>0</v>
      </c>
      <c r="AA303" s="80">
        <f t="shared" si="20"/>
        <v>0</v>
      </c>
      <c r="AB303" s="81" t="s">
        <v>700</v>
      </c>
      <c r="AC303" s="81">
        <v>0</v>
      </c>
      <c r="AD303" s="81">
        <v>0</v>
      </c>
      <c r="AE303" s="81">
        <v>0</v>
      </c>
      <c r="AF303" s="81">
        <v>0</v>
      </c>
      <c r="AG303" s="80">
        <f>IFERROR(VLOOKUP(AB303,$AI:$AJ,2,FALSE),0)</f>
        <v>0</v>
      </c>
      <c r="AI303" s="93" t="s">
        <v>194</v>
      </c>
      <c r="AJ303" s="89" t="s">
        <v>84</v>
      </c>
      <c r="AL303" s="83"/>
      <c r="AM303" s="83"/>
      <c r="AN303" s="83"/>
      <c r="AO303" s="83"/>
      <c r="AP303" s="83"/>
      <c r="AX303" s="80" t="s">
        <v>194</v>
      </c>
      <c r="AY303" s="80" t="s">
        <v>84</v>
      </c>
    </row>
    <row r="304" s="80" customFormat="1" ht="17.25" spans="1:51">
      <c r="A304" s="95"/>
      <c r="B304" s="95"/>
      <c r="C304" s="95"/>
      <c r="D304" s="95"/>
      <c r="E304" s="95"/>
      <c r="F304" s="95"/>
      <c r="G304" s="95"/>
      <c r="H304" s="95"/>
      <c r="I304" s="95"/>
      <c r="J304" s="95"/>
      <c r="K304" s="95"/>
      <c r="Y304" s="98"/>
      <c r="Z304" s="80">
        <f t="shared" si="19"/>
        <v>0</v>
      </c>
      <c r="AA304" s="80" t="str">
        <f t="shared" si="20"/>
        <v>办公室</v>
      </c>
      <c r="AB304" s="81" t="s">
        <v>81</v>
      </c>
      <c r="AC304" s="81">
        <v>0</v>
      </c>
      <c r="AD304" s="81">
        <v>0</v>
      </c>
      <c r="AE304" s="81">
        <v>0</v>
      </c>
      <c r="AF304" s="81">
        <v>0</v>
      </c>
      <c r="AG304" s="80" t="str">
        <f>IFERROR(VLOOKUP(AB304,$AI:$AJ,2,FALSE),0)</f>
        <v>办公室</v>
      </c>
      <c r="AI304" s="89" t="s">
        <v>689</v>
      </c>
      <c r="AJ304" s="89" t="s">
        <v>84</v>
      </c>
      <c r="AL304" s="83"/>
      <c r="AM304" s="83"/>
      <c r="AN304" s="83"/>
      <c r="AO304" s="83"/>
      <c r="AP304" s="83"/>
      <c r="AX304" s="80" t="s">
        <v>689</v>
      </c>
      <c r="AY304" s="80" t="s">
        <v>84</v>
      </c>
    </row>
    <row r="305" s="80" customFormat="1" ht="17.25" spans="1:51">
      <c r="A305" s="95"/>
      <c r="B305" s="95"/>
      <c r="C305" s="95"/>
      <c r="D305" s="95"/>
      <c r="E305" s="95"/>
      <c r="F305" s="95"/>
      <c r="G305" s="95"/>
      <c r="H305" s="95"/>
      <c r="I305" s="95"/>
      <c r="J305" s="95"/>
      <c r="K305" s="95"/>
      <c r="Y305" s="98"/>
      <c r="Z305" s="80">
        <f t="shared" ref="Z305:Z368" si="21">P305-Y305</f>
        <v>0</v>
      </c>
      <c r="AA305" s="80" t="str">
        <f t="shared" si="20"/>
        <v>零售市场部</v>
      </c>
      <c r="AB305" s="81" t="s">
        <v>173</v>
      </c>
      <c r="AC305" s="81">
        <v>0</v>
      </c>
      <c r="AD305" s="81">
        <v>0</v>
      </c>
      <c r="AE305" s="81">
        <v>0</v>
      </c>
      <c r="AF305" s="81">
        <v>20000</v>
      </c>
      <c r="AG305" s="80" t="str">
        <f>IFERROR(VLOOKUP(AB305,$AI:$AJ,2,FALSE),0)</f>
        <v>零售市场部</v>
      </c>
      <c r="AI305" s="89" t="s">
        <v>166</v>
      </c>
      <c r="AJ305" s="89" t="s">
        <v>84</v>
      </c>
      <c r="AL305" s="83"/>
      <c r="AM305" s="83"/>
      <c r="AN305" s="83"/>
      <c r="AO305" s="83"/>
      <c r="AP305" s="83"/>
      <c r="AX305" s="80" t="s">
        <v>166</v>
      </c>
      <c r="AY305" s="80" t="s">
        <v>84</v>
      </c>
    </row>
    <row r="306" s="80" customFormat="1" ht="17.25" spans="1:51">
      <c r="A306" s="95"/>
      <c r="B306" s="95"/>
      <c r="C306" s="95"/>
      <c r="D306" s="95"/>
      <c r="E306" s="95"/>
      <c r="F306" s="95"/>
      <c r="G306" s="95"/>
      <c r="H306" s="95"/>
      <c r="I306" s="95"/>
      <c r="J306" s="95"/>
      <c r="K306" s="95"/>
      <c r="Y306" s="98"/>
      <c r="Z306" s="80">
        <f t="shared" si="21"/>
        <v>0</v>
      </c>
      <c r="AA306" s="80" t="str">
        <f t="shared" si="20"/>
        <v>黄楼支行</v>
      </c>
      <c r="AB306" s="81" t="s">
        <v>321</v>
      </c>
      <c r="AC306" s="81">
        <v>0</v>
      </c>
      <c r="AD306" s="81">
        <v>0</v>
      </c>
      <c r="AE306" s="81">
        <v>3</v>
      </c>
      <c r="AF306" s="81">
        <v>0</v>
      </c>
      <c r="AG306" s="80" t="str">
        <f>IFERROR(VLOOKUP(AB306,$AI:$AJ,2,FALSE),0)</f>
        <v>黄楼支行</v>
      </c>
      <c r="AI306" s="89" t="s">
        <v>478</v>
      </c>
      <c r="AJ306" s="89" t="s">
        <v>84</v>
      </c>
      <c r="AL306" s="83"/>
      <c r="AM306" s="83"/>
      <c r="AN306" s="83"/>
      <c r="AO306" s="83"/>
      <c r="AP306" s="83"/>
      <c r="AX306" s="80" t="s">
        <v>478</v>
      </c>
      <c r="AY306" s="80" t="s">
        <v>84</v>
      </c>
    </row>
    <row r="307" s="80" customFormat="1" ht="17.25" spans="1:51">
      <c r="A307" s="95"/>
      <c r="B307" s="95"/>
      <c r="C307" s="95"/>
      <c r="D307" s="95"/>
      <c r="E307" s="95"/>
      <c r="F307" s="95"/>
      <c r="G307" s="95"/>
      <c r="H307" s="95"/>
      <c r="I307" s="95"/>
      <c r="J307" s="95"/>
      <c r="K307" s="95"/>
      <c r="Y307" s="98"/>
      <c r="Z307" s="80">
        <f t="shared" si="21"/>
        <v>0</v>
      </c>
      <c r="AA307" s="80" t="str">
        <f t="shared" si="20"/>
        <v>五星路支行</v>
      </c>
      <c r="AB307" s="81" t="s">
        <v>701</v>
      </c>
      <c r="AC307" s="81">
        <v>0</v>
      </c>
      <c r="AD307" s="81">
        <v>0</v>
      </c>
      <c r="AE307" s="81">
        <v>0</v>
      </c>
      <c r="AF307" s="81">
        <v>0</v>
      </c>
      <c r="AG307" s="80" t="str">
        <f>IFERROR(VLOOKUP(AB307,$AI:$AJ,2,FALSE),0)</f>
        <v>五星路支行</v>
      </c>
      <c r="AI307" s="89" t="s">
        <v>703</v>
      </c>
      <c r="AJ307" s="89" t="s">
        <v>84</v>
      </c>
      <c r="AL307" s="83"/>
      <c r="AM307" s="83"/>
      <c r="AN307" s="83"/>
      <c r="AO307" s="83"/>
      <c r="AP307" s="83"/>
      <c r="AX307" s="80" t="s">
        <v>703</v>
      </c>
      <c r="AY307" s="80" t="s">
        <v>84</v>
      </c>
    </row>
    <row r="308" s="80" customFormat="1" ht="17.25" spans="1:51">
      <c r="A308" s="95"/>
      <c r="B308" s="95"/>
      <c r="C308" s="95"/>
      <c r="D308" s="95"/>
      <c r="E308" s="95"/>
      <c r="F308" s="95"/>
      <c r="G308" s="95"/>
      <c r="H308" s="95"/>
      <c r="I308" s="95"/>
      <c r="J308" s="95"/>
      <c r="K308" s="95"/>
      <c r="Y308" s="98"/>
      <c r="Z308" s="80">
        <f t="shared" si="21"/>
        <v>0</v>
      </c>
      <c r="AA308" s="80" t="str">
        <f t="shared" si="20"/>
        <v>川沙支行</v>
      </c>
      <c r="AB308" s="81" t="s">
        <v>702</v>
      </c>
      <c r="AC308" s="81">
        <v>0</v>
      </c>
      <c r="AD308" s="81">
        <v>0</v>
      </c>
      <c r="AE308" s="81">
        <v>0</v>
      </c>
      <c r="AF308" s="81">
        <v>0</v>
      </c>
      <c r="AG308" s="80" t="str">
        <f>IFERROR(VLOOKUP(AB308,$AI:$AJ,2,FALSE),0)</f>
        <v>川沙支行</v>
      </c>
      <c r="AI308" s="89" t="s">
        <v>211</v>
      </c>
      <c r="AJ308" s="89" t="s">
        <v>135</v>
      </c>
      <c r="AL308" s="83"/>
      <c r="AM308" s="83"/>
      <c r="AN308" s="83"/>
      <c r="AO308" s="83"/>
      <c r="AP308" s="83"/>
      <c r="AX308" s="80" t="s">
        <v>211</v>
      </c>
      <c r="AY308" s="80" t="s">
        <v>135</v>
      </c>
    </row>
    <row r="309" s="80" customFormat="1" ht="17.25" spans="1:51">
      <c r="A309" s="95"/>
      <c r="B309" s="95"/>
      <c r="C309" s="95"/>
      <c r="D309" s="95"/>
      <c r="E309" s="95"/>
      <c r="F309" s="95"/>
      <c r="G309" s="95"/>
      <c r="H309" s="95"/>
      <c r="I309" s="95"/>
      <c r="J309" s="95"/>
      <c r="K309" s="95"/>
      <c r="Y309" s="98"/>
      <c r="Z309" s="80">
        <f t="shared" si="21"/>
        <v>0</v>
      </c>
      <c r="AA309" s="80" t="str">
        <f t="shared" si="20"/>
        <v>三林支行</v>
      </c>
      <c r="AB309" s="81" t="s">
        <v>704</v>
      </c>
      <c r="AC309" s="81">
        <v>0</v>
      </c>
      <c r="AD309" s="81">
        <v>0</v>
      </c>
      <c r="AE309" s="81">
        <v>0</v>
      </c>
      <c r="AF309" s="81">
        <v>0</v>
      </c>
      <c r="AG309" s="80" t="str">
        <f>IFERROR(VLOOKUP(AB309,$AI:$AJ,2,FALSE),0)</f>
        <v>三林支行</v>
      </c>
      <c r="AI309" s="89" t="s">
        <v>473</v>
      </c>
      <c r="AJ309" s="89" t="s">
        <v>135</v>
      </c>
      <c r="AL309" s="83"/>
      <c r="AM309" s="83"/>
      <c r="AN309" s="83"/>
      <c r="AO309" s="83"/>
      <c r="AP309" s="83"/>
      <c r="AX309" s="80" t="s">
        <v>473</v>
      </c>
      <c r="AY309" s="80" t="s">
        <v>135</v>
      </c>
    </row>
    <row r="310" s="80" customFormat="1" ht="17.25" spans="1:51">
      <c r="A310" s="95"/>
      <c r="B310" s="95"/>
      <c r="C310" s="95"/>
      <c r="D310" s="95"/>
      <c r="E310" s="95"/>
      <c r="F310" s="95"/>
      <c r="G310" s="95"/>
      <c r="H310" s="95"/>
      <c r="I310" s="95"/>
      <c r="J310" s="95"/>
      <c r="K310" s="95"/>
      <c r="Y310" s="98"/>
      <c r="Z310" s="80">
        <f t="shared" si="21"/>
        <v>0</v>
      </c>
      <c r="AA310" s="80" t="str">
        <f t="shared" si="20"/>
        <v>六团支行</v>
      </c>
      <c r="AB310" s="81" t="s">
        <v>705</v>
      </c>
      <c r="AC310" s="81">
        <v>0</v>
      </c>
      <c r="AD310" s="81">
        <v>0</v>
      </c>
      <c r="AE310" s="81">
        <v>0</v>
      </c>
      <c r="AF310" s="81">
        <v>0</v>
      </c>
      <c r="AG310" s="80" t="str">
        <f>IFERROR(VLOOKUP(AB310,$AI:$AJ,2,FALSE),0)</f>
        <v>六团支行</v>
      </c>
      <c r="AI310" s="91" t="s">
        <v>431</v>
      </c>
      <c r="AJ310" s="89" t="s">
        <v>135</v>
      </c>
      <c r="AL310" s="83"/>
      <c r="AM310" s="83"/>
      <c r="AN310" s="83"/>
      <c r="AO310" s="83"/>
      <c r="AP310" s="83"/>
      <c r="AX310" s="80" t="s">
        <v>431</v>
      </c>
      <c r="AY310" s="80" t="s">
        <v>135</v>
      </c>
    </row>
    <row r="311" s="80" customFormat="1" ht="17.25" spans="1:51">
      <c r="A311" s="95"/>
      <c r="B311" s="95"/>
      <c r="C311" s="95"/>
      <c r="D311" s="95"/>
      <c r="E311" s="95"/>
      <c r="F311" s="95"/>
      <c r="G311" s="95"/>
      <c r="H311" s="95"/>
      <c r="I311" s="95"/>
      <c r="J311" s="95"/>
      <c r="K311" s="95"/>
      <c r="Y311" s="98"/>
      <c r="Z311" s="80">
        <f t="shared" si="21"/>
        <v>0</v>
      </c>
      <c r="AA311" s="80" t="str">
        <f t="shared" si="20"/>
        <v>花木支行</v>
      </c>
      <c r="AB311" s="81" t="s">
        <v>154</v>
      </c>
      <c r="AC311" s="81">
        <v>0</v>
      </c>
      <c r="AD311" s="81">
        <v>0</v>
      </c>
      <c r="AE311" s="81">
        <v>0</v>
      </c>
      <c r="AF311" s="81">
        <v>0</v>
      </c>
      <c r="AG311" s="80" t="str">
        <f>IFERROR(VLOOKUP(AB311,$AI:$AJ,2,FALSE),0)</f>
        <v>花木支行</v>
      </c>
      <c r="AI311" s="93" t="s">
        <v>322</v>
      </c>
      <c r="AJ311" s="89" t="s">
        <v>135</v>
      </c>
      <c r="AL311" s="83"/>
      <c r="AM311" s="83"/>
      <c r="AN311" s="83"/>
      <c r="AO311" s="83"/>
      <c r="AP311" s="83"/>
      <c r="AX311" s="80" t="s">
        <v>322</v>
      </c>
      <c r="AY311" s="80" t="s">
        <v>135</v>
      </c>
    </row>
    <row r="312" s="80" customFormat="1" ht="17.25" spans="1:51">
      <c r="A312" s="95"/>
      <c r="B312" s="95"/>
      <c r="C312" s="95"/>
      <c r="D312" s="95"/>
      <c r="E312" s="95"/>
      <c r="F312" s="95"/>
      <c r="G312" s="95"/>
      <c r="H312" s="95"/>
      <c r="I312" s="95"/>
      <c r="J312" s="95"/>
      <c r="K312" s="95"/>
      <c r="Y312" s="98"/>
      <c r="Z312" s="80">
        <f t="shared" si="21"/>
        <v>0</v>
      </c>
      <c r="AA312" s="80">
        <f t="shared" si="20"/>
        <v>0</v>
      </c>
      <c r="AB312" s="81" t="s">
        <v>706</v>
      </c>
      <c r="AC312" s="81">
        <v>0</v>
      </c>
      <c r="AD312" s="81">
        <v>0</v>
      </c>
      <c r="AE312" s="81">
        <v>0</v>
      </c>
      <c r="AF312" s="81">
        <v>0</v>
      </c>
      <c r="AG312" s="80">
        <f>IFERROR(VLOOKUP(AB312,$AI:$AJ,2,FALSE),0)</f>
        <v>0</v>
      </c>
      <c r="AI312" s="94" t="s">
        <v>118</v>
      </c>
      <c r="AJ312" s="89" t="s">
        <v>135</v>
      </c>
      <c r="AL312" s="83"/>
      <c r="AM312" s="83"/>
      <c r="AN312" s="83"/>
      <c r="AO312" s="83"/>
      <c r="AP312" s="83"/>
      <c r="AX312" s="80" t="s">
        <v>118</v>
      </c>
      <c r="AY312" s="80" t="s">
        <v>135</v>
      </c>
    </row>
    <row r="313" s="80" customFormat="1" ht="17.25" spans="1:51">
      <c r="A313" s="95"/>
      <c r="B313" s="95"/>
      <c r="C313" s="95"/>
      <c r="D313" s="95"/>
      <c r="E313" s="95"/>
      <c r="F313" s="95"/>
      <c r="G313" s="95"/>
      <c r="H313" s="95"/>
      <c r="I313" s="95"/>
      <c r="J313" s="95"/>
      <c r="K313" s="95"/>
      <c r="Y313" s="98"/>
      <c r="Z313" s="80">
        <f t="shared" si="21"/>
        <v>0</v>
      </c>
      <c r="AA313" s="80" t="str">
        <f t="shared" si="20"/>
        <v>花木支行</v>
      </c>
      <c r="AB313" s="81" t="s">
        <v>694</v>
      </c>
      <c r="AC313" s="81">
        <v>0</v>
      </c>
      <c r="AD313" s="81">
        <v>0</v>
      </c>
      <c r="AE313" s="81">
        <v>0</v>
      </c>
      <c r="AF313" s="81">
        <v>0</v>
      </c>
      <c r="AG313" s="80" t="str">
        <f>IFERROR(VLOOKUP(AB313,$AI:$AJ,2,FALSE),0)</f>
        <v>花木支行</v>
      </c>
      <c r="AI313" s="93" t="s">
        <v>708</v>
      </c>
      <c r="AJ313" s="89" t="s">
        <v>135</v>
      </c>
      <c r="AL313" s="83"/>
      <c r="AM313" s="83"/>
      <c r="AN313" s="83"/>
      <c r="AO313" s="83"/>
      <c r="AP313" s="83"/>
      <c r="AX313" s="80" t="s">
        <v>708</v>
      </c>
      <c r="AY313" s="80" t="s">
        <v>135</v>
      </c>
    </row>
    <row r="314" s="80" customFormat="1" ht="17.25" spans="1:51">
      <c r="A314" s="95"/>
      <c r="B314" s="95"/>
      <c r="C314" s="95"/>
      <c r="D314" s="95"/>
      <c r="E314" s="95"/>
      <c r="F314" s="95"/>
      <c r="G314" s="95"/>
      <c r="H314" s="95"/>
      <c r="I314" s="95"/>
      <c r="J314" s="95"/>
      <c r="K314" s="95"/>
      <c r="Y314" s="98"/>
      <c r="Z314" s="80">
        <f t="shared" si="21"/>
        <v>0</v>
      </c>
      <c r="AA314" s="80" t="str">
        <f t="shared" si="20"/>
        <v>施湾支行</v>
      </c>
      <c r="AB314" s="81" t="s">
        <v>707</v>
      </c>
      <c r="AC314" s="81">
        <v>0</v>
      </c>
      <c r="AD314" s="81">
        <v>0</v>
      </c>
      <c r="AE314" s="81">
        <v>0</v>
      </c>
      <c r="AF314" s="81">
        <v>0</v>
      </c>
      <c r="AG314" s="80" t="str">
        <f>IFERROR(VLOOKUP(AB314,$AI:$AJ,2,FALSE),0)</f>
        <v>施湾支行</v>
      </c>
      <c r="AI314" s="89" t="s">
        <v>464</v>
      </c>
      <c r="AJ314" s="89" t="s">
        <v>135</v>
      </c>
      <c r="AL314" s="83"/>
      <c r="AM314" s="83"/>
      <c r="AN314" s="83"/>
      <c r="AO314" s="83"/>
      <c r="AP314" s="83"/>
      <c r="AX314" s="80" t="s">
        <v>464</v>
      </c>
      <c r="AY314" s="80" t="s">
        <v>135</v>
      </c>
    </row>
    <row r="315" s="80" customFormat="1" ht="17.25" spans="1:51">
      <c r="A315" s="95"/>
      <c r="B315" s="95"/>
      <c r="C315" s="95"/>
      <c r="D315" s="95"/>
      <c r="E315" s="95"/>
      <c r="F315" s="95"/>
      <c r="G315" s="95"/>
      <c r="H315" s="95"/>
      <c r="I315" s="95"/>
      <c r="J315" s="95"/>
      <c r="K315" s="95"/>
      <c r="Y315" s="98"/>
      <c r="Z315" s="80">
        <f t="shared" si="21"/>
        <v>0</v>
      </c>
      <c r="AA315" s="80" t="str">
        <f t="shared" si="20"/>
        <v>东沟支行</v>
      </c>
      <c r="AB315" s="81" t="s">
        <v>709</v>
      </c>
      <c r="AC315" s="81">
        <v>0</v>
      </c>
      <c r="AD315" s="81">
        <v>0</v>
      </c>
      <c r="AE315" s="81">
        <v>0</v>
      </c>
      <c r="AF315" s="81">
        <v>0</v>
      </c>
      <c r="AG315" s="80" t="str">
        <f>IFERROR(VLOOKUP(AB315,$AI:$AJ,2,FALSE),0)</f>
        <v>东沟支行</v>
      </c>
      <c r="AI315" s="89" t="s">
        <v>710</v>
      </c>
      <c r="AJ315" s="89" t="s">
        <v>135</v>
      </c>
      <c r="AL315" s="83"/>
      <c r="AM315" s="83"/>
      <c r="AN315" s="83"/>
      <c r="AO315" s="83"/>
      <c r="AP315" s="83"/>
      <c r="AX315" s="80" t="s">
        <v>710</v>
      </c>
      <c r="AY315" s="80" t="s">
        <v>135</v>
      </c>
    </row>
    <row r="316" s="80" customFormat="1" ht="17.25" spans="1:51">
      <c r="A316" s="95"/>
      <c r="B316" s="95"/>
      <c r="C316" s="95"/>
      <c r="D316" s="95"/>
      <c r="E316" s="95"/>
      <c r="F316" s="95"/>
      <c r="G316" s="95"/>
      <c r="H316" s="95"/>
      <c r="I316" s="95"/>
      <c r="J316" s="95"/>
      <c r="K316" s="95"/>
      <c r="Y316" s="98"/>
      <c r="Z316" s="80">
        <f t="shared" si="21"/>
        <v>0</v>
      </c>
      <c r="AA316" s="80" t="str">
        <f t="shared" si="20"/>
        <v>北蔡支行</v>
      </c>
      <c r="AB316" s="81" t="s">
        <v>326</v>
      </c>
      <c r="AC316" s="81">
        <v>0</v>
      </c>
      <c r="AD316" s="81">
        <v>0</v>
      </c>
      <c r="AE316" s="81">
        <v>0</v>
      </c>
      <c r="AF316" s="81">
        <v>0</v>
      </c>
      <c r="AG316" s="80" t="str">
        <f>IFERROR(VLOOKUP(AB316,$AI:$AJ,2,FALSE),0)</f>
        <v>北蔡支行</v>
      </c>
      <c r="AI316" s="89" t="s">
        <v>232</v>
      </c>
      <c r="AJ316" s="89" t="s">
        <v>93</v>
      </c>
      <c r="AL316" s="83"/>
      <c r="AM316" s="83"/>
      <c r="AN316" s="83"/>
      <c r="AO316" s="83"/>
      <c r="AP316" s="83"/>
      <c r="AX316" s="80" t="s">
        <v>232</v>
      </c>
      <c r="AY316" s="80" t="s">
        <v>93</v>
      </c>
    </row>
    <row r="317" s="80" customFormat="1" ht="17.25" spans="1:51">
      <c r="A317" s="95"/>
      <c r="B317" s="95"/>
      <c r="C317" s="95"/>
      <c r="D317" s="95"/>
      <c r="E317" s="95"/>
      <c r="F317" s="95"/>
      <c r="G317" s="95"/>
      <c r="H317" s="95"/>
      <c r="I317" s="95"/>
      <c r="J317" s="95"/>
      <c r="K317" s="95"/>
      <c r="Y317" s="98"/>
      <c r="Z317" s="80">
        <f t="shared" si="21"/>
        <v>0</v>
      </c>
      <c r="AA317" s="80" t="str">
        <f t="shared" si="20"/>
        <v>办公室</v>
      </c>
      <c r="AB317" s="81" t="s">
        <v>92</v>
      </c>
      <c r="AC317" s="81">
        <v>0</v>
      </c>
      <c r="AD317" s="81">
        <v>0</v>
      </c>
      <c r="AE317" s="81">
        <v>0</v>
      </c>
      <c r="AF317" s="81">
        <v>0</v>
      </c>
      <c r="AG317" s="80" t="str">
        <f>IFERROR(VLOOKUP(AB317,$AI:$AJ,2,FALSE),0)</f>
        <v>办公室</v>
      </c>
      <c r="AI317" s="89" t="s">
        <v>712</v>
      </c>
      <c r="AJ317" s="89" t="s">
        <v>182</v>
      </c>
      <c r="AL317" s="83"/>
      <c r="AM317" s="83"/>
      <c r="AN317" s="83"/>
      <c r="AO317" s="83"/>
      <c r="AP317" s="83"/>
      <c r="AX317" s="80" t="s">
        <v>712</v>
      </c>
      <c r="AY317" s="80" t="s">
        <v>182</v>
      </c>
    </row>
    <row r="318" s="80" customFormat="1" ht="17.25" spans="1:51">
      <c r="A318" s="95"/>
      <c r="B318" s="95"/>
      <c r="C318" s="95"/>
      <c r="D318" s="95"/>
      <c r="E318" s="95"/>
      <c r="F318" s="95"/>
      <c r="G318" s="95"/>
      <c r="H318" s="95"/>
      <c r="I318" s="95"/>
      <c r="J318" s="95"/>
      <c r="K318" s="95"/>
      <c r="Y318" s="98"/>
      <c r="Z318" s="80">
        <f t="shared" si="21"/>
        <v>0</v>
      </c>
      <c r="AA318" s="80" t="str">
        <f t="shared" si="20"/>
        <v>张江支行</v>
      </c>
      <c r="AB318" s="81" t="s">
        <v>711</v>
      </c>
      <c r="AC318" s="81">
        <v>0</v>
      </c>
      <c r="AD318" s="81">
        <v>0</v>
      </c>
      <c r="AE318" s="81">
        <v>0</v>
      </c>
      <c r="AF318" s="81">
        <v>0</v>
      </c>
      <c r="AG318" s="80" t="str">
        <f>IFERROR(VLOOKUP(AB318,$AI:$AJ,2,FALSE),0)</f>
        <v>张江支行</v>
      </c>
      <c r="AI318" s="92" t="s">
        <v>85</v>
      </c>
      <c r="AJ318" s="89" t="s">
        <v>93</v>
      </c>
      <c r="AL318" s="83"/>
      <c r="AM318" s="83"/>
      <c r="AN318" s="83"/>
      <c r="AO318" s="83"/>
      <c r="AP318" s="83"/>
      <c r="AX318" s="80" t="s">
        <v>85</v>
      </c>
      <c r="AY318" s="80" t="s">
        <v>93</v>
      </c>
    </row>
    <row r="319" s="80" customFormat="1" ht="17.25" spans="1:51">
      <c r="A319" s="95"/>
      <c r="B319" s="95"/>
      <c r="C319" s="95"/>
      <c r="D319" s="95"/>
      <c r="E319" s="95"/>
      <c r="F319" s="95"/>
      <c r="G319" s="95"/>
      <c r="H319" s="95"/>
      <c r="I319" s="95"/>
      <c r="J319" s="95"/>
      <c r="K319" s="95"/>
      <c r="Y319" s="98"/>
      <c r="Z319" s="80">
        <f t="shared" si="21"/>
        <v>0</v>
      </c>
      <c r="AA319" s="80" t="str">
        <f t="shared" si="20"/>
        <v>三林支行</v>
      </c>
      <c r="AB319" s="81" t="s">
        <v>713</v>
      </c>
      <c r="AC319" s="81">
        <v>0</v>
      </c>
      <c r="AD319" s="81">
        <v>0</v>
      </c>
      <c r="AE319" s="81">
        <v>0</v>
      </c>
      <c r="AF319" s="81">
        <v>0</v>
      </c>
      <c r="AG319" s="80" t="str">
        <f>IFERROR(VLOOKUP(AB319,$AI:$AJ,2,FALSE),0)</f>
        <v>三林支行</v>
      </c>
      <c r="AI319" s="89" t="s">
        <v>573</v>
      </c>
      <c r="AJ319" s="89" t="s">
        <v>93</v>
      </c>
      <c r="AL319" s="83"/>
      <c r="AM319" s="83"/>
      <c r="AN319" s="83"/>
      <c r="AO319" s="83"/>
      <c r="AP319" s="83"/>
      <c r="AX319" s="80" t="s">
        <v>573</v>
      </c>
      <c r="AY319" s="80" t="s">
        <v>93</v>
      </c>
    </row>
    <row r="320" s="80" customFormat="1" ht="17.25" spans="1:51">
      <c r="A320" s="95"/>
      <c r="B320" s="95"/>
      <c r="C320" s="95"/>
      <c r="D320" s="95"/>
      <c r="E320" s="95"/>
      <c r="F320" s="95"/>
      <c r="G320" s="95"/>
      <c r="H320" s="95"/>
      <c r="I320" s="95"/>
      <c r="J320" s="95"/>
      <c r="K320" s="95"/>
      <c r="Y320" s="98"/>
      <c r="Z320" s="80">
        <f t="shared" si="21"/>
        <v>0</v>
      </c>
      <c r="AA320" s="80" t="str">
        <f t="shared" si="20"/>
        <v>运营管理部</v>
      </c>
      <c r="AB320" s="81" t="s">
        <v>285</v>
      </c>
      <c r="AC320" s="81">
        <v>0</v>
      </c>
      <c r="AD320" s="81">
        <v>0</v>
      </c>
      <c r="AE320" s="81">
        <v>0</v>
      </c>
      <c r="AF320" s="81">
        <v>0</v>
      </c>
      <c r="AG320" s="80" t="str">
        <f>IFERROR(VLOOKUP(AB320,$AI:$AJ,2,FALSE),0)</f>
        <v>运营管理部</v>
      </c>
      <c r="AI320" s="89" t="s">
        <v>715</v>
      </c>
      <c r="AJ320" s="89" t="s">
        <v>72</v>
      </c>
      <c r="AL320" s="83"/>
      <c r="AM320" s="83"/>
      <c r="AN320" s="83"/>
      <c r="AO320" s="83"/>
      <c r="AP320" s="83"/>
      <c r="AX320" s="80" t="s">
        <v>715</v>
      </c>
      <c r="AY320" s="80" t="s">
        <v>72</v>
      </c>
    </row>
    <row r="321" s="80" customFormat="1" ht="17.25" spans="1:51">
      <c r="A321" s="95"/>
      <c r="B321" s="95"/>
      <c r="C321" s="95"/>
      <c r="D321" s="95"/>
      <c r="E321" s="95"/>
      <c r="F321" s="95"/>
      <c r="G321" s="95"/>
      <c r="H321" s="95"/>
      <c r="I321" s="95"/>
      <c r="J321" s="95"/>
      <c r="K321" s="95"/>
      <c r="Y321" s="98"/>
      <c r="Z321" s="80">
        <f t="shared" si="21"/>
        <v>0</v>
      </c>
      <c r="AA321" s="80">
        <f t="shared" si="20"/>
        <v>0</v>
      </c>
      <c r="AB321" s="81" t="s">
        <v>714</v>
      </c>
      <c r="AC321" s="81">
        <v>0</v>
      </c>
      <c r="AD321" s="81">
        <v>0</v>
      </c>
      <c r="AE321" s="81">
        <v>0</v>
      </c>
      <c r="AF321" s="81">
        <v>19000</v>
      </c>
      <c r="AG321" s="80">
        <f>IFERROR(VLOOKUP(AB321,$AI:$AJ,2,FALSE),0)</f>
        <v>0</v>
      </c>
      <c r="AI321" s="89" t="s">
        <v>638</v>
      </c>
      <c r="AJ321" s="89" t="s">
        <v>72</v>
      </c>
      <c r="AL321" s="83"/>
      <c r="AM321" s="83"/>
      <c r="AN321" s="83"/>
      <c r="AO321" s="83"/>
      <c r="AP321" s="83"/>
      <c r="AX321" s="80" t="s">
        <v>638</v>
      </c>
      <c r="AY321" s="80" t="s">
        <v>72</v>
      </c>
    </row>
    <row r="322" s="80" customFormat="1" ht="17.25" spans="1:51">
      <c r="A322" s="95"/>
      <c r="B322" s="95"/>
      <c r="C322" s="95"/>
      <c r="D322" s="95"/>
      <c r="E322" s="95"/>
      <c r="F322" s="95"/>
      <c r="G322" s="95"/>
      <c r="H322" s="95"/>
      <c r="I322" s="95"/>
      <c r="J322" s="95"/>
      <c r="K322" s="95"/>
      <c r="Y322" s="98"/>
      <c r="Z322" s="80">
        <f t="shared" si="21"/>
        <v>0</v>
      </c>
      <c r="AA322" s="80" t="str">
        <f t="shared" ref="AA322:AA385" si="22">AG322</f>
        <v>运营管理部</v>
      </c>
      <c r="AB322" s="81" t="s">
        <v>350</v>
      </c>
      <c r="AC322" s="81">
        <v>0</v>
      </c>
      <c r="AD322" s="81">
        <v>0</v>
      </c>
      <c r="AE322" s="81">
        <v>0</v>
      </c>
      <c r="AF322" s="81">
        <v>0</v>
      </c>
      <c r="AG322" s="80" t="str">
        <f>IFERROR(VLOOKUP(AB322,$AI:$AJ,2,FALSE),0)</f>
        <v>运营管理部</v>
      </c>
      <c r="AI322" s="89" t="s">
        <v>627</v>
      </c>
      <c r="AJ322" s="89" t="s">
        <v>72</v>
      </c>
      <c r="AL322" s="83"/>
      <c r="AM322" s="83"/>
      <c r="AN322" s="83"/>
      <c r="AO322" s="83"/>
      <c r="AP322" s="83"/>
      <c r="AX322" s="80" t="s">
        <v>627</v>
      </c>
      <c r="AY322" s="80" t="s">
        <v>72</v>
      </c>
    </row>
    <row r="323" s="80" customFormat="1" ht="17.25" spans="1:51">
      <c r="A323" s="95"/>
      <c r="B323" s="95"/>
      <c r="C323" s="95"/>
      <c r="D323" s="95"/>
      <c r="E323" s="95"/>
      <c r="F323" s="95"/>
      <c r="G323" s="95"/>
      <c r="H323" s="95"/>
      <c r="I323" s="95"/>
      <c r="J323" s="95"/>
      <c r="K323" s="95"/>
      <c r="Y323" s="98"/>
      <c r="Z323" s="80">
        <f t="shared" si="21"/>
        <v>0</v>
      </c>
      <c r="AA323" s="80" t="str">
        <f t="shared" si="22"/>
        <v>北蔡支行</v>
      </c>
      <c r="AB323" s="81" t="s">
        <v>176</v>
      </c>
      <c r="AC323" s="81">
        <v>0</v>
      </c>
      <c r="AD323" s="81">
        <v>0</v>
      </c>
      <c r="AE323" s="81">
        <v>0</v>
      </c>
      <c r="AF323" s="81">
        <v>0</v>
      </c>
      <c r="AG323" s="80" t="str">
        <f>IFERROR(VLOOKUP(AB323,$AI:$AJ,2,FALSE),0)</f>
        <v>北蔡支行</v>
      </c>
      <c r="AI323" s="89" t="s">
        <v>623</v>
      </c>
      <c r="AJ323" s="89" t="s">
        <v>72</v>
      </c>
      <c r="AL323" s="83"/>
      <c r="AM323" s="83"/>
      <c r="AN323" s="83"/>
      <c r="AO323" s="83"/>
      <c r="AP323" s="83"/>
      <c r="AX323" s="80" t="s">
        <v>623</v>
      </c>
      <c r="AY323" s="80" t="s">
        <v>72</v>
      </c>
    </row>
    <row r="324" s="80" customFormat="1" ht="17.25" spans="1:51">
      <c r="A324" s="95"/>
      <c r="B324" s="95"/>
      <c r="C324" s="95"/>
      <c r="D324" s="95"/>
      <c r="E324" s="95"/>
      <c r="F324" s="95"/>
      <c r="G324" s="95"/>
      <c r="H324" s="95"/>
      <c r="I324" s="95"/>
      <c r="J324" s="95"/>
      <c r="K324" s="95"/>
      <c r="Y324" s="98"/>
      <c r="Z324" s="80">
        <f t="shared" si="21"/>
        <v>0</v>
      </c>
      <c r="AA324" s="80" t="str">
        <f t="shared" si="22"/>
        <v>高桥支行</v>
      </c>
      <c r="AB324" s="81" t="s">
        <v>716</v>
      </c>
      <c r="AC324" s="81">
        <v>0</v>
      </c>
      <c r="AD324" s="81">
        <v>0</v>
      </c>
      <c r="AE324" s="81">
        <v>0</v>
      </c>
      <c r="AF324" s="81">
        <v>0</v>
      </c>
      <c r="AG324" s="80" t="str">
        <f>IFERROR(VLOOKUP(AB324,$AI:$AJ,2,FALSE),0)</f>
        <v>高桥支行</v>
      </c>
      <c r="AI324" s="89" t="s">
        <v>717</v>
      </c>
      <c r="AJ324" s="89" t="s">
        <v>72</v>
      </c>
      <c r="AL324" s="83"/>
      <c r="AM324" s="83"/>
      <c r="AN324" s="83"/>
      <c r="AO324" s="83"/>
      <c r="AP324" s="83"/>
      <c r="AX324" s="80" t="s">
        <v>717</v>
      </c>
      <c r="AY324" s="80" t="s">
        <v>72</v>
      </c>
    </row>
    <row r="325" s="80" customFormat="1" ht="17.25" spans="1:51">
      <c r="A325" s="95"/>
      <c r="B325" s="95"/>
      <c r="C325" s="95"/>
      <c r="D325" s="95"/>
      <c r="E325" s="95"/>
      <c r="F325" s="95"/>
      <c r="G325" s="95"/>
      <c r="H325" s="95"/>
      <c r="I325" s="95"/>
      <c r="J325" s="95"/>
      <c r="K325" s="95"/>
      <c r="Y325" s="98"/>
      <c r="Z325" s="80">
        <f t="shared" si="21"/>
        <v>0</v>
      </c>
      <c r="AA325" s="80" t="str">
        <f t="shared" si="22"/>
        <v>营业部</v>
      </c>
      <c r="AB325" s="81" t="s">
        <v>331</v>
      </c>
      <c r="AC325" s="81">
        <v>0</v>
      </c>
      <c r="AD325" s="81">
        <v>98000</v>
      </c>
      <c r="AE325" s="81">
        <v>0</v>
      </c>
      <c r="AF325" s="81">
        <v>118000</v>
      </c>
      <c r="AG325" s="80" t="str">
        <f>IFERROR(VLOOKUP(AB325,$AI:$AJ,2,FALSE),0)</f>
        <v>营业部</v>
      </c>
      <c r="AI325" s="89" t="s">
        <v>390</v>
      </c>
      <c r="AJ325" s="89" t="s">
        <v>72</v>
      </c>
      <c r="AL325" s="83"/>
      <c r="AM325" s="83"/>
      <c r="AN325" s="83"/>
      <c r="AO325" s="83"/>
      <c r="AP325" s="83"/>
      <c r="AX325" s="80" t="s">
        <v>390</v>
      </c>
      <c r="AY325" s="80" t="s">
        <v>72</v>
      </c>
    </row>
    <row r="326" s="80" customFormat="1" ht="17.25" spans="1:51">
      <c r="A326" s="95"/>
      <c r="B326" s="95"/>
      <c r="C326" s="95"/>
      <c r="D326" s="95"/>
      <c r="E326" s="95"/>
      <c r="F326" s="95"/>
      <c r="G326" s="95"/>
      <c r="H326" s="95"/>
      <c r="I326" s="95"/>
      <c r="J326" s="95"/>
      <c r="K326" s="95"/>
      <c r="Y326" s="98"/>
      <c r="Z326" s="80">
        <f t="shared" si="21"/>
        <v>0</v>
      </c>
      <c r="AA326" s="80">
        <f t="shared" si="22"/>
        <v>0</v>
      </c>
      <c r="AB326" s="81" t="s">
        <v>718</v>
      </c>
      <c r="AC326" s="81">
        <v>0</v>
      </c>
      <c r="AD326" s="81">
        <v>0</v>
      </c>
      <c r="AE326" s="81">
        <v>0</v>
      </c>
      <c r="AF326" s="81">
        <v>0</v>
      </c>
      <c r="AG326" s="80">
        <f>IFERROR(VLOOKUP(AB326,$AI:$AJ,2,FALSE),0)</f>
        <v>0</v>
      </c>
      <c r="AI326" s="89" t="s">
        <v>396</v>
      </c>
      <c r="AJ326" s="89" t="s">
        <v>72</v>
      </c>
      <c r="AL326" s="83"/>
      <c r="AM326" s="83"/>
      <c r="AN326" s="83"/>
      <c r="AO326" s="83"/>
      <c r="AP326" s="83"/>
      <c r="AX326" s="80" t="s">
        <v>396</v>
      </c>
      <c r="AY326" s="80" t="s">
        <v>72</v>
      </c>
    </row>
    <row r="327" s="80" customFormat="1" ht="17.25" spans="1:51">
      <c r="A327" s="95"/>
      <c r="B327" s="95"/>
      <c r="C327" s="95"/>
      <c r="D327" s="95"/>
      <c r="E327" s="95"/>
      <c r="F327" s="95"/>
      <c r="G327" s="95"/>
      <c r="H327" s="95"/>
      <c r="I327" s="95"/>
      <c r="J327" s="95"/>
      <c r="K327" s="95"/>
      <c r="Y327" s="98"/>
      <c r="Z327" s="80">
        <f t="shared" si="21"/>
        <v>0</v>
      </c>
      <c r="AA327" s="80">
        <f t="shared" si="22"/>
        <v>0</v>
      </c>
      <c r="AB327" s="81" t="s">
        <v>334</v>
      </c>
      <c r="AC327" s="81">
        <v>0</v>
      </c>
      <c r="AD327" s="81">
        <v>0</v>
      </c>
      <c r="AE327" s="81">
        <v>0</v>
      </c>
      <c r="AF327" s="81">
        <v>0</v>
      </c>
      <c r="AG327" s="80">
        <f>IFERROR(VLOOKUP(AB327,$AI:$AJ,2,FALSE),0)</f>
        <v>0</v>
      </c>
      <c r="AI327" s="89" t="s">
        <v>719</v>
      </c>
      <c r="AJ327" s="89" t="s">
        <v>72</v>
      </c>
      <c r="AL327" s="83"/>
      <c r="AM327" s="83"/>
      <c r="AN327" s="83"/>
      <c r="AO327" s="83"/>
      <c r="AP327" s="83"/>
      <c r="AX327" s="80" t="s">
        <v>719</v>
      </c>
      <c r="AY327" s="80" t="s">
        <v>72</v>
      </c>
    </row>
    <row r="328" s="80" customFormat="1" ht="17.25" spans="1:51">
      <c r="A328" s="95"/>
      <c r="B328" s="95"/>
      <c r="C328" s="95"/>
      <c r="D328" s="95"/>
      <c r="E328" s="95"/>
      <c r="F328" s="95"/>
      <c r="G328" s="95"/>
      <c r="H328" s="95"/>
      <c r="I328" s="95"/>
      <c r="J328" s="95"/>
      <c r="K328" s="95"/>
      <c r="Y328" s="98"/>
      <c r="Z328" s="80">
        <f t="shared" si="21"/>
        <v>0</v>
      </c>
      <c r="AA328" s="80" t="str">
        <f t="shared" si="22"/>
        <v>市场一部</v>
      </c>
      <c r="AB328" s="81" t="s">
        <v>580</v>
      </c>
      <c r="AC328" s="81">
        <v>0</v>
      </c>
      <c r="AD328" s="81">
        <v>0</v>
      </c>
      <c r="AE328" s="81">
        <v>0</v>
      </c>
      <c r="AF328" s="81">
        <v>0</v>
      </c>
      <c r="AG328" s="80" t="str">
        <f>IFERROR(VLOOKUP(AB328,$AI:$AJ,2,FALSE),0)</f>
        <v>市场一部</v>
      </c>
      <c r="AI328" s="89" t="s">
        <v>720</v>
      </c>
      <c r="AJ328" s="89" t="s">
        <v>72</v>
      </c>
      <c r="AL328" s="83"/>
      <c r="AM328" s="83"/>
      <c r="AN328" s="83"/>
      <c r="AO328" s="83"/>
      <c r="AP328" s="83"/>
      <c r="AX328" s="80" t="s">
        <v>720</v>
      </c>
      <c r="AY328" s="80" t="s">
        <v>72</v>
      </c>
    </row>
    <row r="329" s="80" customFormat="1" ht="17.25" spans="1:51">
      <c r="A329" s="95"/>
      <c r="B329" s="95"/>
      <c r="C329" s="95"/>
      <c r="D329" s="95"/>
      <c r="E329" s="95"/>
      <c r="F329" s="95"/>
      <c r="G329" s="95"/>
      <c r="H329" s="95"/>
      <c r="I329" s="95"/>
      <c r="J329" s="95"/>
      <c r="K329" s="95"/>
      <c r="Y329" s="98"/>
      <c r="Z329" s="80">
        <f t="shared" si="21"/>
        <v>0</v>
      </c>
      <c r="AA329" s="80" t="str">
        <f t="shared" si="22"/>
        <v>风险管理部</v>
      </c>
      <c r="AB329" s="81" t="s">
        <v>483</v>
      </c>
      <c r="AC329" s="81">
        <v>0</v>
      </c>
      <c r="AD329" s="81">
        <v>0</v>
      </c>
      <c r="AE329" s="81">
        <v>0</v>
      </c>
      <c r="AF329" s="81">
        <v>0</v>
      </c>
      <c r="AG329" s="80" t="str">
        <f>IFERROR(VLOOKUP(AB329,$AI:$AJ,2,FALSE),0)</f>
        <v>风险管理部</v>
      </c>
      <c r="AI329" s="89" t="s">
        <v>722</v>
      </c>
      <c r="AJ329" s="89" t="s">
        <v>72</v>
      </c>
      <c r="AL329" s="83"/>
      <c r="AM329" s="83"/>
      <c r="AN329" s="83"/>
      <c r="AO329" s="83"/>
      <c r="AP329" s="83"/>
      <c r="AX329" s="80" t="s">
        <v>722</v>
      </c>
      <c r="AY329" s="80" t="s">
        <v>72</v>
      </c>
    </row>
    <row r="330" s="80" customFormat="1" ht="17.25" spans="1:51">
      <c r="A330" s="95"/>
      <c r="B330" s="95"/>
      <c r="C330" s="95"/>
      <c r="D330" s="95"/>
      <c r="E330" s="95"/>
      <c r="F330" s="95"/>
      <c r="G330" s="95"/>
      <c r="H330" s="95"/>
      <c r="I330" s="95"/>
      <c r="J330" s="95"/>
      <c r="K330" s="95"/>
      <c r="Y330" s="98"/>
      <c r="Z330" s="80">
        <f t="shared" si="21"/>
        <v>0</v>
      </c>
      <c r="AA330" s="80">
        <f t="shared" si="22"/>
        <v>0</v>
      </c>
      <c r="AB330" s="81" t="s">
        <v>721</v>
      </c>
      <c r="AC330" s="81">
        <v>0</v>
      </c>
      <c r="AD330" s="81">
        <v>0</v>
      </c>
      <c r="AE330" s="81">
        <v>0</v>
      </c>
      <c r="AF330" s="81">
        <v>0</v>
      </c>
      <c r="AG330" s="80">
        <f>IFERROR(VLOOKUP(AB330,$AI:$AJ,2,FALSE),0)</f>
        <v>0</v>
      </c>
      <c r="AI330" s="89" t="s">
        <v>704</v>
      </c>
      <c r="AJ330" s="89" t="s">
        <v>72</v>
      </c>
      <c r="AL330" s="83"/>
      <c r="AM330" s="83"/>
      <c r="AN330" s="83"/>
      <c r="AO330" s="83"/>
      <c r="AP330" s="83"/>
      <c r="AX330" s="80" t="s">
        <v>704</v>
      </c>
      <c r="AY330" s="80" t="s">
        <v>72</v>
      </c>
    </row>
    <row r="331" s="80" customFormat="1" ht="17.25" spans="1:51">
      <c r="A331" s="95"/>
      <c r="B331" s="95"/>
      <c r="C331" s="95"/>
      <c r="D331" s="95"/>
      <c r="E331" s="95"/>
      <c r="F331" s="95"/>
      <c r="G331" s="95"/>
      <c r="H331" s="95"/>
      <c r="I331" s="95"/>
      <c r="J331" s="95"/>
      <c r="K331" s="95"/>
      <c r="Y331" s="98"/>
      <c r="Z331" s="80">
        <f t="shared" si="21"/>
        <v>0</v>
      </c>
      <c r="AA331" s="80">
        <f t="shared" si="22"/>
        <v>0</v>
      </c>
      <c r="AB331" s="81" t="s">
        <v>723</v>
      </c>
      <c r="AC331" s="81">
        <v>0</v>
      </c>
      <c r="AD331" s="81">
        <v>0</v>
      </c>
      <c r="AE331" s="81">
        <v>0</v>
      </c>
      <c r="AF331" s="81">
        <v>0</v>
      </c>
      <c r="AG331" s="80">
        <f>IFERROR(VLOOKUP(AB331,$AI:$AJ,2,FALSE),0)</f>
        <v>0</v>
      </c>
      <c r="AI331" s="89" t="s">
        <v>281</v>
      </c>
      <c r="AJ331" s="89" t="s">
        <v>72</v>
      </c>
      <c r="AL331" s="83"/>
      <c r="AM331" s="83"/>
      <c r="AN331" s="83"/>
      <c r="AO331" s="83"/>
      <c r="AP331" s="83"/>
      <c r="AX331" s="80" t="s">
        <v>281</v>
      </c>
      <c r="AY331" s="80" t="s">
        <v>72</v>
      </c>
    </row>
    <row r="332" s="80" customFormat="1" ht="17.25" spans="1:51">
      <c r="A332" s="95"/>
      <c r="B332" s="95"/>
      <c r="C332" s="95"/>
      <c r="D332" s="95"/>
      <c r="E332" s="95"/>
      <c r="F332" s="95"/>
      <c r="G332" s="95"/>
      <c r="H332" s="95"/>
      <c r="I332" s="95"/>
      <c r="J332" s="95"/>
      <c r="K332" s="95"/>
      <c r="Y332" s="98"/>
      <c r="Z332" s="80">
        <f t="shared" si="21"/>
        <v>0</v>
      </c>
      <c r="AA332" s="80" t="str">
        <f t="shared" si="22"/>
        <v>合规内控部</v>
      </c>
      <c r="AB332" s="81" t="s">
        <v>479</v>
      </c>
      <c r="AC332" s="81">
        <v>0</v>
      </c>
      <c r="AD332" s="81">
        <v>0</v>
      </c>
      <c r="AE332" s="81">
        <v>0</v>
      </c>
      <c r="AF332" s="81">
        <v>0</v>
      </c>
      <c r="AG332" s="80" t="str">
        <f>IFERROR(VLOOKUP(AB332,$AI:$AJ,2,FALSE),0)</f>
        <v>合规内控部</v>
      </c>
      <c r="AI332" s="89" t="s">
        <v>601</v>
      </c>
      <c r="AJ332" s="89" t="s">
        <v>72</v>
      </c>
      <c r="AL332" s="83"/>
      <c r="AM332" s="83"/>
      <c r="AN332" s="83"/>
      <c r="AO332" s="83"/>
      <c r="AP332" s="83"/>
      <c r="AX332" s="80" t="s">
        <v>601</v>
      </c>
      <c r="AY332" s="80" t="s">
        <v>72</v>
      </c>
    </row>
    <row r="333" s="80" customFormat="1" ht="17.25" spans="1:51">
      <c r="A333" s="95"/>
      <c r="B333" s="95"/>
      <c r="C333" s="95"/>
      <c r="D333" s="95"/>
      <c r="E333" s="95"/>
      <c r="F333" s="95"/>
      <c r="G333" s="95"/>
      <c r="H333" s="95"/>
      <c r="I333" s="95"/>
      <c r="J333" s="95"/>
      <c r="K333" s="95"/>
      <c r="Y333" s="98"/>
      <c r="Z333" s="80">
        <f t="shared" si="21"/>
        <v>0</v>
      </c>
      <c r="AA333" s="80" t="str">
        <f t="shared" si="22"/>
        <v>零售市场部</v>
      </c>
      <c r="AB333" s="81" t="s">
        <v>158</v>
      </c>
      <c r="AC333" s="81">
        <v>0</v>
      </c>
      <c r="AD333" s="81">
        <v>0</v>
      </c>
      <c r="AE333" s="81">
        <v>0</v>
      </c>
      <c r="AF333" s="81">
        <v>10000</v>
      </c>
      <c r="AG333" s="80" t="str">
        <f>IFERROR(VLOOKUP(AB333,$AI:$AJ,2,FALSE),0)</f>
        <v>零售市场部</v>
      </c>
      <c r="AI333" s="89" t="s">
        <v>724</v>
      </c>
      <c r="AJ333" s="89" t="s">
        <v>72</v>
      </c>
      <c r="AL333" s="83"/>
      <c r="AM333" s="83"/>
      <c r="AN333" s="83"/>
      <c r="AO333" s="83"/>
      <c r="AP333" s="83"/>
      <c r="AX333" s="80" t="s">
        <v>724</v>
      </c>
      <c r="AY333" s="80" t="s">
        <v>72</v>
      </c>
    </row>
    <row r="334" s="80" customFormat="1" ht="17.25" spans="1:51">
      <c r="A334" s="95"/>
      <c r="B334" s="95"/>
      <c r="C334" s="95"/>
      <c r="D334" s="95"/>
      <c r="E334" s="95"/>
      <c r="F334" s="95"/>
      <c r="G334" s="95"/>
      <c r="H334" s="95"/>
      <c r="I334" s="95"/>
      <c r="J334" s="95"/>
      <c r="K334" s="95"/>
      <c r="Y334" s="98"/>
      <c r="Z334" s="80">
        <f t="shared" si="21"/>
        <v>0</v>
      </c>
      <c r="AA334" s="80" t="str">
        <f t="shared" si="22"/>
        <v>川沙支行</v>
      </c>
      <c r="AB334" s="81" t="s">
        <v>336</v>
      </c>
      <c r="AC334" s="81">
        <v>0</v>
      </c>
      <c r="AD334" s="81">
        <v>0</v>
      </c>
      <c r="AE334" s="81">
        <v>0</v>
      </c>
      <c r="AF334" s="81">
        <v>0</v>
      </c>
      <c r="AG334" s="80" t="str">
        <f>IFERROR(VLOOKUP(AB334,$AI:$AJ,2,FALSE),0)</f>
        <v>川沙支行</v>
      </c>
      <c r="AI334" s="89" t="s">
        <v>252</v>
      </c>
      <c r="AJ334" s="89" t="s">
        <v>72</v>
      </c>
      <c r="AL334" s="83"/>
      <c r="AM334" s="83"/>
      <c r="AN334" s="83"/>
      <c r="AO334" s="83"/>
      <c r="AP334" s="83"/>
      <c r="AX334" s="80" t="s">
        <v>252</v>
      </c>
      <c r="AY334" s="80" t="s">
        <v>72</v>
      </c>
    </row>
    <row r="335" s="80" customFormat="1" ht="17.25" spans="1:51">
      <c r="A335" s="95"/>
      <c r="B335" s="95"/>
      <c r="C335" s="95"/>
      <c r="D335" s="95"/>
      <c r="E335" s="95"/>
      <c r="F335" s="95"/>
      <c r="G335" s="95"/>
      <c r="H335" s="95"/>
      <c r="I335" s="95"/>
      <c r="J335" s="95"/>
      <c r="K335" s="95"/>
      <c r="Y335" s="98"/>
      <c r="Z335" s="80">
        <f t="shared" si="21"/>
        <v>0</v>
      </c>
      <c r="AA335" s="80">
        <f t="shared" si="22"/>
        <v>0</v>
      </c>
      <c r="AB335" s="81" t="s">
        <v>725</v>
      </c>
      <c r="AC335" s="81">
        <v>0</v>
      </c>
      <c r="AD335" s="81">
        <v>0</v>
      </c>
      <c r="AE335" s="81">
        <v>0</v>
      </c>
      <c r="AF335" s="81">
        <v>0</v>
      </c>
      <c r="AG335" s="80">
        <f>IFERROR(VLOOKUP(AB335,$AI:$AJ,2,FALSE),0)</f>
        <v>0</v>
      </c>
      <c r="AI335" s="89" t="s">
        <v>713</v>
      </c>
      <c r="AJ335" s="89" t="s">
        <v>72</v>
      </c>
      <c r="AL335" s="83"/>
      <c r="AM335" s="83"/>
      <c r="AN335" s="83"/>
      <c r="AO335" s="83"/>
      <c r="AP335" s="83"/>
      <c r="AX335" s="80" t="s">
        <v>713</v>
      </c>
      <c r="AY335" s="80" t="s">
        <v>72</v>
      </c>
    </row>
    <row r="336" s="80" customFormat="1" ht="17.25" spans="1:51">
      <c r="A336" s="95"/>
      <c r="B336" s="95"/>
      <c r="C336" s="95"/>
      <c r="D336" s="95"/>
      <c r="E336" s="95"/>
      <c r="F336" s="95"/>
      <c r="G336" s="95"/>
      <c r="H336" s="95"/>
      <c r="I336" s="95"/>
      <c r="J336" s="95"/>
      <c r="K336" s="95"/>
      <c r="Y336" s="98"/>
      <c r="Z336" s="80">
        <f t="shared" si="21"/>
        <v>0</v>
      </c>
      <c r="AA336" s="80" t="str">
        <f t="shared" si="22"/>
        <v>办公室</v>
      </c>
      <c r="AB336" s="81" t="s">
        <v>47</v>
      </c>
      <c r="AC336" s="81">
        <v>0</v>
      </c>
      <c r="AD336" s="81">
        <v>0</v>
      </c>
      <c r="AE336" s="81">
        <v>0</v>
      </c>
      <c r="AF336" s="81">
        <v>0</v>
      </c>
      <c r="AG336" s="80" t="str">
        <f>IFERROR(VLOOKUP(AB336,$AI:$AJ,2,FALSE),0)</f>
        <v>办公室</v>
      </c>
      <c r="AI336" s="93" t="s">
        <v>587</v>
      </c>
      <c r="AJ336" s="89" t="s">
        <v>72</v>
      </c>
      <c r="AL336" s="83"/>
      <c r="AM336" s="83"/>
      <c r="AN336" s="83"/>
      <c r="AO336" s="83"/>
      <c r="AP336" s="83"/>
      <c r="AX336" s="80" t="s">
        <v>587</v>
      </c>
      <c r="AY336" s="80" t="s">
        <v>72</v>
      </c>
    </row>
    <row r="337" s="80" customFormat="1" ht="17.25" spans="1:51">
      <c r="A337" s="95"/>
      <c r="B337" s="95"/>
      <c r="C337" s="95"/>
      <c r="D337" s="95"/>
      <c r="E337" s="95"/>
      <c r="F337" s="95"/>
      <c r="G337" s="95"/>
      <c r="H337" s="95"/>
      <c r="I337" s="95"/>
      <c r="J337" s="95"/>
      <c r="K337" s="95"/>
      <c r="Y337" s="98"/>
      <c r="Z337" s="80">
        <f t="shared" si="21"/>
        <v>0</v>
      </c>
      <c r="AA337" s="80" t="str">
        <f t="shared" si="22"/>
        <v>零售金融部</v>
      </c>
      <c r="AB337" s="81" t="s">
        <v>269</v>
      </c>
      <c r="AC337" s="81">
        <v>0</v>
      </c>
      <c r="AD337" s="81">
        <v>0</v>
      </c>
      <c r="AE337" s="81">
        <v>0</v>
      </c>
      <c r="AF337" s="81">
        <v>0</v>
      </c>
      <c r="AG337" s="80" t="str">
        <f>IFERROR(VLOOKUP(AB337,$AI:$AJ,2,FALSE),0)</f>
        <v>零售金融部</v>
      </c>
      <c r="AI337" s="94" t="s">
        <v>207</v>
      </c>
      <c r="AJ337" s="89" t="s">
        <v>72</v>
      </c>
      <c r="AL337" s="83"/>
      <c r="AM337" s="83"/>
      <c r="AN337" s="83"/>
      <c r="AO337" s="83"/>
      <c r="AP337" s="83"/>
      <c r="AX337" s="80" t="s">
        <v>207</v>
      </c>
      <c r="AY337" s="80" t="s">
        <v>72</v>
      </c>
    </row>
    <row r="338" s="80" customFormat="1" ht="17.25" spans="1:51">
      <c r="A338" s="95"/>
      <c r="B338" s="95"/>
      <c r="C338" s="95"/>
      <c r="D338" s="95"/>
      <c r="E338" s="95"/>
      <c r="F338" s="95"/>
      <c r="G338" s="95"/>
      <c r="H338" s="95"/>
      <c r="I338" s="95"/>
      <c r="J338" s="95"/>
      <c r="K338" s="95"/>
      <c r="Y338" s="98"/>
      <c r="Z338" s="80">
        <f t="shared" si="21"/>
        <v>0</v>
      </c>
      <c r="AA338" s="80" t="str">
        <f t="shared" si="22"/>
        <v>营业部</v>
      </c>
      <c r="AB338" s="81" t="s">
        <v>593</v>
      </c>
      <c r="AC338" s="81">
        <v>0</v>
      </c>
      <c r="AD338" s="81">
        <v>0</v>
      </c>
      <c r="AE338" s="81">
        <v>0</v>
      </c>
      <c r="AF338" s="81">
        <v>0</v>
      </c>
      <c r="AG338" s="80" t="str">
        <f>IFERROR(VLOOKUP(AB338,$AI:$AJ,2,FALSE),0)</f>
        <v>营业部</v>
      </c>
      <c r="AI338" s="89" t="s">
        <v>520</v>
      </c>
      <c r="AJ338" s="89" t="s">
        <v>72</v>
      </c>
      <c r="AL338" s="83"/>
      <c r="AM338" s="83"/>
      <c r="AN338" s="83"/>
      <c r="AO338" s="83"/>
      <c r="AP338" s="83"/>
      <c r="AX338" s="80" t="s">
        <v>520</v>
      </c>
      <c r="AY338" s="80" t="s">
        <v>72</v>
      </c>
    </row>
    <row r="339" s="80" customFormat="1" ht="17.25" spans="1:51">
      <c r="A339" s="95"/>
      <c r="B339" s="95"/>
      <c r="C339" s="95"/>
      <c r="D339" s="95"/>
      <c r="E339" s="95"/>
      <c r="F339" s="95"/>
      <c r="G339" s="95"/>
      <c r="H339" s="95"/>
      <c r="I339" s="95"/>
      <c r="J339" s="95"/>
      <c r="K339" s="95"/>
      <c r="Y339" s="98"/>
      <c r="Z339" s="80">
        <f t="shared" si="21"/>
        <v>0</v>
      </c>
      <c r="AA339" s="80">
        <f t="shared" si="22"/>
        <v>0</v>
      </c>
      <c r="AB339" s="81" t="s">
        <v>726</v>
      </c>
      <c r="AC339" s="81">
        <v>0</v>
      </c>
      <c r="AD339" s="81">
        <v>0</v>
      </c>
      <c r="AE339" s="81">
        <v>0</v>
      </c>
      <c r="AF339" s="81">
        <v>0</v>
      </c>
      <c r="AG339" s="80">
        <f>IFERROR(VLOOKUP(AB339,$AI:$AJ,2,FALSE),0)</f>
        <v>0</v>
      </c>
      <c r="AI339" s="89" t="s">
        <v>728</v>
      </c>
      <c r="AJ339" s="89" t="s">
        <v>72</v>
      </c>
      <c r="AL339" s="83"/>
      <c r="AM339" s="83"/>
      <c r="AN339" s="83"/>
      <c r="AO339" s="83"/>
      <c r="AP339" s="83"/>
      <c r="AX339" s="80" t="s">
        <v>728</v>
      </c>
      <c r="AY339" s="80" t="s">
        <v>72</v>
      </c>
    </row>
    <row r="340" s="80" customFormat="1" ht="17.25" spans="1:51">
      <c r="A340" s="95"/>
      <c r="B340" s="95"/>
      <c r="C340" s="95"/>
      <c r="D340" s="95"/>
      <c r="E340" s="95"/>
      <c r="F340" s="95"/>
      <c r="G340" s="95"/>
      <c r="H340" s="95"/>
      <c r="I340" s="95"/>
      <c r="J340" s="95"/>
      <c r="K340" s="95"/>
      <c r="Y340" s="98"/>
      <c r="Z340" s="80">
        <f t="shared" si="21"/>
        <v>0</v>
      </c>
      <c r="AA340" s="80" t="str">
        <f t="shared" si="22"/>
        <v>曹路支行</v>
      </c>
      <c r="AB340" s="81" t="s">
        <v>727</v>
      </c>
      <c r="AC340" s="81">
        <v>0</v>
      </c>
      <c r="AD340" s="81">
        <v>0</v>
      </c>
      <c r="AE340" s="81">
        <v>0</v>
      </c>
      <c r="AF340" s="81">
        <v>0</v>
      </c>
      <c r="AG340" s="80" t="str">
        <f>IFERROR(VLOOKUP(AB340,$AI:$AJ,2,FALSE),0)</f>
        <v>曹路支行</v>
      </c>
      <c r="AI340" s="89" t="s">
        <v>729</v>
      </c>
      <c r="AJ340" s="89" t="s">
        <v>72</v>
      </c>
      <c r="AL340" s="83"/>
      <c r="AM340" s="83"/>
      <c r="AN340" s="83"/>
      <c r="AO340" s="83"/>
      <c r="AP340" s="83"/>
      <c r="AX340" s="80" t="s">
        <v>729</v>
      </c>
      <c r="AY340" s="80" t="s">
        <v>72</v>
      </c>
    </row>
    <row r="341" s="80" customFormat="1" ht="17.25" spans="1:51">
      <c r="A341" s="95"/>
      <c r="B341" s="95"/>
      <c r="C341" s="95"/>
      <c r="D341" s="95"/>
      <c r="E341" s="95"/>
      <c r="F341" s="95"/>
      <c r="G341" s="95"/>
      <c r="H341" s="95"/>
      <c r="I341" s="95"/>
      <c r="J341" s="95"/>
      <c r="K341" s="95"/>
      <c r="Y341" s="98"/>
      <c r="Z341" s="80">
        <f t="shared" si="21"/>
        <v>0</v>
      </c>
      <c r="AA341" s="80" t="str">
        <f t="shared" si="22"/>
        <v>风险管理部</v>
      </c>
      <c r="AB341" s="81" t="s">
        <v>518</v>
      </c>
      <c r="AC341" s="81">
        <v>0</v>
      </c>
      <c r="AD341" s="81">
        <v>0</v>
      </c>
      <c r="AE341" s="81">
        <v>0</v>
      </c>
      <c r="AF341" s="81">
        <v>0</v>
      </c>
      <c r="AG341" s="80" t="str">
        <f>IFERROR(VLOOKUP(AB341,$AI:$AJ,2,FALSE),0)</f>
        <v>风险管理部</v>
      </c>
      <c r="AI341" s="89" t="s">
        <v>730</v>
      </c>
      <c r="AJ341" s="89" t="s">
        <v>72</v>
      </c>
      <c r="AL341" s="83"/>
      <c r="AM341" s="83"/>
      <c r="AN341" s="83"/>
      <c r="AO341" s="83"/>
      <c r="AP341" s="83"/>
      <c r="AX341" s="80" t="s">
        <v>730</v>
      </c>
      <c r="AY341" s="80" t="s">
        <v>72</v>
      </c>
    </row>
    <row r="342" s="80" customFormat="1" ht="17.25" spans="1:51">
      <c r="A342" s="95"/>
      <c r="B342" s="95"/>
      <c r="C342" s="95"/>
      <c r="D342" s="95"/>
      <c r="E342" s="95"/>
      <c r="F342" s="95"/>
      <c r="G342" s="95"/>
      <c r="H342" s="95"/>
      <c r="I342" s="95"/>
      <c r="J342" s="95"/>
      <c r="K342" s="95"/>
      <c r="Y342" s="98"/>
      <c r="Z342" s="80">
        <f t="shared" si="21"/>
        <v>0</v>
      </c>
      <c r="AA342" s="80" t="str">
        <f t="shared" si="22"/>
        <v>人力资源部</v>
      </c>
      <c r="AB342" s="81" t="s">
        <v>174</v>
      </c>
      <c r="AC342" s="81">
        <v>0</v>
      </c>
      <c r="AD342" s="81">
        <v>0</v>
      </c>
      <c r="AE342" s="81">
        <v>0</v>
      </c>
      <c r="AF342" s="81">
        <v>0</v>
      </c>
      <c r="AG342" s="80" t="str">
        <f>IFERROR(VLOOKUP(AB342,$AI:$AJ,2,FALSE),0)</f>
        <v>人力资源部</v>
      </c>
      <c r="AI342" s="89" t="s">
        <v>732</v>
      </c>
      <c r="AJ342" s="89" t="s">
        <v>72</v>
      </c>
      <c r="AL342" s="83"/>
      <c r="AM342" s="83"/>
      <c r="AN342" s="83"/>
      <c r="AO342" s="83"/>
      <c r="AP342" s="83"/>
      <c r="AX342" s="80" t="s">
        <v>732</v>
      </c>
      <c r="AY342" s="80" t="s">
        <v>72</v>
      </c>
    </row>
    <row r="343" s="80" customFormat="1" ht="17.25" spans="1:51">
      <c r="A343" s="95"/>
      <c r="B343" s="95"/>
      <c r="C343" s="95"/>
      <c r="D343" s="95"/>
      <c r="E343" s="95"/>
      <c r="F343" s="95"/>
      <c r="G343" s="95"/>
      <c r="H343" s="95"/>
      <c r="I343" s="95"/>
      <c r="J343" s="95"/>
      <c r="K343" s="95"/>
      <c r="Y343" s="98"/>
      <c r="Z343" s="80">
        <f t="shared" si="21"/>
        <v>0</v>
      </c>
      <c r="AA343" s="80">
        <f t="shared" si="22"/>
        <v>0</v>
      </c>
      <c r="AB343" s="81" t="s">
        <v>731</v>
      </c>
      <c r="AC343" s="81">
        <v>0</v>
      </c>
      <c r="AD343" s="81">
        <v>0</v>
      </c>
      <c r="AE343" s="81">
        <v>0</v>
      </c>
      <c r="AF343" s="81">
        <v>0</v>
      </c>
      <c r="AG343" s="80">
        <f>IFERROR(VLOOKUP(AB343,$AI:$AJ,2,FALSE),0)</f>
        <v>0</v>
      </c>
      <c r="AI343" s="89" t="s">
        <v>734</v>
      </c>
      <c r="AJ343" s="89" t="s">
        <v>72</v>
      </c>
      <c r="AL343" s="83"/>
      <c r="AM343" s="83"/>
      <c r="AN343" s="83"/>
      <c r="AO343" s="83"/>
      <c r="AP343" s="83"/>
      <c r="AX343" s="80" t="s">
        <v>734</v>
      </c>
      <c r="AY343" s="80" t="s">
        <v>72</v>
      </c>
    </row>
    <row r="344" s="80" customFormat="1" ht="17.25" spans="1:51">
      <c r="A344" s="95"/>
      <c r="B344" s="95"/>
      <c r="C344" s="95"/>
      <c r="D344" s="95"/>
      <c r="E344" s="95"/>
      <c r="F344" s="95"/>
      <c r="G344" s="95"/>
      <c r="H344" s="95"/>
      <c r="I344" s="95"/>
      <c r="J344" s="95"/>
      <c r="K344" s="95"/>
      <c r="Y344" s="98"/>
      <c r="Z344" s="80">
        <f t="shared" si="21"/>
        <v>0</v>
      </c>
      <c r="AA344" s="80">
        <f t="shared" si="22"/>
        <v>0</v>
      </c>
      <c r="AB344" s="81" t="s">
        <v>733</v>
      </c>
      <c r="AC344" s="81">
        <v>0</v>
      </c>
      <c r="AD344" s="81">
        <v>0</v>
      </c>
      <c r="AE344" s="81">
        <v>0</v>
      </c>
      <c r="AF344" s="81">
        <v>0</v>
      </c>
      <c r="AG344" s="80">
        <f>IFERROR(VLOOKUP(AB344,$AI:$AJ,2,FALSE),0)</f>
        <v>0</v>
      </c>
      <c r="AI344" s="89" t="s">
        <v>735</v>
      </c>
      <c r="AJ344" s="89" t="s">
        <v>72</v>
      </c>
      <c r="AL344" s="83"/>
      <c r="AM344" s="83"/>
      <c r="AN344" s="83"/>
      <c r="AO344" s="83"/>
      <c r="AP344" s="83"/>
      <c r="AX344" s="80" t="s">
        <v>735</v>
      </c>
      <c r="AY344" s="80" t="s">
        <v>72</v>
      </c>
    </row>
    <row r="345" s="80" customFormat="1" ht="17.25" spans="1:51">
      <c r="A345" s="95"/>
      <c r="B345" s="95"/>
      <c r="C345" s="95"/>
      <c r="D345" s="95"/>
      <c r="E345" s="95"/>
      <c r="F345" s="95"/>
      <c r="G345" s="95"/>
      <c r="H345" s="95"/>
      <c r="I345" s="95"/>
      <c r="J345" s="95"/>
      <c r="K345" s="95"/>
      <c r="Y345" s="98"/>
      <c r="Z345" s="80">
        <f t="shared" si="21"/>
        <v>0</v>
      </c>
      <c r="AA345" s="80" t="str">
        <f t="shared" si="22"/>
        <v>川沙支行</v>
      </c>
      <c r="AB345" s="81" t="s">
        <v>338</v>
      </c>
      <c r="AC345" s="81">
        <v>0</v>
      </c>
      <c r="AD345" s="81">
        <v>0</v>
      </c>
      <c r="AE345" s="81">
        <v>0</v>
      </c>
      <c r="AF345" s="81">
        <v>0</v>
      </c>
      <c r="AG345" s="80" t="str">
        <f>IFERROR(VLOOKUP(AB345,$AI:$AJ,2,FALSE),0)</f>
        <v>川沙支行</v>
      </c>
      <c r="AI345" s="89" t="s">
        <v>737</v>
      </c>
      <c r="AJ345" s="89" t="s">
        <v>117</v>
      </c>
      <c r="AL345" s="83"/>
      <c r="AM345" s="83"/>
      <c r="AN345" s="83"/>
      <c r="AO345" s="83"/>
      <c r="AP345" s="83"/>
      <c r="AX345" s="80" t="s">
        <v>737</v>
      </c>
      <c r="AY345" s="80" t="s">
        <v>117</v>
      </c>
    </row>
    <row r="346" s="80" customFormat="1" ht="17.25" spans="1:51">
      <c r="A346" s="95"/>
      <c r="B346" s="95"/>
      <c r="C346" s="95"/>
      <c r="D346" s="95"/>
      <c r="E346" s="95"/>
      <c r="F346" s="95"/>
      <c r="G346" s="95"/>
      <c r="H346" s="95"/>
      <c r="I346" s="95"/>
      <c r="J346" s="95"/>
      <c r="K346" s="95"/>
      <c r="Y346" s="98"/>
      <c r="Z346" s="80">
        <f t="shared" si="21"/>
        <v>0</v>
      </c>
      <c r="AA346" s="80" t="str">
        <f t="shared" si="22"/>
        <v>高行支行</v>
      </c>
      <c r="AB346" s="81" t="s">
        <v>736</v>
      </c>
      <c r="AC346" s="81">
        <v>0</v>
      </c>
      <c r="AD346" s="81">
        <v>0</v>
      </c>
      <c r="AE346" s="81">
        <v>0</v>
      </c>
      <c r="AF346" s="81">
        <v>0</v>
      </c>
      <c r="AG346" s="80" t="str">
        <f>IFERROR(VLOOKUP(AB346,$AI:$AJ,2,FALSE),0)</f>
        <v>高行支行</v>
      </c>
      <c r="AI346" s="89" t="s">
        <v>144</v>
      </c>
      <c r="AJ346" s="89" t="s">
        <v>117</v>
      </c>
      <c r="AL346" s="83"/>
      <c r="AM346" s="83"/>
      <c r="AN346" s="83"/>
      <c r="AO346" s="83"/>
      <c r="AP346" s="83"/>
      <c r="AX346" s="80" t="s">
        <v>144</v>
      </c>
      <c r="AY346" s="80" t="s">
        <v>117</v>
      </c>
    </row>
    <row r="347" s="80" customFormat="1" ht="17.25" spans="1:51">
      <c r="A347" s="95"/>
      <c r="B347" s="95"/>
      <c r="C347" s="95"/>
      <c r="D347" s="95"/>
      <c r="E347" s="95"/>
      <c r="F347" s="95"/>
      <c r="G347" s="95"/>
      <c r="H347" s="95"/>
      <c r="I347" s="95"/>
      <c r="J347" s="95"/>
      <c r="K347" s="95"/>
      <c r="Y347" s="98"/>
      <c r="Z347" s="80">
        <f t="shared" si="21"/>
        <v>0</v>
      </c>
      <c r="AA347" s="80" t="str">
        <f t="shared" si="22"/>
        <v>运营管理部业务保障部</v>
      </c>
      <c r="AB347" s="81" t="s">
        <v>418</v>
      </c>
      <c r="AC347" s="81">
        <v>0</v>
      </c>
      <c r="AD347" s="81">
        <v>0</v>
      </c>
      <c r="AE347" s="81">
        <v>0</v>
      </c>
      <c r="AF347" s="81">
        <v>200000</v>
      </c>
      <c r="AG347" s="80" t="str">
        <f>IFERROR(VLOOKUP(AB347,$AI:$AJ,2,FALSE),0)</f>
        <v>运营管理部业务保障部</v>
      </c>
      <c r="AI347" s="89" t="s">
        <v>451</v>
      </c>
      <c r="AJ347" s="89" t="s">
        <v>117</v>
      </c>
      <c r="AL347" s="83"/>
      <c r="AM347" s="83"/>
      <c r="AN347" s="83"/>
      <c r="AO347" s="83"/>
      <c r="AP347" s="83"/>
      <c r="AX347" s="80" t="s">
        <v>451</v>
      </c>
      <c r="AY347" s="80" t="s">
        <v>117</v>
      </c>
    </row>
    <row r="348" s="80" customFormat="1" ht="17.25" spans="1:51">
      <c r="A348" s="95"/>
      <c r="B348" s="95"/>
      <c r="C348" s="95"/>
      <c r="D348" s="95"/>
      <c r="E348" s="95"/>
      <c r="F348" s="95"/>
      <c r="G348" s="95"/>
      <c r="H348" s="95"/>
      <c r="I348" s="95"/>
      <c r="J348" s="95"/>
      <c r="K348" s="95"/>
      <c r="Y348" s="98"/>
      <c r="Z348" s="80">
        <f t="shared" si="21"/>
        <v>0</v>
      </c>
      <c r="AA348" s="80">
        <f t="shared" si="22"/>
        <v>0</v>
      </c>
      <c r="AB348" s="81" t="s">
        <v>738</v>
      </c>
      <c r="AC348" s="81">
        <v>0</v>
      </c>
      <c r="AD348" s="81">
        <v>0</v>
      </c>
      <c r="AE348" s="81">
        <v>0</v>
      </c>
      <c r="AF348" s="81">
        <v>0</v>
      </c>
      <c r="AG348" s="80">
        <f>IFERROR(VLOOKUP(AB348,$AI:$AJ,2,FALSE),0)</f>
        <v>0</v>
      </c>
      <c r="AI348" s="89" t="s">
        <v>198</v>
      </c>
      <c r="AJ348" s="89" t="s">
        <v>117</v>
      </c>
      <c r="AL348" s="83"/>
      <c r="AM348" s="83"/>
      <c r="AN348" s="83"/>
      <c r="AO348" s="83"/>
      <c r="AP348" s="83"/>
      <c r="AX348" s="80" t="s">
        <v>198</v>
      </c>
      <c r="AY348" s="80" t="s">
        <v>117</v>
      </c>
    </row>
    <row r="349" s="80" customFormat="1" ht="17.25" spans="1:51">
      <c r="A349" s="95"/>
      <c r="B349" s="95"/>
      <c r="C349" s="95"/>
      <c r="D349" s="95"/>
      <c r="E349" s="95"/>
      <c r="F349" s="95"/>
      <c r="G349" s="95"/>
      <c r="H349" s="95"/>
      <c r="I349" s="95"/>
      <c r="J349" s="95"/>
      <c r="K349" s="95"/>
      <c r="Y349" s="98"/>
      <c r="Z349" s="80">
        <f t="shared" si="21"/>
        <v>0</v>
      </c>
      <c r="AA349" s="80" t="str">
        <f t="shared" si="22"/>
        <v>零售市场部</v>
      </c>
      <c r="AB349" s="81" t="s">
        <v>185</v>
      </c>
      <c r="AC349" s="81">
        <v>0</v>
      </c>
      <c r="AD349" s="81">
        <v>0</v>
      </c>
      <c r="AE349" s="81">
        <v>0</v>
      </c>
      <c r="AF349" s="81">
        <v>0</v>
      </c>
      <c r="AG349" s="80" t="str">
        <f>IFERROR(VLOOKUP(AB349,$AI:$AJ,2,FALSE),0)</f>
        <v>零售市场部</v>
      </c>
      <c r="AI349" s="93" t="s">
        <v>487</v>
      </c>
      <c r="AJ349" s="89" t="s">
        <v>117</v>
      </c>
      <c r="AL349" s="83"/>
      <c r="AM349" s="83"/>
      <c r="AN349" s="83"/>
      <c r="AO349" s="83"/>
      <c r="AP349" s="83"/>
      <c r="AX349" s="80" t="s">
        <v>487</v>
      </c>
      <c r="AY349" s="80" t="s">
        <v>117</v>
      </c>
    </row>
    <row r="350" s="80" customFormat="1" ht="17.25" spans="1:51">
      <c r="A350" s="95"/>
      <c r="B350" s="95"/>
      <c r="C350" s="95"/>
      <c r="D350" s="95"/>
      <c r="E350" s="95"/>
      <c r="F350" s="95"/>
      <c r="G350" s="95"/>
      <c r="H350" s="95"/>
      <c r="I350" s="95"/>
      <c r="J350" s="95"/>
      <c r="K350" s="95"/>
      <c r="Y350" s="98"/>
      <c r="Z350" s="80">
        <f t="shared" si="21"/>
        <v>0</v>
      </c>
      <c r="AA350" s="80">
        <f t="shared" si="22"/>
        <v>0</v>
      </c>
      <c r="AB350" s="81" t="s">
        <v>739</v>
      </c>
      <c r="AC350" s="81">
        <v>0</v>
      </c>
      <c r="AD350" s="81">
        <v>0</v>
      </c>
      <c r="AE350" s="81">
        <v>0</v>
      </c>
      <c r="AF350" s="81">
        <v>0</v>
      </c>
      <c r="AG350" s="80">
        <f>IFERROR(VLOOKUP(AB350,$AI:$AJ,2,FALSE),0)</f>
        <v>0</v>
      </c>
      <c r="AI350" s="94" t="s">
        <v>155</v>
      </c>
      <c r="AJ350" s="89" t="s">
        <v>117</v>
      </c>
      <c r="AL350" s="83"/>
      <c r="AM350" s="83"/>
      <c r="AN350" s="83"/>
      <c r="AO350" s="83"/>
      <c r="AP350" s="83"/>
      <c r="AX350" s="80" t="s">
        <v>155</v>
      </c>
      <c r="AY350" s="80" t="s">
        <v>117</v>
      </c>
    </row>
    <row r="351" s="80" customFormat="1" ht="17.25" spans="1:51">
      <c r="A351" s="95"/>
      <c r="B351" s="95"/>
      <c r="C351" s="95"/>
      <c r="D351" s="95"/>
      <c r="E351" s="95"/>
      <c r="F351" s="95"/>
      <c r="G351" s="95"/>
      <c r="H351" s="95"/>
      <c r="I351" s="95"/>
      <c r="J351" s="95"/>
      <c r="K351" s="95"/>
      <c r="Y351" s="98"/>
      <c r="Z351" s="80">
        <f t="shared" si="21"/>
        <v>0</v>
      </c>
      <c r="AA351" s="80" t="str">
        <f t="shared" si="22"/>
        <v>孙桥支行</v>
      </c>
      <c r="AB351" s="81" t="s">
        <v>342</v>
      </c>
      <c r="AC351" s="81">
        <v>0</v>
      </c>
      <c r="AD351" s="81">
        <v>0</v>
      </c>
      <c r="AE351" s="81">
        <v>0</v>
      </c>
      <c r="AF351" s="81">
        <v>0</v>
      </c>
      <c r="AG351" s="80" t="str">
        <f>IFERROR(VLOOKUP(AB351,$AI:$AJ,2,FALSE),0)</f>
        <v>孙桥支行</v>
      </c>
      <c r="AI351" s="89" t="s">
        <v>740</v>
      </c>
      <c r="AJ351" s="89" t="s">
        <v>117</v>
      </c>
      <c r="AL351" s="83"/>
      <c r="AM351" s="83"/>
      <c r="AN351" s="83"/>
      <c r="AO351" s="83"/>
      <c r="AP351" s="83"/>
      <c r="AX351" s="80" t="s">
        <v>740</v>
      </c>
      <c r="AY351" s="80" t="s">
        <v>117</v>
      </c>
    </row>
    <row r="352" s="80" customFormat="1" ht="17.25" spans="1:51">
      <c r="A352" s="95"/>
      <c r="B352" s="95"/>
      <c r="C352" s="95"/>
      <c r="D352" s="95"/>
      <c r="E352" s="95"/>
      <c r="F352" s="95"/>
      <c r="G352" s="95"/>
      <c r="H352" s="95"/>
      <c r="I352" s="95"/>
      <c r="J352" s="95"/>
      <c r="K352" s="95"/>
      <c r="Y352" s="98"/>
      <c r="Z352" s="80">
        <f t="shared" si="21"/>
        <v>0</v>
      </c>
      <c r="AA352" s="80" t="str">
        <f t="shared" si="22"/>
        <v>凌兆分理处</v>
      </c>
      <c r="AB352" s="81" t="s">
        <v>345</v>
      </c>
      <c r="AC352" s="81">
        <v>0</v>
      </c>
      <c r="AD352" s="81">
        <v>0</v>
      </c>
      <c r="AE352" s="81">
        <v>0</v>
      </c>
      <c r="AF352" s="81">
        <v>0</v>
      </c>
      <c r="AG352" s="80" t="str">
        <f>IFERROR(VLOOKUP(AB352,$AI:$AJ,2,FALSE),0)</f>
        <v>凌兆分理处</v>
      </c>
      <c r="AI352" s="89" t="s">
        <v>742</v>
      </c>
      <c r="AJ352" s="89" t="s">
        <v>117</v>
      </c>
      <c r="AL352" s="83"/>
      <c r="AM352" s="83"/>
      <c r="AN352" s="83"/>
      <c r="AO352" s="83"/>
      <c r="AP352" s="83"/>
      <c r="AX352" s="80" t="s">
        <v>742</v>
      </c>
      <c r="AY352" s="80" t="s">
        <v>117</v>
      </c>
    </row>
    <row r="353" s="80" customFormat="1" ht="17.25" spans="1:51">
      <c r="A353" s="95"/>
      <c r="B353" s="95"/>
      <c r="C353" s="95"/>
      <c r="D353" s="95"/>
      <c r="E353" s="95"/>
      <c r="F353" s="95"/>
      <c r="G353" s="95"/>
      <c r="H353" s="95"/>
      <c r="I353" s="95"/>
      <c r="J353" s="95"/>
      <c r="K353" s="95"/>
      <c r="Y353" s="98"/>
      <c r="Z353" s="80">
        <f t="shared" si="21"/>
        <v>0</v>
      </c>
      <c r="AA353" s="80">
        <f t="shared" si="22"/>
        <v>0</v>
      </c>
      <c r="AB353" s="81" t="s">
        <v>741</v>
      </c>
      <c r="AC353" s="81">
        <v>0</v>
      </c>
      <c r="AD353" s="81">
        <v>0</v>
      </c>
      <c r="AE353" s="81">
        <v>0</v>
      </c>
      <c r="AF353" s="81">
        <v>0</v>
      </c>
      <c r="AG353" s="80">
        <f>IFERROR(VLOOKUP(AB353,$AI:$AJ,2,FALSE),0)</f>
        <v>0</v>
      </c>
      <c r="AI353" s="89" t="s">
        <v>744</v>
      </c>
      <c r="AJ353" s="89" t="s">
        <v>117</v>
      </c>
      <c r="AL353" s="83"/>
      <c r="AM353" s="83"/>
      <c r="AN353" s="83"/>
      <c r="AO353" s="83"/>
      <c r="AP353" s="83"/>
      <c r="AX353" s="80" t="s">
        <v>744</v>
      </c>
      <c r="AY353" s="80" t="s">
        <v>117</v>
      </c>
    </row>
    <row r="354" s="80" customFormat="1" ht="17.25" spans="1:51">
      <c r="A354" s="95"/>
      <c r="B354" s="95"/>
      <c r="C354" s="95"/>
      <c r="D354" s="95"/>
      <c r="E354" s="95"/>
      <c r="F354" s="95"/>
      <c r="G354" s="95"/>
      <c r="H354" s="95"/>
      <c r="I354" s="95"/>
      <c r="J354" s="95"/>
      <c r="K354" s="95"/>
      <c r="Y354" s="98"/>
      <c r="Z354" s="80">
        <f t="shared" si="21"/>
        <v>0</v>
      </c>
      <c r="AA354" s="80" t="str">
        <f t="shared" si="22"/>
        <v>孙桥支行</v>
      </c>
      <c r="AB354" s="81" t="s">
        <v>743</v>
      </c>
      <c r="AC354" s="81">
        <v>0</v>
      </c>
      <c r="AD354" s="81">
        <v>0</v>
      </c>
      <c r="AE354" s="81">
        <v>0</v>
      </c>
      <c r="AF354" s="81">
        <v>0</v>
      </c>
      <c r="AG354" s="80" t="str">
        <f>IFERROR(VLOOKUP(AB354,$AI:$AJ,2,FALSE),0)</f>
        <v>孙桥支行</v>
      </c>
      <c r="AI354" s="89" t="s">
        <v>746</v>
      </c>
      <c r="AJ354" s="89" t="s">
        <v>117</v>
      </c>
      <c r="AL354" s="83"/>
      <c r="AM354" s="83"/>
      <c r="AN354" s="83"/>
      <c r="AO354" s="83"/>
      <c r="AP354" s="83"/>
      <c r="AX354" s="80" t="s">
        <v>746</v>
      </c>
      <c r="AY354" s="80" t="s">
        <v>117</v>
      </c>
    </row>
    <row r="355" s="80" customFormat="1" ht="17.25" spans="1:51">
      <c r="A355" s="95"/>
      <c r="B355" s="95"/>
      <c r="C355" s="95"/>
      <c r="D355" s="95"/>
      <c r="E355" s="95"/>
      <c r="F355" s="95"/>
      <c r="G355" s="95"/>
      <c r="H355" s="95"/>
      <c r="I355" s="95"/>
      <c r="J355" s="95"/>
      <c r="K355" s="95"/>
      <c r="Y355" s="98"/>
      <c r="Z355" s="80">
        <f t="shared" si="21"/>
        <v>0</v>
      </c>
      <c r="AA355" s="80" t="str">
        <f t="shared" si="22"/>
        <v>金桥支行</v>
      </c>
      <c r="AB355" s="81" t="s">
        <v>745</v>
      </c>
      <c r="AC355" s="81">
        <v>0</v>
      </c>
      <c r="AD355" s="81">
        <v>0</v>
      </c>
      <c r="AE355" s="81">
        <v>0</v>
      </c>
      <c r="AF355" s="81">
        <v>0</v>
      </c>
      <c r="AG355" s="80" t="str">
        <f>IFERROR(VLOOKUP(AB355,$AI:$AJ,2,FALSE),0)</f>
        <v>金桥支行</v>
      </c>
      <c r="AI355" s="89" t="s">
        <v>747</v>
      </c>
      <c r="AJ355" s="89" t="s">
        <v>221</v>
      </c>
      <c r="AL355" s="83"/>
      <c r="AM355" s="83"/>
      <c r="AN355" s="83"/>
      <c r="AO355" s="83"/>
      <c r="AP355" s="83"/>
      <c r="AX355" s="80" t="s">
        <v>747</v>
      </c>
      <c r="AY355" s="80" t="s">
        <v>221</v>
      </c>
    </row>
    <row r="356" s="80" customFormat="1" ht="17.25" spans="1:51">
      <c r="A356" s="95"/>
      <c r="B356" s="95"/>
      <c r="C356" s="95"/>
      <c r="D356" s="95"/>
      <c r="E356" s="95"/>
      <c r="F356" s="95"/>
      <c r="G356" s="95"/>
      <c r="H356" s="95"/>
      <c r="I356" s="95"/>
      <c r="J356" s="95"/>
      <c r="K356" s="95"/>
      <c r="Y356" s="98"/>
      <c r="Z356" s="80">
        <f t="shared" si="21"/>
        <v>0</v>
      </c>
      <c r="AA356" s="80" t="str">
        <f t="shared" si="22"/>
        <v>营业部</v>
      </c>
      <c r="AB356" s="81" t="s">
        <v>633</v>
      </c>
      <c r="AC356" s="81">
        <v>0</v>
      </c>
      <c r="AD356" s="81">
        <v>0</v>
      </c>
      <c r="AE356" s="81">
        <v>0</v>
      </c>
      <c r="AF356" s="81">
        <v>0</v>
      </c>
      <c r="AG356" s="80" t="str">
        <f>IFERROR(VLOOKUP(AB356,$AI:$AJ,2,FALSE),0)</f>
        <v>营业部</v>
      </c>
      <c r="AI356" s="93" t="s">
        <v>749</v>
      </c>
      <c r="AJ356" s="89" t="s">
        <v>149</v>
      </c>
      <c r="AL356" s="83"/>
      <c r="AM356" s="83"/>
      <c r="AN356" s="83"/>
      <c r="AO356" s="83"/>
      <c r="AP356" s="83"/>
      <c r="AX356" s="80" t="s">
        <v>749</v>
      </c>
      <c r="AY356" s="80" t="s">
        <v>149</v>
      </c>
    </row>
    <row r="357" s="80" customFormat="1" ht="17.25" spans="1:51">
      <c r="A357" s="95"/>
      <c r="B357" s="95"/>
      <c r="C357" s="95"/>
      <c r="D357" s="95"/>
      <c r="E357" s="95"/>
      <c r="F357" s="95"/>
      <c r="G357" s="95"/>
      <c r="H357" s="95"/>
      <c r="I357" s="95"/>
      <c r="J357" s="95"/>
      <c r="K357" s="95"/>
      <c r="Y357" s="98"/>
      <c r="Z357" s="80">
        <f t="shared" si="21"/>
        <v>0</v>
      </c>
      <c r="AA357" s="80">
        <f t="shared" si="22"/>
        <v>0</v>
      </c>
      <c r="AB357" s="81" t="s">
        <v>748</v>
      </c>
      <c r="AC357" s="81">
        <v>0</v>
      </c>
      <c r="AD357" s="81">
        <v>0</v>
      </c>
      <c r="AE357" s="81">
        <v>0</v>
      </c>
      <c r="AF357" s="81">
        <v>0</v>
      </c>
      <c r="AG357" s="80">
        <f>IFERROR(VLOOKUP(AB357,$AI:$AJ,2,FALSE),0)</f>
        <v>0</v>
      </c>
      <c r="AI357" s="94" t="s">
        <v>266</v>
      </c>
      <c r="AJ357" s="89" t="s">
        <v>149</v>
      </c>
      <c r="AL357" s="83"/>
      <c r="AM357" s="83"/>
      <c r="AN357" s="83"/>
      <c r="AO357" s="83"/>
      <c r="AP357" s="83"/>
      <c r="AX357" s="80" t="s">
        <v>266</v>
      </c>
      <c r="AY357" s="80" t="s">
        <v>149</v>
      </c>
    </row>
    <row r="358" s="80" customFormat="1" ht="17.25" spans="1:51">
      <c r="A358" s="95"/>
      <c r="B358" s="95"/>
      <c r="C358" s="95"/>
      <c r="D358" s="95"/>
      <c r="E358" s="95"/>
      <c r="F358" s="95"/>
      <c r="G358" s="95"/>
      <c r="H358" s="95"/>
      <c r="I358" s="95"/>
      <c r="J358" s="95"/>
      <c r="K358" s="95"/>
      <c r="Y358" s="98"/>
      <c r="Z358" s="80">
        <f t="shared" si="21"/>
        <v>0</v>
      </c>
      <c r="AA358" s="80">
        <f t="shared" si="22"/>
        <v>0</v>
      </c>
      <c r="AB358" s="81" t="s">
        <v>750</v>
      </c>
      <c r="AC358" s="81">
        <v>0</v>
      </c>
      <c r="AD358" s="81">
        <v>0</v>
      </c>
      <c r="AE358" s="81">
        <v>0</v>
      </c>
      <c r="AF358" s="81">
        <v>0</v>
      </c>
      <c r="AG358" s="80">
        <f>IFERROR(VLOOKUP(AB358,$AI:$AJ,2,FALSE),0)</f>
        <v>0</v>
      </c>
      <c r="AI358" s="89" t="s">
        <v>751</v>
      </c>
      <c r="AJ358" s="89" t="s">
        <v>149</v>
      </c>
      <c r="AL358" s="83"/>
      <c r="AM358" s="83"/>
      <c r="AN358" s="83"/>
      <c r="AO358" s="83"/>
      <c r="AP358" s="83"/>
      <c r="AX358" s="80" t="s">
        <v>751</v>
      </c>
      <c r="AY358" s="80" t="s">
        <v>149</v>
      </c>
    </row>
    <row r="359" s="80" customFormat="1" ht="17.25" spans="1:51">
      <c r="A359" s="95"/>
      <c r="B359" s="95"/>
      <c r="C359" s="95"/>
      <c r="D359" s="95"/>
      <c r="E359" s="95"/>
      <c r="F359" s="95"/>
      <c r="G359" s="95"/>
      <c r="H359" s="95"/>
      <c r="I359" s="95"/>
      <c r="J359" s="95"/>
      <c r="K359" s="95"/>
      <c r="Y359" s="98"/>
      <c r="Z359" s="80">
        <f t="shared" si="21"/>
        <v>0</v>
      </c>
      <c r="AA359" s="80" t="str">
        <f t="shared" si="22"/>
        <v>风险管理部</v>
      </c>
      <c r="AB359" s="81" t="s">
        <v>495</v>
      </c>
      <c r="AC359" s="81">
        <v>0</v>
      </c>
      <c r="AD359" s="81">
        <v>0</v>
      </c>
      <c r="AE359" s="81">
        <v>0</v>
      </c>
      <c r="AF359" s="81">
        <v>0</v>
      </c>
      <c r="AG359" s="80" t="str">
        <f>IFERROR(VLOOKUP(AB359,$AI:$AJ,2,FALSE),0)</f>
        <v>风险管理部</v>
      </c>
      <c r="AI359" s="89" t="s">
        <v>752</v>
      </c>
      <c r="AJ359" s="89" t="s">
        <v>149</v>
      </c>
      <c r="AL359" s="83"/>
      <c r="AM359" s="83"/>
      <c r="AN359" s="83"/>
      <c r="AO359" s="83"/>
      <c r="AP359" s="83"/>
      <c r="AX359" s="80" t="s">
        <v>752</v>
      </c>
      <c r="AY359" s="80" t="s">
        <v>149</v>
      </c>
    </row>
    <row r="360" s="80" customFormat="1" ht="17.25" spans="1:51">
      <c r="A360" s="95"/>
      <c r="B360" s="95"/>
      <c r="C360" s="95"/>
      <c r="D360" s="95"/>
      <c r="E360" s="95"/>
      <c r="F360" s="95"/>
      <c r="G360" s="95"/>
      <c r="H360" s="95"/>
      <c r="I360" s="95"/>
      <c r="J360" s="95"/>
      <c r="K360" s="95"/>
      <c r="Y360" s="98"/>
      <c r="Z360" s="80">
        <f t="shared" si="21"/>
        <v>0</v>
      </c>
      <c r="AA360" s="80" t="str">
        <f t="shared" si="22"/>
        <v>市场三部</v>
      </c>
      <c r="AB360" s="81" t="s">
        <v>605</v>
      </c>
      <c r="AC360" s="81">
        <v>0</v>
      </c>
      <c r="AD360" s="81">
        <v>0</v>
      </c>
      <c r="AE360" s="81">
        <v>0</v>
      </c>
      <c r="AF360" s="81">
        <v>0</v>
      </c>
      <c r="AG360" s="80" t="str">
        <f>IFERROR(VLOOKUP(AB360,$AI:$AJ,2,FALSE),0)</f>
        <v>市场三部</v>
      </c>
      <c r="AI360" s="89" t="s">
        <v>754</v>
      </c>
      <c r="AJ360" s="89" t="s">
        <v>149</v>
      </c>
      <c r="AL360" s="83"/>
      <c r="AM360" s="83"/>
      <c r="AN360" s="83"/>
      <c r="AO360" s="83"/>
      <c r="AP360" s="83"/>
      <c r="AX360" s="80" t="s">
        <v>754</v>
      </c>
      <c r="AY360" s="80" t="s">
        <v>149</v>
      </c>
    </row>
    <row r="361" s="80" customFormat="1" ht="17.25" spans="1:51">
      <c r="A361" s="95"/>
      <c r="B361" s="95"/>
      <c r="C361" s="95"/>
      <c r="D361" s="95"/>
      <c r="E361" s="95"/>
      <c r="F361" s="95"/>
      <c r="G361" s="95"/>
      <c r="H361" s="95"/>
      <c r="I361" s="95"/>
      <c r="J361" s="95"/>
      <c r="K361" s="95"/>
      <c r="Y361" s="98"/>
      <c r="Z361" s="80">
        <f t="shared" si="21"/>
        <v>0</v>
      </c>
      <c r="AA361" s="80" t="str">
        <f t="shared" si="22"/>
        <v>金桥支行</v>
      </c>
      <c r="AB361" s="81" t="s">
        <v>753</v>
      </c>
      <c r="AC361" s="81">
        <v>0</v>
      </c>
      <c r="AD361" s="81">
        <v>0</v>
      </c>
      <c r="AE361" s="81">
        <v>0</v>
      </c>
      <c r="AF361" s="81">
        <v>80000</v>
      </c>
      <c r="AG361" s="80" t="str">
        <f>IFERROR(VLOOKUP(AB361,$AI:$AJ,2,FALSE),0)</f>
        <v>金桥支行</v>
      </c>
      <c r="AI361" s="89" t="s">
        <v>756</v>
      </c>
      <c r="AJ361" s="89" t="s">
        <v>149</v>
      </c>
      <c r="AL361" s="83"/>
      <c r="AM361" s="83"/>
      <c r="AN361" s="83"/>
      <c r="AO361" s="83"/>
      <c r="AP361" s="83"/>
      <c r="AX361" s="80" t="s">
        <v>756</v>
      </c>
      <c r="AY361" s="80" t="s">
        <v>149</v>
      </c>
    </row>
    <row r="362" s="80" customFormat="1" ht="17.25" spans="1:51">
      <c r="A362" s="95"/>
      <c r="B362" s="95"/>
      <c r="C362" s="95"/>
      <c r="D362" s="95"/>
      <c r="E362" s="95"/>
      <c r="F362" s="95"/>
      <c r="G362" s="95"/>
      <c r="H362" s="95"/>
      <c r="I362" s="95"/>
      <c r="J362" s="95"/>
      <c r="K362" s="95"/>
      <c r="Y362" s="98"/>
      <c r="Z362" s="80">
        <f t="shared" si="21"/>
        <v>0</v>
      </c>
      <c r="AA362" s="80" t="str">
        <f t="shared" si="22"/>
        <v>曹路支行</v>
      </c>
      <c r="AB362" s="81" t="s">
        <v>755</v>
      </c>
      <c r="AC362" s="81">
        <v>0</v>
      </c>
      <c r="AD362" s="81">
        <v>0</v>
      </c>
      <c r="AE362" s="81">
        <v>0</v>
      </c>
      <c r="AF362" s="81">
        <v>0</v>
      </c>
      <c r="AG362" s="80" t="str">
        <f>IFERROR(VLOOKUP(AB362,$AI:$AJ,2,FALSE),0)</f>
        <v>曹路支行</v>
      </c>
      <c r="AI362" s="89" t="s">
        <v>758</v>
      </c>
      <c r="AJ362" s="89" t="s">
        <v>149</v>
      </c>
      <c r="AL362" s="83"/>
      <c r="AM362" s="83"/>
      <c r="AN362" s="83"/>
      <c r="AO362" s="83"/>
      <c r="AP362" s="83"/>
      <c r="AX362" s="80" t="s">
        <v>758</v>
      </c>
      <c r="AY362" s="80" t="s">
        <v>149</v>
      </c>
    </row>
    <row r="363" s="80" customFormat="1" ht="17.25" spans="1:51">
      <c r="A363" s="95"/>
      <c r="B363" s="95"/>
      <c r="C363" s="95"/>
      <c r="D363" s="95"/>
      <c r="E363" s="95"/>
      <c r="F363" s="95"/>
      <c r="G363" s="95"/>
      <c r="H363" s="95"/>
      <c r="I363" s="95"/>
      <c r="J363" s="95"/>
      <c r="K363" s="95"/>
      <c r="Y363" s="98"/>
      <c r="Z363" s="80">
        <f t="shared" si="21"/>
        <v>0</v>
      </c>
      <c r="AA363" s="80">
        <f t="shared" si="22"/>
        <v>0</v>
      </c>
      <c r="AB363" s="81" t="s">
        <v>757</v>
      </c>
      <c r="AC363" s="81">
        <v>0</v>
      </c>
      <c r="AD363" s="81">
        <v>0</v>
      </c>
      <c r="AE363" s="81">
        <v>0</v>
      </c>
      <c r="AF363" s="81">
        <v>0</v>
      </c>
      <c r="AG363" s="80">
        <f>IFERROR(VLOOKUP(AB363,$AI:$AJ,2,FALSE),0)</f>
        <v>0</v>
      </c>
      <c r="AI363" s="89" t="s">
        <v>558</v>
      </c>
      <c r="AJ363" s="89" t="s">
        <v>149</v>
      </c>
      <c r="AL363" s="83"/>
      <c r="AM363" s="83"/>
      <c r="AN363" s="83"/>
      <c r="AO363" s="83"/>
      <c r="AP363" s="83"/>
      <c r="AX363" s="80" t="s">
        <v>558</v>
      </c>
      <c r="AY363" s="80" t="s">
        <v>149</v>
      </c>
    </row>
    <row r="364" s="80" customFormat="1" ht="17.25" spans="1:51">
      <c r="A364" s="95"/>
      <c r="B364" s="95"/>
      <c r="C364" s="95"/>
      <c r="D364" s="95"/>
      <c r="E364" s="95"/>
      <c r="F364" s="95"/>
      <c r="G364" s="95"/>
      <c r="H364" s="95"/>
      <c r="I364" s="95"/>
      <c r="J364" s="95"/>
      <c r="K364" s="95"/>
      <c r="Y364" s="98"/>
      <c r="Z364" s="80">
        <f t="shared" si="21"/>
        <v>0</v>
      </c>
      <c r="AA364" s="80" t="str">
        <f t="shared" si="22"/>
        <v>王港支行</v>
      </c>
      <c r="AB364" s="81" t="s">
        <v>759</v>
      </c>
      <c r="AC364" s="81">
        <v>0</v>
      </c>
      <c r="AD364" s="81">
        <v>0</v>
      </c>
      <c r="AE364" s="81">
        <v>0</v>
      </c>
      <c r="AF364" s="81">
        <v>0</v>
      </c>
      <c r="AG364" s="80" t="str">
        <f>IFERROR(VLOOKUP(AB364,$AI:$AJ,2,FALSE),0)</f>
        <v>王港支行</v>
      </c>
      <c r="AI364" s="89" t="s">
        <v>345</v>
      </c>
      <c r="AJ364" s="89" t="s">
        <v>182</v>
      </c>
      <c r="AL364" s="83"/>
      <c r="AM364" s="83"/>
      <c r="AN364" s="83"/>
      <c r="AO364" s="83"/>
      <c r="AP364" s="83"/>
      <c r="AX364" s="80" t="s">
        <v>345</v>
      </c>
      <c r="AY364" s="80" t="s">
        <v>182</v>
      </c>
    </row>
    <row r="365" s="80" customFormat="1" ht="17.25" spans="1:51">
      <c r="A365" s="95"/>
      <c r="B365" s="95"/>
      <c r="C365" s="95"/>
      <c r="D365" s="95"/>
      <c r="E365" s="95"/>
      <c r="F365" s="95"/>
      <c r="G365" s="95"/>
      <c r="H365" s="95"/>
      <c r="I365" s="95"/>
      <c r="J365" s="95"/>
      <c r="K365" s="95"/>
      <c r="Y365" s="98"/>
      <c r="Z365" s="80">
        <f t="shared" si="21"/>
        <v>0</v>
      </c>
      <c r="AA365" s="80">
        <f t="shared" si="22"/>
        <v>0</v>
      </c>
      <c r="AB365" s="81" t="s">
        <v>760</v>
      </c>
      <c r="AC365" s="81">
        <v>0</v>
      </c>
      <c r="AD365" s="81">
        <v>0</v>
      </c>
      <c r="AE365" s="81">
        <v>0</v>
      </c>
      <c r="AF365" s="81">
        <v>0</v>
      </c>
      <c r="AG365" s="80">
        <f>IFERROR(VLOOKUP(AB365,$AI:$AJ,2,FALSE),0)</f>
        <v>0</v>
      </c>
      <c r="AI365" s="89" t="s">
        <v>236</v>
      </c>
      <c r="AJ365" s="89" t="s">
        <v>182</v>
      </c>
      <c r="AL365" s="83"/>
      <c r="AM365" s="83"/>
      <c r="AN365" s="83"/>
      <c r="AO365" s="83"/>
      <c r="AP365" s="83"/>
      <c r="AX365" s="80" t="s">
        <v>236</v>
      </c>
      <c r="AY365" s="80" t="s">
        <v>182</v>
      </c>
    </row>
    <row r="366" s="80" customFormat="1" ht="17.25" spans="1:51">
      <c r="A366" s="95"/>
      <c r="B366" s="95"/>
      <c r="C366" s="95"/>
      <c r="D366" s="95"/>
      <c r="E366" s="95"/>
      <c r="F366" s="95"/>
      <c r="G366" s="95"/>
      <c r="H366" s="95"/>
      <c r="I366" s="95"/>
      <c r="J366" s="95"/>
      <c r="K366" s="95"/>
      <c r="Y366" s="98"/>
      <c r="Z366" s="80">
        <f t="shared" si="21"/>
        <v>0</v>
      </c>
      <c r="AA366" s="80" t="str">
        <f t="shared" si="22"/>
        <v>黄楼支行</v>
      </c>
      <c r="AB366" s="81" t="s">
        <v>347</v>
      </c>
      <c r="AC366" s="81">
        <v>0</v>
      </c>
      <c r="AD366" s="81">
        <v>0</v>
      </c>
      <c r="AE366" s="81">
        <v>0</v>
      </c>
      <c r="AF366" s="81">
        <v>0</v>
      </c>
      <c r="AG366" s="80" t="str">
        <f>IFERROR(VLOOKUP(AB366,$AI:$AJ,2,FALSE),0)</f>
        <v>黄楼支行</v>
      </c>
      <c r="AI366" s="89" t="s">
        <v>296</v>
      </c>
      <c r="AJ366" s="89" t="s">
        <v>182</v>
      </c>
      <c r="AL366" s="83"/>
      <c r="AM366" s="83"/>
      <c r="AN366" s="83"/>
      <c r="AO366" s="83"/>
      <c r="AP366" s="83"/>
      <c r="AX366" s="80" t="s">
        <v>296</v>
      </c>
      <c r="AY366" s="80" t="s">
        <v>182</v>
      </c>
    </row>
    <row r="367" s="80" customFormat="1" ht="17.25" spans="1:51">
      <c r="A367" s="95"/>
      <c r="B367" s="95"/>
      <c r="C367" s="95"/>
      <c r="D367" s="95"/>
      <c r="E367" s="95"/>
      <c r="F367" s="95"/>
      <c r="G367" s="95"/>
      <c r="H367" s="95"/>
      <c r="I367" s="95"/>
      <c r="J367" s="95"/>
      <c r="K367" s="95"/>
      <c r="Y367" s="98"/>
      <c r="Z367" s="80">
        <f t="shared" si="21"/>
        <v>0</v>
      </c>
      <c r="AA367" s="80">
        <f t="shared" si="22"/>
        <v>0</v>
      </c>
      <c r="AB367" s="81" t="s">
        <v>761</v>
      </c>
      <c r="AC367" s="81">
        <v>0</v>
      </c>
      <c r="AD367" s="81">
        <v>0</v>
      </c>
      <c r="AE367" s="81">
        <v>0</v>
      </c>
      <c r="AF367" s="81">
        <v>0</v>
      </c>
      <c r="AG367" s="80">
        <f>IFERROR(VLOOKUP(AB367,$AI:$AJ,2,FALSE),0)</f>
        <v>0</v>
      </c>
      <c r="AI367" s="89" t="s">
        <v>763</v>
      </c>
      <c r="AJ367" s="89" t="s">
        <v>182</v>
      </c>
      <c r="AL367" s="83"/>
      <c r="AM367" s="83"/>
      <c r="AN367" s="83"/>
      <c r="AO367" s="83"/>
      <c r="AP367" s="83"/>
      <c r="AX367" s="80" t="s">
        <v>763</v>
      </c>
      <c r="AY367" s="80" t="s">
        <v>182</v>
      </c>
    </row>
    <row r="368" s="80" customFormat="1" ht="17.25" spans="1:51">
      <c r="A368" s="95"/>
      <c r="B368" s="95"/>
      <c r="C368" s="95"/>
      <c r="D368" s="95"/>
      <c r="E368" s="95"/>
      <c r="F368" s="95"/>
      <c r="G368" s="95"/>
      <c r="H368" s="95"/>
      <c r="I368" s="95"/>
      <c r="J368" s="95"/>
      <c r="K368" s="95"/>
      <c r="Y368" s="98"/>
      <c r="Z368" s="80">
        <f t="shared" si="21"/>
        <v>0</v>
      </c>
      <c r="AA368" s="80" t="str">
        <f t="shared" si="22"/>
        <v>高桥支行</v>
      </c>
      <c r="AB368" s="81" t="s">
        <v>762</v>
      </c>
      <c r="AC368" s="81">
        <v>0</v>
      </c>
      <c r="AD368" s="81">
        <v>0</v>
      </c>
      <c r="AE368" s="81">
        <v>0</v>
      </c>
      <c r="AF368" s="81">
        <v>0</v>
      </c>
      <c r="AG368" s="80" t="str">
        <f>IFERROR(VLOOKUP(AB368,$AI:$AJ,2,FALSE),0)</f>
        <v>高桥支行</v>
      </c>
      <c r="AI368" s="91" t="s">
        <v>376</v>
      </c>
      <c r="AJ368" s="89" t="s">
        <v>182</v>
      </c>
      <c r="AL368" s="83"/>
      <c r="AM368" s="83"/>
      <c r="AN368" s="83"/>
      <c r="AO368" s="83"/>
      <c r="AP368" s="83"/>
      <c r="AX368" s="80" t="s">
        <v>376</v>
      </c>
      <c r="AY368" s="80" t="s">
        <v>182</v>
      </c>
    </row>
    <row r="369" s="80" customFormat="1" ht="17.25" spans="1:51">
      <c r="A369" s="95"/>
      <c r="B369" s="95"/>
      <c r="C369" s="95"/>
      <c r="D369" s="95"/>
      <c r="E369" s="95"/>
      <c r="F369" s="95"/>
      <c r="G369" s="95"/>
      <c r="H369" s="95"/>
      <c r="I369" s="95"/>
      <c r="J369" s="95"/>
      <c r="K369" s="95"/>
      <c r="Y369" s="98"/>
      <c r="Z369" s="80">
        <f t="shared" ref="Z369:Z432" si="23">P369-Y369</f>
        <v>0</v>
      </c>
      <c r="AA369" s="80" t="str">
        <f t="shared" si="22"/>
        <v>运营管理部</v>
      </c>
      <c r="AB369" s="81" t="s">
        <v>351</v>
      </c>
      <c r="AC369" s="81">
        <v>0</v>
      </c>
      <c r="AD369" s="81">
        <v>0</v>
      </c>
      <c r="AE369" s="81">
        <v>0</v>
      </c>
      <c r="AF369" s="81">
        <v>0</v>
      </c>
      <c r="AG369" s="80" t="str">
        <f>IFERROR(VLOOKUP(AB369,$AI:$AJ,2,FALSE),0)</f>
        <v>运营管理部</v>
      </c>
      <c r="AI369" s="93" t="s">
        <v>242</v>
      </c>
      <c r="AJ369" s="89" t="s">
        <v>182</v>
      </c>
      <c r="AL369" s="83"/>
      <c r="AM369" s="83"/>
      <c r="AN369" s="83"/>
      <c r="AO369" s="83"/>
      <c r="AP369" s="83"/>
      <c r="AX369" s="80" t="s">
        <v>242</v>
      </c>
      <c r="AY369" s="80" t="s">
        <v>182</v>
      </c>
    </row>
    <row r="370" s="80" customFormat="1" ht="17.25" spans="1:51">
      <c r="A370" s="95"/>
      <c r="B370" s="95"/>
      <c r="C370" s="95"/>
      <c r="D370" s="95"/>
      <c r="E370" s="95"/>
      <c r="F370" s="95"/>
      <c r="G370" s="95"/>
      <c r="H370" s="95"/>
      <c r="I370" s="95"/>
      <c r="J370" s="95"/>
      <c r="K370" s="95"/>
      <c r="Y370" s="98"/>
      <c r="Z370" s="80">
        <f t="shared" si="23"/>
        <v>0</v>
      </c>
      <c r="AA370" s="80">
        <f t="shared" si="22"/>
        <v>0</v>
      </c>
      <c r="AB370" s="81" t="s">
        <v>764</v>
      </c>
      <c r="AC370" s="81">
        <v>0</v>
      </c>
      <c r="AD370" s="81">
        <v>0</v>
      </c>
      <c r="AE370" s="81">
        <v>0</v>
      </c>
      <c r="AF370" s="81">
        <v>0</v>
      </c>
      <c r="AG370" s="80">
        <f>IFERROR(VLOOKUP(AB370,$AI:$AJ,2,FALSE),0)</f>
        <v>0</v>
      </c>
      <c r="AI370" s="92" t="s">
        <v>766</v>
      </c>
      <c r="AJ370" s="89" t="s">
        <v>182</v>
      </c>
      <c r="AL370" s="83"/>
      <c r="AM370" s="83"/>
      <c r="AN370" s="83"/>
      <c r="AO370" s="83"/>
      <c r="AP370" s="83"/>
      <c r="AX370" s="80" t="s">
        <v>766</v>
      </c>
      <c r="AY370" s="80" t="s">
        <v>182</v>
      </c>
    </row>
    <row r="371" s="80" customFormat="1" ht="17.25" spans="1:51">
      <c r="A371" s="95"/>
      <c r="B371" s="95"/>
      <c r="C371" s="95"/>
      <c r="D371" s="95"/>
      <c r="E371" s="95"/>
      <c r="F371" s="95"/>
      <c r="G371" s="95"/>
      <c r="H371" s="95"/>
      <c r="I371" s="95"/>
      <c r="J371" s="95"/>
      <c r="K371" s="95"/>
      <c r="Y371" s="98"/>
      <c r="Z371" s="80">
        <f t="shared" si="23"/>
        <v>0</v>
      </c>
      <c r="AA371" s="80" t="str">
        <f t="shared" si="22"/>
        <v>高行支行</v>
      </c>
      <c r="AB371" s="81" t="s">
        <v>765</v>
      </c>
      <c r="AC371" s="81">
        <v>0</v>
      </c>
      <c r="AD371" s="81">
        <v>0</v>
      </c>
      <c r="AE371" s="81">
        <v>0</v>
      </c>
      <c r="AF371" s="81">
        <v>0</v>
      </c>
      <c r="AG371" s="80" t="str">
        <f>IFERROR(VLOOKUP(AB371,$AI:$AJ,2,FALSE),0)</f>
        <v>高行支行</v>
      </c>
      <c r="AI371" s="89" t="s">
        <v>768</v>
      </c>
      <c r="AJ371" s="89" t="s">
        <v>182</v>
      </c>
      <c r="AL371" s="83"/>
      <c r="AM371" s="83"/>
      <c r="AN371" s="83"/>
      <c r="AO371" s="83"/>
      <c r="AP371" s="83"/>
      <c r="AX371" s="80" t="s">
        <v>768</v>
      </c>
      <c r="AY371" s="80" t="s">
        <v>182</v>
      </c>
    </row>
    <row r="372" s="80" customFormat="1" ht="17.25" spans="1:51">
      <c r="A372" s="95"/>
      <c r="B372" s="95"/>
      <c r="C372" s="95"/>
      <c r="D372" s="95"/>
      <c r="E372" s="95"/>
      <c r="F372" s="95"/>
      <c r="G372" s="95"/>
      <c r="H372" s="95"/>
      <c r="I372" s="95"/>
      <c r="J372" s="95"/>
      <c r="K372" s="95"/>
      <c r="Y372" s="98"/>
      <c r="Z372" s="80">
        <f t="shared" si="23"/>
        <v>0</v>
      </c>
      <c r="AA372" s="80">
        <f t="shared" si="22"/>
        <v>0</v>
      </c>
      <c r="AB372" s="81" t="s">
        <v>767</v>
      </c>
      <c r="AC372" s="81">
        <v>0</v>
      </c>
      <c r="AD372" s="81">
        <v>0</v>
      </c>
      <c r="AE372" s="81">
        <v>0</v>
      </c>
      <c r="AF372" s="81">
        <v>0</v>
      </c>
      <c r="AG372" s="80">
        <f>IFERROR(VLOOKUP(AB372,$AI:$AJ,2,FALSE),0)</f>
        <v>0</v>
      </c>
      <c r="AI372" s="89" t="s">
        <v>770</v>
      </c>
      <c r="AJ372" s="89" t="s">
        <v>182</v>
      </c>
      <c r="AL372" s="83"/>
      <c r="AM372" s="83"/>
      <c r="AN372" s="83"/>
      <c r="AO372" s="83"/>
      <c r="AP372" s="83"/>
      <c r="AX372" s="80" t="s">
        <v>770</v>
      </c>
      <c r="AY372" s="80" t="s">
        <v>182</v>
      </c>
    </row>
    <row r="373" s="80" customFormat="1" ht="17.25" spans="1:51">
      <c r="A373" s="95"/>
      <c r="B373" s="95"/>
      <c r="C373" s="95"/>
      <c r="D373" s="95"/>
      <c r="E373" s="95"/>
      <c r="F373" s="95"/>
      <c r="G373" s="95"/>
      <c r="H373" s="95"/>
      <c r="I373" s="95"/>
      <c r="J373" s="95"/>
      <c r="K373" s="95"/>
      <c r="Y373" s="98"/>
      <c r="Z373" s="80">
        <f t="shared" si="23"/>
        <v>0</v>
      </c>
      <c r="AA373" s="80">
        <f t="shared" si="22"/>
        <v>0</v>
      </c>
      <c r="AB373" s="81" t="s">
        <v>769</v>
      </c>
      <c r="AC373" s="81">
        <v>0</v>
      </c>
      <c r="AD373" s="81">
        <v>0</v>
      </c>
      <c r="AE373" s="81">
        <v>0</v>
      </c>
      <c r="AF373" s="81">
        <v>0</v>
      </c>
      <c r="AG373" s="80">
        <f>IFERROR(VLOOKUP(AB373,$AI:$AJ,2,FALSE),0)</f>
        <v>0</v>
      </c>
      <c r="AI373" s="94" t="s">
        <v>771</v>
      </c>
      <c r="AJ373" s="89" t="s">
        <v>182</v>
      </c>
      <c r="AL373" s="83"/>
      <c r="AM373" s="83"/>
      <c r="AN373" s="83"/>
      <c r="AO373" s="83"/>
      <c r="AP373" s="83"/>
      <c r="AX373" s="80" t="s">
        <v>771</v>
      </c>
      <c r="AY373" s="80" t="s">
        <v>182</v>
      </c>
    </row>
    <row r="374" s="80" customFormat="1" ht="17.25" spans="1:51">
      <c r="A374" s="95"/>
      <c r="B374" s="95"/>
      <c r="C374" s="95"/>
      <c r="D374" s="95"/>
      <c r="E374" s="95"/>
      <c r="F374" s="95"/>
      <c r="G374" s="95"/>
      <c r="H374" s="95"/>
      <c r="I374" s="95"/>
      <c r="J374" s="95"/>
      <c r="K374" s="95"/>
      <c r="Y374" s="98"/>
      <c r="Z374" s="80">
        <f t="shared" si="23"/>
        <v>0</v>
      </c>
      <c r="AA374" s="80" t="str">
        <f t="shared" si="22"/>
        <v>运营管理部业务保障部</v>
      </c>
      <c r="AB374" s="81" t="s">
        <v>453</v>
      </c>
      <c r="AC374" s="81">
        <v>0</v>
      </c>
      <c r="AD374" s="81">
        <v>0</v>
      </c>
      <c r="AE374" s="81">
        <v>0</v>
      </c>
      <c r="AF374" s="81">
        <v>0</v>
      </c>
      <c r="AG374" s="80" t="str">
        <f>IFERROR(VLOOKUP(AB374,$AI:$AJ,2,FALSE),0)</f>
        <v>运营管理部业务保障部</v>
      </c>
      <c r="AI374" s="89" t="s">
        <v>772</v>
      </c>
      <c r="AJ374" s="89" t="s">
        <v>182</v>
      </c>
      <c r="AL374" s="83"/>
      <c r="AM374" s="83"/>
      <c r="AN374" s="83"/>
      <c r="AO374" s="83"/>
      <c r="AP374" s="83"/>
      <c r="AX374" s="80" t="s">
        <v>772</v>
      </c>
      <c r="AY374" s="80" t="s">
        <v>182</v>
      </c>
    </row>
    <row r="375" s="80" customFormat="1" ht="17.25" spans="1:51">
      <c r="A375" s="95"/>
      <c r="B375" s="95"/>
      <c r="C375" s="95"/>
      <c r="D375" s="95"/>
      <c r="E375" s="95"/>
      <c r="F375" s="95"/>
      <c r="G375" s="95"/>
      <c r="H375" s="95"/>
      <c r="I375" s="95"/>
      <c r="J375" s="95"/>
      <c r="K375" s="95"/>
      <c r="Y375" s="98"/>
      <c r="Z375" s="80">
        <f t="shared" si="23"/>
        <v>0</v>
      </c>
      <c r="AA375" s="80" t="str">
        <f t="shared" si="22"/>
        <v>龚路支行</v>
      </c>
      <c r="AB375" s="81" t="s">
        <v>349</v>
      </c>
      <c r="AC375" s="81">
        <v>0</v>
      </c>
      <c r="AD375" s="81">
        <v>0</v>
      </c>
      <c r="AE375" s="81">
        <v>0</v>
      </c>
      <c r="AF375" s="81">
        <v>0</v>
      </c>
      <c r="AG375" s="80" t="str">
        <f>IFERROR(VLOOKUP(AB375,$AI:$AJ,2,FALSE),0)</f>
        <v>龚路支行</v>
      </c>
      <c r="AI375" s="89" t="s">
        <v>774</v>
      </c>
      <c r="AJ375" s="89" t="s">
        <v>182</v>
      </c>
      <c r="AL375" s="83"/>
      <c r="AM375" s="83"/>
      <c r="AN375" s="83"/>
      <c r="AO375" s="83"/>
      <c r="AP375" s="83"/>
      <c r="AX375" s="80" t="s">
        <v>774</v>
      </c>
      <c r="AY375" s="80" t="s">
        <v>182</v>
      </c>
    </row>
    <row r="376" s="80" customFormat="1" ht="17.25" spans="1:51">
      <c r="A376" s="95"/>
      <c r="B376" s="95"/>
      <c r="C376" s="95"/>
      <c r="D376" s="95"/>
      <c r="E376" s="95"/>
      <c r="F376" s="95"/>
      <c r="G376" s="95"/>
      <c r="H376" s="95"/>
      <c r="I376" s="95"/>
      <c r="J376" s="95"/>
      <c r="K376" s="95"/>
      <c r="Y376" s="98"/>
      <c r="Z376" s="80">
        <f t="shared" si="23"/>
        <v>0</v>
      </c>
      <c r="AA376" s="80" t="str">
        <f t="shared" si="22"/>
        <v>东沟支行</v>
      </c>
      <c r="AB376" s="81" t="s">
        <v>773</v>
      </c>
      <c r="AC376" s="81">
        <v>0</v>
      </c>
      <c r="AD376" s="81">
        <v>0</v>
      </c>
      <c r="AE376" s="81">
        <v>0</v>
      </c>
      <c r="AF376" s="81">
        <v>0</v>
      </c>
      <c r="AG376" s="80" t="str">
        <f>IFERROR(VLOOKUP(AB376,$AI:$AJ,2,FALSE),0)</f>
        <v>东沟支行</v>
      </c>
      <c r="AI376" s="89" t="s">
        <v>776</v>
      </c>
      <c r="AJ376" s="89" t="s">
        <v>182</v>
      </c>
      <c r="AL376" s="83"/>
      <c r="AM376" s="83"/>
      <c r="AN376" s="83"/>
      <c r="AO376" s="83"/>
      <c r="AP376" s="83"/>
      <c r="AX376" s="80" t="s">
        <v>776</v>
      </c>
      <c r="AY376" s="80" t="s">
        <v>182</v>
      </c>
    </row>
    <row r="377" s="80" customFormat="1" ht="17.25" spans="1:51">
      <c r="A377" s="95"/>
      <c r="B377" s="95"/>
      <c r="C377" s="95"/>
      <c r="D377" s="95"/>
      <c r="E377" s="95"/>
      <c r="F377" s="95"/>
      <c r="G377" s="95"/>
      <c r="H377" s="95"/>
      <c r="I377" s="95"/>
      <c r="J377" s="95"/>
      <c r="K377" s="95"/>
      <c r="Y377" s="98"/>
      <c r="Z377" s="80">
        <f t="shared" si="23"/>
        <v>0</v>
      </c>
      <c r="AA377" s="80">
        <f t="shared" si="22"/>
        <v>0</v>
      </c>
      <c r="AB377" s="81" t="s">
        <v>775</v>
      </c>
      <c r="AC377" s="81">
        <v>0</v>
      </c>
      <c r="AD377" s="81">
        <v>0</v>
      </c>
      <c r="AE377" s="81">
        <v>0</v>
      </c>
      <c r="AF377" s="81">
        <v>0</v>
      </c>
      <c r="AG377" s="80">
        <f>IFERROR(VLOOKUP(AB377,$AI:$AJ,2,FALSE),0)</f>
        <v>0</v>
      </c>
      <c r="AI377" s="92" t="s">
        <v>777</v>
      </c>
      <c r="AJ377" s="89" t="s">
        <v>54</v>
      </c>
      <c r="AL377" s="83"/>
      <c r="AM377" s="83"/>
      <c r="AN377" s="83"/>
      <c r="AO377" s="83"/>
      <c r="AP377" s="83"/>
      <c r="AX377" s="80" t="s">
        <v>777</v>
      </c>
      <c r="AY377" s="80" t="s">
        <v>54</v>
      </c>
    </row>
    <row r="378" s="80" customFormat="1" ht="17.25" spans="1:51">
      <c r="A378" s="95"/>
      <c r="B378" s="95"/>
      <c r="C378" s="95"/>
      <c r="D378" s="95"/>
      <c r="E378" s="95"/>
      <c r="F378" s="95"/>
      <c r="G378" s="95"/>
      <c r="H378" s="95"/>
      <c r="I378" s="95"/>
      <c r="J378" s="95"/>
      <c r="K378" s="95"/>
      <c r="Y378" s="98"/>
      <c r="Z378" s="80">
        <f t="shared" si="23"/>
        <v>0</v>
      </c>
      <c r="AA378" s="80" t="str">
        <f t="shared" si="22"/>
        <v>北蔡支行</v>
      </c>
      <c r="AB378" s="81" t="s">
        <v>190</v>
      </c>
      <c r="AC378" s="81">
        <v>0</v>
      </c>
      <c r="AD378" s="81">
        <v>0</v>
      </c>
      <c r="AE378" s="81">
        <v>0</v>
      </c>
      <c r="AF378" s="81">
        <v>0</v>
      </c>
      <c r="AG378" s="80" t="str">
        <f>IFERROR(VLOOKUP(AB378,$AI:$AJ,2,FALSE),0)</f>
        <v>北蔡支行</v>
      </c>
      <c r="AI378" s="89" t="s">
        <v>779</v>
      </c>
      <c r="AJ378" s="89" t="s">
        <v>54</v>
      </c>
      <c r="AL378" s="83"/>
      <c r="AM378" s="83"/>
      <c r="AN378" s="83"/>
      <c r="AO378" s="83"/>
      <c r="AP378" s="83"/>
      <c r="AX378" s="80" t="s">
        <v>779</v>
      </c>
      <c r="AY378" s="80" t="s">
        <v>54</v>
      </c>
    </row>
    <row r="379" s="80" customFormat="1" ht="17.25" spans="1:51">
      <c r="A379" s="95"/>
      <c r="B379" s="95"/>
      <c r="C379" s="95"/>
      <c r="D379" s="95"/>
      <c r="E379" s="95"/>
      <c r="F379" s="95"/>
      <c r="G379" s="95"/>
      <c r="H379" s="95"/>
      <c r="I379" s="95"/>
      <c r="J379" s="95"/>
      <c r="K379" s="95"/>
      <c r="Y379" s="98"/>
      <c r="Z379" s="80">
        <f t="shared" si="23"/>
        <v>0</v>
      </c>
      <c r="AA379" s="80" t="str">
        <f t="shared" si="22"/>
        <v>高行支行</v>
      </c>
      <c r="AB379" s="81" t="s">
        <v>778</v>
      </c>
      <c r="AC379" s="81">
        <v>0</v>
      </c>
      <c r="AD379" s="81">
        <v>0</v>
      </c>
      <c r="AE379" s="81">
        <v>0</v>
      </c>
      <c r="AF379" s="81">
        <v>0</v>
      </c>
      <c r="AG379" s="80" t="str">
        <f>IFERROR(VLOOKUP(AB379,$AI:$AJ,2,FALSE),0)</f>
        <v>高行支行</v>
      </c>
      <c r="AI379" s="89" t="s">
        <v>781</v>
      </c>
      <c r="AJ379" s="89" t="s">
        <v>54</v>
      </c>
      <c r="AL379" s="83"/>
      <c r="AM379" s="83"/>
      <c r="AN379" s="83"/>
      <c r="AO379" s="83"/>
      <c r="AP379" s="83"/>
      <c r="AX379" s="80" t="s">
        <v>781</v>
      </c>
      <c r="AY379" s="80" t="s">
        <v>54</v>
      </c>
    </row>
    <row r="380" s="80" customFormat="1" ht="17.25" spans="1:51">
      <c r="A380" s="95"/>
      <c r="B380" s="95"/>
      <c r="C380" s="95"/>
      <c r="D380" s="95"/>
      <c r="E380" s="95"/>
      <c r="F380" s="95"/>
      <c r="G380" s="95"/>
      <c r="H380" s="95"/>
      <c r="I380" s="95"/>
      <c r="J380" s="95"/>
      <c r="K380" s="95"/>
      <c r="Y380" s="98"/>
      <c r="Z380" s="80">
        <f t="shared" si="23"/>
        <v>0</v>
      </c>
      <c r="AA380" s="80" t="str">
        <f t="shared" si="22"/>
        <v>合庆支行</v>
      </c>
      <c r="AB380" s="81" t="s">
        <v>780</v>
      </c>
      <c r="AC380" s="81">
        <v>0</v>
      </c>
      <c r="AD380" s="81">
        <v>0</v>
      </c>
      <c r="AE380" s="81">
        <v>0</v>
      </c>
      <c r="AF380" s="81">
        <v>0</v>
      </c>
      <c r="AG380" s="80" t="str">
        <f>IFERROR(VLOOKUP(AB380,$AI:$AJ,2,FALSE),0)</f>
        <v>合庆支行</v>
      </c>
      <c r="AI380" s="89" t="s">
        <v>783</v>
      </c>
      <c r="AJ380" s="89" t="s">
        <v>54</v>
      </c>
      <c r="AL380" s="83"/>
      <c r="AM380" s="83"/>
      <c r="AN380" s="83"/>
      <c r="AO380" s="83"/>
      <c r="AP380" s="83"/>
      <c r="AX380" s="80" t="s">
        <v>783</v>
      </c>
      <c r="AY380" s="80" t="s">
        <v>54</v>
      </c>
    </row>
    <row r="381" s="80" customFormat="1" ht="17.25" spans="1:51">
      <c r="A381" s="95"/>
      <c r="B381" s="95"/>
      <c r="C381" s="95"/>
      <c r="D381" s="95"/>
      <c r="E381" s="95"/>
      <c r="F381" s="95"/>
      <c r="G381" s="95"/>
      <c r="H381" s="95"/>
      <c r="I381" s="95"/>
      <c r="J381" s="95"/>
      <c r="K381" s="95"/>
      <c r="Y381" s="98"/>
      <c r="Z381" s="80">
        <f t="shared" si="23"/>
        <v>0</v>
      </c>
      <c r="AA381" s="80" t="str">
        <f t="shared" si="22"/>
        <v>张江支行</v>
      </c>
      <c r="AB381" s="81" t="s">
        <v>782</v>
      </c>
      <c r="AC381" s="81">
        <v>0</v>
      </c>
      <c r="AD381" s="81">
        <v>0</v>
      </c>
      <c r="AE381" s="81">
        <v>0</v>
      </c>
      <c r="AF381" s="81">
        <v>0</v>
      </c>
      <c r="AG381" s="80" t="str">
        <f>IFERROR(VLOOKUP(AB381,$AI:$AJ,2,FALSE),0)</f>
        <v>张江支行</v>
      </c>
      <c r="AI381" s="89" t="s">
        <v>784</v>
      </c>
      <c r="AJ381" s="89" t="s">
        <v>54</v>
      </c>
      <c r="AL381" s="83"/>
      <c r="AM381" s="83"/>
      <c r="AN381" s="83"/>
      <c r="AO381" s="83"/>
      <c r="AP381" s="83"/>
      <c r="AX381" s="80" t="s">
        <v>784</v>
      </c>
      <c r="AY381" s="80" t="s">
        <v>54</v>
      </c>
    </row>
    <row r="382" s="80" customFormat="1" ht="17.25" spans="1:51">
      <c r="A382" s="95"/>
      <c r="B382" s="95"/>
      <c r="C382" s="95"/>
      <c r="D382" s="95"/>
      <c r="E382" s="95"/>
      <c r="F382" s="95"/>
      <c r="G382" s="95"/>
      <c r="H382" s="95"/>
      <c r="I382" s="95"/>
      <c r="J382" s="95"/>
      <c r="K382" s="95"/>
      <c r="Y382" s="98"/>
      <c r="Z382" s="80">
        <f t="shared" si="23"/>
        <v>0</v>
      </c>
      <c r="AA382" s="80" t="str">
        <f t="shared" si="22"/>
        <v>零售市场部</v>
      </c>
      <c r="AB382" s="81" t="s">
        <v>195</v>
      </c>
      <c r="AC382" s="81">
        <v>0</v>
      </c>
      <c r="AD382" s="81">
        <v>265000</v>
      </c>
      <c r="AE382" s="81">
        <v>0</v>
      </c>
      <c r="AF382" s="81">
        <v>365000</v>
      </c>
      <c r="AG382" s="80" t="str">
        <f>IFERROR(VLOOKUP(AB382,$AI:$AJ,2,FALSE),0)</f>
        <v>零售市场部</v>
      </c>
      <c r="AI382" s="89" t="s">
        <v>786</v>
      </c>
      <c r="AJ382" s="89" t="s">
        <v>54</v>
      </c>
      <c r="AL382" s="83"/>
      <c r="AM382" s="83"/>
      <c r="AN382" s="83"/>
      <c r="AO382" s="83"/>
      <c r="AP382" s="83"/>
      <c r="AX382" s="80" t="s">
        <v>786</v>
      </c>
      <c r="AY382" s="80" t="s">
        <v>54</v>
      </c>
    </row>
    <row r="383" s="80" customFormat="1" ht="17.25" spans="1:51">
      <c r="A383" s="95"/>
      <c r="B383" s="95"/>
      <c r="C383" s="95"/>
      <c r="D383" s="95"/>
      <c r="E383" s="95"/>
      <c r="F383" s="95"/>
      <c r="G383" s="95"/>
      <c r="H383" s="95"/>
      <c r="I383" s="95"/>
      <c r="J383" s="95"/>
      <c r="K383" s="95"/>
      <c r="Y383" s="98"/>
      <c r="Z383" s="80">
        <f t="shared" si="23"/>
        <v>0</v>
      </c>
      <c r="AA383" s="80" t="str">
        <f t="shared" si="22"/>
        <v>妙境支行</v>
      </c>
      <c r="AB383" s="81" t="s">
        <v>785</v>
      </c>
      <c r="AC383" s="81">
        <v>0</v>
      </c>
      <c r="AD383" s="81">
        <v>0</v>
      </c>
      <c r="AE383" s="81">
        <v>0</v>
      </c>
      <c r="AF383" s="81">
        <v>0</v>
      </c>
      <c r="AG383" s="80" t="str">
        <f>IFERROR(VLOOKUP(AB383,$AI:$AJ,2,FALSE),0)</f>
        <v>妙境支行</v>
      </c>
      <c r="AI383" s="89" t="s">
        <v>787</v>
      </c>
      <c r="AJ383" s="89" t="s">
        <v>54</v>
      </c>
      <c r="AL383" s="83"/>
      <c r="AM383" s="83"/>
      <c r="AN383" s="83"/>
      <c r="AO383" s="83"/>
      <c r="AP383" s="83"/>
      <c r="AX383" s="80" t="s">
        <v>787</v>
      </c>
      <c r="AY383" s="80" t="s">
        <v>54</v>
      </c>
    </row>
    <row r="384" s="80" customFormat="1" ht="17.25" spans="1:51">
      <c r="A384" s="95"/>
      <c r="B384" s="95"/>
      <c r="C384" s="95"/>
      <c r="D384" s="95"/>
      <c r="E384" s="95"/>
      <c r="F384" s="95"/>
      <c r="G384" s="95"/>
      <c r="H384" s="95"/>
      <c r="I384" s="95"/>
      <c r="J384" s="95"/>
      <c r="K384" s="95"/>
      <c r="Y384" s="98"/>
      <c r="Z384" s="80">
        <f t="shared" si="23"/>
        <v>0</v>
      </c>
      <c r="AA384" s="80" t="str">
        <f t="shared" si="22"/>
        <v>东波分理处</v>
      </c>
      <c r="AB384" s="81" t="s">
        <v>354</v>
      </c>
      <c r="AC384" s="81">
        <v>0</v>
      </c>
      <c r="AD384" s="81">
        <v>0</v>
      </c>
      <c r="AE384" s="81">
        <v>0</v>
      </c>
      <c r="AF384" s="81">
        <v>0</v>
      </c>
      <c r="AG384" s="80" t="str">
        <f>IFERROR(VLOOKUP(AB384,$AI:$AJ,2,FALSE),0)</f>
        <v>东波分理处</v>
      </c>
      <c r="AI384" s="89" t="s">
        <v>260</v>
      </c>
      <c r="AJ384" s="89" t="s">
        <v>54</v>
      </c>
      <c r="AL384" s="83"/>
      <c r="AM384" s="83"/>
      <c r="AN384" s="83"/>
      <c r="AO384" s="83"/>
      <c r="AP384" s="83"/>
      <c r="AX384" s="80" t="s">
        <v>260</v>
      </c>
      <c r="AY384" s="80" t="s">
        <v>54</v>
      </c>
    </row>
    <row r="385" s="80" customFormat="1" ht="17.25" spans="1:51">
      <c r="A385" s="95"/>
      <c r="B385" s="95"/>
      <c r="C385" s="95"/>
      <c r="D385" s="95"/>
      <c r="E385" s="95"/>
      <c r="F385" s="95"/>
      <c r="G385" s="95"/>
      <c r="H385" s="95"/>
      <c r="I385" s="95"/>
      <c r="J385" s="95"/>
      <c r="K385" s="95"/>
      <c r="Y385" s="98"/>
      <c r="Z385" s="80">
        <f t="shared" si="23"/>
        <v>0</v>
      </c>
      <c r="AA385" s="80" t="str">
        <f t="shared" si="22"/>
        <v>运营管理部</v>
      </c>
      <c r="AB385" s="81" t="s">
        <v>353</v>
      </c>
      <c r="AC385" s="81">
        <v>0</v>
      </c>
      <c r="AD385" s="81">
        <v>0</v>
      </c>
      <c r="AE385" s="81">
        <v>0</v>
      </c>
      <c r="AF385" s="81">
        <v>0</v>
      </c>
      <c r="AG385" s="80" t="str">
        <f>IFERROR(VLOOKUP(AB385,$AI:$AJ,2,FALSE),0)</f>
        <v>运营管理部</v>
      </c>
      <c r="AI385" s="89" t="s">
        <v>788</v>
      </c>
      <c r="AJ385" s="89" t="s">
        <v>54</v>
      </c>
      <c r="AL385" s="83"/>
      <c r="AM385" s="83"/>
      <c r="AN385" s="83"/>
      <c r="AO385" s="83"/>
      <c r="AP385" s="83"/>
      <c r="AX385" s="80" t="s">
        <v>788</v>
      </c>
      <c r="AY385" s="80" t="s">
        <v>54</v>
      </c>
    </row>
    <row r="386" s="80" customFormat="1" ht="17.25" spans="1:51">
      <c r="A386" s="95"/>
      <c r="B386" s="95"/>
      <c r="C386" s="95"/>
      <c r="D386" s="95"/>
      <c r="E386" s="95"/>
      <c r="F386" s="95"/>
      <c r="G386" s="95"/>
      <c r="H386" s="95"/>
      <c r="I386" s="95"/>
      <c r="J386" s="95"/>
      <c r="K386" s="95"/>
      <c r="Y386" s="98"/>
      <c r="Z386" s="80">
        <f t="shared" si="23"/>
        <v>0</v>
      </c>
      <c r="AA386" s="80" t="str">
        <f t="shared" ref="AA386:AA449" si="24">AG386</f>
        <v>六团支行</v>
      </c>
      <c r="AB386" s="81" t="s">
        <v>357</v>
      </c>
      <c r="AC386" s="81">
        <v>0</v>
      </c>
      <c r="AD386" s="81">
        <v>0</v>
      </c>
      <c r="AE386" s="81">
        <v>0</v>
      </c>
      <c r="AF386" s="81">
        <v>0</v>
      </c>
      <c r="AG386" s="80" t="str">
        <f>IFERROR(VLOOKUP(AB386,$AI:$AJ,2,FALSE),0)</f>
        <v>六团支行</v>
      </c>
      <c r="AI386" s="89" t="s">
        <v>789</v>
      </c>
      <c r="AJ386" s="89" t="s">
        <v>54</v>
      </c>
      <c r="AL386" s="83"/>
      <c r="AM386" s="83"/>
      <c r="AN386" s="83"/>
      <c r="AO386" s="83"/>
      <c r="AP386" s="83"/>
      <c r="AX386" s="80" t="s">
        <v>789</v>
      </c>
      <c r="AY386" s="80" t="s">
        <v>54</v>
      </c>
    </row>
    <row r="387" s="80" customFormat="1" ht="17.25" spans="1:51">
      <c r="A387" s="95"/>
      <c r="B387" s="95"/>
      <c r="C387" s="95"/>
      <c r="D387" s="95"/>
      <c r="E387" s="95"/>
      <c r="F387" s="95"/>
      <c r="G387" s="95"/>
      <c r="H387" s="95"/>
      <c r="I387" s="95"/>
      <c r="J387" s="95"/>
      <c r="K387" s="95"/>
      <c r="Y387" s="98"/>
      <c r="Z387" s="80">
        <f t="shared" si="23"/>
        <v>0</v>
      </c>
      <c r="AA387" s="80" t="str">
        <f t="shared" si="24"/>
        <v>高行支行</v>
      </c>
      <c r="AB387" s="81" t="s">
        <v>360</v>
      </c>
      <c r="AC387" s="81">
        <v>0</v>
      </c>
      <c r="AD387" s="81">
        <v>0</v>
      </c>
      <c r="AE387" s="81">
        <v>0</v>
      </c>
      <c r="AF387" s="81">
        <v>0</v>
      </c>
      <c r="AG387" s="80" t="str">
        <f>IFERROR(VLOOKUP(AB387,$AI:$AJ,2,FALSE),0)</f>
        <v>高行支行</v>
      </c>
      <c r="AI387" s="89" t="s">
        <v>190</v>
      </c>
      <c r="AJ387" s="89" t="s">
        <v>54</v>
      </c>
      <c r="AL387" s="83"/>
      <c r="AM387" s="83"/>
      <c r="AN387" s="83"/>
      <c r="AO387" s="83"/>
      <c r="AP387" s="83"/>
      <c r="AX387" s="80" t="s">
        <v>190</v>
      </c>
      <c r="AY387" s="80" t="s">
        <v>54</v>
      </c>
    </row>
    <row r="388" s="80" customFormat="1" ht="17.25" spans="1:51">
      <c r="A388" s="95"/>
      <c r="B388" s="95"/>
      <c r="C388" s="95"/>
      <c r="D388" s="95"/>
      <c r="E388" s="95"/>
      <c r="F388" s="95"/>
      <c r="G388" s="95"/>
      <c r="H388" s="95"/>
      <c r="I388" s="95"/>
      <c r="J388" s="95"/>
      <c r="K388" s="95"/>
      <c r="Y388" s="98"/>
      <c r="Z388" s="80">
        <f t="shared" si="23"/>
        <v>0</v>
      </c>
      <c r="AA388" s="80" t="str">
        <f t="shared" si="24"/>
        <v>唐镇支行</v>
      </c>
      <c r="AB388" s="81" t="s">
        <v>362</v>
      </c>
      <c r="AC388" s="81">
        <v>0</v>
      </c>
      <c r="AD388" s="81">
        <v>0</v>
      </c>
      <c r="AE388" s="81">
        <v>0</v>
      </c>
      <c r="AF388" s="81">
        <v>0</v>
      </c>
      <c r="AG388" s="80" t="str">
        <f>IFERROR(VLOOKUP(AB388,$AI:$AJ,2,FALSE),0)</f>
        <v>唐镇支行</v>
      </c>
      <c r="AI388" s="89" t="s">
        <v>326</v>
      </c>
      <c r="AJ388" s="89" t="s">
        <v>54</v>
      </c>
      <c r="AL388" s="83"/>
      <c r="AM388" s="83"/>
      <c r="AN388" s="83"/>
      <c r="AO388" s="83"/>
      <c r="AP388" s="83"/>
      <c r="AX388" s="80" t="s">
        <v>326</v>
      </c>
      <c r="AY388" s="80" t="s">
        <v>54</v>
      </c>
    </row>
    <row r="389" s="80" customFormat="1" ht="17.25" spans="1:51">
      <c r="A389" s="95"/>
      <c r="B389" s="95"/>
      <c r="C389" s="95"/>
      <c r="D389" s="95"/>
      <c r="E389" s="95"/>
      <c r="F389" s="95"/>
      <c r="G389" s="95"/>
      <c r="H389" s="95"/>
      <c r="I389" s="95"/>
      <c r="J389" s="95"/>
      <c r="K389" s="95"/>
      <c r="Y389" s="98"/>
      <c r="Z389" s="80">
        <f t="shared" si="23"/>
        <v>0</v>
      </c>
      <c r="AA389" s="80">
        <f t="shared" si="24"/>
        <v>0</v>
      </c>
      <c r="AB389" s="81" t="s">
        <v>790</v>
      </c>
      <c r="AC389" s="81">
        <v>0</v>
      </c>
      <c r="AD389" s="81">
        <v>0</v>
      </c>
      <c r="AE389" s="81">
        <v>0</v>
      </c>
      <c r="AF389" s="81">
        <v>0</v>
      </c>
      <c r="AG389" s="80">
        <f>IFERROR(VLOOKUP(AB389,$AI:$AJ,2,FALSE),0)</f>
        <v>0</v>
      </c>
      <c r="AI389" s="89" t="s">
        <v>58</v>
      </c>
      <c r="AJ389" s="89" t="s">
        <v>54</v>
      </c>
      <c r="AL389" s="83"/>
      <c r="AM389" s="83"/>
      <c r="AN389" s="83"/>
      <c r="AO389" s="83"/>
      <c r="AP389" s="83"/>
      <c r="AX389" s="80" t="s">
        <v>58</v>
      </c>
      <c r="AY389" s="80" t="s">
        <v>54</v>
      </c>
    </row>
    <row r="390" s="80" customFormat="1" ht="17.25" spans="1:51">
      <c r="A390" s="95"/>
      <c r="B390" s="95"/>
      <c r="C390" s="95"/>
      <c r="D390" s="95"/>
      <c r="E390" s="95"/>
      <c r="F390" s="95"/>
      <c r="G390" s="95"/>
      <c r="H390" s="95"/>
      <c r="I390" s="95"/>
      <c r="J390" s="95"/>
      <c r="K390" s="95"/>
      <c r="Y390" s="98"/>
      <c r="Z390" s="80">
        <f t="shared" si="23"/>
        <v>0</v>
      </c>
      <c r="AA390" s="80" t="str">
        <f t="shared" si="24"/>
        <v>营业部</v>
      </c>
      <c r="AB390" s="81" t="s">
        <v>640</v>
      </c>
      <c r="AC390" s="81">
        <v>0</v>
      </c>
      <c r="AD390" s="81">
        <v>0</v>
      </c>
      <c r="AE390" s="81">
        <v>0</v>
      </c>
      <c r="AF390" s="81">
        <v>0</v>
      </c>
      <c r="AG390" s="80" t="str">
        <f>IFERROR(VLOOKUP(AB390,$AI:$AJ,2,FALSE),0)</f>
        <v>营业部</v>
      </c>
      <c r="AI390" s="89" t="s">
        <v>176</v>
      </c>
      <c r="AJ390" s="89" t="s">
        <v>54</v>
      </c>
      <c r="AL390" s="83"/>
      <c r="AM390" s="83"/>
      <c r="AN390" s="83"/>
      <c r="AO390" s="83"/>
      <c r="AP390" s="83"/>
      <c r="AX390" s="80" t="s">
        <v>176</v>
      </c>
      <c r="AY390" s="80" t="s">
        <v>54</v>
      </c>
    </row>
    <row r="391" s="80" customFormat="1" ht="17.25" spans="1:51">
      <c r="A391" s="95"/>
      <c r="B391" s="95"/>
      <c r="C391" s="95"/>
      <c r="D391" s="95"/>
      <c r="E391" s="95"/>
      <c r="F391" s="95"/>
      <c r="G391" s="95"/>
      <c r="H391" s="95"/>
      <c r="I391" s="95"/>
      <c r="J391" s="95"/>
      <c r="K391" s="95"/>
      <c r="Y391" s="98"/>
      <c r="Z391" s="80">
        <f t="shared" si="23"/>
        <v>0</v>
      </c>
      <c r="AA391" s="80">
        <f t="shared" si="24"/>
        <v>0</v>
      </c>
      <c r="AB391" s="81" t="s">
        <v>791</v>
      </c>
      <c r="AC391" s="81">
        <v>0</v>
      </c>
      <c r="AD391" s="81">
        <v>0</v>
      </c>
      <c r="AE391" s="81">
        <v>0</v>
      </c>
      <c r="AF391" s="81">
        <v>0</v>
      </c>
      <c r="AG391" s="80">
        <f>IFERROR(VLOOKUP(AB391,$AI:$AJ,2,FALSE),0)</f>
        <v>0</v>
      </c>
      <c r="AI391" s="89" t="s">
        <v>792</v>
      </c>
      <c r="AJ391" s="89" t="s">
        <v>54</v>
      </c>
      <c r="AL391" s="83"/>
      <c r="AM391" s="83"/>
      <c r="AN391" s="83"/>
      <c r="AO391" s="83"/>
      <c r="AP391" s="83"/>
      <c r="AX391" s="80" t="s">
        <v>792</v>
      </c>
      <c r="AY391" s="80" t="s">
        <v>54</v>
      </c>
    </row>
    <row r="392" s="80" customFormat="1" ht="17.25" spans="1:51">
      <c r="A392" s="95"/>
      <c r="B392" s="95"/>
      <c r="C392" s="95"/>
      <c r="D392" s="95"/>
      <c r="E392" s="95"/>
      <c r="F392" s="95"/>
      <c r="G392" s="95"/>
      <c r="H392" s="95"/>
      <c r="I392" s="95"/>
      <c r="J392" s="95"/>
      <c r="K392" s="95"/>
      <c r="Y392" s="98"/>
      <c r="Z392" s="80">
        <f t="shared" si="23"/>
        <v>0</v>
      </c>
      <c r="AA392" s="80" t="str">
        <f t="shared" si="24"/>
        <v>花木支行</v>
      </c>
      <c r="AB392" s="81" t="s">
        <v>364</v>
      </c>
      <c r="AC392" s="81">
        <v>0</v>
      </c>
      <c r="AD392" s="81">
        <v>0</v>
      </c>
      <c r="AE392" s="81">
        <v>0</v>
      </c>
      <c r="AF392" s="81">
        <v>0</v>
      </c>
      <c r="AG392" s="80" t="str">
        <f>IFERROR(VLOOKUP(AB392,$AI:$AJ,2,FALSE),0)</f>
        <v>花木支行</v>
      </c>
      <c r="AI392" s="89" t="s">
        <v>793</v>
      </c>
      <c r="AJ392" s="89" t="s">
        <v>54</v>
      </c>
      <c r="AL392" s="83"/>
      <c r="AM392" s="83"/>
      <c r="AN392" s="83"/>
      <c r="AO392" s="83"/>
      <c r="AP392" s="83"/>
      <c r="AX392" s="80" t="s">
        <v>793</v>
      </c>
      <c r="AY392" s="80" t="s">
        <v>54</v>
      </c>
    </row>
    <row r="393" s="80" customFormat="1" ht="17.25" spans="1:51">
      <c r="A393" s="95"/>
      <c r="B393" s="95"/>
      <c r="C393" s="95"/>
      <c r="D393" s="95"/>
      <c r="E393" s="95"/>
      <c r="F393" s="95"/>
      <c r="G393" s="95"/>
      <c r="H393" s="95"/>
      <c r="I393" s="95"/>
      <c r="J393" s="95"/>
      <c r="K393" s="95"/>
      <c r="Y393" s="98"/>
      <c r="Z393" s="80">
        <f t="shared" si="23"/>
        <v>0</v>
      </c>
      <c r="AA393" s="80" t="str">
        <f t="shared" si="24"/>
        <v>零售市场部</v>
      </c>
      <c r="AB393" s="81" t="s">
        <v>162</v>
      </c>
      <c r="AC393" s="81">
        <v>0</v>
      </c>
      <c r="AD393" s="81">
        <v>0</v>
      </c>
      <c r="AE393" s="81">
        <v>0</v>
      </c>
      <c r="AF393" s="81">
        <v>32022</v>
      </c>
      <c r="AG393" s="80" t="str">
        <f>IFERROR(VLOOKUP(AB393,$AI:$AJ,2,FALSE),0)</f>
        <v>零售市场部</v>
      </c>
      <c r="AI393" s="89" t="s">
        <v>794</v>
      </c>
      <c r="AJ393" s="89" t="s">
        <v>54</v>
      </c>
      <c r="AL393" s="83"/>
      <c r="AM393" s="83"/>
      <c r="AN393" s="83"/>
      <c r="AO393" s="83"/>
      <c r="AP393" s="83"/>
      <c r="AX393" s="80" t="s">
        <v>794</v>
      </c>
      <c r="AY393" s="80" t="s">
        <v>54</v>
      </c>
    </row>
    <row r="394" s="80" customFormat="1" ht="17.25" spans="1:51">
      <c r="A394" s="95"/>
      <c r="B394" s="95"/>
      <c r="C394" s="95"/>
      <c r="D394" s="95"/>
      <c r="E394" s="95"/>
      <c r="F394" s="95"/>
      <c r="G394" s="95"/>
      <c r="H394" s="95"/>
      <c r="I394" s="95"/>
      <c r="J394" s="95"/>
      <c r="K394" s="95"/>
      <c r="Y394" s="98"/>
      <c r="Z394" s="80">
        <f t="shared" si="23"/>
        <v>0</v>
      </c>
      <c r="AA394" s="80" t="str">
        <f t="shared" si="24"/>
        <v>运营管理部</v>
      </c>
      <c r="AB394" s="81" t="s">
        <v>356</v>
      </c>
      <c r="AC394" s="81">
        <v>0</v>
      </c>
      <c r="AD394" s="81">
        <v>0</v>
      </c>
      <c r="AE394" s="81">
        <v>0</v>
      </c>
      <c r="AF394" s="81">
        <v>0</v>
      </c>
      <c r="AG394" s="80" t="str">
        <f>IFERROR(VLOOKUP(AB394,$AI:$AJ,2,FALSE),0)</f>
        <v>运营管理部</v>
      </c>
      <c r="AI394" s="89" t="s">
        <v>795</v>
      </c>
      <c r="AJ394" s="89" t="s">
        <v>54</v>
      </c>
      <c r="AL394" s="83"/>
      <c r="AM394" s="83"/>
      <c r="AN394" s="83"/>
      <c r="AO394" s="83"/>
      <c r="AP394" s="83"/>
      <c r="AX394" s="80" t="s">
        <v>795</v>
      </c>
      <c r="AY394" s="80" t="s">
        <v>54</v>
      </c>
    </row>
    <row r="395" s="80" customFormat="1" ht="17.25" spans="1:51">
      <c r="A395" s="95"/>
      <c r="B395" s="95"/>
      <c r="C395" s="95"/>
      <c r="D395" s="95"/>
      <c r="E395" s="95"/>
      <c r="F395" s="95"/>
      <c r="G395" s="95"/>
      <c r="H395" s="95"/>
      <c r="I395" s="95"/>
      <c r="J395" s="95"/>
      <c r="K395" s="95"/>
      <c r="Y395" s="98"/>
      <c r="Z395" s="80">
        <f t="shared" si="23"/>
        <v>0</v>
      </c>
      <c r="AA395" s="80" t="str">
        <f t="shared" si="24"/>
        <v>和炯路支行</v>
      </c>
      <c r="AB395" s="81" t="s">
        <v>752</v>
      </c>
      <c r="AC395" s="81">
        <v>0</v>
      </c>
      <c r="AD395" s="81">
        <v>0</v>
      </c>
      <c r="AE395" s="81">
        <v>0</v>
      </c>
      <c r="AF395" s="81">
        <v>0</v>
      </c>
      <c r="AG395" s="80" t="str">
        <f>IFERROR(VLOOKUP(AB395,$AI:$AJ,2,FALSE),0)</f>
        <v>和炯路支行</v>
      </c>
      <c r="AI395" s="89" t="s">
        <v>797</v>
      </c>
      <c r="AJ395" s="89" t="s">
        <v>54</v>
      </c>
      <c r="AL395" s="83"/>
      <c r="AM395" s="83"/>
      <c r="AN395" s="83"/>
      <c r="AO395" s="83"/>
      <c r="AP395" s="83"/>
      <c r="AX395" s="80" t="s">
        <v>797</v>
      </c>
      <c r="AY395" s="80" t="s">
        <v>54</v>
      </c>
    </row>
    <row r="396" s="80" customFormat="1" ht="17.25" spans="1:51">
      <c r="A396" s="95"/>
      <c r="B396" s="95"/>
      <c r="C396" s="95"/>
      <c r="D396" s="95"/>
      <c r="E396" s="95"/>
      <c r="F396" s="95"/>
      <c r="G396" s="95"/>
      <c r="H396" s="95"/>
      <c r="I396" s="95"/>
      <c r="J396" s="95"/>
      <c r="K396" s="95"/>
      <c r="Y396" s="98"/>
      <c r="Z396" s="80">
        <f t="shared" si="23"/>
        <v>0</v>
      </c>
      <c r="AA396" s="80">
        <f t="shared" si="24"/>
        <v>0</v>
      </c>
      <c r="AB396" s="81" t="s">
        <v>796</v>
      </c>
      <c r="AC396" s="81">
        <v>0</v>
      </c>
      <c r="AD396" s="81">
        <v>0</v>
      </c>
      <c r="AE396" s="81">
        <v>0</v>
      </c>
      <c r="AF396" s="81">
        <v>0</v>
      </c>
      <c r="AG396" s="80">
        <f>IFERROR(VLOOKUP(AB396,$AI:$AJ,2,FALSE),0)</f>
        <v>0</v>
      </c>
      <c r="AI396" s="89" t="s">
        <v>413</v>
      </c>
      <c r="AJ396" s="89" t="s">
        <v>54</v>
      </c>
      <c r="AL396" s="83"/>
      <c r="AM396" s="83"/>
      <c r="AN396" s="83"/>
      <c r="AO396" s="83"/>
      <c r="AP396" s="83"/>
      <c r="AX396" s="80" t="s">
        <v>413</v>
      </c>
      <c r="AY396" s="80" t="s">
        <v>54</v>
      </c>
    </row>
    <row r="397" s="80" customFormat="1" ht="17.25" spans="1:51">
      <c r="A397" s="95"/>
      <c r="B397" s="95"/>
      <c r="C397" s="95"/>
      <c r="D397" s="95"/>
      <c r="E397" s="95"/>
      <c r="F397" s="95"/>
      <c r="G397" s="95"/>
      <c r="H397" s="95"/>
      <c r="I397" s="95"/>
      <c r="J397" s="95"/>
      <c r="K397" s="95"/>
      <c r="Y397" s="98"/>
      <c r="Z397" s="80">
        <f t="shared" si="23"/>
        <v>0</v>
      </c>
      <c r="AA397" s="80" t="str">
        <f t="shared" si="24"/>
        <v>唐镇支行</v>
      </c>
      <c r="AB397" s="81" t="s">
        <v>798</v>
      </c>
      <c r="AC397" s="81">
        <v>0</v>
      </c>
      <c r="AD397" s="81">
        <v>0</v>
      </c>
      <c r="AE397" s="81">
        <v>0</v>
      </c>
      <c r="AF397" s="81">
        <v>0</v>
      </c>
      <c r="AG397" s="80" t="str">
        <f>IFERROR(VLOOKUP(AB397,$AI:$AJ,2,FALSE),0)</f>
        <v>唐镇支行</v>
      </c>
      <c r="AI397" s="89" t="s">
        <v>800</v>
      </c>
      <c r="AJ397" s="89" t="s">
        <v>54</v>
      </c>
      <c r="AL397" s="83"/>
      <c r="AM397" s="83"/>
      <c r="AN397" s="83"/>
      <c r="AO397" s="83"/>
      <c r="AP397" s="83"/>
      <c r="AX397" s="80" t="s">
        <v>800</v>
      </c>
      <c r="AY397" s="80" t="s">
        <v>54</v>
      </c>
    </row>
    <row r="398" s="80" customFormat="1" ht="17.25" spans="1:51">
      <c r="A398" s="95"/>
      <c r="B398" s="95"/>
      <c r="C398" s="95"/>
      <c r="D398" s="95"/>
      <c r="E398" s="95"/>
      <c r="F398" s="95"/>
      <c r="G398" s="95"/>
      <c r="H398" s="95"/>
      <c r="I398" s="95"/>
      <c r="J398" s="95"/>
      <c r="K398" s="95"/>
      <c r="Y398" s="98"/>
      <c r="Z398" s="80">
        <f t="shared" si="23"/>
        <v>0</v>
      </c>
      <c r="AA398" s="80">
        <f t="shared" si="24"/>
        <v>0</v>
      </c>
      <c r="AB398" s="81" t="s">
        <v>799</v>
      </c>
      <c r="AC398" s="81">
        <v>0</v>
      </c>
      <c r="AD398" s="81">
        <v>0</v>
      </c>
      <c r="AE398" s="81">
        <v>0</v>
      </c>
      <c r="AF398" s="81">
        <v>0</v>
      </c>
      <c r="AG398" s="80">
        <f>IFERROR(VLOOKUP(AB398,$AI:$AJ,2,FALSE),0)</f>
        <v>0</v>
      </c>
      <c r="AI398" s="89" t="s">
        <v>802</v>
      </c>
      <c r="AJ398" s="89" t="s">
        <v>54</v>
      </c>
      <c r="AL398" s="83"/>
      <c r="AM398" s="83"/>
      <c r="AN398" s="83"/>
      <c r="AO398" s="83"/>
      <c r="AP398" s="83"/>
      <c r="AX398" s="80" t="s">
        <v>802</v>
      </c>
      <c r="AY398" s="80" t="s">
        <v>54</v>
      </c>
    </row>
    <row r="399" s="80" customFormat="1" ht="17.25" spans="1:51">
      <c r="A399" s="95"/>
      <c r="B399" s="95"/>
      <c r="C399" s="95"/>
      <c r="D399" s="95"/>
      <c r="E399" s="95"/>
      <c r="F399" s="95"/>
      <c r="G399" s="95"/>
      <c r="H399" s="95"/>
      <c r="I399" s="95"/>
      <c r="J399" s="95"/>
      <c r="K399" s="95"/>
      <c r="Y399" s="98"/>
      <c r="Z399" s="80">
        <f t="shared" si="23"/>
        <v>0</v>
      </c>
      <c r="AA399" s="80">
        <f t="shared" si="24"/>
        <v>0</v>
      </c>
      <c r="AB399" s="81" t="s">
        <v>801</v>
      </c>
      <c r="AC399" s="81">
        <v>0</v>
      </c>
      <c r="AD399" s="81">
        <v>0</v>
      </c>
      <c r="AE399" s="81">
        <v>0</v>
      </c>
      <c r="AF399" s="81">
        <v>0</v>
      </c>
      <c r="AG399" s="80">
        <f>IFERROR(VLOOKUP(AB399,$AI:$AJ,2,FALSE),0)</f>
        <v>0</v>
      </c>
      <c r="AI399" s="93" t="s">
        <v>804</v>
      </c>
      <c r="AJ399" s="89" t="s">
        <v>54</v>
      </c>
      <c r="AL399" s="83"/>
      <c r="AM399" s="83"/>
      <c r="AN399" s="83"/>
      <c r="AO399" s="83"/>
      <c r="AP399" s="83"/>
      <c r="AX399" s="80" t="s">
        <v>804</v>
      </c>
      <c r="AY399" s="80" t="s">
        <v>54</v>
      </c>
    </row>
    <row r="400" s="80" customFormat="1" ht="17.25" spans="1:51">
      <c r="A400" s="95"/>
      <c r="B400" s="95"/>
      <c r="C400" s="95"/>
      <c r="D400" s="95"/>
      <c r="E400" s="95"/>
      <c r="F400" s="95"/>
      <c r="G400" s="95"/>
      <c r="H400" s="95"/>
      <c r="I400" s="95"/>
      <c r="J400" s="95"/>
      <c r="K400" s="95"/>
      <c r="Y400" s="98"/>
      <c r="Z400" s="80">
        <f t="shared" si="23"/>
        <v>0</v>
      </c>
      <c r="AA400" s="80">
        <f t="shared" si="24"/>
        <v>0</v>
      </c>
      <c r="AB400" s="81" t="s">
        <v>803</v>
      </c>
      <c r="AC400" s="81">
        <v>0</v>
      </c>
      <c r="AD400" s="81">
        <v>30000</v>
      </c>
      <c r="AE400" s="81">
        <v>0</v>
      </c>
      <c r="AF400" s="81">
        <v>30000</v>
      </c>
      <c r="AG400" s="80">
        <f>IFERROR(VLOOKUP(AB400,$AI:$AJ,2,FALSE),0)</f>
        <v>0</v>
      </c>
      <c r="AI400" s="94" t="s">
        <v>806</v>
      </c>
      <c r="AJ400" s="89" t="s">
        <v>54</v>
      </c>
      <c r="AL400" s="83"/>
      <c r="AM400" s="83"/>
      <c r="AN400" s="83"/>
      <c r="AO400" s="83"/>
      <c r="AP400" s="83"/>
      <c r="AX400" s="80" t="s">
        <v>806</v>
      </c>
      <c r="AY400" s="80" t="s">
        <v>54</v>
      </c>
    </row>
    <row r="401" s="80" customFormat="1" ht="17.25" spans="1:51">
      <c r="A401" s="95"/>
      <c r="B401" s="95"/>
      <c r="C401" s="95"/>
      <c r="D401" s="95"/>
      <c r="E401" s="95"/>
      <c r="F401" s="95"/>
      <c r="G401" s="95"/>
      <c r="H401" s="95"/>
      <c r="I401" s="95"/>
      <c r="J401" s="95"/>
      <c r="K401" s="95"/>
      <c r="Y401" s="98"/>
      <c r="Z401" s="80">
        <f t="shared" si="23"/>
        <v>0</v>
      </c>
      <c r="AA401" s="80">
        <f t="shared" si="24"/>
        <v>0</v>
      </c>
      <c r="AB401" s="81" t="s">
        <v>805</v>
      </c>
      <c r="AC401" s="81">
        <v>0</v>
      </c>
      <c r="AD401" s="81">
        <v>0</v>
      </c>
      <c r="AE401" s="81">
        <v>0</v>
      </c>
      <c r="AF401" s="81">
        <v>0</v>
      </c>
      <c r="AG401" s="80">
        <f>IFERROR(VLOOKUP(AB401,$AI:$AJ,2,FALSE),0)</f>
        <v>0</v>
      </c>
      <c r="AI401" s="89" t="s">
        <v>779</v>
      </c>
      <c r="AJ401" s="89" t="s">
        <v>54</v>
      </c>
      <c r="AL401" s="83"/>
      <c r="AM401" s="83"/>
      <c r="AN401" s="83"/>
      <c r="AO401" s="83"/>
      <c r="AP401" s="83"/>
      <c r="AX401" s="80" t="s">
        <v>779</v>
      </c>
      <c r="AY401" s="80" t="s">
        <v>54</v>
      </c>
    </row>
    <row r="402" s="80" customFormat="1" ht="17.25" spans="1:51">
      <c r="A402" s="95"/>
      <c r="B402" s="95"/>
      <c r="C402" s="95"/>
      <c r="D402" s="95"/>
      <c r="E402" s="95"/>
      <c r="F402" s="95"/>
      <c r="G402" s="95"/>
      <c r="H402" s="95"/>
      <c r="I402" s="95"/>
      <c r="J402" s="95"/>
      <c r="K402" s="95"/>
      <c r="Y402" s="98"/>
      <c r="Z402" s="80">
        <f t="shared" si="23"/>
        <v>0</v>
      </c>
      <c r="AA402" s="80" t="str">
        <f t="shared" si="24"/>
        <v>运营管理部</v>
      </c>
      <c r="AB402" s="81" t="s">
        <v>400</v>
      </c>
      <c r="AC402" s="81">
        <v>0</v>
      </c>
      <c r="AD402" s="81">
        <v>0</v>
      </c>
      <c r="AE402" s="81">
        <v>0</v>
      </c>
      <c r="AF402" s="81">
        <v>0</v>
      </c>
      <c r="AG402" s="80" t="str">
        <f>IFERROR(VLOOKUP(AB402,$AI:$AJ,2,FALSE),0)</f>
        <v>运营管理部</v>
      </c>
      <c r="AI402" s="89" t="s">
        <v>808</v>
      </c>
      <c r="AJ402" s="89" t="s">
        <v>54</v>
      </c>
      <c r="AL402" s="83"/>
      <c r="AM402" s="83"/>
      <c r="AN402" s="83"/>
      <c r="AO402" s="83"/>
      <c r="AP402" s="83"/>
      <c r="AX402" s="80" t="s">
        <v>808</v>
      </c>
      <c r="AY402" s="80" t="s">
        <v>54</v>
      </c>
    </row>
    <row r="403" s="80" customFormat="1" ht="17.25" spans="1:51">
      <c r="A403" s="95"/>
      <c r="B403" s="95"/>
      <c r="C403" s="95"/>
      <c r="D403" s="95"/>
      <c r="E403" s="95"/>
      <c r="F403" s="95"/>
      <c r="G403" s="95"/>
      <c r="H403" s="95"/>
      <c r="I403" s="95"/>
      <c r="J403" s="95"/>
      <c r="K403" s="95"/>
      <c r="Y403" s="98"/>
      <c r="Z403" s="80">
        <f t="shared" si="23"/>
        <v>0</v>
      </c>
      <c r="AA403" s="80">
        <f t="shared" si="24"/>
        <v>0</v>
      </c>
      <c r="AB403" s="81" t="s">
        <v>807</v>
      </c>
      <c r="AC403" s="81">
        <v>0</v>
      </c>
      <c r="AD403" s="81">
        <v>0</v>
      </c>
      <c r="AE403" s="81">
        <v>0</v>
      </c>
      <c r="AF403" s="81">
        <v>0</v>
      </c>
      <c r="AG403" s="80">
        <f>IFERROR(VLOOKUP(AB403,$AI:$AJ,2,FALSE),0)</f>
        <v>0</v>
      </c>
      <c r="AI403" s="89" t="s">
        <v>810</v>
      </c>
      <c r="AJ403" s="89" t="s">
        <v>54</v>
      </c>
      <c r="AL403" s="83"/>
      <c r="AM403" s="83"/>
      <c r="AN403" s="83"/>
      <c r="AO403" s="83"/>
      <c r="AP403" s="83"/>
      <c r="AX403" s="80" t="s">
        <v>810</v>
      </c>
      <c r="AY403" s="80" t="s">
        <v>54</v>
      </c>
    </row>
    <row r="404" s="80" customFormat="1" ht="17.25" spans="1:51">
      <c r="A404" s="95"/>
      <c r="B404" s="95"/>
      <c r="C404" s="95"/>
      <c r="D404" s="95"/>
      <c r="E404" s="95"/>
      <c r="F404" s="95"/>
      <c r="G404" s="95"/>
      <c r="H404" s="95"/>
      <c r="I404" s="95"/>
      <c r="J404" s="95"/>
      <c r="K404" s="95"/>
      <c r="Y404" s="98"/>
      <c r="Z404" s="80">
        <f t="shared" si="23"/>
        <v>0</v>
      </c>
      <c r="AA404" s="80">
        <f t="shared" si="24"/>
        <v>0</v>
      </c>
      <c r="AB404" s="81" t="s">
        <v>809</v>
      </c>
      <c r="AC404" s="81">
        <v>0</v>
      </c>
      <c r="AD404" s="81">
        <v>0</v>
      </c>
      <c r="AE404" s="81">
        <v>0</v>
      </c>
      <c r="AF404" s="81">
        <v>0</v>
      </c>
      <c r="AG404" s="80">
        <f>IFERROR(VLOOKUP(AB404,$AI:$AJ,2,FALSE),0)</f>
        <v>0</v>
      </c>
      <c r="AI404" s="89" t="s">
        <v>556</v>
      </c>
      <c r="AJ404" s="89" t="s">
        <v>90</v>
      </c>
      <c r="AL404" s="83"/>
      <c r="AM404" s="83"/>
      <c r="AN404" s="83"/>
      <c r="AO404" s="83"/>
      <c r="AP404" s="83"/>
      <c r="AX404" s="80" t="s">
        <v>556</v>
      </c>
      <c r="AY404" s="80" t="s">
        <v>90</v>
      </c>
    </row>
    <row r="405" s="80" customFormat="1" ht="17.25" spans="1:51">
      <c r="A405" s="95"/>
      <c r="B405" s="95"/>
      <c r="C405" s="95"/>
      <c r="D405" s="95"/>
      <c r="E405" s="95"/>
      <c r="F405" s="95"/>
      <c r="G405" s="95"/>
      <c r="H405" s="95"/>
      <c r="I405" s="95"/>
      <c r="J405" s="95"/>
      <c r="K405" s="95"/>
      <c r="Y405" s="98"/>
      <c r="Z405" s="80">
        <f t="shared" si="23"/>
        <v>0</v>
      </c>
      <c r="AA405" s="80">
        <f t="shared" si="24"/>
        <v>0</v>
      </c>
      <c r="AB405" s="81" t="s">
        <v>811</v>
      </c>
      <c r="AC405" s="81">
        <v>0</v>
      </c>
      <c r="AD405" s="81">
        <v>10000</v>
      </c>
      <c r="AE405" s="81">
        <v>0</v>
      </c>
      <c r="AF405" s="81">
        <v>10000</v>
      </c>
      <c r="AG405" s="80">
        <f>IFERROR(VLOOKUP(AB405,$AI:$AJ,2,FALSE),0)</f>
        <v>0</v>
      </c>
      <c r="AI405" s="89" t="s">
        <v>108</v>
      </c>
      <c r="AJ405" s="89" t="s">
        <v>90</v>
      </c>
      <c r="AL405" s="83"/>
      <c r="AM405" s="83"/>
      <c r="AN405" s="83"/>
      <c r="AO405" s="83"/>
      <c r="AP405" s="83"/>
      <c r="AX405" s="80" t="s">
        <v>108</v>
      </c>
      <c r="AY405" s="80" t="s">
        <v>90</v>
      </c>
    </row>
    <row r="406" s="80" customFormat="1" ht="17.25" spans="1:51">
      <c r="A406" s="95"/>
      <c r="B406" s="95"/>
      <c r="C406" s="95"/>
      <c r="D406" s="95"/>
      <c r="E406" s="95"/>
      <c r="F406" s="95"/>
      <c r="G406" s="95"/>
      <c r="H406" s="95"/>
      <c r="I406" s="95"/>
      <c r="J406" s="95"/>
      <c r="K406" s="95"/>
      <c r="Y406" s="98"/>
      <c r="Z406" s="80">
        <f t="shared" si="23"/>
        <v>0</v>
      </c>
      <c r="AA406" s="80" t="str">
        <f t="shared" si="24"/>
        <v>市场一部</v>
      </c>
      <c r="AB406" s="81" t="s">
        <v>584</v>
      </c>
      <c r="AC406" s="81">
        <v>0</v>
      </c>
      <c r="AD406" s="81">
        <v>0</v>
      </c>
      <c r="AE406" s="81">
        <v>0</v>
      </c>
      <c r="AF406" s="81">
        <v>0</v>
      </c>
      <c r="AG406" s="80" t="str">
        <f>IFERROR(VLOOKUP(AB406,$AI:$AJ,2,FALSE),0)</f>
        <v>市场一部</v>
      </c>
      <c r="AI406" s="89" t="s">
        <v>812</v>
      </c>
      <c r="AJ406" s="89" t="s">
        <v>90</v>
      </c>
      <c r="AL406" s="83"/>
      <c r="AM406" s="83"/>
      <c r="AN406" s="83"/>
      <c r="AO406" s="83"/>
      <c r="AP406" s="83"/>
      <c r="AX406" s="80" t="s">
        <v>812</v>
      </c>
      <c r="AY406" s="80" t="s">
        <v>90</v>
      </c>
    </row>
    <row r="407" s="80" customFormat="1" ht="17.25" spans="1:51">
      <c r="A407" s="95"/>
      <c r="B407" s="95"/>
      <c r="C407" s="95"/>
      <c r="D407" s="95"/>
      <c r="E407" s="95"/>
      <c r="F407" s="95"/>
      <c r="G407" s="95"/>
      <c r="H407" s="95"/>
      <c r="I407" s="95"/>
      <c r="J407" s="95"/>
      <c r="K407" s="95"/>
      <c r="Y407" s="98"/>
      <c r="Z407" s="80">
        <f t="shared" si="23"/>
        <v>0</v>
      </c>
      <c r="AA407" s="80" t="str">
        <f t="shared" si="24"/>
        <v>严桥支行</v>
      </c>
      <c r="AB407" s="81" t="s">
        <v>710</v>
      </c>
      <c r="AC407" s="81">
        <v>0</v>
      </c>
      <c r="AD407" s="81">
        <v>0</v>
      </c>
      <c r="AE407" s="81">
        <v>0</v>
      </c>
      <c r="AF407" s="81">
        <v>0</v>
      </c>
      <c r="AG407" s="80" t="str">
        <f>IFERROR(VLOOKUP(AB407,$AI:$AJ,2,FALSE),0)</f>
        <v>严桥支行</v>
      </c>
      <c r="AI407" s="89" t="s">
        <v>635</v>
      </c>
      <c r="AJ407" s="89" t="s">
        <v>90</v>
      </c>
      <c r="AL407" s="83"/>
      <c r="AM407" s="83"/>
      <c r="AN407" s="83"/>
      <c r="AO407" s="83"/>
      <c r="AP407" s="83"/>
      <c r="AX407" s="80" t="s">
        <v>635</v>
      </c>
      <c r="AY407" s="80" t="s">
        <v>90</v>
      </c>
    </row>
    <row r="408" s="80" customFormat="1" ht="17.25" spans="1:51">
      <c r="A408" s="95"/>
      <c r="B408" s="95"/>
      <c r="C408" s="95"/>
      <c r="D408" s="95"/>
      <c r="E408" s="95"/>
      <c r="F408" s="95"/>
      <c r="G408" s="95"/>
      <c r="H408" s="95"/>
      <c r="I408" s="95"/>
      <c r="J408" s="95"/>
      <c r="K408" s="95"/>
      <c r="Y408" s="98"/>
      <c r="Z408" s="80">
        <f t="shared" si="23"/>
        <v>0</v>
      </c>
      <c r="AA408" s="80" t="str">
        <f t="shared" si="24"/>
        <v>办公室</v>
      </c>
      <c r="AB408" s="81" t="s">
        <v>143</v>
      </c>
      <c r="AC408" s="81">
        <v>0</v>
      </c>
      <c r="AD408" s="81">
        <v>0</v>
      </c>
      <c r="AE408" s="81">
        <v>0</v>
      </c>
      <c r="AF408" s="81">
        <v>0</v>
      </c>
      <c r="AG408" s="80" t="str">
        <f>IFERROR(VLOOKUP(AB408,$AI:$AJ,2,FALSE),0)</f>
        <v>办公室</v>
      </c>
      <c r="AI408" s="93" t="s">
        <v>684</v>
      </c>
      <c r="AJ408" s="89" t="s">
        <v>90</v>
      </c>
      <c r="AL408" s="83"/>
      <c r="AM408" s="83"/>
      <c r="AN408" s="83"/>
      <c r="AO408" s="83"/>
      <c r="AP408" s="83"/>
      <c r="AX408" s="80" t="s">
        <v>684</v>
      </c>
      <c r="AY408" s="80" t="s">
        <v>90</v>
      </c>
    </row>
    <row r="409" s="80" customFormat="1" ht="17.25" spans="1:51">
      <c r="A409" s="95"/>
      <c r="B409" s="95"/>
      <c r="C409" s="95"/>
      <c r="D409" s="95"/>
      <c r="E409" s="95"/>
      <c r="F409" s="95"/>
      <c r="G409" s="95"/>
      <c r="H409" s="95"/>
      <c r="I409" s="95"/>
      <c r="J409" s="95"/>
      <c r="K409" s="95"/>
      <c r="Y409" s="98"/>
      <c r="Z409" s="80">
        <f t="shared" si="23"/>
        <v>0</v>
      </c>
      <c r="AA409" s="80" t="str">
        <f t="shared" si="24"/>
        <v>南新分理处</v>
      </c>
      <c r="AB409" s="81" t="s">
        <v>368</v>
      </c>
      <c r="AC409" s="81">
        <v>1</v>
      </c>
      <c r="AD409" s="81">
        <v>0</v>
      </c>
      <c r="AE409" s="81">
        <v>1</v>
      </c>
      <c r="AF409" s="81">
        <v>0</v>
      </c>
      <c r="AG409" s="80" t="str">
        <f>IFERROR(VLOOKUP(AB409,$AI:$AJ,2,FALSE),0)</f>
        <v>南新分理处</v>
      </c>
      <c r="AI409" s="94" t="s">
        <v>814</v>
      </c>
      <c r="AJ409" s="89" t="s">
        <v>90</v>
      </c>
      <c r="AL409" s="83"/>
      <c r="AM409" s="83"/>
      <c r="AN409" s="83"/>
      <c r="AO409" s="83"/>
      <c r="AP409" s="83"/>
      <c r="AX409" s="80" t="s">
        <v>814</v>
      </c>
      <c r="AY409" s="80" t="s">
        <v>90</v>
      </c>
    </row>
    <row r="410" s="80" customFormat="1" ht="17.25" spans="1:51">
      <c r="A410" s="95"/>
      <c r="B410" s="95"/>
      <c r="C410" s="95"/>
      <c r="D410" s="95"/>
      <c r="E410" s="95"/>
      <c r="F410" s="95"/>
      <c r="G410" s="95"/>
      <c r="H410" s="95"/>
      <c r="I410" s="95"/>
      <c r="J410" s="95"/>
      <c r="K410" s="95"/>
      <c r="Y410" s="98"/>
      <c r="Z410" s="80">
        <f t="shared" si="23"/>
        <v>0</v>
      </c>
      <c r="AA410" s="80">
        <f t="shared" si="24"/>
        <v>0</v>
      </c>
      <c r="AB410" s="81" t="s">
        <v>813</v>
      </c>
      <c r="AC410" s="81">
        <v>0</v>
      </c>
      <c r="AD410" s="81">
        <v>0</v>
      </c>
      <c r="AE410" s="81">
        <v>0</v>
      </c>
      <c r="AF410" s="81">
        <v>0</v>
      </c>
      <c r="AG410" s="80">
        <f>IFERROR(VLOOKUP(AB410,$AI:$AJ,2,FALSE),0)</f>
        <v>0</v>
      </c>
      <c r="AI410" s="89" t="s">
        <v>815</v>
      </c>
      <c r="AJ410" s="89" t="s">
        <v>90</v>
      </c>
      <c r="AL410" s="83"/>
      <c r="AM410" s="83"/>
      <c r="AN410" s="83"/>
      <c r="AO410" s="83"/>
      <c r="AP410" s="83"/>
      <c r="AX410" s="80" t="s">
        <v>815</v>
      </c>
      <c r="AY410" s="80" t="s">
        <v>90</v>
      </c>
    </row>
    <row r="411" s="80" customFormat="1" ht="17.25" spans="1:51">
      <c r="A411" s="95"/>
      <c r="B411" s="95"/>
      <c r="C411" s="95"/>
      <c r="D411" s="95"/>
      <c r="E411" s="95"/>
      <c r="F411" s="95"/>
      <c r="G411" s="95"/>
      <c r="H411" s="95"/>
      <c r="I411" s="95"/>
      <c r="J411" s="95"/>
      <c r="K411" s="95"/>
      <c r="Y411" s="98"/>
      <c r="Z411" s="80">
        <f t="shared" si="23"/>
        <v>0</v>
      </c>
      <c r="AA411" s="80" t="str">
        <f t="shared" si="24"/>
        <v>陆家嘴支行</v>
      </c>
      <c r="AB411" s="81" t="s">
        <v>370</v>
      </c>
      <c r="AC411" s="81">
        <v>0</v>
      </c>
      <c r="AD411" s="81">
        <v>0</v>
      </c>
      <c r="AE411" s="81">
        <v>0</v>
      </c>
      <c r="AF411" s="81">
        <v>0</v>
      </c>
      <c r="AG411" s="80" t="str">
        <f>IFERROR(VLOOKUP(AB411,$AI:$AJ,2,FALSE),0)</f>
        <v>陆家嘴支行</v>
      </c>
      <c r="AI411" s="93" t="s">
        <v>816</v>
      </c>
      <c r="AJ411" s="89" t="s">
        <v>90</v>
      </c>
      <c r="AL411" s="83"/>
      <c r="AM411" s="83"/>
      <c r="AN411" s="83"/>
      <c r="AO411" s="83"/>
      <c r="AP411" s="83"/>
      <c r="AX411" s="80" t="s">
        <v>816</v>
      </c>
      <c r="AY411" s="80" t="s">
        <v>90</v>
      </c>
    </row>
    <row r="412" s="80" customFormat="1" ht="17.25" spans="1:51">
      <c r="A412" s="95"/>
      <c r="B412" s="95"/>
      <c r="C412" s="95"/>
      <c r="D412" s="95"/>
      <c r="E412" s="95"/>
      <c r="F412" s="95"/>
      <c r="G412" s="95"/>
      <c r="H412" s="95"/>
      <c r="I412" s="95"/>
      <c r="J412" s="95"/>
      <c r="K412" s="95"/>
      <c r="Y412" s="98"/>
      <c r="Z412" s="80">
        <f t="shared" si="23"/>
        <v>0</v>
      </c>
      <c r="AA412" s="80" t="str">
        <f t="shared" si="24"/>
        <v>东沟支行</v>
      </c>
      <c r="AB412" s="81" t="s">
        <v>373</v>
      </c>
      <c r="AC412" s="81">
        <v>0</v>
      </c>
      <c r="AD412" s="81">
        <v>0</v>
      </c>
      <c r="AE412" s="81">
        <v>0</v>
      </c>
      <c r="AF412" s="81">
        <v>0</v>
      </c>
      <c r="AG412" s="80" t="str">
        <f>IFERROR(VLOOKUP(AB412,$AI:$AJ,2,FALSE),0)</f>
        <v>东沟支行</v>
      </c>
      <c r="AI412" s="89" t="s">
        <v>701</v>
      </c>
      <c r="AJ412" s="89" t="s">
        <v>219</v>
      </c>
      <c r="AL412" s="83"/>
      <c r="AM412" s="83"/>
      <c r="AN412" s="83"/>
      <c r="AO412" s="83"/>
      <c r="AP412" s="83"/>
      <c r="AX412" s="80" t="s">
        <v>701</v>
      </c>
      <c r="AY412" s="80" t="s">
        <v>219</v>
      </c>
    </row>
    <row r="413" s="80" customFormat="1" ht="17.25" spans="1:51">
      <c r="A413" s="95"/>
      <c r="B413" s="95"/>
      <c r="C413" s="95"/>
      <c r="D413" s="95"/>
      <c r="E413" s="95"/>
      <c r="F413" s="95"/>
      <c r="G413" s="95"/>
      <c r="H413" s="95"/>
      <c r="I413" s="95"/>
      <c r="J413" s="95"/>
      <c r="K413" s="95"/>
      <c r="Y413" s="98"/>
      <c r="Z413" s="80">
        <f t="shared" si="23"/>
        <v>0</v>
      </c>
      <c r="AA413" s="80">
        <f t="shared" si="24"/>
        <v>0</v>
      </c>
      <c r="AB413" s="81" t="s">
        <v>817</v>
      </c>
      <c r="AC413" s="81">
        <v>0</v>
      </c>
      <c r="AD413" s="81">
        <v>0</v>
      </c>
      <c r="AE413" s="81">
        <v>0</v>
      </c>
      <c r="AF413" s="81">
        <v>0</v>
      </c>
      <c r="AG413" s="80">
        <f>IFERROR(VLOOKUP(AB413,$AI:$AJ,2,FALSE),0)</f>
        <v>0</v>
      </c>
      <c r="AI413" s="89" t="s">
        <v>512</v>
      </c>
      <c r="AJ413" s="89" t="s">
        <v>54</v>
      </c>
      <c r="AL413" s="83"/>
      <c r="AM413" s="83"/>
      <c r="AN413" s="83"/>
      <c r="AO413" s="83"/>
      <c r="AP413" s="83"/>
      <c r="AX413" s="81" t="s">
        <v>512</v>
      </c>
      <c r="AY413" s="81" t="s">
        <v>54</v>
      </c>
    </row>
    <row r="414" s="80" customFormat="1" ht="17.25" spans="1:51">
      <c r="A414" s="95"/>
      <c r="B414" s="95"/>
      <c r="C414" s="95"/>
      <c r="D414" s="95"/>
      <c r="E414" s="95"/>
      <c r="F414" s="95"/>
      <c r="G414" s="95"/>
      <c r="H414" s="95"/>
      <c r="I414" s="95"/>
      <c r="J414" s="95"/>
      <c r="K414" s="95"/>
      <c r="Y414" s="98"/>
      <c r="Z414" s="80">
        <f t="shared" si="23"/>
        <v>0</v>
      </c>
      <c r="AA414" s="80" t="str">
        <f t="shared" si="24"/>
        <v>孙桥支行</v>
      </c>
      <c r="AB414" s="81" t="s">
        <v>203</v>
      </c>
      <c r="AC414" s="81">
        <v>0</v>
      </c>
      <c r="AD414" s="81">
        <v>0</v>
      </c>
      <c r="AE414" s="81">
        <v>0</v>
      </c>
      <c r="AF414" s="81">
        <v>50000</v>
      </c>
      <c r="AG414" s="80" t="str">
        <f>IFERROR(VLOOKUP(AB414,$AI:$AJ,2,FALSE),0)</f>
        <v>孙桥支行</v>
      </c>
      <c r="AI414" s="89" t="s">
        <v>516</v>
      </c>
      <c r="AJ414" s="89" t="s">
        <v>219</v>
      </c>
      <c r="AL414" s="83"/>
      <c r="AM414" s="83"/>
      <c r="AN414" s="83"/>
      <c r="AO414" s="83"/>
      <c r="AP414" s="83"/>
      <c r="AX414" s="80" t="s">
        <v>516</v>
      </c>
      <c r="AY414" s="80" t="s">
        <v>219</v>
      </c>
    </row>
    <row r="415" s="80" customFormat="1" ht="17.25" spans="1:51">
      <c r="A415" s="95"/>
      <c r="B415" s="95"/>
      <c r="C415" s="95"/>
      <c r="D415" s="95"/>
      <c r="E415" s="95"/>
      <c r="F415" s="95"/>
      <c r="G415" s="95"/>
      <c r="H415" s="95"/>
      <c r="I415" s="95"/>
      <c r="J415" s="95"/>
      <c r="K415" s="95"/>
      <c r="Y415" s="98"/>
      <c r="Z415" s="80">
        <f t="shared" si="23"/>
        <v>0</v>
      </c>
      <c r="AA415" s="80" t="str">
        <f t="shared" si="24"/>
        <v>北蔡支行</v>
      </c>
      <c r="AB415" s="81" t="s">
        <v>804</v>
      </c>
      <c r="AC415" s="81">
        <v>0</v>
      </c>
      <c r="AD415" s="81">
        <v>0</v>
      </c>
      <c r="AE415" s="81">
        <v>0</v>
      </c>
      <c r="AF415" s="81">
        <v>0</v>
      </c>
      <c r="AG415" s="80" t="str">
        <f>IFERROR(VLOOKUP(AB415,$AI:$AJ,2,FALSE),0)</f>
        <v>北蔡支行</v>
      </c>
      <c r="AI415" s="89" t="s">
        <v>819</v>
      </c>
      <c r="AJ415" s="89" t="s">
        <v>219</v>
      </c>
      <c r="AL415" s="83"/>
      <c r="AM415" s="83"/>
      <c r="AN415" s="83"/>
      <c r="AO415" s="83"/>
      <c r="AP415" s="83"/>
      <c r="AX415" s="80" t="s">
        <v>819</v>
      </c>
      <c r="AY415" s="80" t="s">
        <v>219</v>
      </c>
    </row>
    <row r="416" s="80" customFormat="1" ht="17.25" spans="1:51">
      <c r="A416" s="95"/>
      <c r="B416" s="95"/>
      <c r="C416" s="95"/>
      <c r="D416" s="95"/>
      <c r="E416" s="95"/>
      <c r="F416" s="95"/>
      <c r="G416" s="95"/>
      <c r="H416" s="95"/>
      <c r="I416" s="95"/>
      <c r="J416" s="95"/>
      <c r="K416" s="95"/>
      <c r="Y416" s="98"/>
      <c r="Z416" s="80">
        <f t="shared" si="23"/>
        <v>0</v>
      </c>
      <c r="AA416" s="80" t="str">
        <f t="shared" si="24"/>
        <v>施湾支行</v>
      </c>
      <c r="AB416" s="81" t="s">
        <v>818</v>
      </c>
      <c r="AC416" s="81">
        <v>0</v>
      </c>
      <c r="AD416" s="81">
        <v>0</v>
      </c>
      <c r="AE416" s="81">
        <v>0</v>
      </c>
      <c r="AF416" s="81">
        <v>0</v>
      </c>
      <c r="AG416" s="80" t="str">
        <f>IFERROR(VLOOKUP(AB416,$AI:$AJ,2,FALSE),0)</f>
        <v>施湾支行</v>
      </c>
      <c r="AI416" s="89" t="s">
        <v>177</v>
      </c>
      <c r="AJ416" s="89" t="s">
        <v>219</v>
      </c>
      <c r="AL416" s="83"/>
      <c r="AM416" s="83"/>
      <c r="AN416" s="83"/>
      <c r="AO416" s="83"/>
      <c r="AP416" s="83"/>
      <c r="AX416" s="80" t="s">
        <v>177</v>
      </c>
      <c r="AY416" s="80" t="s">
        <v>219</v>
      </c>
    </row>
    <row r="417" s="80" customFormat="1" ht="17.25" spans="1:51">
      <c r="A417" s="95"/>
      <c r="B417" s="95"/>
      <c r="C417" s="95"/>
      <c r="D417" s="95"/>
      <c r="E417" s="95"/>
      <c r="F417" s="95"/>
      <c r="G417" s="95"/>
      <c r="H417" s="95"/>
      <c r="I417" s="95"/>
      <c r="J417" s="95"/>
      <c r="K417" s="95"/>
      <c r="Y417" s="98"/>
      <c r="Z417" s="80">
        <f t="shared" si="23"/>
        <v>0</v>
      </c>
      <c r="AA417" s="80" t="str">
        <f t="shared" si="24"/>
        <v>曹路支行</v>
      </c>
      <c r="AB417" s="81" t="s">
        <v>820</v>
      </c>
      <c r="AC417" s="81">
        <v>0</v>
      </c>
      <c r="AD417" s="81">
        <v>0</v>
      </c>
      <c r="AE417" s="81">
        <v>0</v>
      </c>
      <c r="AF417" s="81">
        <v>0</v>
      </c>
      <c r="AG417" s="80" t="str">
        <f>IFERROR(VLOOKUP(AB417,$AI:$AJ,2,FALSE),0)</f>
        <v>曹路支行</v>
      </c>
      <c r="AI417" s="89" t="s">
        <v>822</v>
      </c>
      <c r="AJ417" s="89" t="s">
        <v>219</v>
      </c>
      <c r="AL417" s="83"/>
      <c r="AM417" s="83"/>
      <c r="AN417" s="83"/>
      <c r="AO417" s="83"/>
      <c r="AP417" s="83"/>
      <c r="AX417" s="80" t="s">
        <v>822</v>
      </c>
      <c r="AY417" s="80" t="s">
        <v>219</v>
      </c>
    </row>
    <row r="418" s="80" customFormat="1" ht="17.25" spans="1:51">
      <c r="A418" s="95"/>
      <c r="B418" s="95"/>
      <c r="C418" s="95"/>
      <c r="D418" s="95"/>
      <c r="E418" s="95"/>
      <c r="F418" s="95"/>
      <c r="G418" s="95"/>
      <c r="H418" s="95"/>
      <c r="I418" s="95"/>
      <c r="J418" s="95"/>
      <c r="K418" s="95"/>
      <c r="Y418" s="98"/>
      <c r="Z418" s="80">
        <f t="shared" si="23"/>
        <v>0</v>
      </c>
      <c r="AA418" s="80">
        <f t="shared" si="24"/>
        <v>0</v>
      </c>
      <c r="AB418" s="81" t="s">
        <v>821</v>
      </c>
      <c r="AC418" s="81">
        <v>0</v>
      </c>
      <c r="AD418" s="81">
        <v>0</v>
      </c>
      <c r="AE418" s="81">
        <v>0</v>
      </c>
      <c r="AF418" s="81">
        <v>0</v>
      </c>
      <c r="AG418" s="80">
        <f>IFERROR(VLOOKUP(AB418,$AI:$AJ,2,FALSE),0)</f>
        <v>0</v>
      </c>
      <c r="AI418" s="93" t="s">
        <v>823</v>
      </c>
      <c r="AJ418" s="89" t="s">
        <v>219</v>
      </c>
      <c r="AL418" s="83"/>
      <c r="AM418" s="83"/>
      <c r="AN418" s="83"/>
      <c r="AO418" s="83"/>
      <c r="AP418" s="83"/>
      <c r="AX418" s="80" t="s">
        <v>823</v>
      </c>
      <c r="AY418" s="80" t="s">
        <v>219</v>
      </c>
    </row>
    <row r="419" s="80" customFormat="1" ht="17.25" spans="1:51">
      <c r="A419" s="95"/>
      <c r="B419" s="95"/>
      <c r="C419" s="95"/>
      <c r="D419" s="95"/>
      <c r="E419" s="95"/>
      <c r="F419" s="95"/>
      <c r="G419" s="95"/>
      <c r="H419" s="95"/>
      <c r="I419" s="95"/>
      <c r="J419" s="95"/>
      <c r="K419" s="95"/>
      <c r="Y419" s="98"/>
      <c r="Z419" s="80">
        <f t="shared" si="23"/>
        <v>0</v>
      </c>
      <c r="AA419" s="80" t="str">
        <f t="shared" si="24"/>
        <v>花木支行</v>
      </c>
      <c r="AB419" s="81" t="s">
        <v>692</v>
      </c>
      <c r="AC419" s="81">
        <v>0</v>
      </c>
      <c r="AD419" s="81">
        <v>0</v>
      </c>
      <c r="AE419" s="81">
        <v>0</v>
      </c>
      <c r="AF419" s="81">
        <v>0</v>
      </c>
      <c r="AG419" s="80" t="str">
        <f>IFERROR(VLOOKUP(AB419,$AI:$AJ,2,FALSE),0)</f>
        <v>花木支行</v>
      </c>
      <c r="AI419" s="94" t="s">
        <v>824</v>
      </c>
      <c r="AJ419" s="89" t="s">
        <v>219</v>
      </c>
      <c r="AL419" s="83"/>
      <c r="AM419" s="83"/>
      <c r="AN419" s="83"/>
      <c r="AO419" s="83"/>
      <c r="AP419" s="83"/>
      <c r="AX419" s="80" t="s">
        <v>824</v>
      </c>
      <c r="AY419" s="80" t="s">
        <v>219</v>
      </c>
    </row>
    <row r="420" s="80" customFormat="1" ht="17.25" spans="1:51">
      <c r="A420" s="95"/>
      <c r="B420" s="95"/>
      <c r="C420" s="95"/>
      <c r="D420" s="95"/>
      <c r="E420" s="95"/>
      <c r="F420" s="95"/>
      <c r="G420" s="95"/>
      <c r="H420" s="95"/>
      <c r="I420" s="95"/>
      <c r="J420" s="95"/>
      <c r="K420" s="95"/>
      <c r="Y420" s="98"/>
      <c r="Z420" s="80">
        <f t="shared" si="23"/>
        <v>0</v>
      </c>
      <c r="AA420" s="80" t="str">
        <f t="shared" si="24"/>
        <v>施湾支行</v>
      </c>
      <c r="AB420" s="81" t="s">
        <v>378</v>
      </c>
      <c r="AC420" s="81">
        <v>0</v>
      </c>
      <c r="AD420" s="81">
        <v>0</v>
      </c>
      <c r="AE420" s="81">
        <v>0</v>
      </c>
      <c r="AF420" s="81">
        <v>0</v>
      </c>
      <c r="AG420" s="80" t="str">
        <f>IFERROR(VLOOKUP(AB420,$AI:$AJ,2,FALSE),0)</f>
        <v>施湾支行</v>
      </c>
      <c r="AI420" s="89" t="s">
        <v>826</v>
      </c>
      <c r="AJ420" s="89" t="s">
        <v>159</v>
      </c>
      <c r="AL420" s="83"/>
      <c r="AM420" s="83"/>
      <c r="AN420" s="83"/>
      <c r="AO420" s="83"/>
      <c r="AP420" s="83"/>
      <c r="AX420" s="80" t="s">
        <v>826</v>
      </c>
      <c r="AY420" s="80" t="s">
        <v>159</v>
      </c>
    </row>
    <row r="421" s="80" customFormat="1" ht="17.25" spans="1:51">
      <c r="A421" s="95"/>
      <c r="B421" s="95"/>
      <c r="C421" s="95"/>
      <c r="D421" s="95"/>
      <c r="E421" s="95"/>
      <c r="F421" s="95"/>
      <c r="G421" s="95"/>
      <c r="H421" s="95"/>
      <c r="I421" s="95"/>
      <c r="J421" s="95"/>
      <c r="K421" s="95"/>
      <c r="Y421" s="98"/>
      <c r="Z421" s="80">
        <f t="shared" si="23"/>
        <v>0</v>
      </c>
      <c r="AA421" s="80" t="str">
        <f t="shared" si="24"/>
        <v>高行支行</v>
      </c>
      <c r="AB421" s="81" t="s">
        <v>825</v>
      </c>
      <c r="AC421" s="81">
        <v>0</v>
      </c>
      <c r="AD421" s="81">
        <v>0</v>
      </c>
      <c r="AE421" s="81">
        <v>0</v>
      </c>
      <c r="AF421" s="81">
        <v>0</v>
      </c>
      <c r="AG421" s="80" t="str">
        <f>IFERROR(VLOOKUP(AB421,$AI:$AJ,2,FALSE),0)</f>
        <v>高行支行</v>
      </c>
      <c r="AI421" s="89" t="s">
        <v>828</v>
      </c>
      <c r="AJ421" s="89" t="s">
        <v>159</v>
      </c>
      <c r="AL421" s="83"/>
      <c r="AM421" s="83"/>
      <c r="AN421" s="83"/>
      <c r="AO421" s="83"/>
      <c r="AP421" s="83"/>
      <c r="AX421" s="80" t="s">
        <v>828</v>
      </c>
      <c r="AY421" s="80" t="s">
        <v>159</v>
      </c>
    </row>
    <row r="422" s="80" customFormat="1" ht="17.25" spans="1:51">
      <c r="A422" s="95"/>
      <c r="B422" s="95"/>
      <c r="C422" s="95"/>
      <c r="D422" s="95"/>
      <c r="E422" s="95"/>
      <c r="F422" s="95"/>
      <c r="G422" s="95"/>
      <c r="H422" s="95"/>
      <c r="I422" s="95"/>
      <c r="J422" s="95"/>
      <c r="K422" s="95"/>
      <c r="Y422" s="98"/>
      <c r="Z422" s="80">
        <f t="shared" si="23"/>
        <v>0</v>
      </c>
      <c r="AA422" s="80">
        <f t="shared" si="24"/>
        <v>0</v>
      </c>
      <c r="AB422" s="81" t="s">
        <v>827</v>
      </c>
      <c r="AC422" s="81">
        <v>0</v>
      </c>
      <c r="AD422" s="81">
        <v>0</v>
      </c>
      <c r="AE422" s="81">
        <v>0</v>
      </c>
      <c r="AF422" s="81">
        <v>0</v>
      </c>
      <c r="AG422" s="80">
        <f>IFERROR(VLOOKUP(AB422,$AI:$AJ,2,FALSE),0)</f>
        <v>0</v>
      </c>
      <c r="AI422" s="89" t="s">
        <v>368</v>
      </c>
      <c r="AJ422" s="89" t="s">
        <v>159</v>
      </c>
      <c r="AL422" s="83"/>
      <c r="AM422" s="83"/>
      <c r="AN422" s="83"/>
      <c r="AO422" s="83"/>
      <c r="AP422" s="83"/>
      <c r="AX422" s="80" t="s">
        <v>368</v>
      </c>
      <c r="AY422" s="80" t="s">
        <v>159</v>
      </c>
    </row>
    <row r="423" s="80" customFormat="1" ht="17.25" spans="1:51">
      <c r="A423" s="95"/>
      <c r="B423" s="95"/>
      <c r="C423" s="95"/>
      <c r="D423" s="95"/>
      <c r="E423" s="95"/>
      <c r="F423" s="95"/>
      <c r="G423" s="95"/>
      <c r="H423" s="95"/>
      <c r="I423" s="95"/>
      <c r="J423" s="95"/>
      <c r="K423" s="95"/>
      <c r="Y423" s="98"/>
      <c r="Z423" s="80">
        <f t="shared" si="23"/>
        <v>0</v>
      </c>
      <c r="AA423" s="80" t="str">
        <f t="shared" si="24"/>
        <v>南新分理处</v>
      </c>
      <c r="AB423" s="81" t="s">
        <v>826</v>
      </c>
      <c r="AC423" s="81">
        <v>0</v>
      </c>
      <c r="AD423" s="81">
        <v>0</v>
      </c>
      <c r="AE423" s="81">
        <v>0</v>
      </c>
      <c r="AF423" s="81">
        <v>0</v>
      </c>
      <c r="AG423" s="80" t="str">
        <f>IFERROR(VLOOKUP(AB423,$AI:$AJ,2,FALSE),0)</f>
        <v>南新分理处</v>
      </c>
      <c r="AI423" s="89" t="s">
        <v>830</v>
      </c>
      <c r="AJ423" s="89" t="s">
        <v>159</v>
      </c>
      <c r="AL423" s="83"/>
      <c r="AM423" s="83"/>
      <c r="AN423" s="83"/>
      <c r="AO423" s="83"/>
      <c r="AP423" s="83"/>
      <c r="AX423" s="80" t="s">
        <v>830</v>
      </c>
      <c r="AY423" s="80" t="s">
        <v>159</v>
      </c>
    </row>
    <row r="424" s="80" customFormat="1" ht="17.25" spans="1:51">
      <c r="A424" s="95"/>
      <c r="B424" s="95"/>
      <c r="C424" s="95"/>
      <c r="D424" s="95"/>
      <c r="E424" s="95"/>
      <c r="F424" s="95"/>
      <c r="G424" s="95"/>
      <c r="H424" s="95"/>
      <c r="I424" s="95"/>
      <c r="J424" s="95"/>
      <c r="K424" s="95"/>
      <c r="Y424" s="98"/>
      <c r="Z424" s="80">
        <f t="shared" si="23"/>
        <v>0</v>
      </c>
      <c r="AA424" s="80" t="str">
        <f t="shared" si="24"/>
        <v>高桥支行</v>
      </c>
      <c r="AB424" s="81" t="s">
        <v>829</v>
      </c>
      <c r="AC424" s="81">
        <v>0</v>
      </c>
      <c r="AD424" s="81">
        <v>0</v>
      </c>
      <c r="AE424" s="81">
        <v>0</v>
      </c>
      <c r="AF424" s="81">
        <v>0</v>
      </c>
      <c r="AG424" s="80" t="str">
        <f>IFERROR(VLOOKUP(AB424,$AI:$AJ,2,FALSE),0)</f>
        <v>高桥支行</v>
      </c>
      <c r="AI424" s="89" t="s">
        <v>831</v>
      </c>
      <c r="AJ424" s="89" t="s">
        <v>159</v>
      </c>
      <c r="AL424" s="83"/>
      <c r="AM424" s="83"/>
      <c r="AN424" s="83"/>
      <c r="AO424" s="83"/>
      <c r="AP424" s="83"/>
      <c r="AX424" s="80" t="s">
        <v>831</v>
      </c>
      <c r="AY424" s="80" t="s">
        <v>159</v>
      </c>
    </row>
    <row r="425" s="80" customFormat="1" ht="17.25" spans="1:51">
      <c r="A425" s="95"/>
      <c r="B425" s="95"/>
      <c r="C425" s="95"/>
      <c r="D425" s="95"/>
      <c r="E425" s="95"/>
      <c r="F425" s="95"/>
      <c r="G425" s="95"/>
      <c r="H425" s="95"/>
      <c r="I425" s="95"/>
      <c r="J425" s="95"/>
      <c r="K425" s="95"/>
      <c r="Y425" s="98"/>
      <c r="Z425" s="80">
        <f t="shared" si="23"/>
        <v>0</v>
      </c>
      <c r="AA425" s="80" t="str">
        <f t="shared" si="24"/>
        <v>洋泾支行</v>
      </c>
      <c r="AB425" s="81" t="s">
        <v>381</v>
      </c>
      <c r="AC425" s="81">
        <v>0</v>
      </c>
      <c r="AD425" s="81">
        <v>0</v>
      </c>
      <c r="AE425" s="81">
        <v>0</v>
      </c>
      <c r="AF425" s="81">
        <v>0</v>
      </c>
      <c r="AG425" s="80" t="str">
        <f>IFERROR(VLOOKUP(AB425,$AI:$AJ,2,FALSE),0)</f>
        <v>洋泾支行</v>
      </c>
      <c r="AI425" s="89" t="s">
        <v>340</v>
      </c>
      <c r="AJ425" s="89" t="s">
        <v>159</v>
      </c>
      <c r="AL425" s="83"/>
      <c r="AM425" s="83"/>
      <c r="AN425" s="83"/>
      <c r="AO425" s="83"/>
      <c r="AP425" s="83"/>
      <c r="AX425" s="80" t="s">
        <v>340</v>
      </c>
      <c r="AY425" s="80" t="s">
        <v>159</v>
      </c>
    </row>
    <row r="426" s="80" customFormat="1" ht="17.25" spans="1:51">
      <c r="A426" s="95"/>
      <c r="B426" s="95"/>
      <c r="C426" s="95"/>
      <c r="D426" s="95"/>
      <c r="E426" s="95"/>
      <c r="F426" s="95"/>
      <c r="G426" s="95"/>
      <c r="H426" s="95"/>
      <c r="I426" s="95"/>
      <c r="J426" s="95"/>
      <c r="K426" s="95"/>
      <c r="Y426" s="98"/>
      <c r="Z426" s="80">
        <f t="shared" si="23"/>
        <v>0</v>
      </c>
      <c r="AA426" s="80" t="str">
        <f t="shared" si="24"/>
        <v>合庆支行</v>
      </c>
      <c r="AB426" s="81" t="s">
        <v>384</v>
      </c>
      <c r="AC426" s="81">
        <v>0</v>
      </c>
      <c r="AD426" s="81">
        <v>17000</v>
      </c>
      <c r="AE426" s="81">
        <v>1</v>
      </c>
      <c r="AF426" s="81">
        <v>17000</v>
      </c>
      <c r="AG426" s="80" t="str">
        <f>IFERROR(VLOOKUP(AB426,$AI:$AJ,2,FALSE),0)</f>
        <v>合庆支行</v>
      </c>
      <c r="AI426" s="91" t="s">
        <v>832</v>
      </c>
      <c r="AJ426" s="89" t="s">
        <v>159</v>
      </c>
      <c r="AL426" s="83"/>
      <c r="AM426" s="83"/>
      <c r="AN426" s="83"/>
      <c r="AO426" s="83"/>
      <c r="AP426" s="83"/>
      <c r="AX426" s="80" t="s">
        <v>832</v>
      </c>
      <c r="AY426" s="80" t="s">
        <v>159</v>
      </c>
    </row>
    <row r="427" s="80" customFormat="1" ht="17.25" spans="1:51">
      <c r="A427" s="95"/>
      <c r="B427" s="95"/>
      <c r="C427" s="95"/>
      <c r="D427" s="95"/>
      <c r="E427" s="95"/>
      <c r="F427" s="95"/>
      <c r="G427" s="95"/>
      <c r="H427" s="95"/>
      <c r="I427" s="95"/>
      <c r="J427" s="95"/>
      <c r="K427" s="95"/>
      <c r="Y427" s="98"/>
      <c r="Z427" s="80">
        <f t="shared" si="23"/>
        <v>0</v>
      </c>
      <c r="AA427" s="80" t="str">
        <f t="shared" si="24"/>
        <v>零售市场部</v>
      </c>
      <c r="AB427" s="81" t="s">
        <v>206</v>
      </c>
      <c r="AC427" s="81">
        <v>0</v>
      </c>
      <c r="AD427" s="81">
        <v>30000</v>
      </c>
      <c r="AE427" s="81">
        <v>0</v>
      </c>
      <c r="AF427" s="81">
        <v>180000</v>
      </c>
      <c r="AG427" s="80" t="str">
        <f>IFERROR(VLOOKUP(AB427,$AI:$AJ,2,FALSE),0)</f>
        <v>零售市场部</v>
      </c>
      <c r="AI427" s="92" t="s">
        <v>833</v>
      </c>
      <c r="AJ427" s="89" t="s">
        <v>159</v>
      </c>
      <c r="AL427" s="83"/>
      <c r="AM427" s="83"/>
      <c r="AN427" s="83"/>
      <c r="AO427" s="83"/>
      <c r="AP427" s="83"/>
      <c r="AX427" s="80" t="s">
        <v>833</v>
      </c>
      <c r="AY427" s="80" t="s">
        <v>159</v>
      </c>
    </row>
    <row r="428" s="80" customFormat="1" ht="17.25" spans="1:51">
      <c r="A428" s="95"/>
      <c r="B428" s="95"/>
      <c r="C428" s="95"/>
      <c r="D428" s="95"/>
      <c r="E428" s="95"/>
      <c r="F428" s="95"/>
      <c r="G428" s="95"/>
      <c r="H428" s="95"/>
      <c r="I428" s="95"/>
      <c r="J428" s="95"/>
      <c r="K428" s="95"/>
      <c r="Y428" s="98"/>
      <c r="Z428" s="80">
        <f t="shared" si="23"/>
        <v>0</v>
      </c>
      <c r="AA428" s="80" t="str">
        <f t="shared" si="24"/>
        <v>严桥支行</v>
      </c>
      <c r="AB428" s="81" t="s">
        <v>211</v>
      </c>
      <c r="AC428" s="81">
        <v>0</v>
      </c>
      <c r="AD428" s="81">
        <v>0</v>
      </c>
      <c r="AE428" s="81">
        <v>0</v>
      </c>
      <c r="AF428" s="81">
        <v>0</v>
      </c>
      <c r="AG428" s="80" t="str">
        <f>IFERROR(VLOOKUP(AB428,$AI:$AJ,2,FALSE),0)</f>
        <v>严桥支行</v>
      </c>
      <c r="AI428" s="93" t="s">
        <v>835</v>
      </c>
      <c r="AJ428" s="89" t="s">
        <v>159</v>
      </c>
      <c r="AL428" s="83"/>
      <c r="AM428" s="83"/>
      <c r="AN428" s="83"/>
      <c r="AO428" s="83"/>
      <c r="AP428" s="83"/>
      <c r="AX428" s="80" t="s">
        <v>835</v>
      </c>
      <c r="AY428" s="80" t="s">
        <v>159</v>
      </c>
    </row>
    <row r="429" s="80" customFormat="1" ht="17.25" spans="1:51">
      <c r="A429" s="95"/>
      <c r="B429" s="95"/>
      <c r="C429" s="95"/>
      <c r="D429" s="95"/>
      <c r="E429" s="95"/>
      <c r="F429" s="95"/>
      <c r="G429" s="95"/>
      <c r="H429" s="95"/>
      <c r="I429" s="95"/>
      <c r="J429" s="95"/>
      <c r="K429" s="95"/>
      <c r="Y429" s="98"/>
      <c r="Z429" s="80">
        <f t="shared" si="23"/>
        <v>0</v>
      </c>
      <c r="AA429" s="80" t="str">
        <f t="shared" si="24"/>
        <v>高桥支行</v>
      </c>
      <c r="AB429" s="81" t="s">
        <v>834</v>
      </c>
      <c r="AC429" s="81">
        <v>0</v>
      </c>
      <c r="AD429" s="81">
        <v>0</v>
      </c>
      <c r="AE429" s="81">
        <v>0</v>
      </c>
      <c r="AF429" s="81">
        <v>0</v>
      </c>
      <c r="AG429" s="80" t="str">
        <f>IFERROR(VLOOKUP(AB429,$AI:$AJ,2,FALSE),0)</f>
        <v>高桥支行</v>
      </c>
      <c r="AI429" s="94" t="s">
        <v>329</v>
      </c>
      <c r="AJ429" s="89" t="s">
        <v>229</v>
      </c>
      <c r="AL429" s="83"/>
      <c r="AM429" s="83"/>
      <c r="AN429" s="83"/>
      <c r="AO429" s="83"/>
      <c r="AP429" s="83"/>
      <c r="AX429" s="80" t="s">
        <v>329</v>
      </c>
      <c r="AY429" s="80" t="s">
        <v>229</v>
      </c>
    </row>
    <row r="430" s="80" customFormat="1" ht="17.25" spans="1:51">
      <c r="A430" s="95"/>
      <c r="B430" s="95"/>
      <c r="C430" s="95"/>
      <c r="D430" s="95"/>
      <c r="E430" s="95"/>
      <c r="F430" s="95"/>
      <c r="G430" s="95"/>
      <c r="H430" s="95"/>
      <c r="I430" s="95"/>
      <c r="J430" s="95"/>
      <c r="K430" s="95"/>
      <c r="Y430" s="98"/>
      <c r="Z430" s="80">
        <f t="shared" si="23"/>
        <v>0</v>
      </c>
      <c r="AA430" s="80" t="str">
        <f t="shared" si="24"/>
        <v>陆家嘴支行</v>
      </c>
      <c r="AB430" s="81" t="s">
        <v>662</v>
      </c>
      <c r="AC430" s="81">
        <v>0</v>
      </c>
      <c r="AD430" s="81">
        <v>0</v>
      </c>
      <c r="AE430" s="81">
        <v>0</v>
      </c>
      <c r="AF430" s="81">
        <v>0</v>
      </c>
      <c r="AG430" s="80" t="str">
        <f>IFERROR(VLOOKUP(AB430,$AI:$AJ,2,FALSE),0)</f>
        <v>陆家嘴支行</v>
      </c>
      <c r="AI430" s="89" t="s">
        <v>62</v>
      </c>
      <c r="AJ430" s="89" t="s">
        <v>229</v>
      </c>
      <c r="AL430" s="83"/>
      <c r="AM430" s="83"/>
      <c r="AN430" s="83"/>
      <c r="AO430" s="83"/>
      <c r="AP430" s="83"/>
      <c r="AX430" s="80" t="s">
        <v>62</v>
      </c>
      <c r="AY430" s="80" t="s">
        <v>229</v>
      </c>
    </row>
    <row r="431" s="80" customFormat="1" ht="17.25" spans="1:51">
      <c r="A431" s="95"/>
      <c r="B431" s="95"/>
      <c r="C431" s="95"/>
      <c r="D431" s="95"/>
      <c r="E431" s="95"/>
      <c r="F431" s="95"/>
      <c r="G431" s="95"/>
      <c r="H431" s="95"/>
      <c r="I431" s="95"/>
      <c r="J431" s="95"/>
      <c r="K431" s="95"/>
      <c r="Y431" s="98"/>
      <c r="Z431" s="80">
        <f t="shared" si="23"/>
        <v>0</v>
      </c>
      <c r="AA431" s="80" t="str">
        <f t="shared" si="24"/>
        <v>三林支行</v>
      </c>
      <c r="AB431" s="81" t="s">
        <v>390</v>
      </c>
      <c r="AC431" s="81">
        <v>0</v>
      </c>
      <c r="AD431" s="81">
        <v>0</v>
      </c>
      <c r="AE431" s="81">
        <v>0</v>
      </c>
      <c r="AF431" s="81">
        <v>0</v>
      </c>
      <c r="AG431" s="80" t="str">
        <f>IFERROR(VLOOKUP(AB431,$AI:$AJ,2,FALSE),0)</f>
        <v>三林支行</v>
      </c>
      <c r="AI431" s="89" t="s">
        <v>486</v>
      </c>
      <c r="AJ431" s="89" t="s">
        <v>229</v>
      </c>
      <c r="AL431" s="83"/>
      <c r="AM431" s="83"/>
      <c r="AN431" s="83"/>
      <c r="AO431" s="83"/>
      <c r="AP431" s="83"/>
      <c r="AX431" s="80" t="s">
        <v>486</v>
      </c>
      <c r="AY431" s="80" t="s">
        <v>229</v>
      </c>
    </row>
    <row r="432" s="80" customFormat="1" ht="17.25" spans="1:51">
      <c r="A432" s="95"/>
      <c r="B432" s="95"/>
      <c r="C432" s="95"/>
      <c r="D432" s="95"/>
      <c r="E432" s="95"/>
      <c r="F432" s="95"/>
      <c r="G432" s="95"/>
      <c r="H432" s="95"/>
      <c r="I432" s="95"/>
      <c r="J432" s="95"/>
      <c r="K432" s="95"/>
      <c r="Y432" s="98"/>
      <c r="Z432" s="80">
        <f t="shared" si="23"/>
        <v>0</v>
      </c>
      <c r="AA432" s="80" t="str">
        <f t="shared" si="24"/>
        <v>凌桥支行</v>
      </c>
      <c r="AB432" s="81" t="s">
        <v>393</v>
      </c>
      <c r="AC432" s="81">
        <v>0</v>
      </c>
      <c r="AD432" s="81">
        <v>0</v>
      </c>
      <c r="AE432" s="81">
        <v>0</v>
      </c>
      <c r="AF432" s="81">
        <v>0</v>
      </c>
      <c r="AG432" s="80" t="str">
        <f>IFERROR(VLOOKUP(AB432,$AI:$AJ,2,FALSE),0)</f>
        <v>凌桥支行</v>
      </c>
      <c r="AI432" s="89" t="s">
        <v>836</v>
      </c>
      <c r="AJ432" s="89" t="s">
        <v>229</v>
      </c>
      <c r="AL432" s="83"/>
      <c r="AM432" s="83"/>
      <c r="AN432" s="83"/>
      <c r="AO432" s="83"/>
      <c r="AP432" s="83"/>
      <c r="AX432" s="80" t="s">
        <v>836</v>
      </c>
      <c r="AY432" s="80" t="s">
        <v>229</v>
      </c>
    </row>
    <row r="433" s="80" customFormat="1" ht="17.25" spans="1:51">
      <c r="A433" s="95"/>
      <c r="B433" s="95"/>
      <c r="C433" s="95"/>
      <c r="D433" s="95"/>
      <c r="E433" s="95"/>
      <c r="F433" s="95"/>
      <c r="G433" s="95"/>
      <c r="H433" s="95"/>
      <c r="I433" s="95"/>
      <c r="J433" s="95"/>
      <c r="K433" s="95"/>
      <c r="Y433" s="98"/>
      <c r="Z433" s="80">
        <f t="shared" ref="Z433:Z496" si="25">P433-Y433</f>
        <v>0</v>
      </c>
      <c r="AA433" s="80" t="str">
        <f t="shared" si="24"/>
        <v>营业部</v>
      </c>
      <c r="AB433" s="81" t="s">
        <v>597</v>
      </c>
      <c r="AC433" s="81">
        <v>0</v>
      </c>
      <c r="AD433" s="81">
        <v>0</v>
      </c>
      <c r="AE433" s="81">
        <v>0</v>
      </c>
      <c r="AF433" s="81">
        <v>0</v>
      </c>
      <c r="AG433" s="80" t="str">
        <f>IFERROR(VLOOKUP(AB433,$AI:$AJ,2,FALSE),0)</f>
        <v>营业部</v>
      </c>
      <c r="AI433" s="89" t="s">
        <v>374</v>
      </c>
      <c r="AJ433" s="89" t="s">
        <v>229</v>
      </c>
      <c r="AL433" s="83"/>
      <c r="AM433" s="83"/>
      <c r="AN433" s="83"/>
      <c r="AO433" s="83"/>
      <c r="AP433" s="83"/>
      <c r="AX433" s="80" t="s">
        <v>374</v>
      </c>
      <c r="AY433" s="80" t="s">
        <v>229</v>
      </c>
    </row>
    <row r="434" s="80" customFormat="1" ht="17.25" spans="1:51">
      <c r="A434" s="95"/>
      <c r="B434" s="95"/>
      <c r="C434" s="95"/>
      <c r="D434" s="95"/>
      <c r="E434" s="95"/>
      <c r="F434" s="95"/>
      <c r="G434" s="95"/>
      <c r="H434" s="95"/>
      <c r="I434" s="95"/>
      <c r="J434" s="95"/>
      <c r="K434" s="95"/>
      <c r="Y434" s="98"/>
      <c r="Z434" s="80">
        <f t="shared" si="25"/>
        <v>0</v>
      </c>
      <c r="AA434" s="80" t="str">
        <f t="shared" si="24"/>
        <v>凌桥支行</v>
      </c>
      <c r="AB434" s="81" t="s">
        <v>837</v>
      </c>
      <c r="AC434" s="81">
        <v>0</v>
      </c>
      <c r="AD434" s="81">
        <v>0</v>
      </c>
      <c r="AE434" s="81">
        <v>0</v>
      </c>
      <c r="AF434" s="81">
        <v>0</v>
      </c>
      <c r="AG434" s="80" t="str">
        <f>IFERROR(VLOOKUP(AB434,$AI:$AJ,2,FALSE),0)</f>
        <v>凌桥支行</v>
      </c>
      <c r="AI434" s="89" t="s">
        <v>599</v>
      </c>
      <c r="AJ434" s="89" t="s">
        <v>229</v>
      </c>
      <c r="AL434" s="83"/>
      <c r="AM434" s="83"/>
      <c r="AN434" s="83"/>
      <c r="AO434" s="83"/>
      <c r="AP434" s="83"/>
      <c r="AX434" s="80" t="s">
        <v>599</v>
      </c>
      <c r="AY434" s="80" t="s">
        <v>229</v>
      </c>
    </row>
    <row r="435" s="80" customFormat="1" ht="17.25" spans="1:51">
      <c r="A435" s="95"/>
      <c r="B435" s="95"/>
      <c r="C435" s="95"/>
      <c r="D435" s="95"/>
      <c r="E435" s="95"/>
      <c r="F435" s="95"/>
      <c r="G435" s="95"/>
      <c r="H435" s="95"/>
      <c r="I435" s="95"/>
      <c r="J435" s="95"/>
      <c r="K435" s="95"/>
      <c r="Y435" s="98"/>
      <c r="Z435" s="80">
        <f t="shared" si="25"/>
        <v>0</v>
      </c>
      <c r="AA435" s="80" t="str">
        <f t="shared" si="24"/>
        <v>唐镇支行</v>
      </c>
      <c r="AB435" s="81" t="s">
        <v>838</v>
      </c>
      <c r="AC435" s="81">
        <v>0</v>
      </c>
      <c r="AD435" s="81">
        <v>0</v>
      </c>
      <c r="AE435" s="81">
        <v>0</v>
      </c>
      <c r="AF435" s="81">
        <v>0</v>
      </c>
      <c r="AG435" s="80" t="str">
        <f>IFERROR(VLOOKUP(AB435,$AI:$AJ,2,FALSE),0)</f>
        <v>唐镇支行</v>
      </c>
      <c r="AI435" s="89" t="s">
        <v>840</v>
      </c>
      <c r="AJ435" s="89" t="s">
        <v>229</v>
      </c>
      <c r="AL435" s="83"/>
      <c r="AM435" s="83"/>
      <c r="AN435" s="83"/>
      <c r="AO435" s="83"/>
      <c r="AP435" s="83"/>
      <c r="AX435" s="80" t="s">
        <v>840</v>
      </c>
      <c r="AY435" s="80" t="s">
        <v>229</v>
      </c>
    </row>
    <row r="436" s="80" customFormat="1" ht="17.25" spans="1:51">
      <c r="A436" s="95"/>
      <c r="B436" s="95"/>
      <c r="C436" s="95"/>
      <c r="D436" s="95"/>
      <c r="E436" s="95"/>
      <c r="F436" s="95"/>
      <c r="G436" s="95"/>
      <c r="H436" s="95"/>
      <c r="I436" s="95"/>
      <c r="J436" s="95"/>
      <c r="K436" s="95"/>
      <c r="Y436" s="98"/>
      <c r="Z436" s="80">
        <f t="shared" si="25"/>
        <v>0</v>
      </c>
      <c r="AA436" s="80" t="str">
        <f t="shared" si="24"/>
        <v>金杨支行</v>
      </c>
      <c r="AB436" s="81" t="s">
        <v>839</v>
      </c>
      <c r="AC436" s="81">
        <v>0</v>
      </c>
      <c r="AD436" s="81">
        <v>0</v>
      </c>
      <c r="AE436" s="81">
        <v>0</v>
      </c>
      <c r="AF436" s="81">
        <v>0</v>
      </c>
      <c r="AG436" s="80" t="str">
        <f>IFERROR(VLOOKUP(AB436,$AI:$AJ,2,FALSE),0)</f>
        <v>金杨支行</v>
      </c>
      <c r="AI436" s="89" t="s">
        <v>369</v>
      </c>
      <c r="AJ436" s="89" t="s">
        <v>64</v>
      </c>
      <c r="AL436" s="83"/>
      <c r="AM436" s="83"/>
      <c r="AN436" s="83"/>
      <c r="AO436" s="83"/>
      <c r="AP436" s="83"/>
      <c r="AX436" s="80" t="s">
        <v>369</v>
      </c>
      <c r="AY436" s="80" t="s">
        <v>64</v>
      </c>
    </row>
    <row r="437" s="80" customFormat="1" ht="17.25" spans="1:51">
      <c r="A437" s="95"/>
      <c r="B437" s="95"/>
      <c r="C437" s="95"/>
      <c r="D437" s="95"/>
      <c r="E437" s="95"/>
      <c r="F437" s="95"/>
      <c r="G437" s="95"/>
      <c r="H437" s="95"/>
      <c r="I437" s="95"/>
      <c r="J437" s="95"/>
      <c r="K437" s="95"/>
      <c r="Y437" s="98"/>
      <c r="Z437" s="80">
        <f t="shared" si="25"/>
        <v>0</v>
      </c>
      <c r="AA437" s="80" t="str">
        <f t="shared" si="24"/>
        <v>授信审批部</v>
      </c>
      <c r="AB437" s="81" t="s">
        <v>534</v>
      </c>
      <c r="AC437" s="81">
        <v>0</v>
      </c>
      <c r="AD437" s="81">
        <v>0</v>
      </c>
      <c r="AE437" s="81">
        <v>0</v>
      </c>
      <c r="AF437" s="81">
        <v>0</v>
      </c>
      <c r="AG437" s="80" t="str">
        <f>IFERROR(VLOOKUP(AB437,$AI:$AJ,2,FALSE),0)</f>
        <v>授信审批部</v>
      </c>
      <c r="AI437" s="89" t="s">
        <v>842</v>
      </c>
      <c r="AJ437" s="89" t="s">
        <v>64</v>
      </c>
      <c r="AL437" s="83"/>
      <c r="AM437" s="83"/>
      <c r="AN437" s="83"/>
      <c r="AO437" s="83"/>
      <c r="AP437" s="83"/>
      <c r="AX437" s="80" t="s">
        <v>842</v>
      </c>
      <c r="AY437" s="80" t="s">
        <v>64</v>
      </c>
    </row>
    <row r="438" s="80" customFormat="1" ht="17.25" spans="1:51">
      <c r="A438" s="95"/>
      <c r="B438" s="95"/>
      <c r="C438" s="95"/>
      <c r="D438" s="95"/>
      <c r="E438" s="95"/>
      <c r="F438" s="95"/>
      <c r="G438" s="95"/>
      <c r="H438" s="95"/>
      <c r="I438" s="95"/>
      <c r="J438" s="95"/>
      <c r="K438" s="95"/>
      <c r="Y438" s="98"/>
      <c r="Z438" s="80">
        <f t="shared" si="25"/>
        <v>0</v>
      </c>
      <c r="AA438" s="80">
        <f t="shared" si="24"/>
        <v>0</v>
      </c>
      <c r="AB438" s="81" t="s">
        <v>841</v>
      </c>
      <c r="AC438" s="81">
        <v>0</v>
      </c>
      <c r="AD438" s="81">
        <v>0</v>
      </c>
      <c r="AE438" s="81">
        <v>0</v>
      </c>
      <c r="AF438" s="81">
        <v>0</v>
      </c>
      <c r="AG438" s="80">
        <f>IFERROR(VLOOKUP(AB438,$AI:$AJ,2,FALSE),0)</f>
        <v>0</v>
      </c>
      <c r="AI438" s="89" t="s">
        <v>539</v>
      </c>
      <c r="AJ438" s="89" t="s">
        <v>64</v>
      </c>
      <c r="AL438" s="83"/>
      <c r="AM438" s="83"/>
      <c r="AN438" s="83"/>
      <c r="AO438" s="83"/>
      <c r="AP438" s="83"/>
      <c r="AX438" s="80" t="s">
        <v>539</v>
      </c>
      <c r="AY438" s="80" t="s">
        <v>64</v>
      </c>
    </row>
    <row r="439" s="80" customFormat="1" ht="17.25" spans="1:51">
      <c r="A439" s="95"/>
      <c r="B439" s="95"/>
      <c r="C439" s="95"/>
      <c r="D439" s="95"/>
      <c r="E439" s="95"/>
      <c r="F439" s="95"/>
      <c r="G439" s="95"/>
      <c r="H439" s="95"/>
      <c r="I439" s="95"/>
      <c r="J439" s="95"/>
      <c r="K439" s="95"/>
      <c r="Y439" s="98"/>
      <c r="Z439" s="80">
        <f t="shared" si="25"/>
        <v>0</v>
      </c>
      <c r="AA439" s="80" t="str">
        <f t="shared" si="24"/>
        <v>五星路支行</v>
      </c>
      <c r="AB439" s="81" t="s">
        <v>822</v>
      </c>
      <c r="AC439" s="81">
        <v>0</v>
      </c>
      <c r="AD439" s="81">
        <v>0</v>
      </c>
      <c r="AE439" s="81">
        <v>0</v>
      </c>
      <c r="AF439" s="81">
        <v>0</v>
      </c>
      <c r="AG439" s="80" t="str">
        <f>IFERROR(VLOOKUP(AB439,$AI:$AJ,2,FALSE),0)</f>
        <v>五星路支行</v>
      </c>
      <c r="AI439" s="89" t="s">
        <v>673</v>
      </c>
      <c r="AJ439" s="89" t="s">
        <v>64</v>
      </c>
      <c r="AL439" s="83"/>
      <c r="AM439" s="83"/>
      <c r="AN439" s="83"/>
      <c r="AO439" s="83"/>
      <c r="AP439" s="83"/>
      <c r="AX439" s="80" t="s">
        <v>673</v>
      </c>
      <c r="AY439" s="80" t="s">
        <v>64</v>
      </c>
    </row>
    <row r="440" s="80" customFormat="1" ht="17.25" spans="1:51">
      <c r="A440" s="95"/>
      <c r="B440" s="95"/>
      <c r="C440" s="95"/>
      <c r="D440" s="95"/>
      <c r="E440" s="95"/>
      <c r="F440" s="95"/>
      <c r="G440" s="95"/>
      <c r="H440" s="95"/>
      <c r="I440" s="95"/>
      <c r="J440" s="95"/>
      <c r="K440" s="95"/>
      <c r="Y440" s="98"/>
      <c r="Z440" s="80">
        <f t="shared" si="25"/>
        <v>0</v>
      </c>
      <c r="AA440" s="80">
        <f t="shared" si="24"/>
        <v>0</v>
      </c>
      <c r="AB440" s="81" t="s">
        <v>843</v>
      </c>
      <c r="AC440" s="81">
        <v>0</v>
      </c>
      <c r="AD440" s="81">
        <v>0</v>
      </c>
      <c r="AE440" s="81">
        <v>0</v>
      </c>
      <c r="AF440" s="81">
        <v>0</v>
      </c>
      <c r="AG440" s="80">
        <f>IFERROR(VLOOKUP(AB440,$AI:$AJ,2,FALSE),0)</f>
        <v>0</v>
      </c>
      <c r="AI440" s="89" t="s">
        <v>676</v>
      </c>
      <c r="AJ440" s="89" t="s">
        <v>64</v>
      </c>
      <c r="AL440" s="83"/>
      <c r="AM440" s="83"/>
      <c r="AN440" s="83"/>
      <c r="AO440" s="83"/>
      <c r="AP440" s="83"/>
      <c r="AX440" s="80" t="s">
        <v>676</v>
      </c>
      <c r="AY440" s="80" t="s">
        <v>64</v>
      </c>
    </row>
    <row r="441" s="80" customFormat="1" ht="17.25" spans="1:51">
      <c r="A441" s="95"/>
      <c r="B441" s="95"/>
      <c r="C441" s="95"/>
      <c r="D441" s="95"/>
      <c r="E441" s="95"/>
      <c r="F441" s="95"/>
      <c r="G441" s="95"/>
      <c r="H441" s="95"/>
      <c r="I441" s="95"/>
      <c r="J441" s="95"/>
      <c r="K441" s="95"/>
      <c r="Y441" s="98"/>
      <c r="Z441" s="80">
        <f t="shared" si="25"/>
        <v>0</v>
      </c>
      <c r="AA441" s="80" t="str">
        <f t="shared" si="24"/>
        <v>三林支行</v>
      </c>
      <c r="AB441" s="81" t="s">
        <v>396</v>
      </c>
      <c r="AC441" s="81">
        <v>0</v>
      </c>
      <c r="AD441" s="81">
        <v>0</v>
      </c>
      <c r="AE441" s="81">
        <v>0</v>
      </c>
      <c r="AF441" s="81">
        <v>0</v>
      </c>
      <c r="AG441" s="80" t="str">
        <f>IFERROR(VLOOKUP(AB441,$AI:$AJ,2,FALSE),0)</f>
        <v>三林支行</v>
      </c>
      <c r="AI441" s="89" t="s">
        <v>845</v>
      </c>
      <c r="AJ441" s="89" t="s">
        <v>64</v>
      </c>
      <c r="AL441" s="83"/>
      <c r="AM441" s="83"/>
      <c r="AN441" s="83"/>
      <c r="AO441" s="83"/>
      <c r="AP441" s="83"/>
      <c r="AX441" s="80" t="s">
        <v>845</v>
      </c>
      <c r="AY441" s="80" t="s">
        <v>64</v>
      </c>
    </row>
    <row r="442" s="80" customFormat="1" ht="17.25" spans="1:51">
      <c r="A442" s="95"/>
      <c r="B442" s="95"/>
      <c r="C442" s="95"/>
      <c r="D442" s="95"/>
      <c r="E442" s="95"/>
      <c r="F442" s="95"/>
      <c r="G442" s="95"/>
      <c r="H442" s="95"/>
      <c r="I442" s="95"/>
      <c r="J442" s="95"/>
      <c r="K442" s="95"/>
      <c r="Y442" s="98"/>
      <c r="Z442" s="80">
        <f t="shared" si="25"/>
        <v>0</v>
      </c>
      <c r="AA442" s="80">
        <f t="shared" si="24"/>
        <v>0</v>
      </c>
      <c r="AB442" s="81" t="s">
        <v>844</v>
      </c>
      <c r="AC442" s="81">
        <v>0</v>
      </c>
      <c r="AD442" s="81">
        <v>0</v>
      </c>
      <c r="AE442" s="81">
        <v>0</v>
      </c>
      <c r="AF442" s="81">
        <v>0</v>
      </c>
      <c r="AG442" s="80">
        <f>IFERROR(VLOOKUP(AB442,$AI:$AJ,2,FALSE),0)</f>
        <v>0</v>
      </c>
      <c r="AI442" s="89" t="s">
        <v>846</v>
      </c>
      <c r="AJ442" s="89" t="s">
        <v>64</v>
      </c>
      <c r="AL442" s="83"/>
      <c r="AM442" s="83"/>
      <c r="AN442" s="83"/>
      <c r="AO442" s="83"/>
      <c r="AP442" s="83"/>
      <c r="AX442" s="80" t="s">
        <v>846</v>
      </c>
      <c r="AY442" s="80" t="s">
        <v>64</v>
      </c>
    </row>
    <row r="443" s="80" customFormat="1" ht="17.25" spans="1:51">
      <c r="A443" s="95"/>
      <c r="B443" s="95"/>
      <c r="C443" s="95"/>
      <c r="D443" s="95"/>
      <c r="E443" s="95"/>
      <c r="F443" s="95"/>
      <c r="G443" s="95"/>
      <c r="H443" s="95"/>
      <c r="I443" s="95"/>
      <c r="J443" s="95"/>
      <c r="K443" s="95"/>
      <c r="Y443" s="98"/>
      <c r="Z443" s="80">
        <f t="shared" si="25"/>
        <v>0</v>
      </c>
      <c r="AA443" s="80" t="str">
        <f t="shared" si="24"/>
        <v>益江分理处</v>
      </c>
      <c r="AB443" s="81" t="s">
        <v>215</v>
      </c>
      <c r="AC443" s="81">
        <v>0</v>
      </c>
      <c r="AD443" s="81">
        <v>0</v>
      </c>
      <c r="AE443" s="81">
        <v>0</v>
      </c>
      <c r="AF443" s="81">
        <v>0</v>
      </c>
      <c r="AG443" s="80" t="str">
        <f>IFERROR(VLOOKUP(AB443,$AI:$AJ,2,FALSE),0)</f>
        <v>益江分理处</v>
      </c>
      <c r="AI443" s="89" t="s">
        <v>55</v>
      </c>
      <c r="AJ443" s="89" t="s">
        <v>64</v>
      </c>
      <c r="AL443" s="83"/>
      <c r="AM443" s="83"/>
      <c r="AN443" s="83"/>
      <c r="AO443" s="83"/>
      <c r="AP443" s="83"/>
      <c r="AX443" s="80" t="s">
        <v>55</v>
      </c>
      <c r="AY443" s="80" t="s">
        <v>64</v>
      </c>
    </row>
    <row r="444" s="80" customFormat="1" ht="17.25" spans="1:51">
      <c r="A444" s="95"/>
      <c r="B444" s="95"/>
      <c r="C444" s="95"/>
      <c r="D444" s="95"/>
      <c r="E444" s="95"/>
      <c r="F444" s="95"/>
      <c r="G444" s="95"/>
      <c r="H444" s="95"/>
      <c r="I444" s="95"/>
      <c r="J444" s="95"/>
      <c r="K444" s="95"/>
      <c r="Y444" s="98"/>
      <c r="Z444" s="80">
        <f t="shared" si="25"/>
        <v>0</v>
      </c>
      <c r="AA444" s="80">
        <f t="shared" si="24"/>
        <v>0</v>
      </c>
      <c r="AB444" s="81" t="s">
        <v>847</v>
      </c>
      <c r="AC444" s="81">
        <v>0</v>
      </c>
      <c r="AD444" s="81">
        <v>0</v>
      </c>
      <c r="AE444" s="81">
        <v>0</v>
      </c>
      <c r="AF444" s="81">
        <v>0</v>
      </c>
      <c r="AG444" s="80">
        <f>IFERROR(VLOOKUP(AB444,$AI:$AJ,2,FALSE),0)</f>
        <v>0</v>
      </c>
      <c r="AI444" s="93" t="s">
        <v>70</v>
      </c>
      <c r="AJ444" s="89" t="s">
        <v>64</v>
      </c>
      <c r="AL444" s="83"/>
      <c r="AM444" s="83"/>
      <c r="AN444" s="83"/>
      <c r="AO444" s="83"/>
      <c r="AP444" s="83"/>
      <c r="AX444" s="80" t="s">
        <v>70</v>
      </c>
      <c r="AY444" s="80" t="s">
        <v>64</v>
      </c>
    </row>
    <row r="445" s="80" customFormat="1" ht="17.25" spans="1:51">
      <c r="A445" s="95"/>
      <c r="B445" s="95"/>
      <c r="C445" s="95"/>
      <c r="D445" s="95"/>
      <c r="E445" s="95"/>
      <c r="F445" s="95"/>
      <c r="G445" s="95"/>
      <c r="H445" s="95"/>
      <c r="I445" s="95"/>
      <c r="J445" s="95"/>
      <c r="K445" s="95"/>
      <c r="Y445" s="98"/>
      <c r="Z445" s="80">
        <f t="shared" si="25"/>
        <v>0</v>
      </c>
      <c r="AA445" s="80" t="str">
        <f t="shared" si="24"/>
        <v>金桥支行</v>
      </c>
      <c r="AB445" s="81" t="s">
        <v>848</v>
      </c>
      <c r="AC445" s="81">
        <v>0</v>
      </c>
      <c r="AD445" s="81">
        <v>0</v>
      </c>
      <c r="AE445" s="81">
        <v>0</v>
      </c>
      <c r="AF445" s="81">
        <v>0</v>
      </c>
      <c r="AG445" s="80" t="str">
        <f>IFERROR(VLOOKUP(AB445,$AI:$AJ,2,FALSE),0)</f>
        <v>金桥支行</v>
      </c>
      <c r="AI445" s="94" t="s">
        <v>31</v>
      </c>
      <c r="AJ445" s="89" t="s">
        <v>64</v>
      </c>
      <c r="AL445" s="83"/>
      <c r="AM445" s="83"/>
      <c r="AN445" s="83"/>
      <c r="AO445" s="83"/>
      <c r="AP445" s="83"/>
      <c r="AX445" s="80" t="s">
        <v>31</v>
      </c>
      <c r="AY445" s="80" t="s">
        <v>64</v>
      </c>
    </row>
    <row r="446" s="80" customFormat="1" ht="17.25" spans="1:51">
      <c r="A446" s="95"/>
      <c r="B446" s="95"/>
      <c r="C446" s="95"/>
      <c r="D446" s="95"/>
      <c r="E446" s="95"/>
      <c r="F446" s="95"/>
      <c r="G446" s="95"/>
      <c r="H446" s="95"/>
      <c r="I446" s="95"/>
      <c r="J446" s="95"/>
      <c r="K446" s="95"/>
      <c r="Y446" s="98"/>
      <c r="Z446" s="80">
        <f t="shared" si="25"/>
        <v>0</v>
      </c>
      <c r="AA446" s="80" t="str">
        <f t="shared" si="24"/>
        <v>零售市场部</v>
      </c>
      <c r="AB446" s="81" t="s">
        <v>168</v>
      </c>
      <c r="AC446" s="81">
        <v>0</v>
      </c>
      <c r="AD446" s="81">
        <v>0</v>
      </c>
      <c r="AE446" s="81">
        <v>0</v>
      </c>
      <c r="AF446" s="81">
        <v>63000</v>
      </c>
      <c r="AG446" s="80" t="str">
        <f>IFERROR(VLOOKUP(AB446,$AI:$AJ,2,FALSE),0)</f>
        <v>零售市场部</v>
      </c>
      <c r="AI446" s="89" t="s">
        <v>753</v>
      </c>
      <c r="AJ446" s="89" t="s">
        <v>64</v>
      </c>
      <c r="AL446" s="83"/>
      <c r="AM446" s="83"/>
      <c r="AN446" s="83"/>
      <c r="AO446" s="83"/>
      <c r="AP446" s="83"/>
      <c r="AX446" s="80" t="s">
        <v>753</v>
      </c>
      <c r="AY446" s="80" t="s">
        <v>64</v>
      </c>
    </row>
    <row r="447" s="80" customFormat="1" ht="17.25" spans="1:51">
      <c r="A447" s="95"/>
      <c r="B447" s="95"/>
      <c r="C447" s="95"/>
      <c r="D447" s="95"/>
      <c r="E447" s="95"/>
      <c r="F447" s="95"/>
      <c r="G447" s="95"/>
      <c r="H447" s="95"/>
      <c r="I447" s="95"/>
      <c r="J447" s="95"/>
      <c r="K447" s="95"/>
      <c r="Y447" s="98"/>
      <c r="Z447" s="80">
        <f t="shared" si="25"/>
        <v>0</v>
      </c>
      <c r="AA447" s="80" t="str">
        <f t="shared" si="24"/>
        <v>新园路支行</v>
      </c>
      <c r="AB447" s="81" t="s">
        <v>172</v>
      </c>
      <c r="AC447" s="81">
        <v>0</v>
      </c>
      <c r="AD447" s="81">
        <v>380000</v>
      </c>
      <c r="AE447" s="81">
        <v>0</v>
      </c>
      <c r="AF447" s="81">
        <v>380000</v>
      </c>
      <c r="AG447" s="80" t="str">
        <f>IFERROR(VLOOKUP(AB447,$AI:$AJ,2,FALSE),0)</f>
        <v>新园路支行</v>
      </c>
      <c r="AI447" s="89" t="s">
        <v>184</v>
      </c>
      <c r="AJ447" s="89" t="s">
        <v>121</v>
      </c>
      <c r="AL447" s="83"/>
      <c r="AM447" s="83"/>
      <c r="AN447" s="83"/>
      <c r="AO447" s="83"/>
      <c r="AP447" s="83"/>
      <c r="AX447" s="80" t="s">
        <v>184</v>
      </c>
      <c r="AY447" s="80" t="s">
        <v>121</v>
      </c>
    </row>
    <row r="448" s="80" customFormat="1" ht="17.25" spans="1:51">
      <c r="A448" s="95"/>
      <c r="B448" s="95"/>
      <c r="C448" s="95"/>
      <c r="D448" s="95"/>
      <c r="E448" s="95"/>
      <c r="F448" s="95"/>
      <c r="G448" s="95"/>
      <c r="H448" s="95"/>
      <c r="I448" s="95"/>
      <c r="J448" s="95"/>
      <c r="K448" s="95"/>
      <c r="Y448" s="98"/>
      <c r="Z448" s="80">
        <f t="shared" si="25"/>
        <v>0</v>
      </c>
      <c r="AA448" s="80" t="str">
        <f t="shared" si="24"/>
        <v>北蔡支行</v>
      </c>
      <c r="AB448" s="81" t="s">
        <v>779</v>
      </c>
      <c r="AC448" s="81">
        <v>0</v>
      </c>
      <c r="AD448" s="81">
        <v>0</v>
      </c>
      <c r="AE448" s="81">
        <v>0</v>
      </c>
      <c r="AF448" s="81">
        <v>0</v>
      </c>
      <c r="AG448" s="80" t="str">
        <f>IFERROR(VLOOKUP(AB448,$AI:$AJ,2,FALSE),0)</f>
        <v>北蔡支行</v>
      </c>
      <c r="AI448" s="89" t="s">
        <v>848</v>
      </c>
      <c r="AJ448" s="89" t="s">
        <v>64</v>
      </c>
      <c r="AL448" s="83"/>
      <c r="AM448" s="83"/>
      <c r="AN448" s="83"/>
      <c r="AO448" s="83"/>
      <c r="AP448" s="83"/>
      <c r="AX448" s="80" t="s">
        <v>848</v>
      </c>
      <c r="AY448" s="80" t="s">
        <v>64</v>
      </c>
    </row>
    <row r="449" s="80" customFormat="1" ht="17.25" spans="1:51">
      <c r="A449" s="95"/>
      <c r="B449" s="95"/>
      <c r="C449" s="95"/>
      <c r="D449" s="95"/>
      <c r="E449" s="95"/>
      <c r="F449" s="95"/>
      <c r="G449" s="95"/>
      <c r="H449" s="95"/>
      <c r="I449" s="95"/>
      <c r="J449" s="95"/>
      <c r="K449" s="95"/>
      <c r="Y449" s="98"/>
      <c r="Z449" s="80">
        <f t="shared" si="25"/>
        <v>0</v>
      </c>
      <c r="AA449" s="80" t="str">
        <f t="shared" si="24"/>
        <v>曹路支行</v>
      </c>
      <c r="AB449" s="81" t="s">
        <v>849</v>
      </c>
      <c r="AC449" s="81">
        <v>0</v>
      </c>
      <c r="AD449" s="81">
        <v>0</v>
      </c>
      <c r="AE449" s="81">
        <v>0</v>
      </c>
      <c r="AF449" s="81">
        <v>0</v>
      </c>
      <c r="AG449" s="80" t="str">
        <f>IFERROR(VLOOKUP(AB449,$AI:$AJ,2,FALSE),0)</f>
        <v>曹路支行</v>
      </c>
      <c r="AI449" s="89" t="s">
        <v>850</v>
      </c>
      <c r="AJ449" s="89" t="s">
        <v>64</v>
      </c>
      <c r="AL449" s="83"/>
      <c r="AM449" s="83"/>
      <c r="AN449" s="83"/>
      <c r="AO449" s="83"/>
      <c r="AP449" s="83"/>
      <c r="AX449" s="80" t="s">
        <v>850</v>
      </c>
      <c r="AY449" s="80" t="s">
        <v>64</v>
      </c>
    </row>
    <row r="450" s="80" customFormat="1" ht="17.25" spans="1:51">
      <c r="A450" s="95"/>
      <c r="B450" s="95"/>
      <c r="C450" s="95"/>
      <c r="D450" s="95"/>
      <c r="E450" s="95"/>
      <c r="F450" s="95"/>
      <c r="G450" s="95"/>
      <c r="H450" s="95"/>
      <c r="I450" s="95"/>
      <c r="J450" s="95"/>
      <c r="K450" s="95"/>
      <c r="Y450" s="98"/>
      <c r="Z450" s="80">
        <f t="shared" si="25"/>
        <v>0</v>
      </c>
      <c r="AA450" s="80" t="str">
        <f t="shared" ref="AA450:AA513" si="26">AG450</f>
        <v>六里支行</v>
      </c>
      <c r="AB450" s="81" t="s">
        <v>812</v>
      </c>
      <c r="AC450" s="81">
        <v>0</v>
      </c>
      <c r="AD450" s="81">
        <v>0</v>
      </c>
      <c r="AE450" s="81">
        <v>0</v>
      </c>
      <c r="AF450" s="81">
        <v>0</v>
      </c>
      <c r="AG450" s="80" t="str">
        <f>IFERROR(VLOOKUP(AB450,$AI:$AJ,2,FALSE),0)</f>
        <v>六里支行</v>
      </c>
      <c r="AI450" s="89" t="s">
        <v>852</v>
      </c>
      <c r="AJ450" s="89" t="s">
        <v>64</v>
      </c>
      <c r="AL450" s="83"/>
      <c r="AM450" s="83"/>
      <c r="AN450" s="83"/>
      <c r="AO450" s="83"/>
      <c r="AP450" s="83"/>
      <c r="AX450" s="80" t="s">
        <v>852</v>
      </c>
      <c r="AY450" s="80" t="s">
        <v>64</v>
      </c>
    </row>
    <row r="451" s="80" customFormat="1" ht="17.25" spans="1:51">
      <c r="A451" s="95"/>
      <c r="B451" s="95"/>
      <c r="C451" s="95"/>
      <c r="D451" s="95"/>
      <c r="E451" s="95"/>
      <c r="F451" s="95"/>
      <c r="G451" s="95"/>
      <c r="H451" s="95"/>
      <c r="I451" s="95"/>
      <c r="J451" s="95"/>
      <c r="K451" s="95"/>
      <c r="Y451" s="98"/>
      <c r="Z451" s="80">
        <f t="shared" si="25"/>
        <v>0</v>
      </c>
      <c r="AA451" s="80" t="str">
        <f t="shared" si="26"/>
        <v>六团支行</v>
      </c>
      <c r="AB451" s="81" t="s">
        <v>851</v>
      </c>
      <c r="AC451" s="81">
        <v>0</v>
      </c>
      <c r="AD451" s="81">
        <v>0</v>
      </c>
      <c r="AE451" s="81">
        <v>0</v>
      </c>
      <c r="AF451" s="81">
        <v>0</v>
      </c>
      <c r="AG451" s="80" t="str">
        <f>IFERROR(VLOOKUP(AB451,$AI:$AJ,2,FALSE),0)</f>
        <v>六团支行</v>
      </c>
      <c r="AI451" s="89" t="s">
        <v>854</v>
      </c>
      <c r="AJ451" s="89" t="s">
        <v>64</v>
      </c>
      <c r="AL451" s="83"/>
      <c r="AM451" s="83"/>
      <c r="AN451" s="83"/>
      <c r="AO451" s="83"/>
      <c r="AP451" s="83"/>
      <c r="AX451" s="80" t="s">
        <v>854</v>
      </c>
      <c r="AY451" s="80" t="s">
        <v>64</v>
      </c>
    </row>
    <row r="452" s="80" customFormat="1" ht="17.25" spans="1:51">
      <c r="A452" s="95"/>
      <c r="B452" s="95"/>
      <c r="C452" s="95"/>
      <c r="D452" s="95"/>
      <c r="E452" s="95"/>
      <c r="F452" s="95"/>
      <c r="G452" s="95"/>
      <c r="H452" s="95"/>
      <c r="I452" s="95"/>
      <c r="J452" s="95"/>
      <c r="K452" s="95"/>
      <c r="Y452" s="98"/>
      <c r="Z452" s="80">
        <f t="shared" si="25"/>
        <v>0</v>
      </c>
      <c r="AA452" s="80">
        <f t="shared" si="26"/>
        <v>0</v>
      </c>
      <c r="AB452" s="81" t="s">
        <v>853</v>
      </c>
      <c r="AC452" s="81">
        <v>0</v>
      </c>
      <c r="AD452" s="81">
        <v>0</v>
      </c>
      <c r="AE452" s="81">
        <v>0</v>
      </c>
      <c r="AF452" s="81">
        <v>0</v>
      </c>
      <c r="AG452" s="80">
        <f>IFERROR(VLOOKUP(AB452,$AI:$AJ,2,FALSE),0)</f>
        <v>0</v>
      </c>
      <c r="AI452" s="91" t="s">
        <v>856</v>
      </c>
      <c r="AJ452" s="89" t="s">
        <v>64</v>
      </c>
      <c r="AL452" s="83"/>
      <c r="AM452" s="83"/>
      <c r="AN452" s="83"/>
      <c r="AO452" s="83"/>
      <c r="AP452" s="83"/>
      <c r="AX452" s="80" t="s">
        <v>856</v>
      </c>
      <c r="AY452" s="80" t="s">
        <v>64</v>
      </c>
    </row>
    <row r="453" s="80" customFormat="1" ht="17.25" spans="1:51">
      <c r="A453" s="95"/>
      <c r="B453" s="95"/>
      <c r="C453" s="95"/>
      <c r="D453" s="95"/>
      <c r="E453" s="95"/>
      <c r="F453" s="95"/>
      <c r="G453" s="95"/>
      <c r="H453" s="95"/>
      <c r="I453" s="95"/>
      <c r="J453" s="95"/>
      <c r="K453" s="95"/>
      <c r="Y453" s="98"/>
      <c r="Z453" s="80">
        <f t="shared" si="25"/>
        <v>0</v>
      </c>
      <c r="AA453" s="80">
        <f t="shared" si="26"/>
        <v>0</v>
      </c>
      <c r="AB453" s="81" t="s">
        <v>855</v>
      </c>
      <c r="AC453" s="81">
        <v>0</v>
      </c>
      <c r="AD453" s="81">
        <v>0</v>
      </c>
      <c r="AE453" s="81">
        <v>0</v>
      </c>
      <c r="AF453" s="81">
        <v>0</v>
      </c>
      <c r="AG453" s="80">
        <f>IFERROR(VLOOKUP(AB453,$AI:$AJ,2,FALSE),0)</f>
        <v>0</v>
      </c>
      <c r="AI453" s="92" t="s">
        <v>745</v>
      </c>
      <c r="AJ453" s="89" t="s">
        <v>64</v>
      </c>
      <c r="AL453" s="83"/>
      <c r="AM453" s="83"/>
      <c r="AN453" s="83"/>
      <c r="AO453" s="83"/>
      <c r="AP453" s="83"/>
      <c r="AX453" s="80" t="s">
        <v>745</v>
      </c>
      <c r="AY453" s="80" t="s">
        <v>64</v>
      </c>
    </row>
    <row r="454" s="80" customFormat="1" ht="17.25" spans="1:51">
      <c r="A454" s="95"/>
      <c r="B454" s="95"/>
      <c r="C454" s="95"/>
      <c r="D454" s="95"/>
      <c r="E454" s="95"/>
      <c r="F454" s="95"/>
      <c r="G454" s="95"/>
      <c r="H454" s="95"/>
      <c r="I454" s="95"/>
      <c r="J454" s="95"/>
      <c r="K454" s="95"/>
      <c r="Y454" s="98"/>
      <c r="Z454" s="80">
        <f t="shared" si="25"/>
        <v>0</v>
      </c>
      <c r="AA454" s="80" t="str">
        <f t="shared" si="26"/>
        <v>杨思支行</v>
      </c>
      <c r="AB454" s="81" t="s">
        <v>740</v>
      </c>
      <c r="AC454" s="81">
        <v>0</v>
      </c>
      <c r="AD454" s="81">
        <v>0</v>
      </c>
      <c r="AE454" s="81">
        <v>0</v>
      </c>
      <c r="AF454" s="81">
        <v>0</v>
      </c>
      <c r="AG454" s="80" t="str">
        <f>IFERROR(VLOOKUP(AB454,$AI:$AJ,2,FALSE),0)</f>
        <v>杨思支行</v>
      </c>
      <c r="AI454" s="92" t="s">
        <v>858</v>
      </c>
      <c r="AJ454" s="89" t="s">
        <v>64</v>
      </c>
      <c r="AL454" s="83"/>
      <c r="AM454" s="83"/>
      <c r="AN454" s="83"/>
      <c r="AO454" s="83"/>
      <c r="AP454" s="83"/>
      <c r="AX454" s="80" t="s">
        <v>858</v>
      </c>
      <c r="AY454" s="80" t="s">
        <v>64</v>
      </c>
    </row>
    <row r="455" s="80" customFormat="1" ht="17.25" spans="1:51">
      <c r="A455" s="95"/>
      <c r="B455" s="95"/>
      <c r="C455" s="95"/>
      <c r="D455" s="95"/>
      <c r="E455" s="95"/>
      <c r="F455" s="95"/>
      <c r="G455" s="95"/>
      <c r="H455" s="95"/>
      <c r="I455" s="95"/>
      <c r="J455" s="95"/>
      <c r="K455" s="95"/>
      <c r="Y455" s="98"/>
      <c r="Z455" s="80">
        <f t="shared" si="25"/>
        <v>0</v>
      </c>
      <c r="AA455" s="80" t="str">
        <f t="shared" si="26"/>
        <v>金杨支行</v>
      </c>
      <c r="AB455" s="81" t="s">
        <v>857</v>
      </c>
      <c r="AC455" s="81">
        <v>0</v>
      </c>
      <c r="AD455" s="81">
        <v>0</v>
      </c>
      <c r="AE455" s="81">
        <v>0</v>
      </c>
      <c r="AF455" s="81">
        <v>0</v>
      </c>
      <c r="AG455" s="80" t="str">
        <f>IFERROR(VLOOKUP(AB455,$AI:$AJ,2,FALSE),0)</f>
        <v>金杨支行</v>
      </c>
      <c r="AI455" s="93" t="s">
        <v>859</v>
      </c>
      <c r="AJ455" s="89" t="s">
        <v>121</v>
      </c>
      <c r="AL455" s="83"/>
      <c r="AM455" s="83"/>
      <c r="AN455" s="83"/>
      <c r="AO455" s="83"/>
      <c r="AP455" s="83"/>
      <c r="AX455" s="80" t="s">
        <v>859</v>
      </c>
      <c r="AY455" s="80" t="s">
        <v>121</v>
      </c>
    </row>
    <row r="456" s="80" customFormat="1" ht="17.25" spans="1:51">
      <c r="A456" s="95"/>
      <c r="B456" s="95"/>
      <c r="C456" s="95"/>
      <c r="D456" s="95"/>
      <c r="E456" s="95"/>
      <c r="F456" s="95"/>
      <c r="G456" s="95"/>
      <c r="H456" s="95"/>
      <c r="I456" s="95"/>
      <c r="J456" s="95"/>
      <c r="K456" s="95"/>
      <c r="Y456" s="98"/>
      <c r="Z456" s="80">
        <f t="shared" si="25"/>
        <v>0</v>
      </c>
      <c r="AA456" s="80" t="str">
        <f t="shared" si="26"/>
        <v>零售金融部</v>
      </c>
      <c r="AB456" s="81" t="s">
        <v>251</v>
      </c>
      <c r="AC456" s="81">
        <v>0</v>
      </c>
      <c r="AD456" s="81">
        <v>0</v>
      </c>
      <c r="AE456" s="81">
        <v>0</v>
      </c>
      <c r="AF456" s="81">
        <v>1000</v>
      </c>
      <c r="AG456" s="80" t="str">
        <f>IFERROR(VLOOKUP(AB456,$AI:$AJ,2,FALSE),0)</f>
        <v>零售金融部</v>
      </c>
      <c r="AI456" s="89" t="s">
        <v>407</v>
      </c>
      <c r="AJ456" s="89" t="s">
        <v>64</v>
      </c>
      <c r="AL456" s="83"/>
      <c r="AM456" s="83"/>
      <c r="AN456" s="83"/>
      <c r="AO456" s="83"/>
      <c r="AP456" s="83"/>
      <c r="AX456" s="80" t="s">
        <v>407</v>
      </c>
      <c r="AY456" s="80" t="s">
        <v>64</v>
      </c>
    </row>
    <row r="457" s="80" customFormat="1" ht="17.25" spans="1:51">
      <c r="A457" s="95"/>
      <c r="B457" s="95"/>
      <c r="C457" s="95"/>
      <c r="D457" s="95"/>
      <c r="E457" s="95"/>
      <c r="F457" s="95"/>
      <c r="G457" s="95"/>
      <c r="H457" s="95"/>
      <c r="I457" s="95"/>
      <c r="J457" s="95"/>
      <c r="K457" s="95"/>
      <c r="Y457" s="98"/>
      <c r="Z457" s="80">
        <f t="shared" si="25"/>
        <v>0</v>
      </c>
      <c r="AA457" s="80">
        <f t="shared" si="26"/>
        <v>0</v>
      </c>
      <c r="AB457" s="81" t="s">
        <v>860</v>
      </c>
      <c r="AC457" s="81">
        <v>0</v>
      </c>
      <c r="AD457" s="81">
        <v>0</v>
      </c>
      <c r="AE457" s="81">
        <v>0</v>
      </c>
      <c r="AF457" s="81">
        <v>0</v>
      </c>
      <c r="AG457" s="80">
        <f>IFERROR(VLOOKUP(AB457,$AI:$AJ,2,FALSE),0)</f>
        <v>0</v>
      </c>
      <c r="AI457" s="94" t="s">
        <v>127</v>
      </c>
      <c r="AJ457" s="89" t="s">
        <v>104</v>
      </c>
      <c r="AL457" s="83"/>
      <c r="AM457" s="83"/>
      <c r="AN457" s="83"/>
      <c r="AO457" s="83"/>
      <c r="AP457" s="83"/>
      <c r="AX457" s="80" t="s">
        <v>127</v>
      </c>
      <c r="AY457" s="80" t="s">
        <v>104</v>
      </c>
    </row>
    <row r="458" s="80" customFormat="1" ht="17.25" spans="1:51">
      <c r="A458" s="95"/>
      <c r="B458" s="95"/>
      <c r="C458" s="95"/>
      <c r="D458" s="95"/>
      <c r="E458" s="95"/>
      <c r="F458" s="95"/>
      <c r="G458" s="95"/>
      <c r="H458" s="95"/>
      <c r="I458" s="95"/>
      <c r="J458" s="95"/>
      <c r="K458" s="95"/>
      <c r="Y458" s="98"/>
      <c r="Z458" s="80">
        <f t="shared" si="25"/>
        <v>0</v>
      </c>
      <c r="AA458" s="80" t="str">
        <f t="shared" si="26"/>
        <v>北蔡支行</v>
      </c>
      <c r="AB458" s="81" t="s">
        <v>786</v>
      </c>
      <c r="AC458" s="81">
        <v>0</v>
      </c>
      <c r="AD458" s="81">
        <v>0</v>
      </c>
      <c r="AE458" s="81">
        <v>0</v>
      </c>
      <c r="AF458" s="81">
        <v>0</v>
      </c>
      <c r="AG458" s="80" t="str">
        <f>IFERROR(VLOOKUP(AB458,$AI:$AJ,2,FALSE),0)</f>
        <v>北蔡支行</v>
      </c>
      <c r="AI458" s="89" t="s">
        <v>303</v>
      </c>
      <c r="AJ458" s="89" t="s">
        <v>121</v>
      </c>
      <c r="AL458" s="83"/>
      <c r="AM458" s="83"/>
      <c r="AN458" s="83"/>
      <c r="AO458" s="83"/>
      <c r="AP458" s="83"/>
      <c r="AX458" s="80" t="s">
        <v>303</v>
      </c>
      <c r="AY458" s="80" t="s">
        <v>121</v>
      </c>
    </row>
    <row r="459" s="80" customFormat="1" ht="17.25" spans="1:51">
      <c r="A459" s="95"/>
      <c r="B459" s="95"/>
      <c r="C459" s="95"/>
      <c r="D459" s="95"/>
      <c r="E459" s="95"/>
      <c r="F459" s="95"/>
      <c r="G459" s="95"/>
      <c r="H459" s="95"/>
      <c r="I459" s="95"/>
      <c r="J459" s="95"/>
      <c r="K459" s="95"/>
      <c r="Y459" s="98"/>
      <c r="Z459" s="80">
        <f t="shared" si="25"/>
        <v>0</v>
      </c>
      <c r="AA459" s="80" t="str">
        <f t="shared" si="26"/>
        <v>江镇支行</v>
      </c>
      <c r="AB459" s="81" t="s">
        <v>405</v>
      </c>
      <c r="AC459" s="81">
        <v>0</v>
      </c>
      <c r="AD459" s="81">
        <v>0</v>
      </c>
      <c r="AE459" s="81">
        <v>0</v>
      </c>
      <c r="AF459" s="81">
        <v>0</v>
      </c>
      <c r="AG459" s="80" t="str">
        <f>IFERROR(VLOOKUP(AB459,$AI:$AJ,2,FALSE),0)</f>
        <v>江镇支行</v>
      </c>
      <c r="AI459" s="89" t="s">
        <v>857</v>
      </c>
      <c r="AJ459" s="89" t="s">
        <v>121</v>
      </c>
      <c r="AL459" s="83"/>
      <c r="AM459" s="83"/>
      <c r="AN459" s="83"/>
      <c r="AO459" s="83"/>
      <c r="AP459" s="83"/>
      <c r="AX459" s="80" t="s">
        <v>857</v>
      </c>
      <c r="AY459" s="80" t="s">
        <v>121</v>
      </c>
    </row>
    <row r="460" s="80" customFormat="1" ht="17.25" spans="1:51">
      <c r="A460" s="95"/>
      <c r="B460" s="95"/>
      <c r="C460" s="95"/>
      <c r="D460" s="95"/>
      <c r="E460" s="95"/>
      <c r="F460" s="95"/>
      <c r="G460" s="95"/>
      <c r="H460" s="95"/>
      <c r="I460" s="95"/>
      <c r="J460" s="95"/>
      <c r="K460" s="95"/>
      <c r="Y460" s="98"/>
      <c r="Z460" s="80">
        <f t="shared" si="25"/>
        <v>0</v>
      </c>
      <c r="AA460" s="80" t="str">
        <f t="shared" si="26"/>
        <v>凌兆分理处</v>
      </c>
      <c r="AB460" s="81" t="s">
        <v>861</v>
      </c>
      <c r="AC460" s="81">
        <v>0</v>
      </c>
      <c r="AD460" s="81">
        <v>0</v>
      </c>
      <c r="AE460" s="81">
        <v>0</v>
      </c>
      <c r="AF460" s="81">
        <v>0</v>
      </c>
      <c r="AG460" s="80" t="str">
        <f>IFERROR(VLOOKUP(AB460,$AI:$AJ,2,FALSE),0)</f>
        <v>凌兆分理处</v>
      </c>
      <c r="AI460" s="89" t="s">
        <v>839</v>
      </c>
      <c r="AJ460" s="89" t="s">
        <v>121</v>
      </c>
      <c r="AL460" s="83"/>
      <c r="AM460" s="83"/>
      <c r="AN460" s="83"/>
      <c r="AO460" s="83"/>
      <c r="AP460" s="83"/>
      <c r="AX460" s="80" t="s">
        <v>839</v>
      </c>
      <c r="AY460" s="80" t="s">
        <v>121</v>
      </c>
    </row>
    <row r="461" s="80" customFormat="1" ht="17.25" spans="1:51">
      <c r="A461" s="95"/>
      <c r="B461" s="95"/>
      <c r="C461" s="95"/>
      <c r="D461" s="95"/>
      <c r="E461" s="95"/>
      <c r="F461" s="95"/>
      <c r="G461" s="95"/>
      <c r="H461" s="95"/>
      <c r="I461" s="95"/>
      <c r="J461" s="95"/>
      <c r="K461" s="95"/>
      <c r="Y461" s="98"/>
      <c r="Z461" s="80">
        <f t="shared" si="25"/>
        <v>0</v>
      </c>
      <c r="AA461" s="80" t="str">
        <f t="shared" si="26"/>
        <v>金桥支行</v>
      </c>
      <c r="AB461" s="81" t="s">
        <v>407</v>
      </c>
      <c r="AC461" s="81">
        <v>0</v>
      </c>
      <c r="AD461" s="81">
        <v>0</v>
      </c>
      <c r="AE461" s="81">
        <v>0</v>
      </c>
      <c r="AF461" s="81">
        <v>3500</v>
      </c>
      <c r="AG461" s="80" t="str">
        <f>IFERROR(VLOOKUP(AB461,$AI:$AJ,2,FALSE),0)</f>
        <v>金桥支行</v>
      </c>
      <c r="AI461" s="89" t="s">
        <v>862</v>
      </c>
      <c r="AJ461" s="89" t="s">
        <v>121</v>
      </c>
      <c r="AL461" s="83"/>
      <c r="AM461" s="83"/>
      <c r="AN461" s="83"/>
      <c r="AO461" s="83"/>
      <c r="AP461" s="83"/>
      <c r="AX461" s="80" t="s">
        <v>862</v>
      </c>
      <c r="AY461" s="80" t="s">
        <v>121</v>
      </c>
    </row>
    <row r="462" s="80" customFormat="1" ht="17.25" spans="1:51">
      <c r="A462" s="95"/>
      <c r="B462" s="95"/>
      <c r="C462" s="95"/>
      <c r="D462" s="95"/>
      <c r="E462" s="95"/>
      <c r="F462" s="95"/>
      <c r="G462" s="95"/>
      <c r="H462" s="95"/>
      <c r="I462" s="95"/>
      <c r="J462" s="95"/>
      <c r="K462" s="95"/>
      <c r="Y462" s="98"/>
      <c r="Z462" s="80">
        <f t="shared" si="25"/>
        <v>0</v>
      </c>
      <c r="AA462" s="80" t="str">
        <f t="shared" si="26"/>
        <v>公司金融部</v>
      </c>
      <c r="AB462" s="81" t="s">
        <v>192</v>
      </c>
      <c r="AC462" s="81">
        <v>0</v>
      </c>
      <c r="AD462" s="81">
        <v>0</v>
      </c>
      <c r="AE462" s="81">
        <v>0</v>
      </c>
      <c r="AF462" s="81">
        <v>0</v>
      </c>
      <c r="AG462" s="80" t="str">
        <f>IFERROR(VLOOKUP(AB462,$AI:$AJ,2,FALSE),0)</f>
        <v>公司金融部</v>
      </c>
      <c r="AI462" s="89" t="s">
        <v>863</v>
      </c>
      <c r="AJ462" s="89" t="s">
        <v>121</v>
      </c>
      <c r="AL462" s="83"/>
      <c r="AM462" s="83"/>
      <c r="AN462" s="83"/>
      <c r="AO462" s="83"/>
      <c r="AP462" s="83"/>
      <c r="AX462" s="80" t="s">
        <v>863</v>
      </c>
      <c r="AY462" s="80" t="s">
        <v>121</v>
      </c>
    </row>
    <row r="463" s="80" customFormat="1" ht="17.25" spans="1:51">
      <c r="A463" s="95"/>
      <c r="B463" s="95"/>
      <c r="C463" s="95"/>
      <c r="D463" s="95"/>
      <c r="E463" s="95"/>
      <c r="F463" s="95"/>
      <c r="G463" s="95"/>
      <c r="H463" s="95"/>
      <c r="I463" s="95"/>
      <c r="J463" s="95"/>
      <c r="K463" s="95"/>
      <c r="Y463" s="98"/>
      <c r="Z463" s="80">
        <f t="shared" si="25"/>
        <v>0</v>
      </c>
      <c r="AA463" s="80" t="str">
        <f t="shared" si="26"/>
        <v>合规内控部</v>
      </c>
      <c r="AB463" s="81" t="s">
        <v>469</v>
      </c>
      <c r="AC463" s="81">
        <v>0</v>
      </c>
      <c r="AD463" s="81">
        <v>0</v>
      </c>
      <c r="AE463" s="81">
        <v>0</v>
      </c>
      <c r="AF463" s="81">
        <v>0</v>
      </c>
      <c r="AG463" s="80" t="str">
        <f>IFERROR(VLOOKUP(AB463,$AI:$AJ,2,FALSE),0)</f>
        <v>合规内控部</v>
      </c>
      <c r="AI463" s="89" t="s">
        <v>849</v>
      </c>
      <c r="AJ463" s="89" t="s">
        <v>69</v>
      </c>
      <c r="AL463" s="83"/>
      <c r="AM463" s="83"/>
      <c r="AN463" s="83"/>
      <c r="AO463" s="83"/>
      <c r="AP463" s="83"/>
      <c r="AX463" s="80" t="s">
        <v>849</v>
      </c>
      <c r="AY463" s="80" t="s">
        <v>69</v>
      </c>
    </row>
    <row r="464" s="80" customFormat="1" ht="17.25" spans="1:51">
      <c r="A464" s="95"/>
      <c r="B464" s="95"/>
      <c r="C464" s="95"/>
      <c r="D464" s="95"/>
      <c r="E464" s="95"/>
      <c r="F464" s="95"/>
      <c r="G464" s="95"/>
      <c r="H464" s="95"/>
      <c r="I464" s="95"/>
      <c r="J464" s="95"/>
      <c r="K464" s="95"/>
      <c r="Y464" s="98"/>
      <c r="Z464" s="80">
        <f t="shared" si="25"/>
        <v>0</v>
      </c>
      <c r="AA464" s="80" t="str">
        <f t="shared" si="26"/>
        <v>公司金融部</v>
      </c>
      <c r="AB464" s="81" t="s">
        <v>238</v>
      </c>
      <c r="AC464" s="81">
        <v>0</v>
      </c>
      <c r="AD464" s="81">
        <v>0</v>
      </c>
      <c r="AE464" s="81">
        <v>0</v>
      </c>
      <c r="AF464" s="81">
        <v>0</v>
      </c>
      <c r="AG464" s="80" t="str">
        <f>IFERROR(VLOOKUP(AB464,$AI:$AJ,2,FALSE),0)</f>
        <v>公司金融部</v>
      </c>
      <c r="AI464" s="89" t="s">
        <v>644</v>
      </c>
      <c r="AJ464" s="89" t="s">
        <v>69</v>
      </c>
      <c r="AL464" s="83"/>
      <c r="AM464" s="83"/>
      <c r="AN464" s="83"/>
      <c r="AO464" s="83"/>
      <c r="AP464" s="83"/>
      <c r="AX464" s="80" t="s">
        <v>644</v>
      </c>
      <c r="AY464" s="80" t="s">
        <v>69</v>
      </c>
    </row>
    <row r="465" s="80" customFormat="1" ht="17.25" spans="1:51">
      <c r="A465" s="95"/>
      <c r="B465" s="95"/>
      <c r="C465" s="95"/>
      <c r="D465" s="95"/>
      <c r="E465" s="95"/>
      <c r="F465" s="95"/>
      <c r="G465" s="95"/>
      <c r="H465" s="95"/>
      <c r="I465" s="95"/>
      <c r="J465" s="95"/>
      <c r="K465" s="95"/>
      <c r="Y465" s="98"/>
      <c r="Z465" s="80">
        <f t="shared" si="25"/>
        <v>0</v>
      </c>
      <c r="AA465" s="80" t="str">
        <f t="shared" si="26"/>
        <v>三林支行</v>
      </c>
      <c r="AB465" s="81" t="s">
        <v>719</v>
      </c>
      <c r="AC465" s="81">
        <v>0</v>
      </c>
      <c r="AD465" s="81">
        <v>0</v>
      </c>
      <c r="AE465" s="81">
        <v>0</v>
      </c>
      <c r="AF465" s="81">
        <v>0</v>
      </c>
      <c r="AG465" s="80" t="str">
        <f>IFERROR(VLOOKUP(AB465,$AI:$AJ,2,FALSE),0)</f>
        <v>三林支行</v>
      </c>
      <c r="AI465" s="89" t="s">
        <v>226</v>
      </c>
      <c r="AJ465" s="89" t="s">
        <v>69</v>
      </c>
      <c r="AL465" s="83"/>
      <c r="AM465" s="83"/>
      <c r="AN465" s="83"/>
      <c r="AO465" s="83"/>
      <c r="AP465" s="83"/>
      <c r="AX465" s="80" t="s">
        <v>226</v>
      </c>
      <c r="AY465" s="80" t="s">
        <v>69</v>
      </c>
    </row>
    <row r="466" s="80" customFormat="1" ht="17.25" spans="1:51">
      <c r="A466" s="95"/>
      <c r="B466" s="95"/>
      <c r="C466" s="95"/>
      <c r="D466" s="95"/>
      <c r="E466" s="95"/>
      <c r="F466" s="95"/>
      <c r="G466" s="95"/>
      <c r="H466" s="95"/>
      <c r="I466" s="95"/>
      <c r="J466" s="95"/>
      <c r="K466" s="95"/>
      <c r="Y466" s="98"/>
      <c r="Z466" s="80">
        <f t="shared" si="25"/>
        <v>0</v>
      </c>
      <c r="AA466" s="80" t="str">
        <f t="shared" si="26"/>
        <v>营业部</v>
      </c>
      <c r="AB466" s="81" t="s">
        <v>410</v>
      </c>
      <c r="AC466" s="81">
        <v>0</v>
      </c>
      <c r="AD466" s="81">
        <v>0</v>
      </c>
      <c r="AE466" s="81">
        <v>0</v>
      </c>
      <c r="AF466" s="81">
        <v>8000</v>
      </c>
      <c r="AG466" s="80" t="str">
        <f>IFERROR(VLOOKUP(AB466,$AI:$AJ,2,FALSE),0)</f>
        <v>营业部</v>
      </c>
      <c r="AI466" s="89" t="s">
        <v>216</v>
      </c>
      <c r="AJ466" s="89" t="s">
        <v>69</v>
      </c>
      <c r="AL466" s="83"/>
      <c r="AM466" s="83"/>
      <c r="AN466" s="83"/>
      <c r="AO466" s="83"/>
      <c r="AP466" s="83"/>
      <c r="AX466" s="80" t="s">
        <v>216</v>
      </c>
      <c r="AY466" s="80" t="s">
        <v>69</v>
      </c>
    </row>
    <row r="467" s="80" customFormat="1" ht="17.25" spans="1:51">
      <c r="A467" s="95"/>
      <c r="B467" s="95"/>
      <c r="C467" s="95"/>
      <c r="D467" s="95"/>
      <c r="E467" s="95"/>
      <c r="F467" s="95"/>
      <c r="G467" s="95"/>
      <c r="H467" s="95"/>
      <c r="I467" s="95"/>
      <c r="J467" s="95"/>
      <c r="K467" s="95"/>
      <c r="Y467" s="98"/>
      <c r="Z467" s="80">
        <f t="shared" si="25"/>
        <v>0</v>
      </c>
      <c r="AA467" s="80" t="str">
        <f t="shared" si="26"/>
        <v>北蔡支行</v>
      </c>
      <c r="AB467" s="81" t="s">
        <v>413</v>
      </c>
      <c r="AC467" s="81">
        <v>0</v>
      </c>
      <c r="AD467" s="81">
        <v>0</v>
      </c>
      <c r="AE467" s="81">
        <v>0</v>
      </c>
      <c r="AF467" s="81">
        <v>0</v>
      </c>
      <c r="AG467" s="80" t="str">
        <f>IFERROR(VLOOKUP(AB467,$AI:$AJ,2,FALSE),0)</f>
        <v>北蔡支行</v>
      </c>
      <c r="AI467" s="89" t="s">
        <v>592</v>
      </c>
      <c r="AJ467" s="89" t="s">
        <v>69</v>
      </c>
      <c r="AL467" s="83"/>
      <c r="AM467" s="83"/>
      <c r="AN467" s="83"/>
      <c r="AO467" s="83"/>
      <c r="AP467" s="83"/>
      <c r="AX467" s="80" t="s">
        <v>592</v>
      </c>
      <c r="AY467" s="80" t="s">
        <v>69</v>
      </c>
    </row>
    <row r="468" s="80" customFormat="1" ht="17.25" spans="1:51">
      <c r="A468" s="95"/>
      <c r="B468" s="95"/>
      <c r="C468" s="95"/>
      <c r="D468" s="95"/>
      <c r="E468" s="95"/>
      <c r="F468" s="95"/>
      <c r="G468" s="95"/>
      <c r="H468" s="95"/>
      <c r="I468" s="95"/>
      <c r="J468" s="95"/>
      <c r="K468" s="95"/>
      <c r="Y468" s="98"/>
      <c r="Z468" s="80">
        <f t="shared" si="25"/>
        <v>0</v>
      </c>
      <c r="AA468" s="80" t="str">
        <f t="shared" si="26"/>
        <v>运营管理部业务保障部</v>
      </c>
      <c r="AB468" s="81" t="s">
        <v>465</v>
      </c>
      <c r="AC468" s="81">
        <v>0</v>
      </c>
      <c r="AD468" s="81">
        <v>0</v>
      </c>
      <c r="AE468" s="81">
        <v>0</v>
      </c>
      <c r="AF468" s="81">
        <v>0</v>
      </c>
      <c r="AG468" s="80" t="str">
        <f>IFERROR(VLOOKUP(AB468,$AI:$AJ,2,FALSE),0)</f>
        <v>运营管理部业务保障部</v>
      </c>
      <c r="AI468" s="89" t="s">
        <v>585</v>
      </c>
      <c r="AJ468" s="89" t="s">
        <v>69</v>
      </c>
      <c r="AL468" s="83"/>
      <c r="AM468" s="83"/>
      <c r="AN468" s="83"/>
      <c r="AO468" s="83"/>
      <c r="AP468" s="83"/>
      <c r="AX468" s="80" t="s">
        <v>585</v>
      </c>
      <c r="AY468" s="80" t="s">
        <v>69</v>
      </c>
    </row>
    <row r="469" s="80" customFormat="1" ht="17.25" spans="1:51">
      <c r="A469" s="95"/>
      <c r="B469" s="95"/>
      <c r="C469" s="95"/>
      <c r="D469" s="95"/>
      <c r="E469" s="95"/>
      <c r="F469" s="95"/>
      <c r="G469" s="95"/>
      <c r="H469" s="95"/>
      <c r="I469" s="95"/>
      <c r="J469" s="95"/>
      <c r="K469" s="95"/>
      <c r="Y469" s="98"/>
      <c r="Z469" s="80">
        <f t="shared" si="25"/>
        <v>0</v>
      </c>
      <c r="AA469" s="80">
        <f t="shared" si="26"/>
        <v>0</v>
      </c>
      <c r="AB469" s="81" t="s">
        <v>864</v>
      </c>
      <c r="AC469" s="81">
        <v>0</v>
      </c>
      <c r="AD469" s="81">
        <v>0</v>
      </c>
      <c r="AE469" s="81">
        <v>0</v>
      </c>
      <c r="AF469" s="81">
        <v>0</v>
      </c>
      <c r="AG469" s="80">
        <f>IFERROR(VLOOKUP(AB469,$AI:$AJ,2,FALSE),0)</f>
        <v>0</v>
      </c>
      <c r="AI469" s="89" t="s">
        <v>865</v>
      </c>
      <c r="AJ469" s="89" t="s">
        <v>69</v>
      </c>
      <c r="AL469" s="83"/>
      <c r="AM469" s="83"/>
      <c r="AN469" s="83"/>
      <c r="AO469" s="83"/>
      <c r="AP469" s="83"/>
      <c r="AX469" s="80" t="s">
        <v>865</v>
      </c>
      <c r="AY469" s="80" t="s">
        <v>69</v>
      </c>
    </row>
    <row r="470" s="80" customFormat="1" ht="17.25" spans="1:51">
      <c r="A470" s="95"/>
      <c r="B470" s="95"/>
      <c r="C470" s="95"/>
      <c r="D470" s="95"/>
      <c r="E470" s="95"/>
      <c r="F470" s="95"/>
      <c r="G470" s="95"/>
      <c r="H470" s="95"/>
      <c r="I470" s="95"/>
      <c r="J470" s="95"/>
      <c r="K470" s="95"/>
      <c r="Y470" s="98"/>
      <c r="Z470" s="80">
        <f t="shared" si="25"/>
        <v>0</v>
      </c>
      <c r="AA470" s="80" t="str">
        <f t="shared" si="26"/>
        <v>潼港分理处</v>
      </c>
      <c r="AB470" s="81" t="s">
        <v>416</v>
      </c>
      <c r="AC470" s="81">
        <v>2</v>
      </c>
      <c r="AD470" s="81">
        <v>0</v>
      </c>
      <c r="AE470" s="81">
        <v>3</v>
      </c>
      <c r="AF470" s="81">
        <v>0</v>
      </c>
      <c r="AG470" s="80" t="str">
        <f>IFERROR(VLOOKUP(AB470,$AI:$AJ,2,FALSE),0)</f>
        <v>潼港分理处</v>
      </c>
      <c r="AI470" s="89" t="s">
        <v>866</v>
      </c>
      <c r="AJ470" s="89" t="s">
        <v>69</v>
      </c>
      <c r="AL470" s="83"/>
      <c r="AM470" s="83"/>
      <c r="AN470" s="83"/>
      <c r="AO470" s="83"/>
      <c r="AP470" s="83"/>
      <c r="AX470" s="80" t="s">
        <v>866</v>
      </c>
      <c r="AY470" s="80" t="s">
        <v>69</v>
      </c>
    </row>
    <row r="471" s="80" customFormat="1" ht="17.25" spans="1:51">
      <c r="A471" s="95"/>
      <c r="B471" s="95"/>
      <c r="C471" s="95"/>
      <c r="D471" s="95"/>
      <c r="E471" s="95"/>
      <c r="F471" s="95"/>
      <c r="G471" s="95"/>
      <c r="H471" s="95"/>
      <c r="I471" s="95"/>
      <c r="J471" s="95"/>
      <c r="K471" s="95"/>
      <c r="Y471" s="98"/>
      <c r="Z471" s="80">
        <f t="shared" si="25"/>
        <v>0</v>
      </c>
      <c r="AA471" s="80" t="str">
        <f t="shared" si="26"/>
        <v>陆家嘴支行</v>
      </c>
      <c r="AB471" s="81" t="s">
        <v>651</v>
      </c>
      <c r="AC471" s="81">
        <v>0</v>
      </c>
      <c r="AD471" s="81">
        <v>0</v>
      </c>
      <c r="AE471" s="81">
        <v>0</v>
      </c>
      <c r="AF471" s="81">
        <v>0</v>
      </c>
      <c r="AG471" s="80" t="str">
        <f>IFERROR(VLOOKUP(AB471,$AI:$AJ,2,FALSE),0)</f>
        <v>陆家嘴支行</v>
      </c>
      <c r="AI471" s="89" t="s">
        <v>867</v>
      </c>
      <c r="AJ471" s="89" t="s">
        <v>69</v>
      </c>
      <c r="AL471" s="83"/>
      <c r="AM471" s="83"/>
      <c r="AN471" s="83"/>
      <c r="AO471" s="83"/>
      <c r="AP471" s="83"/>
      <c r="AX471" s="80" t="s">
        <v>867</v>
      </c>
      <c r="AY471" s="80" t="s">
        <v>69</v>
      </c>
    </row>
    <row r="472" s="80" customFormat="1" ht="17.25" spans="1:51">
      <c r="A472" s="95"/>
      <c r="B472" s="95"/>
      <c r="C472" s="95"/>
      <c r="D472" s="95"/>
      <c r="E472" s="95"/>
      <c r="F472" s="95"/>
      <c r="G472" s="95"/>
      <c r="H472" s="95"/>
      <c r="I472" s="95"/>
      <c r="J472" s="95"/>
      <c r="K472" s="95"/>
      <c r="Y472" s="98"/>
      <c r="Z472" s="80">
        <f t="shared" si="25"/>
        <v>0</v>
      </c>
      <c r="AA472" s="80" t="str">
        <f t="shared" si="26"/>
        <v>曹路支行</v>
      </c>
      <c r="AB472" s="81" t="s">
        <v>226</v>
      </c>
      <c r="AC472" s="81">
        <v>0</v>
      </c>
      <c r="AD472" s="81">
        <v>0</v>
      </c>
      <c r="AE472" s="81">
        <v>2</v>
      </c>
      <c r="AF472" s="81">
        <v>10000</v>
      </c>
      <c r="AG472" s="80" t="str">
        <f>IFERROR(VLOOKUP(AB472,$AI:$AJ,2,FALSE),0)</f>
        <v>曹路支行</v>
      </c>
      <c r="AI472" s="89" t="s">
        <v>76</v>
      </c>
      <c r="AJ472" s="89" t="s">
        <v>69</v>
      </c>
      <c r="AL472" s="83"/>
      <c r="AM472" s="83"/>
      <c r="AN472" s="83"/>
      <c r="AO472" s="83"/>
      <c r="AP472" s="83"/>
      <c r="AX472" s="80" t="s">
        <v>76</v>
      </c>
      <c r="AY472" s="80" t="s">
        <v>69</v>
      </c>
    </row>
    <row r="473" s="80" customFormat="1" ht="17.25" spans="1:51">
      <c r="A473" s="95"/>
      <c r="B473" s="95"/>
      <c r="C473" s="95"/>
      <c r="D473" s="95"/>
      <c r="E473" s="95"/>
      <c r="F473" s="95"/>
      <c r="G473" s="95"/>
      <c r="H473" s="95"/>
      <c r="I473" s="95"/>
      <c r="J473" s="95"/>
      <c r="K473" s="95"/>
      <c r="Y473" s="98"/>
      <c r="Z473" s="80">
        <f t="shared" si="25"/>
        <v>0</v>
      </c>
      <c r="AA473" s="80">
        <f t="shared" si="26"/>
        <v>0</v>
      </c>
      <c r="AB473" s="81" t="s">
        <v>868</v>
      </c>
      <c r="AC473" s="81">
        <v>0</v>
      </c>
      <c r="AD473" s="81">
        <v>0</v>
      </c>
      <c r="AE473" s="81">
        <v>0</v>
      </c>
      <c r="AF473" s="81">
        <v>0</v>
      </c>
      <c r="AG473" s="80">
        <f>IFERROR(VLOOKUP(AB473,$AI:$AJ,2,FALSE),0)</f>
        <v>0</v>
      </c>
      <c r="AI473" s="89" t="s">
        <v>63</v>
      </c>
      <c r="AJ473" s="89" t="s">
        <v>69</v>
      </c>
      <c r="AL473" s="83"/>
      <c r="AM473" s="83"/>
      <c r="AN473" s="83"/>
      <c r="AO473" s="83"/>
      <c r="AP473" s="83"/>
      <c r="AX473" s="80" t="s">
        <v>63</v>
      </c>
      <c r="AY473" s="80" t="s">
        <v>69</v>
      </c>
    </row>
    <row r="474" s="80" customFormat="1" ht="17.25" spans="1:51">
      <c r="A474" s="95"/>
      <c r="B474" s="95"/>
      <c r="C474" s="95"/>
      <c r="D474" s="95"/>
      <c r="E474" s="95"/>
      <c r="F474" s="95"/>
      <c r="G474" s="95"/>
      <c r="H474" s="95"/>
      <c r="I474" s="95"/>
      <c r="J474" s="95"/>
      <c r="K474" s="95"/>
      <c r="Y474" s="98"/>
      <c r="Z474" s="80">
        <f t="shared" si="25"/>
        <v>0</v>
      </c>
      <c r="AA474" s="80" t="str">
        <f t="shared" si="26"/>
        <v>金海华城分理处</v>
      </c>
      <c r="AB474" s="81" t="s">
        <v>869</v>
      </c>
      <c r="AC474" s="81">
        <v>0</v>
      </c>
      <c r="AD474" s="81">
        <v>0</v>
      </c>
      <c r="AE474" s="81">
        <v>0</v>
      </c>
      <c r="AF474" s="81">
        <v>0</v>
      </c>
      <c r="AG474" s="80" t="str">
        <f>IFERROR(VLOOKUP(AB474,$AI:$AJ,2,FALSE),0)</f>
        <v>金海华城分理处</v>
      </c>
      <c r="AI474" s="93" t="s">
        <v>496</v>
      </c>
      <c r="AJ474" s="89" t="s">
        <v>69</v>
      </c>
      <c r="AL474" s="83"/>
      <c r="AM474" s="83"/>
      <c r="AN474" s="83"/>
      <c r="AO474" s="83"/>
      <c r="AP474" s="83"/>
      <c r="AX474" s="80" t="s">
        <v>496</v>
      </c>
      <c r="AY474" s="80" t="s">
        <v>69</v>
      </c>
    </row>
    <row r="475" s="80" customFormat="1" ht="17.25" spans="1:51">
      <c r="A475" s="95"/>
      <c r="B475" s="95"/>
      <c r="C475" s="95"/>
      <c r="D475" s="95"/>
      <c r="E475" s="95"/>
      <c r="F475" s="95"/>
      <c r="G475" s="95"/>
      <c r="H475" s="95"/>
      <c r="I475" s="95"/>
      <c r="J475" s="95"/>
      <c r="K475" s="95"/>
      <c r="Y475" s="98"/>
      <c r="Z475" s="80">
        <f t="shared" si="25"/>
        <v>0</v>
      </c>
      <c r="AA475" s="80" t="str">
        <f t="shared" si="26"/>
        <v>川沙支行</v>
      </c>
      <c r="AB475" s="81" t="s">
        <v>175</v>
      </c>
      <c r="AC475" s="81">
        <v>0</v>
      </c>
      <c r="AD475" s="81">
        <v>0</v>
      </c>
      <c r="AE475" s="81">
        <v>0</v>
      </c>
      <c r="AF475" s="81">
        <v>0</v>
      </c>
      <c r="AG475" s="80" t="str">
        <f>IFERROR(VLOOKUP(AB475,$AI:$AJ,2,FALSE),0)</f>
        <v>川沙支行</v>
      </c>
      <c r="AI475" s="94" t="s">
        <v>871</v>
      </c>
      <c r="AJ475" s="89" t="s">
        <v>69</v>
      </c>
      <c r="AL475" s="83"/>
      <c r="AM475" s="83"/>
      <c r="AN475" s="83"/>
      <c r="AO475" s="83"/>
      <c r="AP475" s="83"/>
      <c r="AX475" s="80" t="s">
        <v>871</v>
      </c>
      <c r="AY475" s="80" t="s">
        <v>69</v>
      </c>
    </row>
    <row r="476" s="80" customFormat="1" ht="17.25" spans="1:51">
      <c r="A476" s="95"/>
      <c r="B476" s="95"/>
      <c r="C476" s="95"/>
      <c r="D476" s="95"/>
      <c r="E476" s="95"/>
      <c r="F476" s="95"/>
      <c r="G476" s="95"/>
      <c r="H476" s="95"/>
      <c r="I476" s="95"/>
      <c r="J476" s="95"/>
      <c r="K476" s="95"/>
      <c r="Y476" s="98"/>
      <c r="Z476" s="80">
        <f t="shared" si="25"/>
        <v>0</v>
      </c>
      <c r="AA476" s="80">
        <f t="shared" si="26"/>
        <v>0</v>
      </c>
      <c r="AB476" s="81" t="s">
        <v>870</v>
      </c>
      <c r="AC476" s="81">
        <v>0</v>
      </c>
      <c r="AD476" s="81">
        <v>0</v>
      </c>
      <c r="AE476" s="81">
        <v>0</v>
      </c>
      <c r="AF476" s="81">
        <v>0</v>
      </c>
      <c r="AG476" s="80">
        <f>IFERROR(VLOOKUP(AB476,$AI:$AJ,2,FALSE),0)</f>
        <v>0</v>
      </c>
      <c r="AI476" s="89" t="s">
        <v>727</v>
      </c>
      <c r="AJ476" s="89" t="s">
        <v>69</v>
      </c>
      <c r="AL476" s="83"/>
      <c r="AM476" s="83"/>
      <c r="AN476" s="83"/>
      <c r="AO476" s="83"/>
      <c r="AP476" s="83"/>
      <c r="AX476" s="80" t="s">
        <v>727</v>
      </c>
      <c r="AY476" s="80" t="s">
        <v>69</v>
      </c>
    </row>
    <row r="477" s="80" customFormat="1" ht="17.25" spans="1:51">
      <c r="A477" s="95"/>
      <c r="B477" s="95"/>
      <c r="C477" s="95"/>
      <c r="D477" s="95"/>
      <c r="E477" s="95"/>
      <c r="F477" s="95"/>
      <c r="G477" s="95"/>
      <c r="H477" s="95"/>
      <c r="I477" s="95"/>
      <c r="J477" s="95"/>
      <c r="K477" s="95"/>
      <c r="Y477" s="98"/>
      <c r="Z477" s="80">
        <f t="shared" si="25"/>
        <v>0</v>
      </c>
      <c r="AA477" s="80" t="str">
        <f t="shared" si="26"/>
        <v>六团支行</v>
      </c>
      <c r="AB477" s="81" t="s">
        <v>872</v>
      </c>
      <c r="AC477" s="81">
        <v>0</v>
      </c>
      <c r="AD477" s="81">
        <v>0</v>
      </c>
      <c r="AE477" s="81">
        <v>0</v>
      </c>
      <c r="AF477" s="81">
        <v>0</v>
      </c>
      <c r="AG477" s="80" t="str">
        <f>IFERROR(VLOOKUP(AB477,$AI:$AJ,2,FALSE),0)</f>
        <v>六团支行</v>
      </c>
      <c r="AI477" s="89" t="s">
        <v>755</v>
      </c>
      <c r="AJ477" s="89" t="s">
        <v>69</v>
      </c>
      <c r="AL477" s="83"/>
      <c r="AM477" s="83"/>
      <c r="AN477" s="83"/>
      <c r="AO477" s="83"/>
      <c r="AP477" s="83"/>
      <c r="AX477" s="80" t="s">
        <v>755</v>
      </c>
      <c r="AY477" s="80" t="s">
        <v>69</v>
      </c>
    </row>
    <row r="478" s="80" customFormat="1" ht="17.25" spans="1:51">
      <c r="A478" s="95"/>
      <c r="B478" s="95"/>
      <c r="C478" s="95"/>
      <c r="D478" s="95"/>
      <c r="E478" s="95"/>
      <c r="F478" s="95"/>
      <c r="G478" s="95"/>
      <c r="H478" s="95"/>
      <c r="I478" s="95"/>
      <c r="J478" s="95"/>
      <c r="K478" s="95"/>
      <c r="Y478" s="98"/>
      <c r="Z478" s="80">
        <f t="shared" si="25"/>
        <v>0</v>
      </c>
      <c r="AA478" s="80" t="str">
        <f t="shared" si="26"/>
        <v>授信审批部</v>
      </c>
      <c r="AB478" s="81" t="s">
        <v>554</v>
      </c>
      <c r="AC478" s="81">
        <v>0</v>
      </c>
      <c r="AD478" s="81">
        <v>0</v>
      </c>
      <c r="AE478" s="81">
        <v>0</v>
      </c>
      <c r="AF478" s="81">
        <v>0</v>
      </c>
      <c r="AG478" s="80" t="str">
        <f>IFERROR(VLOOKUP(AB478,$AI:$AJ,2,FALSE),0)</f>
        <v>授信审批部</v>
      </c>
      <c r="AI478" s="89" t="s">
        <v>500</v>
      </c>
      <c r="AJ478" s="89" t="s">
        <v>69</v>
      </c>
      <c r="AL478" s="83"/>
      <c r="AM478" s="83"/>
      <c r="AN478" s="83"/>
      <c r="AO478" s="83"/>
      <c r="AP478" s="83"/>
      <c r="AX478" s="80" t="s">
        <v>500</v>
      </c>
      <c r="AY478" s="80" t="s">
        <v>69</v>
      </c>
    </row>
    <row r="479" s="80" customFormat="1" ht="17.25" spans="1:51">
      <c r="A479" s="95"/>
      <c r="B479" s="95"/>
      <c r="C479" s="95"/>
      <c r="D479" s="95"/>
      <c r="E479" s="95"/>
      <c r="F479" s="95"/>
      <c r="G479" s="95"/>
      <c r="H479" s="95"/>
      <c r="I479" s="95"/>
      <c r="J479" s="95"/>
      <c r="K479" s="95"/>
      <c r="Y479" s="98"/>
      <c r="Z479" s="80">
        <f t="shared" si="25"/>
        <v>0</v>
      </c>
      <c r="AA479" s="80" t="str">
        <f t="shared" si="26"/>
        <v>营业部</v>
      </c>
      <c r="AB479" s="81" t="s">
        <v>420</v>
      </c>
      <c r="AC479" s="81">
        <v>0</v>
      </c>
      <c r="AD479" s="81">
        <v>0</v>
      </c>
      <c r="AE479" s="81">
        <v>0</v>
      </c>
      <c r="AF479" s="81">
        <v>0</v>
      </c>
      <c r="AG479" s="80" t="str">
        <f>IFERROR(VLOOKUP(AB479,$AI:$AJ,2,FALSE),0)</f>
        <v>营业部</v>
      </c>
      <c r="AI479" s="89" t="s">
        <v>569</v>
      </c>
      <c r="AJ479" s="89" t="s">
        <v>69</v>
      </c>
      <c r="AL479" s="83"/>
      <c r="AM479" s="83"/>
      <c r="AN479" s="83"/>
      <c r="AO479" s="83"/>
      <c r="AP479" s="83"/>
      <c r="AX479" s="80" t="s">
        <v>569</v>
      </c>
      <c r="AY479" s="80" t="s">
        <v>69</v>
      </c>
    </row>
    <row r="480" s="80" customFormat="1" ht="17.25" spans="1:51">
      <c r="A480" s="95"/>
      <c r="B480" s="95"/>
      <c r="C480" s="95"/>
      <c r="D480" s="95"/>
      <c r="E480" s="95"/>
      <c r="F480" s="95"/>
      <c r="G480" s="95"/>
      <c r="H480" s="95"/>
      <c r="I480" s="95"/>
      <c r="J480" s="95"/>
      <c r="K480" s="95"/>
      <c r="Y480" s="98"/>
      <c r="Z480" s="80">
        <f t="shared" si="25"/>
        <v>0</v>
      </c>
      <c r="AA480" s="80" t="str">
        <f t="shared" si="26"/>
        <v>六团支行</v>
      </c>
      <c r="AB480" s="81" t="s">
        <v>422</v>
      </c>
      <c r="AC480" s="81">
        <v>0</v>
      </c>
      <c r="AD480" s="81">
        <v>0</v>
      </c>
      <c r="AE480" s="81">
        <v>0</v>
      </c>
      <c r="AF480" s="81">
        <v>22000</v>
      </c>
      <c r="AG480" s="80" t="str">
        <f>IFERROR(VLOOKUP(AB480,$AI:$AJ,2,FALSE),0)</f>
        <v>六团支行</v>
      </c>
      <c r="AI480" s="89" t="s">
        <v>820</v>
      </c>
      <c r="AJ480" s="89" t="s">
        <v>69</v>
      </c>
      <c r="AL480" s="83"/>
      <c r="AM480" s="83"/>
      <c r="AN480" s="83"/>
      <c r="AO480" s="83"/>
      <c r="AP480" s="83"/>
      <c r="AX480" s="80" t="s">
        <v>820</v>
      </c>
      <c r="AY480" s="80" t="s">
        <v>69</v>
      </c>
    </row>
    <row r="481" s="80" customFormat="1" ht="17.25" spans="1:51">
      <c r="A481" s="95"/>
      <c r="B481" s="95"/>
      <c r="C481" s="95"/>
      <c r="D481" s="95"/>
      <c r="E481" s="95"/>
      <c r="F481" s="95"/>
      <c r="G481" s="95"/>
      <c r="H481" s="95"/>
      <c r="I481" s="95"/>
      <c r="J481" s="95"/>
      <c r="K481" s="95"/>
      <c r="Y481" s="98"/>
      <c r="Z481" s="80">
        <f t="shared" si="25"/>
        <v>0</v>
      </c>
      <c r="AA481" s="80" t="str">
        <f t="shared" si="26"/>
        <v>运营管理部</v>
      </c>
      <c r="AB481" s="81" t="s">
        <v>363</v>
      </c>
      <c r="AC481" s="81">
        <v>0</v>
      </c>
      <c r="AD481" s="81">
        <v>0</v>
      </c>
      <c r="AE481" s="81">
        <v>0</v>
      </c>
      <c r="AF481" s="81">
        <v>0</v>
      </c>
      <c r="AG481" s="80" t="str">
        <f>IFERROR(VLOOKUP(AB481,$AI:$AJ,2,FALSE),0)</f>
        <v>运营管理部</v>
      </c>
      <c r="AI481" s="89" t="s">
        <v>873</v>
      </c>
      <c r="AJ481" s="89" t="s">
        <v>69</v>
      </c>
      <c r="AL481" s="83"/>
      <c r="AM481" s="83"/>
      <c r="AN481" s="83"/>
      <c r="AO481" s="83"/>
      <c r="AP481" s="83"/>
      <c r="AX481" s="80" t="s">
        <v>873</v>
      </c>
      <c r="AY481" s="80" t="s">
        <v>69</v>
      </c>
    </row>
    <row r="482" s="80" customFormat="1" ht="17.25" spans="1:51">
      <c r="A482" s="95"/>
      <c r="B482" s="95"/>
      <c r="C482" s="95"/>
      <c r="D482" s="95"/>
      <c r="E482" s="95"/>
      <c r="F482" s="95"/>
      <c r="G482" s="95"/>
      <c r="H482" s="95"/>
      <c r="I482" s="95"/>
      <c r="J482" s="95"/>
      <c r="K482" s="95"/>
      <c r="Y482" s="98"/>
      <c r="Z482" s="80">
        <f t="shared" si="25"/>
        <v>0</v>
      </c>
      <c r="AA482" s="80" t="str">
        <f t="shared" si="26"/>
        <v>金桥支行</v>
      </c>
      <c r="AB482" s="81" t="s">
        <v>850</v>
      </c>
      <c r="AC482" s="81">
        <v>0</v>
      </c>
      <c r="AD482" s="81">
        <v>0</v>
      </c>
      <c r="AE482" s="81">
        <v>0</v>
      </c>
      <c r="AF482" s="81">
        <v>0</v>
      </c>
      <c r="AG482" s="80" t="str">
        <f>IFERROR(VLOOKUP(AB482,$AI:$AJ,2,FALSE),0)</f>
        <v>金桥支行</v>
      </c>
      <c r="AI482" s="93" t="s">
        <v>874</v>
      </c>
      <c r="AJ482" s="89" t="s">
        <v>69</v>
      </c>
      <c r="AL482" s="83"/>
      <c r="AM482" s="83"/>
      <c r="AN482" s="83"/>
      <c r="AO482" s="83"/>
      <c r="AP482" s="83"/>
      <c r="AX482" s="80" t="s">
        <v>874</v>
      </c>
      <c r="AY482" s="80" t="s">
        <v>69</v>
      </c>
    </row>
    <row r="483" s="80" customFormat="1" ht="17.25" spans="1:51">
      <c r="A483" s="95"/>
      <c r="B483" s="95"/>
      <c r="C483" s="95"/>
      <c r="D483" s="95"/>
      <c r="E483" s="95"/>
      <c r="F483" s="95"/>
      <c r="G483" s="95"/>
      <c r="H483" s="95"/>
      <c r="I483" s="95"/>
      <c r="J483" s="95"/>
      <c r="K483" s="95"/>
      <c r="Y483" s="98"/>
      <c r="Z483" s="80">
        <f t="shared" si="25"/>
        <v>0</v>
      </c>
      <c r="AA483" s="80" t="str">
        <f t="shared" si="26"/>
        <v>投行机构部</v>
      </c>
      <c r="AB483" s="81" t="s">
        <v>572</v>
      </c>
      <c r="AC483" s="81">
        <v>0</v>
      </c>
      <c r="AD483" s="81">
        <v>0</v>
      </c>
      <c r="AE483" s="81">
        <v>0</v>
      </c>
      <c r="AF483" s="81">
        <v>0</v>
      </c>
      <c r="AG483" s="80" t="str">
        <f>IFERROR(VLOOKUP(AB483,$AI:$AJ,2,FALSE),0)</f>
        <v>投行机构部</v>
      </c>
      <c r="AI483" s="94" t="s">
        <v>115</v>
      </c>
      <c r="AJ483" s="89" t="s">
        <v>111</v>
      </c>
      <c r="AL483" s="83"/>
      <c r="AM483" s="83"/>
      <c r="AN483" s="83"/>
      <c r="AO483" s="83"/>
      <c r="AP483" s="83"/>
      <c r="AX483" s="80" t="s">
        <v>115</v>
      </c>
      <c r="AY483" s="80" t="s">
        <v>111</v>
      </c>
    </row>
    <row r="484" s="80" customFormat="1" ht="17.25" spans="1:51">
      <c r="A484" s="95"/>
      <c r="B484" s="95"/>
      <c r="C484" s="95"/>
      <c r="D484" s="95"/>
      <c r="E484" s="95"/>
      <c r="F484" s="95"/>
      <c r="G484" s="95"/>
      <c r="H484" s="95"/>
      <c r="I484" s="95"/>
      <c r="J484" s="95"/>
      <c r="K484" s="95"/>
      <c r="Y484" s="98"/>
      <c r="Z484" s="80">
        <f t="shared" si="25"/>
        <v>0</v>
      </c>
      <c r="AA484" s="80" t="str">
        <f t="shared" si="26"/>
        <v>三林支行</v>
      </c>
      <c r="AB484" s="81" t="s">
        <v>734</v>
      </c>
      <c r="AC484" s="81">
        <v>0</v>
      </c>
      <c r="AD484" s="81">
        <v>0</v>
      </c>
      <c r="AE484" s="81">
        <v>0</v>
      </c>
      <c r="AF484" s="81">
        <v>0</v>
      </c>
      <c r="AG484" s="80" t="str">
        <f>IFERROR(VLOOKUP(AB484,$AI:$AJ,2,FALSE),0)</f>
        <v>三林支行</v>
      </c>
      <c r="AI484" s="89" t="s">
        <v>349</v>
      </c>
      <c r="AJ484" s="89" t="s">
        <v>111</v>
      </c>
      <c r="AL484" s="83"/>
      <c r="AM484" s="83"/>
      <c r="AN484" s="83"/>
      <c r="AO484" s="83"/>
      <c r="AP484" s="83"/>
      <c r="AX484" s="80" t="s">
        <v>349</v>
      </c>
      <c r="AY484" s="80" t="s">
        <v>111</v>
      </c>
    </row>
    <row r="485" s="80" customFormat="1" ht="17.25" spans="1:51">
      <c r="A485" s="95"/>
      <c r="B485" s="95"/>
      <c r="C485" s="95"/>
      <c r="D485" s="95"/>
      <c r="E485" s="95"/>
      <c r="F485" s="95"/>
      <c r="G485" s="95"/>
      <c r="H485" s="95"/>
      <c r="I485" s="95"/>
      <c r="J485" s="95"/>
      <c r="K485" s="95"/>
      <c r="Y485" s="98"/>
      <c r="Z485" s="80">
        <f t="shared" si="25"/>
        <v>0</v>
      </c>
      <c r="AA485" s="80" t="str">
        <f t="shared" si="26"/>
        <v>三林支行</v>
      </c>
      <c r="AB485" s="81" t="s">
        <v>715</v>
      </c>
      <c r="AC485" s="81">
        <v>0</v>
      </c>
      <c r="AD485" s="81">
        <v>0</v>
      </c>
      <c r="AE485" s="81">
        <v>0</v>
      </c>
      <c r="AF485" s="81">
        <v>0</v>
      </c>
      <c r="AG485" s="80" t="str">
        <f>IFERROR(VLOOKUP(AB485,$AI:$AJ,2,FALSE),0)</f>
        <v>三林支行</v>
      </c>
      <c r="AI485" s="89" t="s">
        <v>71</v>
      </c>
      <c r="AJ485" s="89" t="s">
        <v>111</v>
      </c>
      <c r="AL485" s="83"/>
      <c r="AM485" s="83"/>
      <c r="AN485" s="83"/>
      <c r="AO485" s="83"/>
      <c r="AP485" s="83"/>
      <c r="AX485" s="80" t="s">
        <v>71</v>
      </c>
      <c r="AY485" s="80" t="s">
        <v>111</v>
      </c>
    </row>
    <row r="486" s="80" customFormat="1" ht="17.25" spans="1:51">
      <c r="A486" s="95"/>
      <c r="B486" s="95"/>
      <c r="C486" s="95"/>
      <c r="D486" s="95"/>
      <c r="E486" s="95"/>
      <c r="F486" s="95"/>
      <c r="G486" s="95"/>
      <c r="H486" s="95"/>
      <c r="I486" s="95"/>
      <c r="J486" s="95"/>
      <c r="K486" s="95"/>
      <c r="Y486" s="98"/>
      <c r="Z486" s="80">
        <f t="shared" si="25"/>
        <v>0</v>
      </c>
      <c r="AA486" s="80" t="str">
        <f t="shared" si="26"/>
        <v>高桥支行</v>
      </c>
      <c r="AB486" s="81" t="s">
        <v>875</v>
      </c>
      <c r="AC486" s="81">
        <v>0</v>
      </c>
      <c r="AD486" s="81">
        <v>0</v>
      </c>
      <c r="AE486" s="81">
        <v>0</v>
      </c>
      <c r="AF486" s="81">
        <v>0</v>
      </c>
      <c r="AG486" s="80" t="str">
        <f>IFERROR(VLOOKUP(AB486,$AI:$AJ,2,FALSE),0)</f>
        <v>高桥支行</v>
      </c>
      <c r="AI486" s="89" t="s">
        <v>432</v>
      </c>
      <c r="AJ486" s="89" t="s">
        <v>111</v>
      </c>
      <c r="AL486" s="83"/>
      <c r="AM486" s="83"/>
      <c r="AN486" s="83"/>
      <c r="AO486" s="83"/>
      <c r="AP486" s="83"/>
      <c r="AX486" s="80" t="s">
        <v>432</v>
      </c>
      <c r="AY486" s="80" t="s">
        <v>111</v>
      </c>
    </row>
    <row r="487" s="80" customFormat="1" ht="17.25" spans="1:51">
      <c r="A487" s="95"/>
      <c r="B487" s="95"/>
      <c r="C487" s="95"/>
      <c r="D487" s="95"/>
      <c r="E487" s="95"/>
      <c r="F487" s="95"/>
      <c r="G487" s="95"/>
      <c r="H487" s="95"/>
      <c r="I487" s="95"/>
      <c r="J487" s="95"/>
      <c r="K487" s="95"/>
      <c r="Y487" s="98"/>
      <c r="Z487" s="80">
        <f t="shared" si="25"/>
        <v>0</v>
      </c>
      <c r="AA487" s="80" t="str">
        <f t="shared" si="26"/>
        <v>香山分理处</v>
      </c>
      <c r="AB487" s="81" t="s">
        <v>425</v>
      </c>
      <c r="AC487" s="81">
        <v>0</v>
      </c>
      <c r="AD487" s="81">
        <v>0</v>
      </c>
      <c r="AE487" s="81">
        <v>0</v>
      </c>
      <c r="AF487" s="81">
        <v>0</v>
      </c>
      <c r="AG487" s="80" t="str">
        <f>IFERROR(VLOOKUP(AB487,$AI:$AJ,2,FALSE),0)</f>
        <v>香山分理处</v>
      </c>
      <c r="AI487" s="89" t="s">
        <v>411</v>
      </c>
      <c r="AJ487" s="89" t="s">
        <v>111</v>
      </c>
      <c r="AL487" s="83"/>
      <c r="AM487" s="83"/>
      <c r="AN487" s="83"/>
      <c r="AO487" s="83"/>
      <c r="AP487" s="83"/>
      <c r="AX487" s="80" t="s">
        <v>411</v>
      </c>
      <c r="AY487" s="80" t="s">
        <v>111</v>
      </c>
    </row>
    <row r="488" s="80" customFormat="1" ht="17.25" spans="1:51">
      <c r="A488" s="95"/>
      <c r="B488" s="95"/>
      <c r="C488" s="95"/>
      <c r="D488" s="95"/>
      <c r="E488" s="95"/>
      <c r="F488" s="95"/>
      <c r="G488" s="95"/>
      <c r="H488" s="95"/>
      <c r="I488" s="95"/>
      <c r="J488" s="95"/>
      <c r="K488" s="95"/>
      <c r="Y488" s="98"/>
      <c r="Z488" s="80">
        <f t="shared" si="25"/>
        <v>0</v>
      </c>
      <c r="AA488" s="80" t="str">
        <f t="shared" si="26"/>
        <v>运营管理部</v>
      </c>
      <c r="AB488" s="81" t="s">
        <v>366</v>
      </c>
      <c r="AC488" s="81">
        <v>0</v>
      </c>
      <c r="AD488" s="81">
        <v>0</v>
      </c>
      <c r="AE488" s="81">
        <v>0</v>
      </c>
      <c r="AF488" s="81">
        <v>0</v>
      </c>
      <c r="AG488" s="80" t="str">
        <f>IFERROR(VLOOKUP(AB488,$AI:$AJ,2,FALSE),0)</f>
        <v>运营管理部</v>
      </c>
      <c r="AI488" s="89" t="s">
        <v>876</v>
      </c>
      <c r="AJ488" s="89" t="s">
        <v>111</v>
      </c>
      <c r="AL488" s="83"/>
      <c r="AM488" s="83"/>
      <c r="AN488" s="83"/>
      <c r="AO488" s="83"/>
      <c r="AP488" s="83"/>
      <c r="AX488" s="80" t="s">
        <v>876</v>
      </c>
      <c r="AY488" s="80" t="s">
        <v>111</v>
      </c>
    </row>
    <row r="489" s="80" customFormat="1" ht="17.25" spans="1:51">
      <c r="A489" s="95"/>
      <c r="B489" s="95"/>
      <c r="C489" s="95"/>
      <c r="D489" s="95"/>
      <c r="E489" s="95"/>
      <c r="F489" s="95"/>
      <c r="G489" s="95"/>
      <c r="H489" s="95"/>
      <c r="I489" s="95"/>
      <c r="J489" s="95"/>
      <c r="K489" s="95"/>
      <c r="Y489" s="98"/>
      <c r="Z489" s="80">
        <f t="shared" si="25"/>
        <v>0</v>
      </c>
      <c r="AA489" s="80" t="str">
        <f t="shared" si="26"/>
        <v>办公室</v>
      </c>
      <c r="AB489" s="81" t="s">
        <v>60</v>
      </c>
      <c r="AC489" s="81">
        <v>0</v>
      </c>
      <c r="AD489" s="81">
        <v>0</v>
      </c>
      <c r="AE489" s="81">
        <v>0</v>
      </c>
      <c r="AF489" s="81">
        <v>0</v>
      </c>
      <c r="AG489" s="80" t="str">
        <f>IFERROR(VLOOKUP(AB489,$AI:$AJ,2,FALSE),0)</f>
        <v>办公室</v>
      </c>
      <c r="AI489" s="93" t="s">
        <v>877</v>
      </c>
      <c r="AJ489" s="89" t="s">
        <v>111</v>
      </c>
      <c r="AL489" s="83"/>
      <c r="AM489" s="83"/>
      <c r="AN489" s="83"/>
      <c r="AO489" s="83"/>
      <c r="AP489" s="83"/>
      <c r="AX489" s="80" t="s">
        <v>877</v>
      </c>
      <c r="AY489" s="80" t="s">
        <v>111</v>
      </c>
    </row>
    <row r="490" s="80" customFormat="1" ht="17.25" spans="1:51">
      <c r="A490" s="95"/>
      <c r="B490" s="95"/>
      <c r="C490" s="95"/>
      <c r="D490" s="95"/>
      <c r="E490" s="95"/>
      <c r="F490" s="95"/>
      <c r="G490" s="95"/>
      <c r="H490" s="95"/>
      <c r="I490" s="95"/>
      <c r="J490" s="95"/>
      <c r="K490" s="95"/>
      <c r="Y490" s="98"/>
      <c r="Z490" s="80">
        <f t="shared" si="25"/>
        <v>0</v>
      </c>
      <c r="AA490" s="80" t="str">
        <f t="shared" si="26"/>
        <v>江镇支行</v>
      </c>
      <c r="AB490" s="81" t="s">
        <v>428</v>
      </c>
      <c r="AC490" s="81">
        <v>0</v>
      </c>
      <c r="AD490" s="81">
        <v>0</v>
      </c>
      <c r="AE490" s="81">
        <v>0</v>
      </c>
      <c r="AF490" s="81">
        <v>0</v>
      </c>
      <c r="AG490" s="80" t="str">
        <f>IFERROR(VLOOKUP(AB490,$AI:$AJ,2,FALSE),0)</f>
        <v>江镇支行</v>
      </c>
      <c r="AI490" s="94" t="s">
        <v>391</v>
      </c>
      <c r="AJ490" s="89" t="s">
        <v>111</v>
      </c>
      <c r="AL490" s="83"/>
      <c r="AM490" s="83"/>
      <c r="AN490" s="83"/>
      <c r="AO490" s="83"/>
      <c r="AP490" s="83"/>
      <c r="AX490" s="80" t="s">
        <v>391</v>
      </c>
      <c r="AY490" s="80" t="s">
        <v>111</v>
      </c>
    </row>
    <row r="491" s="80" customFormat="1" ht="17.25" spans="1:51">
      <c r="A491" s="95"/>
      <c r="B491" s="95"/>
      <c r="C491" s="95"/>
      <c r="D491" s="95"/>
      <c r="E491" s="95"/>
      <c r="F491" s="95"/>
      <c r="G491" s="95"/>
      <c r="H491" s="95"/>
      <c r="I491" s="95"/>
      <c r="J491" s="95"/>
      <c r="K491" s="95"/>
      <c r="Y491" s="98"/>
      <c r="Z491" s="80">
        <f t="shared" si="25"/>
        <v>0</v>
      </c>
      <c r="AA491" s="80" t="str">
        <f t="shared" si="26"/>
        <v>严桥支行</v>
      </c>
      <c r="AB491" s="81" t="s">
        <v>431</v>
      </c>
      <c r="AC491" s="81">
        <v>0</v>
      </c>
      <c r="AD491" s="81">
        <v>0</v>
      </c>
      <c r="AE491" s="81">
        <v>0</v>
      </c>
      <c r="AF491" s="81">
        <v>0</v>
      </c>
      <c r="AG491" s="80" t="str">
        <f>IFERROR(VLOOKUP(AB491,$AI:$AJ,2,FALSE),0)</f>
        <v>严桥支行</v>
      </c>
      <c r="AI491" s="89" t="s">
        <v>248</v>
      </c>
      <c r="AJ491" s="89" t="s">
        <v>213</v>
      </c>
      <c r="AL491" s="83"/>
      <c r="AM491" s="83"/>
      <c r="AN491" s="83"/>
      <c r="AO491" s="83"/>
      <c r="AP491" s="83"/>
      <c r="AX491" s="80" t="s">
        <v>248</v>
      </c>
      <c r="AY491" s="80" t="s">
        <v>213</v>
      </c>
    </row>
    <row r="492" s="80" customFormat="1" ht="17.25" spans="1:51">
      <c r="A492" s="95"/>
      <c r="B492" s="95"/>
      <c r="C492" s="95"/>
      <c r="D492" s="95"/>
      <c r="E492" s="95"/>
      <c r="F492" s="95"/>
      <c r="G492" s="95"/>
      <c r="H492" s="95"/>
      <c r="I492" s="95"/>
      <c r="J492" s="95"/>
      <c r="K492" s="95"/>
      <c r="Y492" s="98"/>
      <c r="Z492" s="80">
        <f t="shared" si="25"/>
        <v>0</v>
      </c>
      <c r="AA492" s="80" t="str">
        <f t="shared" si="26"/>
        <v>蔡路支行</v>
      </c>
      <c r="AB492" s="81" t="s">
        <v>434</v>
      </c>
      <c r="AC492" s="81">
        <v>0</v>
      </c>
      <c r="AD492" s="81">
        <v>0</v>
      </c>
      <c r="AE492" s="81">
        <v>0</v>
      </c>
      <c r="AF492" s="81">
        <v>0</v>
      </c>
      <c r="AG492" s="80" t="str">
        <f>IFERROR(VLOOKUP(AB492,$AI:$AJ,2,FALSE),0)</f>
        <v>蔡路支行</v>
      </c>
      <c r="AI492" s="89" t="s">
        <v>139</v>
      </c>
      <c r="AJ492" s="89" t="s">
        <v>213</v>
      </c>
      <c r="AL492" s="83"/>
      <c r="AM492" s="83"/>
      <c r="AN492" s="83"/>
      <c r="AO492" s="83"/>
      <c r="AP492" s="83"/>
      <c r="AX492" s="80" t="s">
        <v>139</v>
      </c>
      <c r="AY492" s="80" t="s">
        <v>213</v>
      </c>
    </row>
    <row r="493" s="80" customFormat="1" ht="17.25" spans="1:51">
      <c r="A493" s="95"/>
      <c r="B493" s="95"/>
      <c r="C493" s="95"/>
      <c r="D493" s="95"/>
      <c r="E493" s="95"/>
      <c r="F493" s="95"/>
      <c r="G493" s="95"/>
      <c r="H493" s="95"/>
      <c r="I493" s="95"/>
      <c r="J493" s="95"/>
      <c r="K493" s="95"/>
      <c r="Y493" s="98"/>
      <c r="Z493" s="80">
        <f t="shared" si="25"/>
        <v>0</v>
      </c>
      <c r="AA493" s="80" t="str">
        <f t="shared" si="26"/>
        <v>唐镇支行</v>
      </c>
      <c r="AB493" s="81" t="s">
        <v>878</v>
      </c>
      <c r="AC493" s="81">
        <v>0</v>
      </c>
      <c r="AD493" s="81">
        <v>0</v>
      </c>
      <c r="AE493" s="81">
        <v>0</v>
      </c>
      <c r="AF493" s="81">
        <v>0</v>
      </c>
      <c r="AG493" s="80" t="str">
        <f>IFERROR(VLOOKUP(AB493,$AI:$AJ,2,FALSE),0)</f>
        <v>唐镇支行</v>
      </c>
      <c r="AI493" s="89" t="s">
        <v>446</v>
      </c>
      <c r="AJ493" s="89" t="s">
        <v>213</v>
      </c>
      <c r="AL493" s="83"/>
      <c r="AM493" s="83"/>
      <c r="AN493" s="83"/>
      <c r="AO493" s="83"/>
      <c r="AP493" s="83"/>
      <c r="AX493" s="80" t="s">
        <v>446</v>
      </c>
      <c r="AY493" s="80" t="s">
        <v>213</v>
      </c>
    </row>
    <row r="494" s="80" customFormat="1" ht="17.25" spans="1:51">
      <c r="A494" s="95"/>
      <c r="B494" s="95"/>
      <c r="C494" s="95"/>
      <c r="D494" s="95"/>
      <c r="E494" s="95"/>
      <c r="F494" s="95"/>
      <c r="G494" s="95"/>
      <c r="H494" s="95"/>
      <c r="I494" s="95"/>
      <c r="J494" s="95"/>
      <c r="K494" s="95"/>
      <c r="Y494" s="98"/>
      <c r="Z494" s="80">
        <f t="shared" si="25"/>
        <v>0</v>
      </c>
      <c r="AA494" s="80" t="str">
        <f t="shared" si="26"/>
        <v>北蔡支行</v>
      </c>
      <c r="AB494" s="81" t="s">
        <v>787</v>
      </c>
      <c r="AC494" s="81">
        <v>0</v>
      </c>
      <c r="AD494" s="81">
        <v>24000</v>
      </c>
      <c r="AE494" s="81">
        <v>0</v>
      </c>
      <c r="AF494" s="81">
        <v>24000</v>
      </c>
      <c r="AG494" s="80" t="str">
        <f>IFERROR(VLOOKUP(AB494,$AI:$AJ,2,FALSE),0)</f>
        <v>北蔡支行</v>
      </c>
      <c r="AI494" s="89" t="s">
        <v>421</v>
      </c>
      <c r="AJ494" s="89" t="s">
        <v>213</v>
      </c>
      <c r="AL494" s="83"/>
      <c r="AM494" s="83"/>
      <c r="AN494" s="83"/>
      <c r="AO494" s="83"/>
      <c r="AP494" s="83"/>
      <c r="AX494" s="80" t="s">
        <v>421</v>
      </c>
      <c r="AY494" s="80" t="s">
        <v>213</v>
      </c>
    </row>
    <row r="495" s="80" customFormat="1" ht="17.25" spans="1:51">
      <c r="A495" s="95"/>
      <c r="B495" s="95"/>
      <c r="C495" s="95"/>
      <c r="D495" s="95"/>
      <c r="E495" s="95"/>
      <c r="F495" s="95"/>
      <c r="G495" s="95"/>
      <c r="H495" s="95"/>
      <c r="I495" s="95"/>
      <c r="J495" s="95"/>
      <c r="K495" s="95"/>
      <c r="Y495" s="98"/>
      <c r="Z495" s="80">
        <f t="shared" si="25"/>
        <v>0</v>
      </c>
      <c r="AA495" s="80" t="str">
        <f t="shared" si="26"/>
        <v>运营管理部业务保障部</v>
      </c>
      <c r="AB495" s="81" t="s">
        <v>439</v>
      </c>
      <c r="AC495" s="81">
        <v>0</v>
      </c>
      <c r="AD495" s="81">
        <v>0</v>
      </c>
      <c r="AE495" s="81">
        <v>0</v>
      </c>
      <c r="AF495" s="81">
        <v>0</v>
      </c>
      <c r="AG495" s="80" t="str">
        <f>IFERROR(VLOOKUP(AB495,$AI:$AJ,2,FALSE),0)</f>
        <v>运营管理部业务保障部</v>
      </c>
      <c r="AI495" s="89" t="s">
        <v>616</v>
      </c>
      <c r="AJ495" s="89" t="s">
        <v>213</v>
      </c>
      <c r="AL495" s="83"/>
      <c r="AM495" s="83"/>
      <c r="AN495" s="83"/>
      <c r="AO495" s="83"/>
      <c r="AP495" s="83"/>
      <c r="AX495" s="80" t="s">
        <v>616</v>
      </c>
      <c r="AY495" s="80" t="s">
        <v>213</v>
      </c>
    </row>
    <row r="496" s="80" customFormat="1" ht="17.25" spans="1:51">
      <c r="A496" s="95"/>
      <c r="B496" s="95"/>
      <c r="C496" s="95"/>
      <c r="D496" s="95"/>
      <c r="E496" s="95"/>
      <c r="F496" s="95"/>
      <c r="G496" s="95"/>
      <c r="H496" s="95"/>
      <c r="I496" s="95"/>
      <c r="J496" s="95"/>
      <c r="K496" s="95"/>
      <c r="Y496" s="98"/>
      <c r="Z496" s="80">
        <f t="shared" si="25"/>
        <v>0</v>
      </c>
      <c r="AA496" s="80" t="str">
        <f t="shared" si="26"/>
        <v>零售市场部</v>
      </c>
      <c r="AB496" s="81" t="s">
        <v>618</v>
      </c>
      <c r="AC496" s="81">
        <v>0</v>
      </c>
      <c r="AD496" s="81">
        <v>0</v>
      </c>
      <c r="AE496" s="81">
        <v>0</v>
      </c>
      <c r="AF496" s="81">
        <v>0</v>
      </c>
      <c r="AG496" s="80" t="str">
        <f>IFERROR(VLOOKUP(AB496,$AI:$AJ,2,FALSE),0)</f>
        <v>零售市场部</v>
      </c>
      <c r="AI496" s="89" t="s">
        <v>880</v>
      </c>
      <c r="AJ496" s="89" t="s">
        <v>213</v>
      </c>
      <c r="AL496" s="83"/>
      <c r="AM496" s="83"/>
      <c r="AN496" s="83"/>
      <c r="AO496" s="83"/>
      <c r="AP496" s="83"/>
      <c r="AX496" s="80" t="s">
        <v>880</v>
      </c>
      <c r="AY496" s="80" t="s">
        <v>213</v>
      </c>
    </row>
    <row r="497" s="80" customFormat="1" ht="17.25" spans="1:51">
      <c r="A497" s="95"/>
      <c r="B497" s="95"/>
      <c r="C497" s="95"/>
      <c r="D497" s="95"/>
      <c r="E497" s="95"/>
      <c r="F497" s="95"/>
      <c r="G497" s="95"/>
      <c r="H497" s="95"/>
      <c r="I497" s="95"/>
      <c r="J497" s="95"/>
      <c r="K497" s="95"/>
      <c r="Y497" s="98"/>
      <c r="Z497" s="80">
        <f t="shared" ref="Z497:Z560" si="27">P497-Y497</f>
        <v>0</v>
      </c>
      <c r="AA497" s="80">
        <f t="shared" si="26"/>
        <v>0</v>
      </c>
      <c r="AB497" s="81" t="s">
        <v>879</v>
      </c>
      <c r="AC497" s="81">
        <v>0</v>
      </c>
      <c r="AD497" s="81">
        <v>0</v>
      </c>
      <c r="AE497" s="81">
        <v>0</v>
      </c>
      <c r="AF497" s="81">
        <v>0</v>
      </c>
      <c r="AG497" s="80">
        <f>IFERROR(VLOOKUP(AB497,$AI:$AJ,2,FALSE),0)</f>
        <v>0</v>
      </c>
      <c r="AI497" s="91" t="s">
        <v>882</v>
      </c>
      <c r="AJ497" s="89" t="s">
        <v>213</v>
      </c>
      <c r="AL497" s="83"/>
      <c r="AM497" s="83"/>
      <c r="AN497" s="83"/>
      <c r="AO497" s="83"/>
      <c r="AP497" s="83"/>
      <c r="AX497" s="80" t="s">
        <v>882</v>
      </c>
      <c r="AY497" s="80" t="s">
        <v>213</v>
      </c>
    </row>
    <row r="498" s="80" customFormat="1" ht="17.25" spans="1:51">
      <c r="A498" s="95"/>
      <c r="B498" s="95"/>
      <c r="C498" s="95"/>
      <c r="D498" s="95"/>
      <c r="E498" s="95"/>
      <c r="F498" s="95"/>
      <c r="G498" s="95"/>
      <c r="H498" s="95"/>
      <c r="I498" s="95"/>
      <c r="J498" s="95"/>
      <c r="K498" s="95"/>
      <c r="Y498" s="98"/>
      <c r="Z498" s="80">
        <f t="shared" si="27"/>
        <v>0</v>
      </c>
      <c r="AA498" s="80" t="str">
        <f t="shared" si="26"/>
        <v>王港支行</v>
      </c>
      <c r="AB498" s="81" t="s">
        <v>881</v>
      </c>
      <c r="AC498" s="81">
        <v>0</v>
      </c>
      <c r="AD498" s="81">
        <v>0</v>
      </c>
      <c r="AE498" s="81">
        <v>0</v>
      </c>
      <c r="AF498" s="81">
        <v>0</v>
      </c>
      <c r="AG498" s="80" t="str">
        <f>IFERROR(VLOOKUP(AB498,$AI:$AJ,2,FALSE),0)</f>
        <v>王港支行</v>
      </c>
      <c r="AI498" s="92" t="s">
        <v>606</v>
      </c>
      <c r="AJ498" s="89" t="s">
        <v>133</v>
      </c>
      <c r="AL498" s="83"/>
      <c r="AM498" s="83"/>
      <c r="AN498" s="83"/>
      <c r="AO498" s="83"/>
      <c r="AP498" s="83"/>
      <c r="AX498" s="80" t="s">
        <v>606</v>
      </c>
      <c r="AY498" s="80" t="s">
        <v>133</v>
      </c>
    </row>
    <row r="499" s="80" customFormat="1" ht="17.25" spans="1:51">
      <c r="A499" s="95"/>
      <c r="B499" s="95"/>
      <c r="C499" s="95"/>
      <c r="D499" s="95"/>
      <c r="E499" s="95"/>
      <c r="F499" s="95"/>
      <c r="G499" s="95"/>
      <c r="H499" s="95"/>
      <c r="I499" s="95"/>
      <c r="J499" s="95"/>
      <c r="K499" s="95"/>
      <c r="Y499" s="98"/>
      <c r="Z499" s="80">
        <f t="shared" si="27"/>
        <v>0</v>
      </c>
      <c r="AA499" s="80">
        <f t="shared" si="26"/>
        <v>0</v>
      </c>
      <c r="AB499" s="81" t="s">
        <v>883</v>
      </c>
      <c r="AC499" s="81">
        <v>0</v>
      </c>
      <c r="AD499" s="81">
        <v>0</v>
      </c>
      <c r="AE499" s="81">
        <v>0</v>
      </c>
      <c r="AF499" s="81">
        <v>0</v>
      </c>
      <c r="AG499" s="80">
        <f>IFERROR(VLOOKUP(AB499,$AI:$AJ,2,FALSE),0)</f>
        <v>0</v>
      </c>
      <c r="AI499" s="93" t="s">
        <v>145</v>
      </c>
      <c r="AJ499" s="89" t="s">
        <v>133</v>
      </c>
      <c r="AL499" s="83"/>
      <c r="AM499" s="83"/>
      <c r="AN499" s="83"/>
      <c r="AO499" s="83"/>
      <c r="AP499" s="83"/>
      <c r="AX499" s="80" t="s">
        <v>145</v>
      </c>
      <c r="AY499" s="80" t="s">
        <v>133</v>
      </c>
    </row>
    <row r="500" s="80" customFormat="1" ht="17.25" spans="1:51">
      <c r="A500" s="95"/>
      <c r="B500" s="95"/>
      <c r="C500" s="95"/>
      <c r="D500" s="95"/>
      <c r="E500" s="95"/>
      <c r="F500" s="95"/>
      <c r="G500" s="95"/>
      <c r="H500" s="95"/>
      <c r="I500" s="95"/>
      <c r="J500" s="95"/>
      <c r="K500" s="95"/>
      <c r="Y500" s="98"/>
      <c r="Z500" s="80">
        <f t="shared" si="27"/>
        <v>0</v>
      </c>
      <c r="AA500" s="80">
        <f t="shared" si="26"/>
        <v>0</v>
      </c>
      <c r="AB500" s="81" t="s">
        <v>884</v>
      </c>
      <c r="AC500" s="81">
        <v>0</v>
      </c>
      <c r="AD500" s="81">
        <v>0</v>
      </c>
      <c r="AE500" s="81">
        <v>0</v>
      </c>
      <c r="AF500" s="81">
        <v>0</v>
      </c>
      <c r="AG500" s="80">
        <f>IFERROR(VLOOKUP(AB500,$AI:$AJ,2,FALSE),0)</f>
        <v>0</v>
      </c>
      <c r="AI500" s="89" t="s">
        <v>869</v>
      </c>
      <c r="AJ500" s="89" t="s">
        <v>133</v>
      </c>
      <c r="AL500" s="83"/>
      <c r="AM500" s="83"/>
      <c r="AN500" s="83"/>
      <c r="AO500" s="83"/>
      <c r="AP500" s="83"/>
      <c r="AX500" s="80" t="s">
        <v>869</v>
      </c>
      <c r="AY500" s="80" t="s">
        <v>133</v>
      </c>
    </row>
    <row r="501" s="80" customFormat="1" ht="17.25" spans="1:51">
      <c r="A501" s="95"/>
      <c r="B501" s="95"/>
      <c r="C501" s="95"/>
      <c r="D501" s="95"/>
      <c r="E501" s="95"/>
      <c r="F501" s="95"/>
      <c r="G501" s="95"/>
      <c r="H501" s="95"/>
      <c r="I501" s="95"/>
      <c r="J501" s="95"/>
      <c r="K501" s="95"/>
      <c r="Y501" s="98"/>
      <c r="Z501" s="80">
        <f t="shared" si="27"/>
        <v>0</v>
      </c>
      <c r="AA501" s="80" t="str">
        <f t="shared" si="26"/>
        <v>高东支行</v>
      </c>
      <c r="AB501" s="81" t="s">
        <v>885</v>
      </c>
      <c r="AC501" s="81">
        <v>0</v>
      </c>
      <c r="AD501" s="81">
        <v>0</v>
      </c>
      <c r="AE501" s="81">
        <v>0</v>
      </c>
      <c r="AF501" s="81">
        <v>0</v>
      </c>
      <c r="AG501" s="80" t="str">
        <f>IFERROR(VLOOKUP(AB501,$AI:$AJ,2,FALSE),0)</f>
        <v>高东支行</v>
      </c>
      <c r="AI501" s="94" t="s">
        <v>233</v>
      </c>
      <c r="AJ501" s="89" t="s">
        <v>133</v>
      </c>
      <c r="AL501" s="83"/>
      <c r="AM501" s="83"/>
      <c r="AN501" s="83"/>
      <c r="AO501" s="83"/>
      <c r="AP501" s="83"/>
      <c r="AX501" s="80" t="s">
        <v>233</v>
      </c>
      <c r="AY501" s="80" t="s">
        <v>133</v>
      </c>
    </row>
    <row r="502" s="80" customFormat="1" ht="17.25" spans="1:51">
      <c r="A502" s="95"/>
      <c r="B502" s="95"/>
      <c r="C502" s="95"/>
      <c r="D502" s="95"/>
      <c r="E502" s="95"/>
      <c r="F502" s="95"/>
      <c r="G502" s="95"/>
      <c r="H502" s="95"/>
      <c r="I502" s="95"/>
      <c r="J502" s="95"/>
      <c r="K502" s="95"/>
      <c r="Y502" s="98"/>
      <c r="Z502" s="80">
        <f t="shared" si="27"/>
        <v>0</v>
      </c>
      <c r="AA502" s="80" t="str">
        <f t="shared" si="26"/>
        <v>花木支行</v>
      </c>
      <c r="AB502" s="81" t="s">
        <v>683</v>
      </c>
      <c r="AC502" s="81">
        <v>0</v>
      </c>
      <c r="AD502" s="81">
        <v>0</v>
      </c>
      <c r="AE502" s="81">
        <v>0</v>
      </c>
      <c r="AF502" s="81">
        <v>30000</v>
      </c>
      <c r="AG502" s="80" t="str">
        <f>IFERROR(VLOOKUP(AB502,$AI:$AJ,2,FALSE),0)</f>
        <v>花木支行</v>
      </c>
      <c r="AI502" s="89" t="s">
        <v>426</v>
      </c>
      <c r="AJ502" s="89" t="s">
        <v>133</v>
      </c>
      <c r="AL502" s="83"/>
      <c r="AM502" s="83"/>
      <c r="AN502" s="83"/>
      <c r="AO502" s="83"/>
      <c r="AP502" s="83"/>
      <c r="AX502" s="80" t="s">
        <v>426</v>
      </c>
      <c r="AY502" s="80" t="s">
        <v>133</v>
      </c>
    </row>
    <row r="503" s="80" customFormat="1" ht="17.25" spans="1:51">
      <c r="A503" s="95"/>
      <c r="B503" s="95"/>
      <c r="C503" s="95"/>
      <c r="D503" s="95"/>
      <c r="E503" s="95"/>
      <c r="F503" s="95"/>
      <c r="G503" s="95"/>
      <c r="H503" s="95"/>
      <c r="I503" s="95"/>
      <c r="J503" s="95"/>
      <c r="K503" s="95"/>
      <c r="Y503" s="98"/>
      <c r="Z503" s="80">
        <f t="shared" si="27"/>
        <v>0</v>
      </c>
      <c r="AA503" s="80" t="str">
        <f t="shared" si="26"/>
        <v>北蔡支行</v>
      </c>
      <c r="AB503" s="81" t="s">
        <v>792</v>
      </c>
      <c r="AC503" s="81">
        <v>0</v>
      </c>
      <c r="AD503" s="81">
        <v>0</v>
      </c>
      <c r="AE503" s="81">
        <v>0</v>
      </c>
      <c r="AF503" s="81">
        <v>0</v>
      </c>
      <c r="AG503" s="80" t="str">
        <f>IFERROR(VLOOKUP(AB503,$AI:$AJ,2,FALSE),0)</f>
        <v>北蔡支行</v>
      </c>
      <c r="AI503" s="89" t="s">
        <v>886</v>
      </c>
      <c r="AJ503" s="89" t="s">
        <v>133</v>
      </c>
      <c r="AL503" s="83"/>
      <c r="AM503" s="83"/>
      <c r="AN503" s="83"/>
      <c r="AO503" s="83"/>
      <c r="AP503" s="83"/>
      <c r="AX503" s="80" t="s">
        <v>886</v>
      </c>
      <c r="AY503" s="80" t="s">
        <v>133</v>
      </c>
    </row>
    <row r="504" s="80" customFormat="1" ht="17.25" spans="1:51">
      <c r="A504" s="95"/>
      <c r="B504" s="95"/>
      <c r="C504" s="95"/>
      <c r="D504" s="95"/>
      <c r="E504" s="95"/>
      <c r="F504" s="95"/>
      <c r="G504" s="95"/>
      <c r="H504" s="95"/>
      <c r="I504" s="95"/>
      <c r="J504" s="95"/>
      <c r="K504" s="95"/>
      <c r="Y504" s="98"/>
      <c r="Z504" s="80">
        <f t="shared" si="27"/>
        <v>0</v>
      </c>
      <c r="AA504" s="80" t="str">
        <f t="shared" si="26"/>
        <v>唐镇支行</v>
      </c>
      <c r="AB504" s="81" t="s">
        <v>437</v>
      </c>
      <c r="AC504" s="81">
        <v>0</v>
      </c>
      <c r="AD504" s="81">
        <v>0</v>
      </c>
      <c r="AE504" s="81">
        <v>0</v>
      </c>
      <c r="AF504" s="81">
        <v>0</v>
      </c>
      <c r="AG504" s="80" t="str">
        <f>IFERROR(VLOOKUP(AB504,$AI:$AJ,2,FALSE),0)</f>
        <v>唐镇支行</v>
      </c>
      <c r="AI504" s="89" t="s">
        <v>887</v>
      </c>
      <c r="AJ504" s="89" t="s">
        <v>133</v>
      </c>
      <c r="AL504" s="83"/>
      <c r="AM504" s="83"/>
      <c r="AN504" s="83"/>
      <c r="AO504" s="83"/>
      <c r="AP504" s="83"/>
      <c r="AX504" s="80" t="s">
        <v>887</v>
      </c>
      <c r="AY504" s="80" t="s">
        <v>133</v>
      </c>
    </row>
    <row r="505" s="80" customFormat="1" ht="17.25" spans="1:51">
      <c r="A505" s="95"/>
      <c r="B505" s="95"/>
      <c r="C505" s="95"/>
      <c r="D505" s="95"/>
      <c r="E505" s="95"/>
      <c r="F505" s="95"/>
      <c r="G505" s="95"/>
      <c r="H505" s="95"/>
      <c r="I505" s="95"/>
      <c r="J505" s="95"/>
      <c r="K505" s="95"/>
      <c r="Y505" s="98"/>
      <c r="Z505" s="80">
        <f t="shared" si="27"/>
        <v>0</v>
      </c>
      <c r="AA505" s="80" t="str">
        <f t="shared" si="26"/>
        <v>东波分理处</v>
      </c>
      <c r="AB505" s="81" t="s">
        <v>440</v>
      </c>
      <c r="AC505" s="81">
        <v>0</v>
      </c>
      <c r="AD505" s="81">
        <v>0</v>
      </c>
      <c r="AE505" s="81">
        <v>0</v>
      </c>
      <c r="AF505" s="81">
        <v>0</v>
      </c>
      <c r="AG505" s="80" t="str">
        <f>IFERROR(VLOOKUP(AB505,$AI:$AJ,2,FALSE),0)</f>
        <v>东波分理处</v>
      </c>
      <c r="AI505" s="89" t="s">
        <v>889</v>
      </c>
      <c r="AJ505" s="89" t="s">
        <v>133</v>
      </c>
      <c r="AL505" s="83"/>
      <c r="AM505" s="83"/>
      <c r="AN505" s="83"/>
      <c r="AO505" s="83"/>
      <c r="AP505" s="83"/>
      <c r="AX505" s="80" t="s">
        <v>889</v>
      </c>
      <c r="AY505" s="80" t="s">
        <v>133</v>
      </c>
    </row>
    <row r="506" s="80" customFormat="1" ht="17.25" spans="1:51">
      <c r="A506" s="95"/>
      <c r="B506" s="95"/>
      <c r="C506" s="95"/>
      <c r="D506" s="95"/>
      <c r="E506" s="95"/>
      <c r="F506" s="95"/>
      <c r="G506" s="95"/>
      <c r="H506" s="95"/>
      <c r="I506" s="95"/>
      <c r="J506" s="95"/>
      <c r="K506" s="95"/>
      <c r="Y506" s="98"/>
      <c r="Z506" s="80">
        <f t="shared" si="27"/>
        <v>0</v>
      </c>
      <c r="AA506" s="80">
        <f t="shared" si="26"/>
        <v>0</v>
      </c>
      <c r="AB506" s="81" t="s">
        <v>888</v>
      </c>
      <c r="AC506" s="81">
        <v>0</v>
      </c>
      <c r="AD506" s="81">
        <v>0</v>
      </c>
      <c r="AE506" s="81">
        <v>0</v>
      </c>
      <c r="AF506" s="81">
        <v>0</v>
      </c>
      <c r="AG506" s="80">
        <f>IFERROR(VLOOKUP(AB506,$AI:$AJ,2,FALSE),0)</f>
        <v>0</v>
      </c>
      <c r="AI506" s="89" t="s">
        <v>834</v>
      </c>
      <c r="AJ506" s="89" t="s">
        <v>114</v>
      </c>
      <c r="AL506" s="83"/>
      <c r="AM506" s="83"/>
      <c r="AN506" s="83"/>
      <c r="AO506" s="83"/>
      <c r="AP506" s="83"/>
      <c r="AX506" s="80" t="s">
        <v>834</v>
      </c>
      <c r="AY506" s="80" t="s">
        <v>114</v>
      </c>
    </row>
    <row r="507" s="80" customFormat="1" ht="17.25" spans="1:51">
      <c r="A507" s="95"/>
      <c r="B507" s="95"/>
      <c r="C507" s="95"/>
      <c r="D507" s="95"/>
      <c r="E507" s="95"/>
      <c r="F507" s="95"/>
      <c r="G507" s="95"/>
      <c r="H507" s="95"/>
      <c r="I507" s="95"/>
      <c r="J507" s="95"/>
      <c r="K507" s="95"/>
      <c r="Y507" s="98"/>
      <c r="Z507" s="80">
        <f t="shared" si="27"/>
        <v>0</v>
      </c>
      <c r="AA507" s="80">
        <f t="shared" si="26"/>
        <v>0</v>
      </c>
      <c r="AB507" s="81" t="s">
        <v>890</v>
      </c>
      <c r="AC507" s="81">
        <v>0</v>
      </c>
      <c r="AD507" s="81">
        <v>0</v>
      </c>
      <c r="AE507" s="81">
        <v>0</v>
      </c>
      <c r="AF507" s="81">
        <v>0</v>
      </c>
      <c r="AG507" s="80">
        <f>IFERROR(VLOOKUP(AB507,$AI:$AJ,2,FALSE),0)</f>
        <v>0</v>
      </c>
      <c r="AI507" s="89" t="s">
        <v>875</v>
      </c>
      <c r="AJ507" s="89" t="s">
        <v>114</v>
      </c>
      <c r="AL507" s="83"/>
      <c r="AM507" s="83"/>
      <c r="AN507" s="83"/>
      <c r="AO507" s="83"/>
      <c r="AP507" s="83"/>
      <c r="AX507" s="80" t="s">
        <v>875</v>
      </c>
      <c r="AY507" s="80" t="s">
        <v>114</v>
      </c>
    </row>
    <row r="508" s="80" customFormat="1" ht="17.25" spans="1:51">
      <c r="A508" s="95"/>
      <c r="B508" s="95"/>
      <c r="C508" s="95"/>
      <c r="D508" s="95"/>
      <c r="E508" s="95"/>
      <c r="F508" s="95"/>
      <c r="G508" s="95"/>
      <c r="H508" s="95"/>
      <c r="I508" s="95"/>
      <c r="J508" s="95"/>
      <c r="K508" s="95"/>
      <c r="Y508" s="98"/>
      <c r="Z508" s="80">
        <f t="shared" si="27"/>
        <v>0</v>
      </c>
      <c r="AA508" s="80">
        <f t="shared" si="26"/>
        <v>0</v>
      </c>
      <c r="AB508" s="81" t="s">
        <v>891</v>
      </c>
      <c r="AC508" s="81">
        <v>0</v>
      </c>
      <c r="AD508" s="81">
        <v>0</v>
      </c>
      <c r="AE508" s="81">
        <v>0</v>
      </c>
      <c r="AF508" s="81">
        <v>0</v>
      </c>
      <c r="AG508" s="80">
        <f>IFERROR(VLOOKUP(AB508,$AI:$AJ,2,FALSE),0)</f>
        <v>0</v>
      </c>
      <c r="AI508" s="89" t="s">
        <v>892</v>
      </c>
      <c r="AJ508" s="89" t="s">
        <v>114</v>
      </c>
      <c r="AL508" s="83"/>
      <c r="AM508" s="83"/>
      <c r="AN508" s="83"/>
      <c r="AO508" s="83"/>
      <c r="AP508" s="83"/>
      <c r="AX508" s="80" t="s">
        <v>892</v>
      </c>
      <c r="AY508" s="80" t="s">
        <v>114</v>
      </c>
    </row>
    <row r="509" s="80" customFormat="1" ht="17.25" spans="1:51">
      <c r="A509" s="95"/>
      <c r="B509" s="95"/>
      <c r="C509" s="95"/>
      <c r="D509" s="95"/>
      <c r="E509" s="95"/>
      <c r="F509" s="95"/>
      <c r="G509" s="95"/>
      <c r="H509" s="95"/>
      <c r="I509" s="95"/>
      <c r="J509" s="95"/>
      <c r="K509" s="95"/>
      <c r="Y509" s="98"/>
      <c r="Z509" s="80">
        <f t="shared" si="27"/>
        <v>0</v>
      </c>
      <c r="AA509" s="80" t="str">
        <f t="shared" si="26"/>
        <v>金桥支行</v>
      </c>
      <c r="AB509" s="81" t="s">
        <v>845</v>
      </c>
      <c r="AC509" s="81">
        <v>0</v>
      </c>
      <c r="AD509" s="81">
        <v>0</v>
      </c>
      <c r="AE509" s="81">
        <v>0</v>
      </c>
      <c r="AF509" s="81">
        <v>0</v>
      </c>
      <c r="AG509" s="80" t="str">
        <f>IFERROR(VLOOKUP(AB509,$AI:$AJ,2,FALSE),0)</f>
        <v>金桥支行</v>
      </c>
      <c r="AI509" s="89" t="s">
        <v>634</v>
      </c>
      <c r="AJ509" s="89" t="s">
        <v>114</v>
      </c>
      <c r="AL509" s="83"/>
      <c r="AM509" s="83"/>
      <c r="AN509" s="83"/>
      <c r="AO509" s="83"/>
      <c r="AP509" s="83"/>
      <c r="AX509" s="80" t="s">
        <v>634</v>
      </c>
      <c r="AY509" s="80" t="s">
        <v>114</v>
      </c>
    </row>
    <row r="510" s="80" customFormat="1" ht="17.25" spans="1:51">
      <c r="A510" s="95"/>
      <c r="B510" s="95"/>
      <c r="C510" s="95"/>
      <c r="D510" s="95"/>
      <c r="E510" s="95"/>
      <c r="F510" s="95"/>
      <c r="G510" s="95"/>
      <c r="H510" s="95"/>
      <c r="I510" s="95"/>
      <c r="J510" s="95"/>
      <c r="K510" s="95"/>
      <c r="Y510" s="98"/>
      <c r="Z510" s="80">
        <f t="shared" si="27"/>
        <v>0</v>
      </c>
      <c r="AA510" s="80" t="str">
        <f t="shared" si="26"/>
        <v>风险管理部</v>
      </c>
      <c r="AB510" s="81" t="s">
        <v>485</v>
      </c>
      <c r="AC510" s="81">
        <v>0</v>
      </c>
      <c r="AD510" s="81">
        <v>0</v>
      </c>
      <c r="AE510" s="81">
        <v>0</v>
      </c>
      <c r="AF510" s="81">
        <v>0</v>
      </c>
      <c r="AG510" s="80" t="str">
        <f>IFERROR(VLOOKUP(AB510,$AI:$AJ,2,FALSE),0)</f>
        <v>风险管理部</v>
      </c>
      <c r="AI510" s="89" t="s">
        <v>481</v>
      </c>
      <c r="AJ510" s="89" t="s">
        <v>114</v>
      </c>
      <c r="AL510" s="83"/>
      <c r="AM510" s="83"/>
      <c r="AN510" s="83"/>
      <c r="AO510" s="83"/>
      <c r="AP510" s="83"/>
      <c r="AX510" s="80" t="s">
        <v>481</v>
      </c>
      <c r="AY510" s="80" t="s">
        <v>114</v>
      </c>
    </row>
    <row r="511" s="80" customFormat="1" ht="17.25" spans="1:51">
      <c r="A511" s="95"/>
      <c r="B511" s="95"/>
      <c r="C511" s="95"/>
      <c r="D511" s="95"/>
      <c r="E511" s="95"/>
      <c r="F511" s="95"/>
      <c r="G511" s="95"/>
      <c r="H511" s="95"/>
      <c r="I511" s="95"/>
      <c r="J511" s="95"/>
      <c r="K511" s="95"/>
      <c r="Y511" s="98"/>
      <c r="Z511" s="80">
        <f t="shared" si="27"/>
        <v>0</v>
      </c>
      <c r="AA511" s="80">
        <f t="shared" si="26"/>
        <v>0</v>
      </c>
      <c r="AB511" s="81" t="s">
        <v>893</v>
      </c>
      <c r="AC511" s="81">
        <v>0</v>
      </c>
      <c r="AD511" s="81">
        <v>0</v>
      </c>
      <c r="AE511" s="81">
        <v>0</v>
      </c>
      <c r="AF511" s="81">
        <v>0</v>
      </c>
      <c r="AG511" s="80">
        <f>IFERROR(VLOOKUP(AB511,$AI:$AJ,2,FALSE),0)</f>
        <v>0</v>
      </c>
      <c r="AI511" s="89" t="s">
        <v>508</v>
      </c>
      <c r="AJ511" s="89" t="s">
        <v>114</v>
      </c>
      <c r="AL511" s="83"/>
      <c r="AM511" s="83"/>
      <c r="AN511" s="83"/>
      <c r="AO511" s="83"/>
      <c r="AP511" s="83"/>
      <c r="AX511" s="80" t="s">
        <v>508</v>
      </c>
      <c r="AY511" s="80" t="s">
        <v>114</v>
      </c>
    </row>
    <row r="512" s="80" customFormat="1" ht="17.25" spans="1:51">
      <c r="A512" s="95"/>
      <c r="B512" s="95"/>
      <c r="C512" s="95"/>
      <c r="D512" s="95"/>
      <c r="E512" s="95"/>
      <c r="F512" s="95"/>
      <c r="G512" s="95"/>
      <c r="H512" s="95"/>
      <c r="I512" s="95"/>
      <c r="J512" s="95"/>
      <c r="K512" s="95"/>
      <c r="Y512" s="98"/>
      <c r="Z512" s="80">
        <f t="shared" si="27"/>
        <v>0</v>
      </c>
      <c r="AA512" s="80" t="str">
        <f t="shared" si="26"/>
        <v>运营管理部</v>
      </c>
      <c r="AB512" s="81" t="s">
        <v>367</v>
      </c>
      <c r="AC512" s="81">
        <v>0</v>
      </c>
      <c r="AD512" s="81">
        <v>0</v>
      </c>
      <c r="AE512" s="81">
        <v>0</v>
      </c>
      <c r="AF512" s="81">
        <v>0</v>
      </c>
      <c r="AG512" s="80" t="str">
        <f>IFERROR(VLOOKUP(AB512,$AI:$AJ,2,FALSE),0)</f>
        <v>运营管理部</v>
      </c>
      <c r="AI512" s="89" t="s">
        <v>691</v>
      </c>
      <c r="AJ512" s="89" t="s">
        <v>114</v>
      </c>
      <c r="AL512" s="83"/>
      <c r="AM512" s="83"/>
      <c r="AN512" s="83"/>
      <c r="AO512" s="83"/>
      <c r="AP512" s="83"/>
      <c r="AX512" s="80" t="s">
        <v>691</v>
      </c>
      <c r="AY512" s="80" t="s">
        <v>114</v>
      </c>
    </row>
    <row r="513" s="80" customFormat="1" ht="17.25" spans="1:51">
      <c r="A513" s="95"/>
      <c r="B513" s="95"/>
      <c r="C513" s="95"/>
      <c r="D513" s="95"/>
      <c r="E513" s="95"/>
      <c r="F513" s="95"/>
      <c r="G513" s="95"/>
      <c r="H513" s="95"/>
      <c r="I513" s="95"/>
      <c r="J513" s="95"/>
      <c r="K513" s="95"/>
      <c r="Y513" s="98"/>
      <c r="Z513" s="80">
        <f t="shared" si="27"/>
        <v>0</v>
      </c>
      <c r="AA513" s="80">
        <f t="shared" si="26"/>
        <v>0</v>
      </c>
      <c r="AB513" s="81" t="s">
        <v>894</v>
      </c>
      <c r="AC513" s="81">
        <v>0</v>
      </c>
      <c r="AD513" s="81">
        <v>0</v>
      </c>
      <c r="AE513" s="81">
        <v>0</v>
      </c>
      <c r="AF513" s="81">
        <v>0</v>
      </c>
      <c r="AG513" s="80">
        <f>IFERROR(VLOOKUP(AB513,$AI:$AJ,2,FALSE),0)</f>
        <v>0</v>
      </c>
      <c r="AI513" s="89" t="s">
        <v>896</v>
      </c>
      <c r="AJ513" s="89" t="s">
        <v>114</v>
      </c>
      <c r="AL513" s="83"/>
      <c r="AM513" s="83"/>
      <c r="AN513" s="83"/>
      <c r="AO513" s="83"/>
      <c r="AP513" s="83"/>
      <c r="AX513" s="80" t="s">
        <v>896</v>
      </c>
      <c r="AY513" s="80" t="s">
        <v>114</v>
      </c>
    </row>
    <row r="514" s="80" customFormat="1" ht="17.25" spans="1:51">
      <c r="A514" s="95"/>
      <c r="B514" s="95"/>
      <c r="C514" s="95"/>
      <c r="D514" s="95"/>
      <c r="E514" s="95"/>
      <c r="F514" s="95"/>
      <c r="G514" s="95"/>
      <c r="H514" s="95"/>
      <c r="I514" s="95"/>
      <c r="J514" s="95"/>
      <c r="K514" s="95"/>
      <c r="Y514" s="98"/>
      <c r="Z514" s="80">
        <f t="shared" si="27"/>
        <v>0</v>
      </c>
      <c r="AA514" s="80">
        <f t="shared" ref="AA514:AA577" si="28">AG514</f>
        <v>0</v>
      </c>
      <c r="AB514" s="81" t="s">
        <v>895</v>
      </c>
      <c r="AC514" s="81">
        <v>0</v>
      </c>
      <c r="AD514" s="81">
        <v>0</v>
      </c>
      <c r="AE514" s="81">
        <v>0</v>
      </c>
      <c r="AF514" s="81">
        <v>0</v>
      </c>
      <c r="AG514" s="80">
        <f>IFERROR(VLOOKUP(AB514,$AI:$AJ,2,FALSE),0)</f>
        <v>0</v>
      </c>
      <c r="AI514" s="89" t="s">
        <v>897</v>
      </c>
      <c r="AJ514" s="89" t="s">
        <v>114</v>
      </c>
      <c r="AL514" s="83"/>
      <c r="AM514" s="83"/>
      <c r="AN514" s="83"/>
      <c r="AO514" s="83"/>
      <c r="AP514" s="83"/>
      <c r="AX514" s="80" t="s">
        <v>897</v>
      </c>
      <c r="AY514" s="80" t="s">
        <v>114</v>
      </c>
    </row>
    <row r="515" s="80" customFormat="1" ht="17.25" spans="1:51">
      <c r="A515" s="95"/>
      <c r="B515" s="95"/>
      <c r="C515" s="95"/>
      <c r="D515" s="95"/>
      <c r="E515" s="95"/>
      <c r="F515" s="95"/>
      <c r="G515" s="95"/>
      <c r="H515" s="95"/>
      <c r="I515" s="95"/>
      <c r="J515" s="95"/>
      <c r="K515" s="95"/>
      <c r="Y515" s="98"/>
      <c r="Z515" s="80">
        <f t="shared" si="27"/>
        <v>0</v>
      </c>
      <c r="AA515" s="80" t="str">
        <f t="shared" si="28"/>
        <v>北蔡支行</v>
      </c>
      <c r="AB515" s="81" t="s">
        <v>783</v>
      </c>
      <c r="AC515" s="81">
        <v>0</v>
      </c>
      <c r="AD515" s="81">
        <v>0</v>
      </c>
      <c r="AE515" s="81">
        <v>0</v>
      </c>
      <c r="AF515" s="81">
        <v>0</v>
      </c>
      <c r="AG515" s="80" t="str">
        <f>IFERROR(VLOOKUP(AB515,$AI:$AJ,2,FALSE),0)</f>
        <v>北蔡支行</v>
      </c>
      <c r="AI515" s="89" t="s">
        <v>123</v>
      </c>
      <c r="AJ515" s="89" t="s">
        <v>114</v>
      </c>
      <c r="AL515" s="83"/>
      <c r="AM515" s="83"/>
      <c r="AN515" s="83"/>
      <c r="AO515" s="83"/>
      <c r="AP515" s="83"/>
      <c r="AX515" s="80" t="s">
        <v>123</v>
      </c>
      <c r="AY515" s="80" t="s">
        <v>114</v>
      </c>
    </row>
    <row r="516" s="80" customFormat="1" ht="17.25" spans="1:51">
      <c r="A516" s="95"/>
      <c r="B516" s="95"/>
      <c r="C516" s="95"/>
      <c r="D516" s="95"/>
      <c r="E516" s="95"/>
      <c r="F516" s="95"/>
      <c r="G516" s="95"/>
      <c r="H516" s="95"/>
      <c r="I516" s="95"/>
      <c r="J516" s="95"/>
      <c r="K516" s="95"/>
      <c r="Y516" s="98"/>
      <c r="Z516" s="80">
        <f t="shared" si="27"/>
        <v>0</v>
      </c>
      <c r="AA516" s="80" t="str">
        <f t="shared" si="28"/>
        <v>零售市场部</v>
      </c>
      <c r="AB516" s="81" t="s">
        <v>179</v>
      </c>
      <c r="AC516" s="81">
        <v>0</v>
      </c>
      <c r="AD516" s="81">
        <v>398000</v>
      </c>
      <c r="AE516" s="81">
        <v>2</v>
      </c>
      <c r="AF516" s="81">
        <v>735200</v>
      </c>
      <c r="AG516" s="80" t="str">
        <f>IFERROR(VLOOKUP(AB516,$AI:$AJ,2,FALSE),0)</f>
        <v>零售市场部</v>
      </c>
      <c r="AI516" s="89" t="s">
        <v>716</v>
      </c>
      <c r="AJ516" s="89" t="s">
        <v>114</v>
      </c>
      <c r="AL516" s="83"/>
      <c r="AM516" s="83"/>
      <c r="AN516" s="83"/>
      <c r="AO516" s="83"/>
      <c r="AP516" s="83"/>
      <c r="AX516" s="80" t="s">
        <v>716</v>
      </c>
      <c r="AY516" s="80" t="s">
        <v>114</v>
      </c>
    </row>
    <row r="517" s="80" customFormat="1" ht="17.25" spans="1:51">
      <c r="A517" s="95"/>
      <c r="B517" s="95"/>
      <c r="C517" s="95"/>
      <c r="D517" s="95"/>
      <c r="E517" s="95"/>
      <c r="F517" s="95"/>
      <c r="G517" s="95"/>
      <c r="H517" s="95"/>
      <c r="I517" s="95"/>
      <c r="J517" s="95"/>
      <c r="K517" s="95"/>
      <c r="Y517" s="98"/>
      <c r="Z517" s="80">
        <f t="shared" si="27"/>
        <v>0</v>
      </c>
      <c r="AA517" s="80" t="str">
        <f t="shared" si="28"/>
        <v>芳华分理处</v>
      </c>
      <c r="AB517" s="81" t="s">
        <v>232</v>
      </c>
      <c r="AC517" s="81">
        <v>0</v>
      </c>
      <c r="AD517" s="81">
        <v>0</v>
      </c>
      <c r="AE517" s="81">
        <v>0</v>
      </c>
      <c r="AF517" s="81">
        <v>10000</v>
      </c>
      <c r="AG517" s="80" t="str">
        <f>IFERROR(VLOOKUP(AB517,$AI:$AJ,2,FALSE),0)</f>
        <v>芳华分理处</v>
      </c>
      <c r="AI517" s="89" t="s">
        <v>628</v>
      </c>
      <c r="AJ517" s="89" t="s">
        <v>114</v>
      </c>
      <c r="AL517" s="83"/>
      <c r="AM517" s="83"/>
      <c r="AN517" s="83"/>
      <c r="AO517" s="83"/>
      <c r="AP517" s="83"/>
      <c r="AX517" s="80" t="s">
        <v>628</v>
      </c>
      <c r="AY517" s="80" t="s">
        <v>114</v>
      </c>
    </row>
    <row r="518" s="80" customFormat="1" ht="17.25" spans="1:51">
      <c r="A518" s="95"/>
      <c r="B518" s="95"/>
      <c r="C518" s="95"/>
      <c r="D518" s="95"/>
      <c r="E518" s="95"/>
      <c r="F518" s="95"/>
      <c r="G518" s="95"/>
      <c r="H518" s="95"/>
      <c r="I518" s="95"/>
      <c r="J518" s="95"/>
      <c r="K518" s="95"/>
      <c r="Y518" s="98"/>
      <c r="Z518" s="80">
        <f t="shared" si="27"/>
        <v>0</v>
      </c>
      <c r="AA518" s="80" t="str">
        <f t="shared" si="28"/>
        <v>南新分理处</v>
      </c>
      <c r="AB518" s="81" t="s">
        <v>833</v>
      </c>
      <c r="AC518" s="81">
        <v>0</v>
      </c>
      <c r="AD518" s="81">
        <v>0</v>
      </c>
      <c r="AE518" s="81">
        <v>0</v>
      </c>
      <c r="AF518" s="81">
        <v>0</v>
      </c>
      <c r="AG518" s="80" t="str">
        <f>IFERROR(VLOOKUP(AB518,$AI:$AJ,2,FALSE),0)</f>
        <v>南新分理处</v>
      </c>
      <c r="AI518" s="93" t="s">
        <v>438</v>
      </c>
      <c r="AJ518" s="89" t="s">
        <v>114</v>
      </c>
      <c r="AL518" s="83"/>
      <c r="AM518" s="83"/>
      <c r="AN518" s="83"/>
      <c r="AO518" s="83"/>
      <c r="AP518" s="83"/>
      <c r="AX518" s="80" t="s">
        <v>438</v>
      </c>
      <c r="AY518" s="80" t="s">
        <v>114</v>
      </c>
    </row>
    <row r="519" s="80" customFormat="1" ht="17.25" spans="1:51">
      <c r="A519" s="95"/>
      <c r="B519" s="95"/>
      <c r="C519" s="95"/>
      <c r="D519" s="95"/>
      <c r="E519" s="95"/>
      <c r="F519" s="95"/>
      <c r="G519" s="95"/>
      <c r="H519" s="95"/>
      <c r="I519" s="95"/>
      <c r="J519" s="95"/>
      <c r="K519" s="95"/>
      <c r="Y519" s="98"/>
      <c r="Z519" s="80">
        <f t="shared" si="27"/>
        <v>0</v>
      </c>
      <c r="AA519" s="80" t="str">
        <f t="shared" si="28"/>
        <v>运营管理部业务保障部</v>
      </c>
      <c r="AB519" s="81" t="s">
        <v>444</v>
      </c>
      <c r="AC519" s="81">
        <v>0</v>
      </c>
      <c r="AD519" s="81">
        <v>0</v>
      </c>
      <c r="AE519" s="81">
        <v>0</v>
      </c>
      <c r="AF519" s="81">
        <v>0</v>
      </c>
      <c r="AG519" s="80" t="str">
        <f>IFERROR(VLOOKUP(AB519,$AI:$AJ,2,FALSE),0)</f>
        <v>运营管理部业务保障部</v>
      </c>
      <c r="AI519" s="94" t="s">
        <v>575</v>
      </c>
      <c r="AJ519" s="89" t="s">
        <v>114</v>
      </c>
      <c r="AL519" s="83"/>
      <c r="AM519" s="83"/>
      <c r="AN519" s="83"/>
      <c r="AO519" s="83"/>
      <c r="AP519" s="83"/>
      <c r="AX519" s="80" t="s">
        <v>575</v>
      </c>
      <c r="AY519" s="80" t="s">
        <v>114</v>
      </c>
    </row>
    <row r="520" s="80" customFormat="1" ht="17.25" spans="1:51">
      <c r="A520" s="95"/>
      <c r="B520" s="95"/>
      <c r="C520" s="95"/>
      <c r="D520" s="95"/>
      <c r="E520" s="95"/>
      <c r="F520" s="95"/>
      <c r="G520" s="95"/>
      <c r="H520" s="95"/>
      <c r="I520" s="95"/>
      <c r="J520" s="95"/>
      <c r="K520" s="95"/>
      <c r="Y520" s="98"/>
      <c r="Z520" s="80">
        <f t="shared" si="27"/>
        <v>0</v>
      </c>
      <c r="AA520" s="80" t="str">
        <f t="shared" si="28"/>
        <v>合庆支行</v>
      </c>
      <c r="AB520" s="81" t="s">
        <v>898</v>
      </c>
      <c r="AC520" s="81">
        <v>0</v>
      </c>
      <c r="AD520" s="81">
        <v>0</v>
      </c>
      <c r="AE520" s="81">
        <v>0</v>
      </c>
      <c r="AF520" s="81">
        <v>0</v>
      </c>
      <c r="AG520" s="80" t="str">
        <f>IFERROR(VLOOKUP(AB520,$AI:$AJ,2,FALSE),0)</f>
        <v>合庆支行</v>
      </c>
      <c r="AI520" s="89" t="s">
        <v>829</v>
      </c>
      <c r="AJ520" s="89" t="s">
        <v>114</v>
      </c>
      <c r="AL520" s="83"/>
      <c r="AM520" s="83"/>
      <c r="AN520" s="83"/>
      <c r="AO520" s="83"/>
      <c r="AP520" s="83"/>
      <c r="AX520" s="80" t="s">
        <v>829</v>
      </c>
      <c r="AY520" s="80" t="s">
        <v>114</v>
      </c>
    </row>
    <row r="521" s="80" customFormat="1" ht="17.25" spans="1:51">
      <c r="A521" s="95"/>
      <c r="B521" s="95"/>
      <c r="C521" s="95"/>
      <c r="D521" s="95"/>
      <c r="E521" s="95"/>
      <c r="F521" s="95"/>
      <c r="G521" s="95"/>
      <c r="H521" s="95"/>
      <c r="I521" s="95"/>
      <c r="J521" s="95"/>
      <c r="K521" s="95"/>
      <c r="Y521" s="98"/>
      <c r="Z521" s="80">
        <f t="shared" si="27"/>
        <v>0</v>
      </c>
      <c r="AA521" s="80" t="str">
        <f t="shared" si="28"/>
        <v>营业部</v>
      </c>
      <c r="AB521" s="81" t="s">
        <v>595</v>
      </c>
      <c r="AC521" s="81">
        <v>0</v>
      </c>
      <c r="AD521" s="81">
        <v>0</v>
      </c>
      <c r="AE521" s="81">
        <v>0</v>
      </c>
      <c r="AF521" s="81">
        <v>0</v>
      </c>
      <c r="AG521" s="80" t="str">
        <f>IFERROR(VLOOKUP(AB521,$AI:$AJ,2,FALSE),0)</f>
        <v>营业部</v>
      </c>
      <c r="AI521" s="89" t="s">
        <v>900</v>
      </c>
      <c r="AJ521" s="89" t="s">
        <v>114</v>
      </c>
      <c r="AL521" s="83"/>
      <c r="AM521" s="83"/>
      <c r="AN521" s="83"/>
      <c r="AO521" s="83"/>
      <c r="AP521" s="83"/>
      <c r="AX521" s="80" t="s">
        <v>900</v>
      </c>
      <c r="AY521" s="80" t="s">
        <v>114</v>
      </c>
    </row>
    <row r="522" s="80" customFormat="1" ht="17.25" spans="1:51">
      <c r="A522" s="95"/>
      <c r="B522" s="95"/>
      <c r="C522" s="95"/>
      <c r="D522" s="95"/>
      <c r="E522" s="95"/>
      <c r="F522" s="95"/>
      <c r="G522" s="95"/>
      <c r="H522" s="95"/>
      <c r="I522" s="95"/>
      <c r="J522" s="95"/>
      <c r="K522" s="95"/>
      <c r="Y522" s="98"/>
      <c r="Z522" s="80">
        <f t="shared" si="27"/>
        <v>0</v>
      </c>
      <c r="AA522" s="80">
        <f t="shared" si="28"/>
        <v>0</v>
      </c>
      <c r="AB522" s="81" t="s">
        <v>899</v>
      </c>
      <c r="AC522" s="81">
        <v>0</v>
      </c>
      <c r="AD522" s="81">
        <v>0</v>
      </c>
      <c r="AE522" s="81">
        <v>0</v>
      </c>
      <c r="AF522" s="81">
        <v>0</v>
      </c>
      <c r="AG522" s="80">
        <f>IFERROR(VLOOKUP(AB522,$AI:$AJ,2,FALSE),0)</f>
        <v>0</v>
      </c>
      <c r="AI522" s="89" t="s">
        <v>901</v>
      </c>
      <c r="AJ522" s="89" t="s">
        <v>114</v>
      </c>
      <c r="AL522" s="83"/>
      <c r="AM522" s="83"/>
      <c r="AN522" s="83"/>
      <c r="AO522" s="83"/>
      <c r="AP522" s="83"/>
      <c r="AX522" s="80" t="s">
        <v>901</v>
      </c>
      <c r="AY522" s="80" t="s">
        <v>114</v>
      </c>
    </row>
    <row r="523" s="80" customFormat="1" ht="17.25" spans="1:51">
      <c r="A523" s="95"/>
      <c r="B523" s="95"/>
      <c r="C523" s="95"/>
      <c r="D523" s="95"/>
      <c r="E523" s="95"/>
      <c r="F523" s="95"/>
      <c r="G523" s="95"/>
      <c r="H523" s="95"/>
      <c r="I523" s="95"/>
      <c r="J523" s="95"/>
      <c r="K523" s="95"/>
      <c r="Y523" s="98"/>
      <c r="Z523" s="80">
        <f t="shared" si="27"/>
        <v>0</v>
      </c>
      <c r="AA523" s="80" t="str">
        <f t="shared" si="28"/>
        <v>民耀分理处</v>
      </c>
      <c r="AB523" s="81" t="s">
        <v>446</v>
      </c>
      <c r="AC523" s="81">
        <v>0</v>
      </c>
      <c r="AD523" s="81">
        <v>0</v>
      </c>
      <c r="AE523" s="81">
        <v>0</v>
      </c>
      <c r="AF523" s="81">
        <v>0</v>
      </c>
      <c r="AG523" s="80" t="str">
        <f>IFERROR(VLOOKUP(AB523,$AI:$AJ,2,FALSE),0)</f>
        <v>民耀分理处</v>
      </c>
      <c r="AI523" s="89" t="s">
        <v>902</v>
      </c>
      <c r="AJ523" s="89" t="s">
        <v>114</v>
      </c>
      <c r="AL523" s="83"/>
      <c r="AM523" s="83"/>
      <c r="AN523" s="83"/>
      <c r="AO523" s="83"/>
      <c r="AP523" s="83"/>
      <c r="AX523" s="80" t="s">
        <v>902</v>
      </c>
      <c r="AY523" s="80" t="s">
        <v>114</v>
      </c>
    </row>
    <row r="524" s="80" customFormat="1" ht="17.25" spans="1:51">
      <c r="A524" s="95"/>
      <c r="B524" s="95"/>
      <c r="C524" s="95"/>
      <c r="D524" s="95"/>
      <c r="E524" s="95"/>
      <c r="F524" s="95"/>
      <c r="G524" s="95"/>
      <c r="H524" s="95"/>
      <c r="I524" s="95"/>
      <c r="J524" s="95"/>
      <c r="K524" s="95"/>
      <c r="Y524" s="98"/>
      <c r="Z524" s="80">
        <f t="shared" si="27"/>
        <v>0</v>
      </c>
      <c r="AA524" s="80" t="str">
        <f t="shared" si="28"/>
        <v>高桥支行</v>
      </c>
      <c r="AB524" s="81" t="s">
        <v>900</v>
      </c>
      <c r="AC524" s="81">
        <v>0</v>
      </c>
      <c r="AD524" s="81">
        <v>0</v>
      </c>
      <c r="AE524" s="81">
        <v>0</v>
      </c>
      <c r="AF524" s="81">
        <v>0</v>
      </c>
      <c r="AG524" s="80" t="str">
        <f>IFERROR(VLOOKUP(AB524,$AI:$AJ,2,FALSE),0)</f>
        <v>高桥支行</v>
      </c>
      <c r="AI524" s="89" t="s">
        <v>762</v>
      </c>
      <c r="AJ524" s="89" t="s">
        <v>114</v>
      </c>
      <c r="AL524" s="83"/>
      <c r="AM524" s="83"/>
      <c r="AN524" s="83"/>
      <c r="AO524" s="83"/>
      <c r="AP524" s="83"/>
      <c r="AX524" s="80" t="s">
        <v>762</v>
      </c>
      <c r="AY524" s="80" t="s">
        <v>114</v>
      </c>
    </row>
    <row r="525" s="80" customFormat="1" ht="17.25" spans="1:51">
      <c r="A525" s="95"/>
      <c r="B525" s="95"/>
      <c r="C525" s="95"/>
      <c r="D525" s="95"/>
      <c r="E525" s="95"/>
      <c r="F525" s="95"/>
      <c r="G525" s="95"/>
      <c r="H525" s="95"/>
      <c r="I525" s="95"/>
      <c r="J525" s="95"/>
      <c r="K525" s="95"/>
      <c r="Y525" s="98"/>
      <c r="Z525" s="80">
        <f t="shared" si="27"/>
        <v>0</v>
      </c>
      <c r="AA525" s="80" t="str">
        <f t="shared" si="28"/>
        <v>唐镇支行</v>
      </c>
      <c r="AB525" s="81" t="s">
        <v>903</v>
      </c>
      <c r="AC525" s="81">
        <v>0</v>
      </c>
      <c r="AD525" s="81">
        <v>0</v>
      </c>
      <c r="AE525" s="81">
        <v>0</v>
      </c>
      <c r="AF525" s="81">
        <v>0</v>
      </c>
      <c r="AG525" s="80" t="str">
        <f>IFERROR(VLOOKUP(AB525,$AI:$AJ,2,FALSE),0)</f>
        <v>唐镇支行</v>
      </c>
      <c r="AI525" s="89" t="s">
        <v>904</v>
      </c>
      <c r="AJ525" s="89" t="s">
        <v>114</v>
      </c>
      <c r="AL525" s="83"/>
      <c r="AM525" s="83"/>
      <c r="AN525" s="83"/>
      <c r="AO525" s="83"/>
      <c r="AP525" s="83"/>
      <c r="AX525" s="80" t="s">
        <v>904</v>
      </c>
      <c r="AY525" s="80" t="s">
        <v>114</v>
      </c>
    </row>
    <row r="526" s="80" customFormat="1" ht="17.25" spans="1:51">
      <c r="A526" s="95"/>
      <c r="B526" s="95"/>
      <c r="C526" s="95"/>
      <c r="D526" s="95"/>
      <c r="E526" s="95"/>
      <c r="F526" s="95"/>
      <c r="G526" s="95"/>
      <c r="H526" s="95"/>
      <c r="I526" s="95"/>
      <c r="J526" s="95"/>
      <c r="K526" s="95"/>
      <c r="Y526" s="98"/>
      <c r="Z526" s="80">
        <f t="shared" si="27"/>
        <v>0</v>
      </c>
      <c r="AA526" s="80" t="str">
        <f t="shared" si="28"/>
        <v>金杨支行</v>
      </c>
      <c r="AB526" s="81" t="s">
        <v>449</v>
      </c>
      <c r="AC526" s="81">
        <v>0</v>
      </c>
      <c r="AD526" s="81">
        <v>0</v>
      </c>
      <c r="AE526" s="81">
        <v>0</v>
      </c>
      <c r="AF526" s="81">
        <v>0</v>
      </c>
      <c r="AG526" s="80" t="str">
        <f>IFERROR(VLOOKUP(AB526,$AI:$AJ,2,FALSE),0)</f>
        <v>金杨支行</v>
      </c>
      <c r="AI526" s="93" t="s">
        <v>905</v>
      </c>
      <c r="AJ526" s="89" t="s">
        <v>96</v>
      </c>
      <c r="AL526" s="83"/>
      <c r="AM526" s="83"/>
      <c r="AN526" s="83"/>
      <c r="AO526" s="83"/>
      <c r="AP526" s="83"/>
      <c r="AX526" s="80" t="s">
        <v>905</v>
      </c>
      <c r="AY526" s="80" t="s">
        <v>96</v>
      </c>
    </row>
    <row r="527" s="80" customFormat="1" ht="17.25" spans="1:51">
      <c r="A527" s="95"/>
      <c r="B527" s="95"/>
      <c r="C527" s="95"/>
      <c r="D527" s="95"/>
      <c r="E527" s="95"/>
      <c r="F527" s="95"/>
      <c r="G527" s="95"/>
      <c r="H527" s="95"/>
      <c r="I527" s="95"/>
      <c r="J527" s="95"/>
      <c r="K527" s="95"/>
      <c r="Y527" s="98"/>
      <c r="Z527" s="80">
        <f t="shared" si="27"/>
        <v>0</v>
      </c>
      <c r="AA527" s="80" t="str">
        <f t="shared" si="28"/>
        <v>运营管理部业务保障部</v>
      </c>
      <c r="AB527" s="81" t="s">
        <v>424</v>
      </c>
      <c r="AC527" s="81">
        <v>0</v>
      </c>
      <c r="AD527" s="81">
        <v>0</v>
      </c>
      <c r="AE527" s="81">
        <v>0</v>
      </c>
      <c r="AF527" s="81">
        <v>0</v>
      </c>
      <c r="AG527" s="80" t="str">
        <f>IFERROR(VLOOKUP(AB527,$AI:$AJ,2,FALSE),0)</f>
        <v>运营管理部业务保障部</v>
      </c>
      <c r="AI527" s="94" t="s">
        <v>393</v>
      </c>
      <c r="AJ527" s="89" t="s">
        <v>96</v>
      </c>
      <c r="AL527" s="83"/>
      <c r="AM527" s="83"/>
      <c r="AN527" s="83"/>
      <c r="AO527" s="83"/>
      <c r="AP527" s="83"/>
      <c r="AX527" s="80" t="s">
        <v>393</v>
      </c>
      <c r="AY527" s="80" t="s">
        <v>96</v>
      </c>
    </row>
    <row r="528" s="80" customFormat="1" ht="17.25" spans="1:51">
      <c r="A528" s="95"/>
      <c r="B528" s="95"/>
      <c r="C528" s="95"/>
      <c r="D528" s="95"/>
      <c r="E528" s="95"/>
      <c r="F528" s="95"/>
      <c r="G528" s="95"/>
      <c r="H528" s="95"/>
      <c r="I528" s="95"/>
      <c r="J528" s="95"/>
      <c r="K528" s="95"/>
      <c r="Y528" s="98"/>
      <c r="Z528" s="80">
        <f t="shared" si="27"/>
        <v>0</v>
      </c>
      <c r="AA528" s="80" t="str">
        <f t="shared" si="28"/>
        <v>杨思支行</v>
      </c>
      <c r="AB528" s="81" t="s">
        <v>451</v>
      </c>
      <c r="AC528" s="81">
        <v>0</v>
      </c>
      <c r="AD528" s="81">
        <v>0</v>
      </c>
      <c r="AE528" s="81">
        <v>1</v>
      </c>
      <c r="AF528" s="81">
        <v>0</v>
      </c>
      <c r="AG528" s="80" t="str">
        <f>IFERROR(VLOOKUP(AB528,$AI:$AJ,2,FALSE),0)</f>
        <v>杨思支行</v>
      </c>
      <c r="AI528" s="89" t="s">
        <v>172</v>
      </c>
      <c r="AJ528" s="89" t="s">
        <v>157</v>
      </c>
      <c r="AL528" s="83"/>
      <c r="AM528" s="83"/>
      <c r="AN528" s="83"/>
      <c r="AO528" s="83"/>
      <c r="AP528" s="83"/>
      <c r="AX528" s="80" t="s">
        <v>172</v>
      </c>
      <c r="AY528" s="80" t="s">
        <v>157</v>
      </c>
    </row>
    <row r="529" s="80" customFormat="1" ht="17.25" spans="1:51">
      <c r="A529" s="95"/>
      <c r="B529" s="95"/>
      <c r="C529" s="95"/>
      <c r="D529" s="95"/>
      <c r="E529" s="95"/>
      <c r="F529" s="95"/>
      <c r="G529" s="95"/>
      <c r="H529" s="95"/>
      <c r="I529" s="95"/>
      <c r="J529" s="95"/>
      <c r="K529" s="95"/>
      <c r="Y529" s="98"/>
      <c r="Z529" s="80">
        <f t="shared" si="27"/>
        <v>0</v>
      </c>
      <c r="AA529" s="80" t="str">
        <f t="shared" si="28"/>
        <v>高东支行</v>
      </c>
      <c r="AB529" s="81" t="s">
        <v>906</v>
      </c>
      <c r="AC529" s="81">
        <v>0</v>
      </c>
      <c r="AD529" s="81">
        <v>0</v>
      </c>
      <c r="AE529" s="81">
        <v>0</v>
      </c>
      <c r="AF529" s="81">
        <v>0</v>
      </c>
      <c r="AG529" s="80" t="str">
        <f>IFERROR(VLOOKUP(AB529,$AI:$AJ,2,FALSE),0)</f>
        <v>高东支行</v>
      </c>
      <c r="AI529" s="89" t="s">
        <v>907</v>
      </c>
      <c r="AJ529" s="89" t="s">
        <v>96</v>
      </c>
      <c r="AL529" s="83"/>
      <c r="AM529" s="83"/>
      <c r="AN529" s="83"/>
      <c r="AO529" s="83"/>
      <c r="AP529" s="83"/>
      <c r="AX529" s="80" t="s">
        <v>907</v>
      </c>
      <c r="AY529" s="80" t="s">
        <v>96</v>
      </c>
    </row>
    <row r="530" s="80" customFormat="1" ht="17.25" spans="1:51">
      <c r="A530" s="95"/>
      <c r="B530" s="95"/>
      <c r="C530" s="95"/>
      <c r="D530" s="95"/>
      <c r="E530" s="95"/>
      <c r="F530" s="95"/>
      <c r="G530" s="95"/>
      <c r="H530" s="95"/>
      <c r="I530" s="95"/>
      <c r="J530" s="95"/>
      <c r="K530" s="95"/>
      <c r="Y530" s="98"/>
      <c r="Z530" s="80">
        <f t="shared" si="27"/>
        <v>0</v>
      </c>
      <c r="AA530" s="80" t="str">
        <f t="shared" si="28"/>
        <v>北蔡支行</v>
      </c>
      <c r="AB530" s="81" t="s">
        <v>808</v>
      </c>
      <c r="AC530" s="81">
        <v>0</v>
      </c>
      <c r="AD530" s="81">
        <v>0</v>
      </c>
      <c r="AE530" s="81">
        <v>0</v>
      </c>
      <c r="AF530" s="81">
        <v>0</v>
      </c>
      <c r="AG530" s="80" t="str">
        <f>IFERROR(VLOOKUP(AB530,$AI:$AJ,2,FALSE),0)</f>
        <v>北蔡支行</v>
      </c>
      <c r="AI530" s="89" t="s">
        <v>837</v>
      </c>
      <c r="AJ530" s="89" t="s">
        <v>96</v>
      </c>
      <c r="AL530" s="83"/>
      <c r="AM530" s="83"/>
      <c r="AN530" s="83"/>
      <c r="AO530" s="83"/>
      <c r="AP530" s="83"/>
      <c r="AX530" s="80" t="s">
        <v>837</v>
      </c>
      <c r="AY530" s="80" t="s">
        <v>96</v>
      </c>
    </row>
    <row r="531" s="80" customFormat="1" ht="17.25" spans="1:51">
      <c r="A531" s="95"/>
      <c r="B531" s="95"/>
      <c r="C531" s="95"/>
      <c r="D531" s="95"/>
      <c r="E531" s="95"/>
      <c r="F531" s="95"/>
      <c r="G531" s="95"/>
      <c r="H531" s="95"/>
      <c r="I531" s="95"/>
      <c r="J531" s="95"/>
      <c r="K531" s="95"/>
      <c r="Y531" s="98"/>
      <c r="Z531" s="80">
        <f t="shared" si="27"/>
        <v>0</v>
      </c>
      <c r="AA531" s="80" t="str">
        <f t="shared" si="28"/>
        <v>三林支行</v>
      </c>
      <c r="AB531" s="81" t="s">
        <v>724</v>
      </c>
      <c r="AC531" s="81">
        <v>0</v>
      </c>
      <c r="AD531" s="81">
        <v>0</v>
      </c>
      <c r="AE531" s="81">
        <v>0</v>
      </c>
      <c r="AF531" s="81">
        <v>0</v>
      </c>
      <c r="AG531" s="80" t="str">
        <f>IFERROR(VLOOKUP(AB531,$AI:$AJ,2,FALSE),0)</f>
        <v>三林支行</v>
      </c>
      <c r="AI531" s="89" t="s">
        <v>365</v>
      </c>
      <c r="AJ531" s="89" t="s">
        <v>96</v>
      </c>
      <c r="AL531" s="83"/>
      <c r="AM531" s="83"/>
      <c r="AN531" s="83"/>
      <c r="AO531" s="83"/>
      <c r="AP531" s="83"/>
      <c r="AX531" s="80" t="s">
        <v>365</v>
      </c>
      <c r="AY531" s="80" t="s">
        <v>96</v>
      </c>
    </row>
    <row r="532" s="80" customFormat="1" ht="17.25" spans="1:51">
      <c r="A532" s="95"/>
      <c r="B532" s="95"/>
      <c r="C532" s="95"/>
      <c r="D532" s="95"/>
      <c r="E532" s="95"/>
      <c r="F532" s="95"/>
      <c r="G532" s="95"/>
      <c r="H532" s="95"/>
      <c r="I532" s="95"/>
      <c r="J532" s="95"/>
      <c r="K532" s="95"/>
      <c r="Y532" s="98"/>
      <c r="Z532" s="80">
        <f t="shared" si="27"/>
        <v>0</v>
      </c>
      <c r="AA532" s="80" t="str">
        <f t="shared" si="28"/>
        <v>花木支行</v>
      </c>
      <c r="AB532" s="81" t="s">
        <v>237</v>
      </c>
      <c r="AC532" s="81">
        <v>0</v>
      </c>
      <c r="AD532" s="81">
        <v>0</v>
      </c>
      <c r="AE532" s="81">
        <v>0</v>
      </c>
      <c r="AF532" s="81">
        <v>0</v>
      </c>
      <c r="AG532" s="80" t="str">
        <f>IFERROR(VLOOKUP(AB532,$AI:$AJ,2,FALSE),0)</f>
        <v>花木支行</v>
      </c>
      <c r="AI532" s="89" t="s">
        <v>908</v>
      </c>
      <c r="AJ532" s="89" t="s">
        <v>96</v>
      </c>
      <c r="AL532" s="83"/>
      <c r="AM532" s="83"/>
      <c r="AN532" s="83"/>
      <c r="AO532" s="83"/>
      <c r="AP532" s="83"/>
      <c r="AX532" s="80" t="s">
        <v>908</v>
      </c>
      <c r="AY532" s="80" t="s">
        <v>96</v>
      </c>
    </row>
    <row r="533" s="80" customFormat="1" ht="17.25" spans="1:51">
      <c r="A533" s="95"/>
      <c r="B533" s="95"/>
      <c r="C533" s="95"/>
      <c r="D533" s="95"/>
      <c r="E533" s="95"/>
      <c r="F533" s="95"/>
      <c r="G533" s="95"/>
      <c r="H533" s="95"/>
      <c r="I533" s="95"/>
      <c r="J533" s="95"/>
      <c r="K533" s="95"/>
      <c r="Y533" s="98"/>
      <c r="Z533" s="80">
        <f t="shared" si="27"/>
        <v>0</v>
      </c>
      <c r="AA533" s="80" t="str">
        <f t="shared" si="28"/>
        <v>北蔡支行</v>
      </c>
      <c r="AB533" s="81" t="s">
        <v>794</v>
      </c>
      <c r="AC533" s="81">
        <v>0</v>
      </c>
      <c r="AD533" s="81">
        <v>0</v>
      </c>
      <c r="AE533" s="81">
        <v>0</v>
      </c>
      <c r="AF533" s="81">
        <v>0</v>
      </c>
      <c r="AG533" s="80" t="str">
        <f>IFERROR(VLOOKUP(AB533,$AI:$AJ,2,FALSE),0)</f>
        <v>北蔡支行</v>
      </c>
      <c r="AI533" s="89" t="s">
        <v>909</v>
      </c>
      <c r="AJ533" s="89" t="s">
        <v>96</v>
      </c>
      <c r="AL533" s="83"/>
      <c r="AM533" s="83"/>
      <c r="AN533" s="83"/>
      <c r="AO533" s="83"/>
      <c r="AP533" s="83"/>
      <c r="AX533" s="80" t="s">
        <v>909</v>
      </c>
      <c r="AY533" s="80" t="s">
        <v>96</v>
      </c>
    </row>
    <row r="534" s="80" customFormat="1" ht="17.25" spans="1:51">
      <c r="A534" s="95"/>
      <c r="B534" s="95"/>
      <c r="C534" s="95"/>
      <c r="D534" s="95"/>
      <c r="E534" s="95"/>
      <c r="F534" s="95"/>
      <c r="G534" s="95"/>
      <c r="H534" s="95"/>
      <c r="I534" s="95"/>
      <c r="J534" s="95"/>
      <c r="K534" s="95"/>
      <c r="Y534" s="98"/>
      <c r="Z534" s="80">
        <f t="shared" si="27"/>
        <v>0</v>
      </c>
      <c r="AA534" s="80" t="str">
        <f t="shared" si="28"/>
        <v>零售市场部</v>
      </c>
      <c r="AB534" s="81" t="s">
        <v>240</v>
      </c>
      <c r="AC534" s="81">
        <v>0</v>
      </c>
      <c r="AD534" s="81">
        <v>0</v>
      </c>
      <c r="AE534" s="81">
        <v>0</v>
      </c>
      <c r="AF534" s="81">
        <v>0</v>
      </c>
      <c r="AG534" s="80" t="str">
        <f>IFERROR(VLOOKUP(AB534,$AI:$AJ,2,FALSE),0)</f>
        <v>零售市场部</v>
      </c>
      <c r="AI534" s="89" t="s">
        <v>910</v>
      </c>
      <c r="AJ534" s="89" t="s">
        <v>96</v>
      </c>
      <c r="AL534" s="83"/>
      <c r="AM534" s="83"/>
      <c r="AN534" s="83"/>
      <c r="AO534" s="83"/>
      <c r="AP534" s="83"/>
      <c r="AX534" s="80" t="s">
        <v>910</v>
      </c>
      <c r="AY534" s="80" t="s">
        <v>96</v>
      </c>
    </row>
    <row r="535" s="80" customFormat="1" ht="17.25" spans="1:51">
      <c r="A535" s="95"/>
      <c r="B535" s="95"/>
      <c r="C535" s="95"/>
      <c r="D535" s="95"/>
      <c r="E535" s="95"/>
      <c r="F535" s="95"/>
      <c r="G535" s="95"/>
      <c r="H535" s="95"/>
      <c r="I535" s="95"/>
      <c r="J535" s="95"/>
      <c r="K535" s="95"/>
      <c r="Y535" s="98"/>
      <c r="Z535" s="80">
        <f t="shared" si="27"/>
        <v>0</v>
      </c>
      <c r="AA535" s="80" t="str">
        <f t="shared" si="28"/>
        <v>唐镇支行</v>
      </c>
      <c r="AB535" s="81" t="s">
        <v>457</v>
      </c>
      <c r="AC535" s="81">
        <v>0</v>
      </c>
      <c r="AD535" s="81">
        <v>0</v>
      </c>
      <c r="AE535" s="81">
        <v>0</v>
      </c>
      <c r="AF535" s="81">
        <v>0</v>
      </c>
      <c r="AG535" s="80" t="str">
        <f>IFERROR(VLOOKUP(AB535,$AI:$AJ,2,FALSE),0)</f>
        <v>唐镇支行</v>
      </c>
      <c r="AI535" s="91" t="s">
        <v>911</v>
      </c>
      <c r="AJ535" s="89" t="s">
        <v>225</v>
      </c>
      <c r="AL535" s="83"/>
      <c r="AM535" s="83"/>
      <c r="AN535" s="83"/>
      <c r="AO535" s="83"/>
      <c r="AP535" s="83"/>
      <c r="AX535" s="80" t="s">
        <v>911</v>
      </c>
      <c r="AY535" s="80" t="s">
        <v>225</v>
      </c>
    </row>
    <row r="536" s="80" customFormat="1" ht="17.25" spans="1:51">
      <c r="A536" s="95"/>
      <c r="B536" s="95"/>
      <c r="C536" s="95"/>
      <c r="D536" s="95"/>
      <c r="E536" s="95"/>
      <c r="F536" s="95"/>
      <c r="G536" s="95"/>
      <c r="H536" s="95"/>
      <c r="I536" s="95"/>
      <c r="J536" s="95"/>
      <c r="K536" s="95"/>
      <c r="Y536" s="98"/>
      <c r="Z536" s="80">
        <f t="shared" si="27"/>
        <v>0</v>
      </c>
      <c r="AA536" s="80" t="str">
        <f t="shared" si="28"/>
        <v>三林支行</v>
      </c>
      <c r="AB536" s="81" t="s">
        <v>717</v>
      </c>
      <c r="AC536" s="81">
        <v>0</v>
      </c>
      <c r="AD536" s="81">
        <v>0</v>
      </c>
      <c r="AE536" s="81">
        <v>0</v>
      </c>
      <c r="AF536" s="81">
        <v>0</v>
      </c>
      <c r="AG536" s="80" t="str">
        <f>IFERROR(VLOOKUP(AB536,$AI:$AJ,2,FALSE),0)</f>
        <v>三林支行</v>
      </c>
      <c r="AI536" s="93" t="s">
        <v>552</v>
      </c>
      <c r="AJ536" s="89" t="s">
        <v>225</v>
      </c>
      <c r="AL536" s="83"/>
      <c r="AM536" s="83"/>
      <c r="AN536" s="83"/>
      <c r="AO536" s="83"/>
      <c r="AP536" s="83"/>
      <c r="AX536" s="80" t="s">
        <v>552</v>
      </c>
      <c r="AY536" s="80" t="s">
        <v>225</v>
      </c>
    </row>
    <row r="537" s="80" customFormat="1" ht="17.25" spans="1:51">
      <c r="A537" s="95"/>
      <c r="B537" s="95"/>
      <c r="C537" s="95"/>
      <c r="D537" s="95"/>
      <c r="E537" s="95"/>
      <c r="F537" s="95"/>
      <c r="G537" s="95"/>
      <c r="H537" s="95"/>
      <c r="I537" s="95"/>
      <c r="J537" s="95"/>
      <c r="K537" s="95"/>
      <c r="Y537" s="98"/>
      <c r="Z537" s="80">
        <f t="shared" si="27"/>
        <v>0</v>
      </c>
      <c r="AA537" s="80" t="str">
        <f t="shared" si="28"/>
        <v>风险管理部</v>
      </c>
      <c r="AB537" s="81" t="s">
        <v>511</v>
      </c>
      <c r="AC537" s="81">
        <v>0</v>
      </c>
      <c r="AD537" s="81">
        <v>0</v>
      </c>
      <c r="AE537" s="81">
        <v>0</v>
      </c>
      <c r="AF537" s="81">
        <v>0</v>
      </c>
      <c r="AG537" s="80" t="str">
        <f>IFERROR(VLOOKUP(AB537,$AI:$AJ,2,FALSE),0)</f>
        <v>风险管理部</v>
      </c>
      <c r="AI537" s="89" t="s">
        <v>416</v>
      </c>
      <c r="AJ537" s="89" t="s">
        <v>225</v>
      </c>
      <c r="AL537" s="83"/>
      <c r="AM537" s="83"/>
      <c r="AN537" s="83"/>
      <c r="AO537" s="83"/>
      <c r="AP537" s="83"/>
      <c r="AX537" s="80" t="s">
        <v>416</v>
      </c>
      <c r="AY537" s="80" t="s">
        <v>225</v>
      </c>
    </row>
    <row r="538" s="80" customFormat="1" ht="17.25" spans="1:51">
      <c r="A538" s="95"/>
      <c r="B538" s="95"/>
      <c r="C538" s="95"/>
      <c r="D538" s="95"/>
      <c r="E538" s="95"/>
      <c r="F538" s="95"/>
      <c r="G538" s="95"/>
      <c r="H538" s="95"/>
      <c r="I538" s="95"/>
      <c r="J538" s="95"/>
      <c r="K538" s="95"/>
      <c r="Y538" s="98"/>
      <c r="Z538" s="80">
        <f t="shared" si="27"/>
        <v>0</v>
      </c>
      <c r="AA538" s="80">
        <f t="shared" si="28"/>
        <v>0</v>
      </c>
      <c r="AB538" s="81" t="s">
        <v>912</v>
      </c>
      <c r="AC538" s="81">
        <v>0</v>
      </c>
      <c r="AD538" s="81">
        <v>0</v>
      </c>
      <c r="AE538" s="81">
        <v>0</v>
      </c>
      <c r="AF538" s="81">
        <v>0</v>
      </c>
      <c r="AG538" s="80">
        <f>IFERROR(VLOOKUP(AB538,$AI:$AJ,2,FALSE),0)</f>
        <v>0</v>
      </c>
      <c r="AI538" s="94" t="s">
        <v>443</v>
      </c>
      <c r="AJ538" s="89" t="s">
        <v>225</v>
      </c>
      <c r="AL538" s="83"/>
      <c r="AM538" s="83"/>
      <c r="AN538" s="83"/>
      <c r="AO538" s="83"/>
      <c r="AP538" s="83"/>
      <c r="AX538" s="80" t="s">
        <v>443</v>
      </c>
      <c r="AY538" s="80" t="s">
        <v>225</v>
      </c>
    </row>
    <row r="539" s="80" customFormat="1" ht="17.25" spans="1:51">
      <c r="A539" s="95"/>
      <c r="B539" s="95"/>
      <c r="C539" s="95"/>
      <c r="D539" s="95"/>
      <c r="E539" s="95"/>
      <c r="F539" s="95"/>
      <c r="G539" s="95"/>
      <c r="H539" s="95"/>
      <c r="I539" s="95"/>
      <c r="J539" s="95"/>
      <c r="K539" s="95"/>
      <c r="Y539" s="98"/>
      <c r="Z539" s="80">
        <f t="shared" si="27"/>
        <v>0</v>
      </c>
      <c r="AA539" s="80">
        <f t="shared" si="28"/>
        <v>0</v>
      </c>
      <c r="AB539" s="81" t="s">
        <v>913</v>
      </c>
      <c r="AC539" s="81">
        <v>0</v>
      </c>
      <c r="AD539" s="81">
        <v>0</v>
      </c>
      <c r="AE539" s="81">
        <v>0</v>
      </c>
      <c r="AF539" s="81">
        <v>0</v>
      </c>
      <c r="AG539" s="80">
        <f>IFERROR(VLOOKUP(AB539,$AI:$AJ,2,FALSE),0)</f>
        <v>0</v>
      </c>
      <c r="AI539" s="89" t="s">
        <v>112</v>
      </c>
      <c r="AJ539" s="89" t="s">
        <v>225</v>
      </c>
      <c r="AL539" s="83"/>
      <c r="AM539" s="83"/>
      <c r="AN539" s="83"/>
      <c r="AO539" s="83"/>
      <c r="AP539" s="83"/>
      <c r="AX539" s="80" t="s">
        <v>112</v>
      </c>
      <c r="AY539" s="80" t="s">
        <v>225</v>
      </c>
    </row>
    <row r="540" s="80" customFormat="1" ht="17.25" spans="1:51">
      <c r="A540" s="95"/>
      <c r="B540" s="95"/>
      <c r="C540" s="95"/>
      <c r="D540" s="95"/>
      <c r="E540" s="95"/>
      <c r="F540" s="95"/>
      <c r="G540" s="95"/>
      <c r="H540" s="95"/>
      <c r="I540" s="95"/>
      <c r="J540" s="95"/>
      <c r="K540" s="95"/>
      <c r="Y540" s="98"/>
      <c r="Z540" s="80">
        <f t="shared" si="27"/>
        <v>0</v>
      </c>
      <c r="AA540" s="80" t="str">
        <f t="shared" si="28"/>
        <v>陆家嘴支行</v>
      </c>
      <c r="AB540" s="81" t="s">
        <v>655</v>
      </c>
      <c r="AC540" s="81">
        <v>0</v>
      </c>
      <c r="AD540" s="81">
        <v>0</v>
      </c>
      <c r="AE540" s="81">
        <v>0</v>
      </c>
      <c r="AF540" s="81">
        <v>0</v>
      </c>
      <c r="AG540" s="80" t="str">
        <f>IFERROR(VLOOKUP(AB540,$AI:$AJ,2,FALSE),0)</f>
        <v>陆家嘴支行</v>
      </c>
      <c r="AI540" s="92" t="s">
        <v>736</v>
      </c>
      <c r="AJ540" s="89" t="s">
        <v>104</v>
      </c>
      <c r="AL540" s="83"/>
      <c r="AM540" s="83"/>
      <c r="AN540" s="83"/>
      <c r="AO540" s="83"/>
      <c r="AP540" s="83"/>
      <c r="AX540" s="80" t="s">
        <v>736</v>
      </c>
      <c r="AY540" s="80" t="s">
        <v>104</v>
      </c>
    </row>
    <row r="541" s="80" customFormat="1" ht="17.25" spans="1:51">
      <c r="A541" s="95"/>
      <c r="B541" s="95"/>
      <c r="C541" s="95"/>
      <c r="D541" s="95"/>
      <c r="E541" s="95"/>
      <c r="F541" s="95"/>
      <c r="G541" s="95"/>
      <c r="H541" s="95"/>
      <c r="I541" s="95"/>
      <c r="J541" s="95"/>
      <c r="K541" s="95"/>
      <c r="Y541" s="98"/>
      <c r="Z541" s="80">
        <f t="shared" si="27"/>
        <v>0</v>
      </c>
      <c r="AA541" s="80">
        <f t="shared" si="28"/>
        <v>0</v>
      </c>
      <c r="AB541" s="81" t="s">
        <v>914</v>
      </c>
      <c r="AC541" s="81">
        <v>0</v>
      </c>
      <c r="AD541" s="81">
        <v>0</v>
      </c>
      <c r="AE541" s="81">
        <v>0</v>
      </c>
      <c r="AF541" s="81">
        <v>0</v>
      </c>
      <c r="AG541" s="80">
        <f>IFERROR(VLOOKUP(AB541,$AI:$AJ,2,FALSE),0)</f>
        <v>0</v>
      </c>
      <c r="AI541" s="89" t="s">
        <v>360</v>
      </c>
      <c r="AJ541" s="89" t="s">
        <v>104</v>
      </c>
      <c r="AL541" s="83"/>
      <c r="AM541" s="83"/>
      <c r="AN541" s="83"/>
      <c r="AO541" s="83"/>
      <c r="AP541" s="83"/>
      <c r="AX541" s="80" t="s">
        <v>360</v>
      </c>
      <c r="AY541" s="80" t="s">
        <v>104</v>
      </c>
    </row>
    <row r="542" s="80" customFormat="1" ht="17.25" spans="1:51">
      <c r="A542" s="95"/>
      <c r="B542" s="95"/>
      <c r="C542" s="95"/>
      <c r="D542" s="95"/>
      <c r="E542" s="95"/>
      <c r="F542" s="95"/>
      <c r="G542" s="95"/>
      <c r="H542" s="95"/>
      <c r="I542" s="95"/>
      <c r="J542" s="95"/>
      <c r="K542" s="95"/>
      <c r="Y542" s="98"/>
      <c r="Z542" s="80">
        <f t="shared" si="27"/>
        <v>0</v>
      </c>
      <c r="AA542" s="80" t="str">
        <f t="shared" si="28"/>
        <v>运营管理部</v>
      </c>
      <c r="AB542" s="81" t="s">
        <v>402</v>
      </c>
      <c r="AC542" s="81">
        <v>0</v>
      </c>
      <c r="AD542" s="81">
        <v>0</v>
      </c>
      <c r="AE542" s="81">
        <v>0</v>
      </c>
      <c r="AF542" s="81">
        <v>0</v>
      </c>
      <c r="AG542" s="80" t="str">
        <f>IFERROR(VLOOKUP(AB542,$AI:$AJ,2,FALSE),0)</f>
        <v>运营管理部</v>
      </c>
      <c r="AI542" s="89" t="s">
        <v>825</v>
      </c>
      <c r="AJ542" s="89" t="s">
        <v>104</v>
      </c>
      <c r="AL542" s="83"/>
      <c r="AM542" s="83"/>
      <c r="AN542" s="83"/>
      <c r="AO542" s="83"/>
      <c r="AP542" s="83"/>
      <c r="AX542" s="80" t="s">
        <v>825</v>
      </c>
      <c r="AY542" s="80" t="s">
        <v>104</v>
      </c>
    </row>
    <row r="543" s="80" customFormat="1" ht="17.25" spans="1:51">
      <c r="A543" s="95"/>
      <c r="B543" s="95"/>
      <c r="C543" s="95"/>
      <c r="D543" s="95"/>
      <c r="E543" s="95"/>
      <c r="F543" s="95"/>
      <c r="G543" s="95"/>
      <c r="H543" s="95"/>
      <c r="I543" s="95"/>
      <c r="J543" s="95"/>
      <c r="K543" s="95"/>
      <c r="Y543" s="98"/>
      <c r="Z543" s="80">
        <f t="shared" si="27"/>
        <v>0</v>
      </c>
      <c r="AA543" s="80" t="str">
        <f t="shared" si="28"/>
        <v>新园路支行</v>
      </c>
      <c r="AB543" s="81" t="s">
        <v>459</v>
      </c>
      <c r="AC543" s="81">
        <v>0</v>
      </c>
      <c r="AD543" s="81">
        <v>0</v>
      </c>
      <c r="AE543" s="81">
        <v>0</v>
      </c>
      <c r="AF543" s="81">
        <v>0</v>
      </c>
      <c r="AG543" s="80" t="str">
        <f>IFERROR(VLOOKUP(AB543,$AI:$AJ,2,FALSE),0)</f>
        <v>新园路支行</v>
      </c>
      <c r="AI543" s="89" t="s">
        <v>626</v>
      </c>
      <c r="AJ543" s="89" t="s">
        <v>104</v>
      </c>
      <c r="AL543" s="83"/>
      <c r="AM543" s="83"/>
      <c r="AN543" s="83"/>
      <c r="AO543" s="83"/>
      <c r="AP543" s="83"/>
      <c r="AX543" s="80" t="s">
        <v>626</v>
      </c>
      <c r="AY543" s="80" t="s">
        <v>104</v>
      </c>
    </row>
    <row r="544" s="80" customFormat="1" ht="17.25" spans="1:51">
      <c r="A544" s="95"/>
      <c r="B544" s="95"/>
      <c r="C544" s="95"/>
      <c r="D544" s="95"/>
      <c r="E544" s="95"/>
      <c r="F544" s="95"/>
      <c r="G544" s="95"/>
      <c r="H544" s="95"/>
      <c r="I544" s="95"/>
      <c r="J544" s="95"/>
      <c r="K544" s="95"/>
      <c r="Y544" s="98"/>
      <c r="Z544" s="80">
        <f t="shared" si="27"/>
        <v>0</v>
      </c>
      <c r="AA544" s="80" t="str">
        <f t="shared" si="28"/>
        <v>香山分理处</v>
      </c>
      <c r="AB544" s="81" t="s">
        <v>461</v>
      </c>
      <c r="AC544" s="81">
        <v>0</v>
      </c>
      <c r="AD544" s="81">
        <v>0</v>
      </c>
      <c r="AE544" s="81">
        <v>0</v>
      </c>
      <c r="AF544" s="81">
        <v>0</v>
      </c>
      <c r="AG544" s="80" t="str">
        <f>IFERROR(VLOOKUP(AB544,$AI:$AJ,2,FALSE),0)</f>
        <v>香山分理处</v>
      </c>
      <c r="AI544" s="89" t="s">
        <v>218</v>
      </c>
      <c r="AJ544" s="89" t="s">
        <v>104</v>
      </c>
      <c r="AL544" s="83"/>
      <c r="AM544" s="83"/>
      <c r="AN544" s="83"/>
      <c r="AO544" s="83"/>
      <c r="AP544" s="83"/>
      <c r="AX544" s="80" t="s">
        <v>218</v>
      </c>
      <c r="AY544" s="80" t="s">
        <v>104</v>
      </c>
    </row>
    <row r="545" s="80" customFormat="1" ht="17.25" spans="1:51">
      <c r="A545" s="95"/>
      <c r="B545" s="95"/>
      <c r="C545" s="95"/>
      <c r="D545" s="95"/>
      <c r="E545" s="95"/>
      <c r="F545" s="95"/>
      <c r="G545" s="95"/>
      <c r="H545" s="95"/>
      <c r="I545" s="95"/>
      <c r="J545" s="95"/>
      <c r="K545" s="95"/>
      <c r="Y545" s="98"/>
      <c r="Z545" s="80">
        <f t="shared" si="27"/>
        <v>0</v>
      </c>
      <c r="AA545" s="80">
        <f t="shared" si="28"/>
        <v>0</v>
      </c>
      <c r="AB545" s="81" t="s">
        <v>915</v>
      </c>
      <c r="AC545" s="81">
        <v>0</v>
      </c>
      <c r="AD545" s="81">
        <v>0</v>
      </c>
      <c r="AE545" s="81">
        <v>0</v>
      </c>
      <c r="AF545" s="81">
        <v>0</v>
      </c>
      <c r="AG545" s="80">
        <f>IFERROR(VLOOKUP(AB545,$AI:$AJ,2,FALSE),0)</f>
        <v>0</v>
      </c>
      <c r="AI545" s="89" t="s">
        <v>765</v>
      </c>
      <c r="AJ545" s="89" t="s">
        <v>104</v>
      </c>
      <c r="AL545" s="83"/>
      <c r="AM545" s="83"/>
      <c r="AN545" s="83"/>
      <c r="AO545" s="83"/>
      <c r="AP545" s="83"/>
      <c r="AX545" s="80" t="s">
        <v>765</v>
      </c>
      <c r="AY545" s="80" t="s">
        <v>104</v>
      </c>
    </row>
    <row r="546" s="80" customFormat="1" ht="17.25" spans="1:51">
      <c r="A546" s="95"/>
      <c r="B546" s="95"/>
      <c r="C546" s="95"/>
      <c r="D546" s="95"/>
      <c r="E546" s="95"/>
      <c r="F546" s="95"/>
      <c r="G546" s="95"/>
      <c r="H546" s="95"/>
      <c r="I546" s="95"/>
      <c r="J546" s="95"/>
      <c r="K546" s="95"/>
      <c r="Y546" s="98"/>
      <c r="Z546" s="80">
        <f t="shared" si="27"/>
        <v>0</v>
      </c>
      <c r="AA546" s="80">
        <f t="shared" si="28"/>
        <v>0</v>
      </c>
      <c r="AB546" s="81" t="s">
        <v>916</v>
      </c>
      <c r="AC546" s="81">
        <v>0</v>
      </c>
      <c r="AD546" s="81">
        <v>0</v>
      </c>
      <c r="AE546" s="81">
        <v>0</v>
      </c>
      <c r="AF546" s="81">
        <v>0</v>
      </c>
      <c r="AG546" s="80">
        <f>IFERROR(VLOOKUP(AB546,$AI:$AJ,2,FALSE),0)</f>
        <v>0</v>
      </c>
      <c r="AI546" s="89" t="s">
        <v>918</v>
      </c>
      <c r="AJ546" s="89" t="s">
        <v>104</v>
      </c>
      <c r="AL546" s="83"/>
      <c r="AM546" s="83"/>
      <c r="AN546" s="83"/>
      <c r="AO546" s="83"/>
      <c r="AP546" s="83"/>
      <c r="AX546" s="80" t="s">
        <v>918</v>
      </c>
      <c r="AY546" s="80" t="s">
        <v>104</v>
      </c>
    </row>
    <row r="547" s="80" customFormat="1" ht="17.25" spans="1:51">
      <c r="A547" s="95"/>
      <c r="B547" s="95"/>
      <c r="C547" s="95"/>
      <c r="D547" s="95"/>
      <c r="E547" s="95"/>
      <c r="F547" s="95"/>
      <c r="G547" s="95"/>
      <c r="H547" s="95"/>
      <c r="I547" s="95"/>
      <c r="J547" s="95"/>
      <c r="K547" s="95"/>
      <c r="Y547" s="98"/>
      <c r="Z547" s="80">
        <f t="shared" si="27"/>
        <v>0</v>
      </c>
      <c r="AA547" s="80" t="str">
        <f t="shared" si="28"/>
        <v>川沙支行</v>
      </c>
      <c r="AB547" s="81" t="s">
        <v>917</v>
      </c>
      <c r="AC547" s="81">
        <v>0</v>
      </c>
      <c r="AD547" s="81">
        <v>0</v>
      </c>
      <c r="AE547" s="81">
        <v>0</v>
      </c>
      <c r="AF547" s="81">
        <v>0</v>
      </c>
      <c r="AG547" s="80" t="str">
        <f>IFERROR(VLOOKUP(AB547,$AI:$AJ,2,FALSE),0)</f>
        <v>川沙支行</v>
      </c>
      <c r="AI547" s="89" t="s">
        <v>122</v>
      </c>
      <c r="AJ547" s="89" t="s">
        <v>104</v>
      </c>
      <c r="AL547" s="83"/>
      <c r="AM547" s="83"/>
      <c r="AN547" s="83"/>
      <c r="AO547" s="83"/>
      <c r="AP547" s="83"/>
      <c r="AX547" s="80" t="s">
        <v>122</v>
      </c>
      <c r="AY547" s="80" t="s">
        <v>104</v>
      </c>
    </row>
    <row r="548" s="80" customFormat="1" ht="17.25" spans="1:51">
      <c r="A548" s="95"/>
      <c r="B548" s="95"/>
      <c r="C548" s="95"/>
      <c r="D548" s="95"/>
      <c r="E548" s="95"/>
      <c r="F548" s="95"/>
      <c r="G548" s="95"/>
      <c r="H548" s="95"/>
      <c r="I548" s="95"/>
      <c r="J548" s="95"/>
      <c r="K548" s="95"/>
      <c r="Y548" s="98"/>
      <c r="Z548" s="80">
        <f t="shared" si="27"/>
        <v>0</v>
      </c>
      <c r="AA548" s="80" t="str">
        <f t="shared" si="28"/>
        <v>严桥支行</v>
      </c>
      <c r="AB548" s="81" t="s">
        <v>464</v>
      </c>
      <c r="AC548" s="81">
        <v>0</v>
      </c>
      <c r="AD548" s="81">
        <v>0</v>
      </c>
      <c r="AE548" s="81">
        <v>0</v>
      </c>
      <c r="AF548" s="81">
        <v>0</v>
      </c>
      <c r="AG548" s="80" t="str">
        <f>IFERROR(VLOOKUP(AB548,$AI:$AJ,2,FALSE),0)</f>
        <v>严桥支行</v>
      </c>
      <c r="AI548" s="89" t="s">
        <v>245</v>
      </c>
      <c r="AJ548" s="89" t="s">
        <v>225</v>
      </c>
      <c r="AL548" s="83"/>
      <c r="AM548" s="83"/>
      <c r="AN548" s="83"/>
      <c r="AO548" s="83"/>
      <c r="AP548" s="83"/>
      <c r="AX548" s="80" t="s">
        <v>245</v>
      </c>
      <c r="AY548" s="80" t="s">
        <v>225</v>
      </c>
    </row>
    <row r="549" s="80" customFormat="1" ht="17.25" spans="1:51">
      <c r="A549" s="95"/>
      <c r="B549" s="95"/>
      <c r="C549" s="95"/>
      <c r="D549" s="95"/>
      <c r="E549" s="95"/>
      <c r="F549" s="95"/>
      <c r="G549" s="95"/>
      <c r="H549" s="95"/>
      <c r="I549" s="95"/>
      <c r="J549" s="95"/>
      <c r="K549" s="95"/>
      <c r="Y549" s="98"/>
      <c r="Z549" s="80">
        <f t="shared" si="27"/>
        <v>0</v>
      </c>
      <c r="AA549" s="80" t="str">
        <f t="shared" si="28"/>
        <v>唐镇支行</v>
      </c>
      <c r="AB549" s="81" t="s">
        <v>919</v>
      </c>
      <c r="AC549" s="81">
        <v>0</v>
      </c>
      <c r="AD549" s="81">
        <v>0</v>
      </c>
      <c r="AE549" s="81">
        <v>0</v>
      </c>
      <c r="AF549" s="81">
        <v>0</v>
      </c>
      <c r="AG549" s="80" t="str">
        <f>IFERROR(VLOOKUP(AB549,$AI:$AJ,2,FALSE),0)</f>
        <v>唐镇支行</v>
      </c>
      <c r="AI549" s="89" t="s">
        <v>180</v>
      </c>
      <c r="AJ549" s="89" t="s">
        <v>104</v>
      </c>
      <c r="AL549" s="83"/>
      <c r="AM549" s="83"/>
      <c r="AN549" s="83"/>
      <c r="AO549" s="83"/>
      <c r="AP549" s="83"/>
      <c r="AX549" s="80" t="s">
        <v>180</v>
      </c>
      <c r="AY549" s="80" t="s">
        <v>104</v>
      </c>
    </row>
    <row r="550" s="80" customFormat="1" ht="17.25" spans="1:51">
      <c r="A550" s="95"/>
      <c r="B550" s="95"/>
      <c r="C550" s="95"/>
      <c r="D550" s="95"/>
      <c r="E550" s="95"/>
      <c r="F550" s="95"/>
      <c r="G550" s="95"/>
      <c r="H550" s="95"/>
      <c r="I550" s="95"/>
      <c r="J550" s="95"/>
      <c r="K550" s="95"/>
      <c r="Y550" s="98"/>
      <c r="Z550" s="80">
        <f t="shared" si="27"/>
        <v>0</v>
      </c>
      <c r="AA550" s="80" t="str">
        <f t="shared" si="28"/>
        <v>金杨支行</v>
      </c>
      <c r="AB550" s="81" t="s">
        <v>184</v>
      </c>
      <c r="AC550" s="81">
        <v>0</v>
      </c>
      <c r="AD550" s="81">
        <v>27000</v>
      </c>
      <c r="AE550" s="81">
        <v>0</v>
      </c>
      <c r="AF550" s="81">
        <v>110000</v>
      </c>
      <c r="AG550" s="80" t="str">
        <f>IFERROR(VLOOKUP(AB550,$AI:$AJ,2,FALSE),0)</f>
        <v>金杨支行</v>
      </c>
      <c r="AI550" s="89" t="s">
        <v>609</v>
      </c>
      <c r="AJ550" s="89" t="s">
        <v>104</v>
      </c>
      <c r="AL550" s="83"/>
      <c r="AM550" s="83"/>
      <c r="AN550" s="83"/>
      <c r="AO550" s="83"/>
      <c r="AP550" s="83"/>
      <c r="AX550" s="80" t="s">
        <v>609</v>
      </c>
      <c r="AY550" s="80" t="s">
        <v>104</v>
      </c>
    </row>
    <row r="551" s="80" customFormat="1" ht="17.25" spans="1:51">
      <c r="A551" s="95"/>
      <c r="B551" s="95"/>
      <c r="C551" s="95"/>
      <c r="D551" s="95"/>
      <c r="E551" s="95"/>
      <c r="F551" s="95"/>
      <c r="G551" s="95"/>
      <c r="H551" s="95"/>
      <c r="I551" s="95"/>
      <c r="J551" s="95"/>
      <c r="K551" s="95"/>
      <c r="Y551" s="98"/>
      <c r="Z551" s="80">
        <f t="shared" si="27"/>
        <v>0</v>
      </c>
      <c r="AA551" s="80" t="str">
        <f t="shared" si="28"/>
        <v>办公室</v>
      </c>
      <c r="AB551" s="81" t="s">
        <v>98</v>
      </c>
      <c r="AC551" s="81">
        <v>0</v>
      </c>
      <c r="AD551" s="81">
        <v>0</v>
      </c>
      <c r="AE551" s="81">
        <v>0</v>
      </c>
      <c r="AF551" s="81">
        <v>0</v>
      </c>
      <c r="AG551" s="80" t="str">
        <f>IFERROR(VLOOKUP(AB551,$AI:$AJ,2,FALSE),0)</f>
        <v>办公室</v>
      </c>
      <c r="AI551" s="89" t="s">
        <v>921</v>
      </c>
      <c r="AJ551" s="89" t="s">
        <v>104</v>
      </c>
      <c r="AL551" s="83"/>
      <c r="AM551" s="83"/>
      <c r="AN551" s="83"/>
      <c r="AO551" s="83"/>
      <c r="AP551" s="83"/>
      <c r="AX551" s="80" t="s">
        <v>921</v>
      </c>
      <c r="AY551" s="80" t="s">
        <v>104</v>
      </c>
    </row>
    <row r="552" s="80" customFormat="1" ht="17.25" spans="1:51">
      <c r="A552" s="95"/>
      <c r="B552" s="95"/>
      <c r="C552" s="95"/>
      <c r="D552" s="95"/>
      <c r="E552" s="95"/>
      <c r="F552" s="95"/>
      <c r="G552" s="95"/>
      <c r="H552" s="95"/>
      <c r="I552" s="95"/>
      <c r="J552" s="95"/>
      <c r="K552" s="95"/>
      <c r="Y552" s="98"/>
      <c r="Z552" s="80">
        <f t="shared" si="27"/>
        <v>0</v>
      </c>
      <c r="AA552" s="80">
        <f t="shared" si="28"/>
        <v>0</v>
      </c>
      <c r="AB552" s="81" t="s">
        <v>920</v>
      </c>
      <c r="AC552" s="81">
        <v>0</v>
      </c>
      <c r="AD552" s="81">
        <v>0</v>
      </c>
      <c r="AE552" s="81">
        <v>0</v>
      </c>
      <c r="AF552" s="81">
        <v>0</v>
      </c>
      <c r="AG552" s="80">
        <f>IFERROR(VLOOKUP(AB552,$AI:$AJ,2,FALSE),0)</f>
        <v>0</v>
      </c>
      <c r="AI552" s="89" t="s">
        <v>923</v>
      </c>
      <c r="AJ552" s="89" t="s">
        <v>104</v>
      </c>
      <c r="AL552" s="83"/>
      <c r="AM552" s="83"/>
      <c r="AN552" s="83"/>
      <c r="AO552" s="83"/>
      <c r="AP552" s="83"/>
      <c r="AX552" s="80" t="s">
        <v>923</v>
      </c>
      <c r="AY552" s="80" t="s">
        <v>104</v>
      </c>
    </row>
    <row r="553" s="80" customFormat="1" ht="17.25" spans="1:51">
      <c r="A553" s="95"/>
      <c r="B553" s="95"/>
      <c r="C553" s="95"/>
      <c r="D553" s="95"/>
      <c r="E553" s="95"/>
      <c r="F553" s="95"/>
      <c r="G553" s="95"/>
      <c r="H553" s="95"/>
      <c r="I553" s="95"/>
      <c r="J553" s="95"/>
      <c r="K553" s="95"/>
      <c r="Y553" s="98"/>
      <c r="Z553" s="80">
        <f t="shared" si="27"/>
        <v>0</v>
      </c>
      <c r="AA553" s="80" t="str">
        <f t="shared" si="28"/>
        <v>东波分理处</v>
      </c>
      <c r="AB553" s="81" t="s">
        <v>922</v>
      </c>
      <c r="AC553" s="81">
        <v>0</v>
      </c>
      <c r="AD553" s="81">
        <v>0</v>
      </c>
      <c r="AE553" s="81">
        <v>0</v>
      </c>
      <c r="AF553" s="81">
        <v>0</v>
      </c>
      <c r="AG553" s="80" t="str">
        <f>IFERROR(VLOOKUP(AB553,$AI:$AJ,2,FALSE),0)</f>
        <v>东波分理处</v>
      </c>
      <c r="AI553" s="93" t="s">
        <v>778</v>
      </c>
      <c r="AJ553" s="89" t="s">
        <v>104</v>
      </c>
      <c r="AL553" s="83"/>
      <c r="AM553" s="83"/>
      <c r="AN553" s="83"/>
      <c r="AO553" s="83"/>
      <c r="AP553" s="83"/>
      <c r="AX553" s="80" t="s">
        <v>778</v>
      </c>
      <c r="AY553" s="80" t="s">
        <v>104</v>
      </c>
    </row>
    <row r="554" s="80" customFormat="1" ht="17.25" spans="1:51">
      <c r="A554" s="95"/>
      <c r="B554" s="95"/>
      <c r="C554" s="95"/>
      <c r="D554" s="95"/>
      <c r="E554" s="95"/>
      <c r="F554" s="95"/>
      <c r="G554" s="95"/>
      <c r="H554" s="95"/>
      <c r="I554" s="95"/>
      <c r="J554" s="95"/>
      <c r="K554" s="95"/>
      <c r="Y554" s="98"/>
      <c r="Z554" s="80">
        <f t="shared" si="27"/>
        <v>0</v>
      </c>
      <c r="AA554" s="80" t="str">
        <f t="shared" si="28"/>
        <v>运营管理部业务保障部</v>
      </c>
      <c r="AB554" s="81" t="s">
        <v>427</v>
      </c>
      <c r="AC554" s="81">
        <v>0</v>
      </c>
      <c r="AD554" s="81">
        <v>0</v>
      </c>
      <c r="AE554" s="81">
        <v>0</v>
      </c>
      <c r="AF554" s="81">
        <v>0</v>
      </c>
      <c r="AG554" s="80" t="str">
        <f>IFERROR(VLOOKUP(AB554,$AI:$AJ,2,FALSE),0)</f>
        <v>运营管理部业务保障部</v>
      </c>
      <c r="AI554" s="94" t="s">
        <v>924</v>
      </c>
      <c r="AJ554" s="89" t="s">
        <v>104</v>
      </c>
      <c r="AL554" s="83"/>
      <c r="AM554" s="83"/>
      <c r="AN554" s="83"/>
      <c r="AO554" s="83"/>
      <c r="AP554" s="83"/>
      <c r="AX554" s="80" t="s">
        <v>924</v>
      </c>
      <c r="AY554" s="80" t="s">
        <v>104</v>
      </c>
    </row>
    <row r="555" s="80" customFormat="1" ht="17.25" spans="1:51">
      <c r="A555" s="95"/>
      <c r="B555" s="95"/>
      <c r="C555" s="95"/>
      <c r="D555" s="95"/>
      <c r="E555" s="95"/>
      <c r="F555" s="95"/>
      <c r="G555" s="95"/>
      <c r="H555" s="95"/>
      <c r="I555" s="95"/>
      <c r="J555" s="95"/>
      <c r="K555" s="95"/>
      <c r="Y555" s="98"/>
      <c r="Z555" s="80">
        <f t="shared" si="27"/>
        <v>0</v>
      </c>
      <c r="AA555" s="80" t="str">
        <f t="shared" si="28"/>
        <v>凌兆分理处</v>
      </c>
      <c r="AB555" s="81" t="s">
        <v>772</v>
      </c>
      <c r="AC555" s="81">
        <v>0</v>
      </c>
      <c r="AD555" s="81">
        <v>0</v>
      </c>
      <c r="AE555" s="81">
        <v>0</v>
      </c>
      <c r="AF555" s="81">
        <v>0</v>
      </c>
      <c r="AG555" s="80" t="str">
        <f>IFERROR(VLOOKUP(AB555,$AI:$AJ,2,FALSE),0)</f>
        <v>凌兆分理处</v>
      </c>
      <c r="AI555" s="89" t="s">
        <v>477</v>
      </c>
      <c r="AJ555" s="89" t="s">
        <v>88</v>
      </c>
      <c r="AL555" s="83"/>
      <c r="AM555" s="83"/>
      <c r="AN555" s="83"/>
      <c r="AO555" s="83"/>
      <c r="AP555" s="83"/>
      <c r="AX555" s="80" t="s">
        <v>477</v>
      </c>
      <c r="AY555" s="80" t="s">
        <v>88</v>
      </c>
    </row>
    <row r="556" s="80" customFormat="1" ht="17.25" spans="1:51">
      <c r="A556" s="95"/>
      <c r="B556" s="95"/>
      <c r="C556" s="95"/>
      <c r="D556" s="95"/>
      <c r="E556" s="95"/>
      <c r="F556" s="95"/>
      <c r="G556" s="95"/>
      <c r="H556" s="95"/>
      <c r="I556" s="95"/>
      <c r="J556" s="95"/>
      <c r="K556" s="95"/>
      <c r="Y556" s="98"/>
      <c r="Z556" s="80">
        <f t="shared" si="27"/>
        <v>0</v>
      </c>
      <c r="AA556" s="80" t="str">
        <f t="shared" si="28"/>
        <v>人力资源部</v>
      </c>
      <c r="AB556" s="81" t="s">
        <v>178</v>
      </c>
      <c r="AC556" s="81">
        <v>0</v>
      </c>
      <c r="AD556" s="81">
        <v>0</v>
      </c>
      <c r="AE556" s="81">
        <v>0</v>
      </c>
      <c r="AF556" s="81">
        <v>0</v>
      </c>
      <c r="AG556" s="80" t="str">
        <f>IFERROR(VLOOKUP(AB556,$AI:$AJ,2,FALSE),0)</f>
        <v>人力资源部</v>
      </c>
      <c r="AI556" s="89" t="s">
        <v>373</v>
      </c>
      <c r="AJ556" s="89" t="s">
        <v>88</v>
      </c>
      <c r="AL556" s="83"/>
      <c r="AM556" s="83"/>
      <c r="AN556" s="83"/>
      <c r="AO556" s="83"/>
      <c r="AP556" s="83"/>
      <c r="AX556" s="80" t="s">
        <v>373</v>
      </c>
      <c r="AY556" s="80" t="s">
        <v>88</v>
      </c>
    </row>
    <row r="557" s="80" customFormat="1" ht="17.25" spans="1:51">
      <c r="A557" s="95"/>
      <c r="B557" s="95"/>
      <c r="C557" s="95"/>
      <c r="D557" s="95"/>
      <c r="E557" s="95"/>
      <c r="F557" s="95"/>
      <c r="G557" s="95"/>
      <c r="H557" s="95"/>
      <c r="I557" s="95"/>
      <c r="J557" s="95"/>
      <c r="K557" s="95"/>
      <c r="Y557" s="98"/>
      <c r="Z557" s="80">
        <f t="shared" si="27"/>
        <v>0</v>
      </c>
      <c r="AA557" s="80" t="str">
        <f t="shared" si="28"/>
        <v>金杨支行</v>
      </c>
      <c r="AB557" s="81" t="s">
        <v>859</v>
      </c>
      <c r="AC557" s="81">
        <v>0</v>
      </c>
      <c r="AD557" s="81">
        <v>25000</v>
      </c>
      <c r="AE557" s="81">
        <v>0</v>
      </c>
      <c r="AF557" s="81">
        <v>355000</v>
      </c>
      <c r="AG557" s="80" t="str">
        <f>IFERROR(VLOOKUP(AB557,$AI:$AJ,2,FALSE),0)</f>
        <v>金杨支行</v>
      </c>
      <c r="AI557" s="89" t="s">
        <v>134</v>
      </c>
      <c r="AJ557" s="89" t="s">
        <v>88</v>
      </c>
      <c r="AL557" s="83"/>
      <c r="AM557" s="83"/>
      <c r="AN557" s="83"/>
      <c r="AO557" s="83"/>
      <c r="AP557" s="83"/>
      <c r="AX557" s="80" t="s">
        <v>134</v>
      </c>
      <c r="AY557" s="80" t="s">
        <v>88</v>
      </c>
    </row>
    <row r="558" s="80" customFormat="1" ht="17.25" spans="1:51">
      <c r="A558" s="95"/>
      <c r="B558" s="95"/>
      <c r="C558" s="95"/>
      <c r="D558" s="95"/>
      <c r="E558" s="95"/>
      <c r="F558" s="95"/>
      <c r="G558" s="95"/>
      <c r="H558" s="95"/>
      <c r="I558" s="95"/>
      <c r="J558" s="95"/>
      <c r="K558" s="95"/>
      <c r="Y558" s="98"/>
      <c r="Z558" s="80">
        <f t="shared" si="27"/>
        <v>0</v>
      </c>
      <c r="AA558" s="80">
        <f t="shared" si="28"/>
        <v>0</v>
      </c>
      <c r="AB558" s="81" t="s">
        <v>925</v>
      </c>
      <c r="AC558" s="81">
        <v>0</v>
      </c>
      <c r="AD558" s="81">
        <v>0</v>
      </c>
      <c r="AE558" s="81">
        <v>0</v>
      </c>
      <c r="AF558" s="81">
        <v>0</v>
      </c>
      <c r="AG558" s="80">
        <f>IFERROR(VLOOKUP(AB558,$AI:$AJ,2,FALSE),0)</f>
        <v>0</v>
      </c>
      <c r="AI558" s="89" t="s">
        <v>709</v>
      </c>
      <c r="AJ558" s="89" t="s">
        <v>88</v>
      </c>
      <c r="AL558" s="83"/>
      <c r="AM558" s="83"/>
      <c r="AN558" s="83"/>
      <c r="AO558" s="83"/>
      <c r="AP558" s="83"/>
      <c r="AX558" s="80" t="s">
        <v>709</v>
      </c>
      <c r="AY558" s="80" t="s">
        <v>88</v>
      </c>
    </row>
    <row r="559" s="80" customFormat="1" ht="17.25" spans="1:51">
      <c r="A559" s="95"/>
      <c r="B559" s="95"/>
      <c r="C559" s="95"/>
      <c r="D559" s="95"/>
      <c r="E559" s="95"/>
      <c r="F559" s="95"/>
      <c r="G559" s="95"/>
      <c r="H559" s="95"/>
      <c r="I559" s="95"/>
      <c r="J559" s="95"/>
      <c r="K559" s="95"/>
      <c r="Y559" s="98"/>
      <c r="Z559" s="80">
        <f t="shared" si="27"/>
        <v>0</v>
      </c>
      <c r="AA559" s="80">
        <f t="shared" si="28"/>
        <v>0</v>
      </c>
      <c r="AB559" s="81" t="s">
        <v>926</v>
      </c>
      <c r="AC559" s="81">
        <v>0</v>
      </c>
      <c r="AD559" s="81">
        <v>0</v>
      </c>
      <c r="AE559" s="81">
        <v>0</v>
      </c>
      <c r="AF559" s="81">
        <v>0</v>
      </c>
      <c r="AG559" s="80">
        <f>IFERROR(VLOOKUP(AB559,$AI:$AJ,2,FALSE),0)</f>
        <v>0</v>
      </c>
      <c r="AI559" s="89" t="s">
        <v>773</v>
      </c>
      <c r="AJ559" s="89" t="s">
        <v>88</v>
      </c>
      <c r="AL559" s="83"/>
      <c r="AM559" s="83"/>
      <c r="AN559" s="83"/>
      <c r="AO559" s="83"/>
      <c r="AP559" s="83"/>
      <c r="AX559" s="80" t="s">
        <v>773</v>
      </c>
      <c r="AY559" s="80" t="s">
        <v>88</v>
      </c>
    </row>
    <row r="560" s="80" customFormat="1" ht="17.25" spans="1:51">
      <c r="A560" s="95"/>
      <c r="B560" s="95"/>
      <c r="C560" s="95"/>
      <c r="D560" s="95"/>
      <c r="E560" s="95"/>
      <c r="F560" s="95"/>
      <c r="G560" s="95"/>
      <c r="H560" s="95"/>
      <c r="I560" s="95"/>
      <c r="J560" s="95"/>
      <c r="K560" s="95"/>
      <c r="Y560" s="98"/>
      <c r="Z560" s="80">
        <f t="shared" si="27"/>
        <v>0</v>
      </c>
      <c r="AA560" s="80" t="str">
        <f t="shared" si="28"/>
        <v>黄楼支行</v>
      </c>
      <c r="AB560" s="81" t="s">
        <v>467</v>
      </c>
      <c r="AC560" s="81">
        <v>0</v>
      </c>
      <c r="AD560" s="81">
        <v>2000</v>
      </c>
      <c r="AE560" s="81">
        <v>0</v>
      </c>
      <c r="AF560" s="81">
        <v>2000</v>
      </c>
      <c r="AG560" s="80" t="str">
        <f>IFERROR(VLOOKUP(AB560,$AI:$AJ,2,FALSE),0)</f>
        <v>黄楼支行</v>
      </c>
      <c r="AI560" s="89" t="s">
        <v>654</v>
      </c>
      <c r="AJ560" s="89" t="s">
        <v>88</v>
      </c>
      <c r="AL560" s="83"/>
      <c r="AM560" s="83"/>
      <c r="AN560" s="83"/>
      <c r="AO560" s="83"/>
      <c r="AP560" s="83"/>
      <c r="AX560" s="80" t="s">
        <v>654</v>
      </c>
      <c r="AY560" s="80" t="s">
        <v>88</v>
      </c>
    </row>
    <row r="561" s="80" customFormat="1" ht="17.25" spans="1:51">
      <c r="A561" s="95"/>
      <c r="B561" s="95"/>
      <c r="C561" s="95"/>
      <c r="D561" s="95"/>
      <c r="E561" s="95"/>
      <c r="F561" s="95"/>
      <c r="G561" s="95"/>
      <c r="H561" s="95"/>
      <c r="I561" s="95"/>
      <c r="J561" s="95"/>
      <c r="K561" s="95"/>
      <c r="Y561" s="98"/>
      <c r="Z561" s="80">
        <f t="shared" ref="Z561:Z624" si="29">P561-Y561</f>
        <v>0</v>
      </c>
      <c r="AA561" s="80" t="str">
        <f t="shared" si="28"/>
        <v>六里支行</v>
      </c>
      <c r="AB561" s="81" t="s">
        <v>814</v>
      </c>
      <c r="AC561" s="81">
        <v>0</v>
      </c>
      <c r="AD561" s="81">
        <v>19880</v>
      </c>
      <c r="AE561" s="81">
        <v>0</v>
      </c>
      <c r="AF561" s="81">
        <v>19880</v>
      </c>
      <c r="AG561" s="80" t="str">
        <f>IFERROR(VLOOKUP(AB561,$AI:$AJ,2,FALSE),0)</f>
        <v>六里支行</v>
      </c>
      <c r="AI561" s="93" t="s">
        <v>927</v>
      </c>
      <c r="AJ561" s="89" t="s">
        <v>88</v>
      </c>
      <c r="AL561" s="83"/>
      <c r="AM561" s="83"/>
      <c r="AN561" s="83"/>
      <c r="AO561" s="83"/>
      <c r="AP561" s="83"/>
      <c r="AX561" s="80" t="s">
        <v>927</v>
      </c>
      <c r="AY561" s="80" t="s">
        <v>88</v>
      </c>
    </row>
    <row r="562" s="80" customFormat="1" ht="17.25" spans="1:51">
      <c r="A562" s="95"/>
      <c r="B562" s="95"/>
      <c r="C562" s="95"/>
      <c r="D562" s="95"/>
      <c r="E562" s="95"/>
      <c r="F562" s="95"/>
      <c r="G562" s="95"/>
      <c r="H562" s="95"/>
      <c r="I562" s="95"/>
      <c r="J562" s="95"/>
      <c r="K562" s="95"/>
      <c r="Y562" s="98"/>
      <c r="Z562" s="80">
        <f t="shared" si="29"/>
        <v>0</v>
      </c>
      <c r="AA562" s="80" t="str">
        <f t="shared" si="28"/>
        <v>孙桥支行</v>
      </c>
      <c r="AB562" s="81" t="s">
        <v>468</v>
      </c>
      <c r="AC562" s="81">
        <v>0</v>
      </c>
      <c r="AD562" s="81">
        <v>0</v>
      </c>
      <c r="AE562" s="81">
        <v>0</v>
      </c>
      <c r="AF562" s="81">
        <v>0</v>
      </c>
      <c r="AG562" s="80" t="str">
        <f>IFERROR(VLOOKUP(AB562,$AI:$AJ,2,FALSE),0)</f>
        <v>孙桥支行</v>
      </c>
      <c r="AI562" s="89" t="s">
        <v>929</v>
      </c>
      <c r="AJ562" s="89" t="s">
        <v>88</v>
      </c>
      <c r="AL562" s="83"/>
      <c r="AM562" s="83"/>
      <c r="AN562" s="83"/>
      <c r="AO562" s="83"/>
      <c r="AP562" s="83"/>
      <c r="AX562" s="80" t="s">
        <v>929</v>
      </c>
      <c r="AY562" s="80" t="s">
        <v>88</v>
      </c>
    </row>
    <row r="563" s="80" customFormat="1" ht="17.25" spans="1:51">
      <c r="A563" s="95"/>
      <c r="B563" s="95"/>
      <c r="C563" s="95"/>
      <c r="D563" s="95"/>
      <c r="E563" s="95"/>
      <c r="F563" s="95"/>
      <c r="G563" s="95"/>
      <c r="H563" s="95"/>
      <c r="I563" s="95"/>
      <c r="J563" s="95"/>
      <c r="K563" s="95"/>
      <c r="Y563" s="98"/>
      <c r="Z563" s="80">
        <f t="shared" si="29"/>
        <v>0</v>
      </c>
      <c r="AA563" s="80">
        <f t="shared" si="28"/>
        <v>0</v>
      </c>
      <c r="AB563" s="81" t="s">
        <v>928</v>
      </c>
      <c r="AC563" s="81">
        <v>0</v>
      </c>
      <c r="AD563" s="81">
        <v>0</v>
      </c>
      <c r="AE563" s="81">
        <v>0</v>
      </c>
      <c r="AF563" s="81">
        <v>0</v>
      </c>
      <c r="AG563" s="80">
        <f>IFERROR(VLOOKUP(AB563,$AI:$AJ,2,FALSE),0)</f>
        <v>0</v>
      </c>
      <c r="AI563" s="89" t="s">
        <v>931</v>
      </c>
      <c r="AJ563" s="89" t="s">
        <v>82</v>
      </c>
      <c r="AL563" s="83"/>
      <c r="AM563" s="83"/>
      <c r="AN563" s="83"/>
      <c r="AO563" s="83"/>
      <c r="AP563" s="83"/>
      <c r="AX563" s="80" t="s">
        <v>931</v>
      </c>
      <c r="AY563" s="80" t="s">
        <v>82</v>
      </c>
    </row>
    <row r="564" s="80" customFormat="1" ht="17.25" spans="1:51">
      <c r="A564" s="95"/>
      <c r="B564" s="95"/>
      <c r="C564" s="95"/>
      <c r="D564" s="95"/>
      <c r="E564" s="95"/>
      <c r="F564" s="95"/>
      <c r="G564" s="95"/>
      <c r="H564" s="95"/>
      <c r="I564" s="95"/>
      <c r="J564" s="95"/>
      <c r="K564" s="95"/>
      <c r="Y564" s="98"/>
      <c r="Z564" s="80">
        <f t="shared" si="29"/>
        <v>0</v>
      </c>
      <c r="AA564" s="80" t="str">
        <f t="shared" si="28"/>
        <v>江镇支行</v>
      </c>
      <c r="AB564" s="81" t="s">
        <v>930</v>
      </c>
      <c r="AC564" s="81">
        <v>0</v>
      </c>
      <c r="AD564" s="81">
        <v>0</v>
      </c>
      <c r="AE564" s="81">
        <v>0</v>
      </c>
      <c r="AF564" s="81">
        <v>0</v>
      </c>
      <c r="AG564" s="80" t="str">
        <f>IFERROR(VLOOKUP(AB564,$AI:$AJ,2,FALSE),0)</f>
        <v>江镇支行</v>
      </c>
      <c r="AI564" s="89" t="s">
        <v>440</v>
      </c>
      <c r="AJ564" s="89" t="s">
        <v>82</v>
      </c>
      <c r="AL564" s="83"/>
      <c r="AM564" s="83"/>
      <c r="AN564" s="83"/>
      <c r="AO564" s="83"/>
      <c r="AP564" s="83"/>
      <c r="AX564" s="80" t="s">
        <v>440</v>
      </c>
      <c r="AY564" s="80" t="s">
        <v>82</v>
      </c>
    </row>
    <row r="565" s="80" customFormat="1" ht="17.25" spans="1:51">
      <c r="A565" s="95"/>
      <c r="B565" s="95"/>
      <c r="C565" s="95"/>
      <c r="D565" s="95"/>
      <c r="E565" s="95"/>
      <c r="F565" s="95"/>
      <c r="G565" s="95"/>
      <c r="H565" s="95"/>
      <c r="I565" s="95"/>
      <c r="J565" s="95"/>
      <c r="K565" s="95"/>
      <c r="Y565" s="98"/>
      <c r="Z565" s="80">
        <f t="shared" si="29"/>
        <v>0</v>
      </c>
      <c r="AA565" s="80">
        <f t="shared" si="28"/>
        <v>0</v>
      </c>
      <c r="AB565" s="81" t="s">
        <v>932</v>
      </c>
      <c r="AC565" s="81">
        <v>0</v>
      </c>
      <c r="AD565" s="81">
        <v>0</v>
      </c>
      <c r="AE565" s="81">
        <v>0</v>
      </c>
      <c r="AF565" s="81">
        <v>0</v>
      </c>
      <c r="AG565" s="80">
        <f>IFERROR(VLOOKUP(AB565,$AI:$AJ,2,FALSE),0)</f>
        <v>0</v>
      </c>
      <c r="AI565" s="89" t="s">
        <v>514</v>
      </c>
      <c r="AJ565" s="89" t="s">
        <v>82</v>
      </c>
      <c r="AL565" s="83"/>
      <c r="AM565" s="83"/>
      <c r="AN565" s="83"/>
      <c r="AO565" s="83"/>
      <c r="AP565" s="83"/>
      <c r="AX565" s="80" t="s">
        <v>514</v>
      </c>
      <c r="AY565" s="80" t="s">
        <v>82</v>
      </c>
    </row>
    <row r="566" s="80" customFormat="1" ht="17.25" spans="1:51">
      <c r="A566" s="95"/>
      <c r="B566" s="95"/>
      <c r="C566" s="95"/>
      <c r="D566" s="95"/>
      <c r="E566" s="95"/>
      <c r="F566" s="95"/>
      <c r="G566" s="95"/>
      <c r="H566" s="95"/>
      <c r="I566" s="95"/>
      <c r="J566" s="95"/>
      <c r="K566" s="95"/>
      <c r="Y566" s="98"/>
      <c r="Z566" s="80">
        <f t="shared" si="29"/>
        <v>0</v>
      </c>
      <c r="AA566" s="80" t="str">
        <f t="shared" si="28"/>
        <v>花木支行</v>
      </c>
      <c r="AB566" s="81" t="s">
        <v>696</v>
      </c>
      <c r="AC566" s="81">
        <v>0</v>
      </c>
      <c r="AD566" s="81">
        <v>0</v>
      </c>
      <c r="AE566" s="81">
        <v>0</v>
      </c>
      <c r="AF566" s="81">
        <v>0</v>
      </c>
      <c r="AG566" s="80" t="str">
        <f>IFERROR(VLOOKUP(AB566,$AI:$AJ,2,FALSE),0)</f>
        <v>花木支行</v>
      </c>
      <c r="AI566" s="89" t="s">
        <v>354</v>
      </c>
      <c r="AJ566" s="89" t="s">
        <v>82</v>
      </c>
      <c r="AL566" s="83"/>
      <c r="AM566" s="83"/>
      <c r="AN566" s="83"/>
      <c r="AO566" s="83"/>
      <c r="AP566" s="83"/>
      <c r="AX566" s="80" t="s">
        <v>354</v>
      </c>
      <c r="AY566" s="80" t="s">
        <v>82</v>
      </c>
    </row>
    <row r="567" s="80" customFormat="1" ht="17.25" spans="1:51">
      <c r="A567" s="95"/>
      <c r="B567" s="95"/>
      <c r="C567" s="95"/>
      <c r="D567" s="95"/>
      <c r="E567" s="95"/>
      <c r="F567" s="95"/>
      <c r="G567" s="95"/>
      <c r="H567" s="95"/>
      <c r="I567" s="95"/>
      <c r="J567" s="95"/>
      <c r="K567" s="95"/>
      <c r="Y567" s="98"/>
      <c r="Z567" s="80">
        <f t="shared" si="29"/>
        <v>0</v>
      </c>
      <c r="AA567" s="80" t="str">
        <f t="shared" si="28"/>
        <v>零售市场部</v>
      </c>
      <c r="AB567" s="81" t="s">
        <v>189</v>
      </c>
      <c r="AC567" s="81">
        <v>21</v>
      </c>
      <c r="AD567" s="81">
        <v>639000</v>
      </c>
      <c r="AE567" s="81">
        <v>32</v>
      </c>
      <c r="AF567" s="81">
        <v>1940700</v>
      </c>
      <c r="AG567" s="80" t="str">
        <f>IFERROR(VLOOKUP(AB567,$AI:$AJ,2,FALSE),0)</f>
        <v>零售市场部</v>
      </c>
      <c r="AI567" s="89" t="s">
        <v>922</v>
      </c>
      <c r="AJ567" s="89" t="s">
        <v>82</v>
      </c>
      <c r="AL567" s="83"/>
      <c r="AM567" s="83"/>
      <c r="AN567" s="83"/>
      <c r="AO567" s="83"/>
      <c r="AP567" s="83"/>
      <c r="AX567" s="80" t="s">
        <v>922</v>
      </c>
      <c r="AY567" s="80" t="s">
        <v>82</v>
      </c>
    </row>
    <row r="568" s="80" customFormat="1" ht="17.25" spans="1:51">
      <c r="A568" s="95"/>
      <c r="B568" s="95"/>
      <c r="C568" s="95"/>
      <c r="D568" s="95"/>
      <c r="E568" s="95"/>
      <c r="F568" s="95"/>
      <c r="G568" s="95"/>
      <c r="H568" s="95"/>
      <c r="I568" s="95"/>
      <c r="J568" s="95"/>
      <c r="K568" s="95"/>
      <c r="Y568" s="98"/>
      <c r="Z568" s="80">
        <f t="shared" si="29"/>
        <v>0</v>
      </c>
      <c r="AA568" s="80" t="str">
        <f t="shared" si="28"/>
        <v>北蔡支行</v>
      </c>
      <c r="AB568" s="81" t="s">
        <v>793</v>
      </c>
      <c r="AC568" s="81">
        <v>0</v>
      </c>
      <c r="AD568" s="81">
        <v>0</v>
      </c>
      <c r="AE568" s="81">
        <v>0</v>
      </c>
      <c r="AF568" s="81">
        <v>0</v>
      </c>
      <c r="AG568" s="80" t="str">
        <f>IFERROR(VLOOKUP(AB568,$AI:$AJ,2,FALSE),0)</f>
        <v>北蔡支行</v>
      </c>
      <c r="AI568" s="91" t="s">
        <v>934</v>
      </c>
      <c r="AJ568" s="89" t="s">
        <v>82</v>
      </c>
      <c r="AL568" s="83"/>
      <c r="AM568" s="83"/>
      <c r="AN568" s="83"/>
      <c r="AO568" s="83"/>
      <c r="AP568" s="83"/>
      <c r="AX568" s="80" t="s">
        <v>934</v>
      </c>
      <c r="AY568" s="80" t="s">
        <v>82</v>
      </c>
    </row>
    <row r="569" s="80" customFormat="1" ht="17.25" spans="1:51">
      <c r="A569" s="95"/>
      <c r="B569" s="95"/>
      <c r="C569" s="95"/>
      <c r="D569" s="95"/>
      <c r="E569" s="95"/>
      <c r="F569" s="95"/>
      <c r="G569" s="95"/>
      <c r="H569" s="95"/>
      <c r="I569" s="95"/>
      <c r="J569" s="95"/>
      <c r="K569" s="95"/>
      <c r="Y569" s="98"/>
      <c r="Z569" s="80">
        <f t="shared" si="29"/>
        <v>0</v>
      </c>
      <c r="AA569" s="80">
        <f t="shared" si="28"/>
        <v>0</v>
      </c>
      <c r="AB569" s="81" t="s">
        <v>933</v>
      </c>
      <c r="AC569" s="81">
        <v>0</v>
      </c>
      <c r="AD569" s="81">
        <v>0</v>
      </c>
      <c r="AE569" s="81">
        <v>0</v>
      </c>
      <c r="AF569" s="81">
        <v>0</v>
      </c>
      <c r="AG569" s="80">
        <f>IFERROR(VLOOKUP(AB569,$AI:$AJ,2,FALSE),0)</f>
        <v>0</v>
      </c>
      <c r="AI569" s="93" t="s">
        <v>935</v>
      </c>
      <c r="AJ569" s="89" t="s">
        <v>82</v>
      </c>
      <c r="AL569" s="83"/>
      <c r="AM569" s="83"/>
      <c r="AN569" s="83"/>
      <c r="AO569" s="83"/>
      <c r="AP569" s="83"/>
      <c r="AX569" s="80" t="s">
        <v>935</v>
      </c>
      <c r="AY569" s="80" t="s">
        <v>82</v>
      </c>
    </row>
    <row r="570" s="80" customFormat="1" ht="17.25" spans="1:51">
      <c r="A570" s="95"/>
      <c r="B570" s="95"/>
      <c r="C570" s="95"/>
      <c r="D570" s="95"/>
      <c r="E570" s="95"/>
      <c r="F570" s="95"/>
      <c r="G570" s="95"/>
      <c r="H570" s="95"/>
      <c r="I570" s="95"/>
      <c r="J570" s="95"/>
      <c r="K570" s="95"/>
      <c r="Y570" s="98"/>
      <c r="Z570" s="80">
        <f t="shared" si="29"/>
        <v>0</v>
      </c>
      <c r="AA570" s="80" t="str">
        <f t="shared" si="28"/>
        <v>合庆支行</v>
      </c>
      <c r="AB570" s="81" t="s">
        <v>471</v>
      </c>
      <c r="AC570" s="81">
        <v>0</v>
      </c>
      <c r="AD570" s="81">
        <v>0</v>
      </c>
      <c r="AE570" s="81">
        <v>0</v>
      </c>
      <c r="AF570" s="81">
        <v>0</v>
      </c>
      <c r="AG570" s="80" t="str">
        <f>IFERROR(VLOOKUP(AB570,$AI:$AJ,2,FALSE),0)</f>
        <v>合庆支行</v>
      </c>
      <c r="AI570" s="94" t="s">
        <v>937</v>
      </c>
      <c r="AJ570" s="89" t="s">
        <v>51</v>
      </c>
      <c r="AL570" s="83"/>
      <c r="AM570" s="83"/>
      <c r="AN570" s="83"/>
      <c r="AO570" s="83"/>
      <c r="AP570" s="83"/>
      <c r="AX570" s="80" t="s">
        <v>937</v>
      </c>
      <c r="AY570" s="80" t="s">
        <v>51</v>
      </c>
    </row>
    <row r="571" s="80" customFormat="1" ht="17.25" spans="1:51">
      <c r="A571" s="95"/>
      <c r="B571" s="95"/>
      <c r="C571" s="95"/>
      <c r="D571" s="95"/>
      <c r="E571" s="95"/>
      <c r="F571" s="95"/>
      <c r="G571" s="95"/>
      <c r="H571" s="95"/>
      <c r="I571" s="95"/>
      <c r="J571" s="95"/>
      <c r="K571" s="95"/>
      <c r="Y571" s="98"/>
      <c r="Z571" s="80">
        <f t="shared" si="29"/>
        <v>0</v>
      </c>
      <c r="AA571" s="80" t="str">
        <f t="shared" si="28"/>
        <v>川沙支行</v>
      </c>
      <c r="AB571" s="81" t="s">
        <v>936</v>
      </c>
      <c r="AC571" s="81">
        <v>0</v>
      </c>
      <c r="AD571" s="81">
        <v>0</v>
      </c>
      <c r="AE571" s="81">
        <v>0</v>
      </c>
      <c r="AF571" s="81">
        <v>0</v>
      </c>
      <c r="AG571" s="80" t="str">
        <f>IFERROR(VLOOKUP(AB571,$AI:$AJ,2,FALSE),0)</f>
        <v>川沙支行</v>
      </c>
      <c r="AI571" s="89" t="s">
        <v>938</v>
      </c>
      <c r="AJ571" s="89" t="s">
        <v>51</v>
      </c>
      <c r="AL571" s="83"/>
      <c r="AM571" s="83"/>
      <c r="AN571" s="83"/>
      <c r="AO571" s="83"/>
      <c r="AP571" s="83"/>
      <c r="AX571" s="80" t="s">
        <v>938</v>
      </c>
      <c r="AY571" s="80" t="s">
        <v>51</v>
      </c>
    </row>
    <row r="572" s="80" customFormat="1" ht="17.25" spans="1:51">
      <c r="A572" s="95"/>
      <c r="B572" s="95"/>
      <c r="C572" s="95"/>
      <c r="D572" s="95"/>
      <c r="E572" s="95"/>
      <c r="F572" s="95"/>
      <c r="G572" s="95"/>
      <c r="H572" s="95"/>
      <c r="I572" s="95"/>
      <c r="J572" s="95"/>
      <c r="K572" s="95"/>
      <c r="Y572" s="98"/>
      <c r="Z572" s="80">
        <f t="shared" si="29"/>
        <v>0</v>
      </c>
      <c r="AA572" s="80" t="str">
        <f t="shared" si="28"/>
        <v>严桥支行</v>
      </c>
      <c r="AB572" s="81" t="s">
        <v>473</v>
      </c>
      <c r="AC572" s="81">
        <v>0</v>
      </c>
      <c r="AD572" s="81">
        <v>0</v>
      </c>
      <c r="AE572" s="81">
        <v>1</v>
      </c>
      <c r="AF572" s="81">
        <v>0</v>
      </c>
      <c r="AG572" s="80" t="str">
        <f>IFERROR(VLOOKUP(AB572,$AI:$AJ,2,FALSE),0)</f>
        <v>严桥支行</v>
      </c>
      <c r="AI572" s="89" t="s">
        <v>129</v>
      </c>
      <c r="AJ572" s="89" t="s">
        <v>51</v>
      </c>
      <c r="AL572" s="83"/>
      <c r="AM572" s="83"/>
      <c r="AN572" s="83"/>
      <c r="AO572" s="83"/>
      <c r="AP572" s="83"/>
      <c r="AX572" s="80" t="s">
        <v>129</v>
      </c>
      <c r="AY572" s="80" t="s">
        <v>51</v>
      </c>
    </row>
    <row r="573" s="80" customFormat="1" ht="17.25" spans="1:51">
      <c r="A573" s="95"/>
      <c r="B573" s="95"/>
      <c r="C573" s="95"/>
      <c r="D573" s="95"/>
      <c r="E573" s="95"/>
      <c r="F573" s="95"/>
      <c r="G573" s="95"/>
      <c r="H573" s="95"/>
      <c r="I573" s="95"/>
      <c r="J573" s="95"/>
      <c r="K573" s="95"/>
      <c r="Y573" s="98"/>
      <c r="Z573" s="80">
        <f t="shared" si="29"/>
        <v>0</v>
      </c>
      <c r="AA573" s="80">
        <f t="shared" si="28"/>
        <v>0</v>
      </c>
      <c r="AB573" s="81" t="s">
        <v>939</v>
      </c>
      <c r="AC573" s="81">
        <v>0</v>
      </c>
      <c r="AD573" s="81">
        <v>0</v>
      </c>
      <c r="AE573" s="81">
        <v>0</v>
      </c>
      <c r="AF573" s="81">
        <v>0</v>
      </c>
      <c r="AG573" s="80">
        <f>IFERROR(VLOOKUP(AB573,$AI:$AJ,2,FALSE),0)</f>
        <v>0</v>
      </c>
      <c r="AI573" s="89" t="s">
        <v>885</v>
      </c>
      <c r="AJ573" s="89" t="s">
        <v>51</v>
      </c>
      <c r="AL573" s="83"/>
      <c r="AM573" s="83"/>
      <c r="AN573" s="83"/>
      <c r="AO573" s="83"/>
      <c r="AP573" s="83"/>
      <c r="AX573" s="80" t="s">
        <v>885</v>
      </c>
      <c r="AY573" s="80" t="s">
        <v>51</v>
      </c>
    </row>
    <row r="574" s="80" customFormat="1" ht="17.25" spans="1:51">
      <c r="A574" s="95"/>
      <c r="B574" s="95"/>
      <c r="C574" s="95"/>
      <c r="D574" s="95"/>
      <c r="E574" s="95"/>
      <c r="F574" s="95"/>
      <c r="G574" s="95"/>
      <c r="H574" s="95"/>
      <c r="I574" s="95"/>
      <c r="J574" s="95"/>
      <c r="K574" s="95"/>
      <c r="Y574" s="98"/>
      <c r="Z574" s="80">
        <f t="shared" si="29"/>
        <v>0</v>
      </c>
      <c r="AA574" s="80" t="str">
        <f t="shared" si="28"/>
        <v>东波分理处</v>
      </c>
      <c r="AB574" s="81" t="s">
        <v>931</v>
      </c>
      <c r="AC574" s="81">
        <v>0</v>
      </c>
      <c r="AD574" s="81">
        <v>0</v>
      </c>
      <c r="AE574" s="81">
        <v>0</v>
      </c>
      <c r="AF574" s="81">
        <v>0</v>
      </c>
      <c r="AG574" s="80" t="str">
        <f>IFERROR(VLOOKUP(AB574,$AI:$AJ,2,FALSE),0)</f>
        <v>东波分理处</v>
      </c>
      <c r="AI574" s="89" t="s">
        <v>941</v>
      </c>
      <c r="AJ574" s="89" t="s">
        <v>51</v>
      </c>
      <c r="AL574" s="83"/>
      <c r="AM574" s="83"/>
      <c r="AN574" s="83"/>
      <c r="AO574" s="83"/>
      <c r="AP574" s="83"/>
      <c r="AX574" s="80" t="s">
        <v>941</v>
      </c>
      <c r="AY574" s="80" t="s">
        <v>51</v>
      </c>
    </row>
    <row r="575" s="80" customFormat="1" ht="17.25" spans="1:51">
      <c r="A575" s="95"/>
      <c r="B575" s="95"/>
      <c r="C575" s="95"/>
      <c r="D575" s="95"/>
      <c r="E575" s="95"/>
      <c r="F575" s="95"/>
      <c r="G575" s="95"/>
      <c r="H575" s="95"/>
      <c r="I575" s="95"/>
      <c r="J575" s="95"/>
      <c r="K575" s="95"/>
      <c r="Y575" s="98"/>
      <c r="Z575" s="80">
        <f t="shared" si="29"/>
        <v>0</v>
      </c>
      <c r="AA575" s="80">
        <f t="shared" si="28"/>
        <v>0</v>
      </c>
      <c r="AB575" s="81" t="s">
        <v>940</v>
      </c>
      <c r="AC575" s="81">
        <v>0</v>
      </c>
      <c r="AD575" s="81">
        <v>0</v>
      </c>
      <c r="AE575" s="81">
        <v>0</v>
      </c>
      <c r="AF575" s="81">
        <v>0</v>
      </c>
      <c r="AG575" s="80">
        <f>IFERROR(VLOOKUP(AB575,$AI:$AJ,2,FALSE),0)</f>
        <v>0</v>
      </c>
      <c r="AI575" s="89" t="s">
        <v>943</v>
      </c>
      <c r="AJ575" s="89" t="s">
        <v>51</v>
      </c>
      <c r="AL575" s="83"/>
      <c r="AM575" s="83"/>
      <c r="AN575" s="83"/>
      <c r="AO575" s="83"/>
      <c r="AP575" s="83"/>
      <c r="AX575" s="80" t="s">
        <v>943</v>
      </c>
      <c r="AY575" s="80" t="s">
        <v>51</v>
      </c>
    </row>
    <row r="576" s="80" customFormat="1" ht="17.25" spans="1:51">
      <c r="A576" s="95"/>
      <c r="B576" s="95"/>
      <c r="C576" s="95"/>
      <c r="D576" s="95"/>
      <c r="E576" s="95"/>
      <c r="F576" s="95"/>
      <c r="G576" s="95"/>
      <c r="H576" s="95"/>
      <c r="I576" s="95"/>
      <c r="J576" s="95"/>
      <c r="K576" s="95"/>
      <c r="Y576" s="98"/>
      <c r="Z576" s="80">
        <f t="shared" si="29"/>
        <v>0</v>
      </c>
      <c r="AA576" s="80" t="str">
        <f t="shared" si="28"/>
        <v>益江分理处</v>
      </c>
      <c r="AB576" s="81" t="s">
        <v>942</v>
      </c>
      <c r="AC576" s="81">
        <v>0</v>
      </c>
      <c r="AD576" s="81">
        <v>0</v>
      </c>
      <c r="AE576" s="81">
        <v>0</v>
      </c>
      <c r="AF576" s="81">
        <v>0</v>
      </c>
      <c r="AG576" s="80" t="str">
        <f>IFERROR(VLOOKUP(AB576,$AI:$AJ,2,FALSE),0)</f>
        <v>益江分理处</v>
      </c>
      <c r="AI576" s="89" t="s">
        <v>222</v>
      </c>
      <c r="AJ576" s="89" t="s">
        <v>51</v>
      </c>
      <c r="AL576" s="83"/>
      <c r="AM576" s="83"/>
      <c r="AN576" s="83"/>
      <c r="AO576" s="83"/>
      <c r="AP576" s="83"/>
      <c r="AX576" s="80" t="s">
        <v>222</v>
      </c>
      <c r="AY576" s="80" t="s">
        <v>51</v>
      </c>
    </row>
    <row r="577" s="80" customFormat="1" ht="17.25" spans="1:51">
      <c r="A577" s="95"/>
      <c r="B577" s="95"/>
      <c r="C577" s="95"/>
      <c r="D577" s="95"/>
      <c r="E577" s="95"/>
      <c r="F577" s="95"/>
      <c r="G577" s="95"/>
      <c r="H577" s="95"/>
      <c r="I577" s="95"/>
      <c r="J577" s="95"/>
      <c r="K577" s="95"/>
      <c r="Y577" s="98"/>
      <c r="Z577" s="80">
        <f t="shared" si="29"/>
        <v>0</v>
      </c>
      <c r="AA577" s="80" t="str">
        <f t="shared" si="28"/>
        <v>运营管理部</v>
      </c>
      <c r="AB577" s="81" t="s">
        <v>372</v>
      </c>
      <c r="AC577" s="81">
        <v>0</v>
      </c>
      <c r="AD577" s="81">
        <v>0</v>
      </c>
      <c r="AE577" s="81">
        <v>0</v>
      </c>
      <c r="AF577" s="81">
        <v>0</v>
      </c>
      <c r="AG577" s="80" t="str">
        <f>IFERROR(VLOOKUP(AB577,$AI:$AJ,2,FALSE),0)</f>
        <v>运营管理部</v>
      </c>
      <c r="AI577" s="89" t="s">
        <v>287</v>
      </c>
      <c r="AJ577" s="89" t="s">
        <v>51</v>
      </c>
      <c r="AL577" s="83"/>
      <c r="AM577" s="83"/>
      <c r="AN577" s="83"/>
      <c r="AO577" s="83"/>
      <c r="AP577" s="83"/>
      <c r="AX577" s="80" t="s">
        <v>287</v>
      </c>
      <c r="AY577" s="80" t="s">
        <v>51</v>
      </c>
    </row>
    <row r="578" s="80" customFormat="1" ht="17.25" spans="1:51">
      <c r="A578" s="95"/>
      <c r="B578" s="95"/>
      <c r="C578" s="95"/>
      <c r="D578" s="95"/>
      <c r="E578" s="95"/>
      <c r="F578" s="95"/>
      <c r="G578" s="95"/>
      <c r="H578" s="95"/>
      <c r="I578" s="95"/>
      <c r="J578" s="95"/>
      <c r="K578" s="95"/>
      <c r="Y578" s="98"/>
      <c r="Z578" s="80">
        <f t="shared" si="29"/>
        <v>0</v>
      </c>
      <c r="AA578" s="80" t="str">
        <f t="shared" ref="AA578:AA641" si="30">AG578</f>
        <v>妙境支行</v>
      </c>
      <c r="AB578" s="81" t="s">
        <v>944</v>
      </c>
      <c r="AC578" s="81">
        <v>0</v>
      </c>
      <c r="AD578" s="81">
        <v>0</v>
      </c>
      <c r="AE578" s="81">
        <v>0</v>
      </c>
      <c r="AF578" s="81">
        <v>0</v>
      </c>
      <c r="AG578" s="80" t="str">
        <f>IFERROR(VLOOKUP(AB578,$AI:$AJ,2,FALSE),0)</f>
        <v>妙境支行</v>
      </c>
      <c r="AI578" s="89" t="s">
        <v>577</v>
      </c>
      <c r="AJ578" s="89" t="s">
        <v>51</v>
      </c>
      <c r="AL578" s="83"/>
      <c r="AM578" s="83"/>
      <c r="AN578" s="83"/>
      <c r="AO578" s="83"/>
      <c r="AP578" s="83"/>
      <c r="AX578" s="80" t="s">
        <v>577</v>
      </c>
      <c r="AY578" s="80" t="s">
        <v>51</v>
      </c>
    </row>
    <row r="579" s="80" customFormat="1" ht="17.25" spans="1:51">
      <c r="A579" s="95"/>
      <c r="B579" s="95"/>
      <c r="C579" s="95"/>
      <c r="D579" s="95"/>
      <c r="E579" s="95"/>
      <c r="F579" s="95"/>
      <c r="G579" s="95"/>
      <c r="H579" s="95"/>
      <c r="I579" s="95"/>
      <c r="J579" s="95"/>
      <c r="K579" s="95"/>
      <c r="Y579" s="98"/>
      <c r="Z579" s="80">
        <f t="shared" si="29"/>
        <v>0</v>
      </c>
      <c r="AA579" s="80" t="str">
        <f t="shared" si="30"/>
        <v>东沟支行</v>
      </c>
      <c r="AB579" s="81" t="s">
        <v>927</v>
      </c>
      <c r="AC579" s="81">
        <v>0</v>
      </c>
      <c r="AD579" s="81">
        <v>0</v>
      </c>
      <c r="AE579" s="81">
        <v>0</v>
      </c>
      <c r="AF579" s="81">
        <v>0</v>
      </c>
      <c r="AG579" s="80" t="str">
        <f>IFERROR(VLOOKUP(AB579,$AI:$AJ,2,FALSE),0)</f>
        <v>东沟支行</v>
      </c>
      <c r="AI579" s="89" t="s">
        <v>480</v>
      </c>
      <c r="AJ579" s="89" t="s">
        <v>51</v>
      </c>
      <c r="AL579" s="83"/>
      <c r="AM579" s="83"/>
      <c r="AN579" s="83"/>
      <c r="AO579" s="83"/>
      <c r="AP579" s="83"/>
      <c r="AX579" s="80" t="s">
        <v>480</v>
      </c>
      <c r="AY579" s="80" t="s">
        <v>51</v>
      </c>
    </row>
    <row r="580" s="80" customFormat="1" ht="17.25" spans="1:51">
      <c r="A580" s="95"/>
      <c r="B580" s="95"/>
      <c r="C580" s="95"/>
      <c r="D580" s="95"/>
      <c r="E580" s="95"/>
      <c r="F580" s="95"/>
      <c r="G580" s="95"/>
      <c r="H580" s="95"/>
      <c r="I580" s="95"/>
      <c r="J580" s="95"/>
      <c r="K580" s="95"/>
      <c r="Y580" s="98"/>
      <c r="Z580" s="80">
        <f t="shared" si="29"/>
        <v>0</v>
      </c>
      <c r="AA580" s="80">
        <f t="shared" si="30"/>
        <v>0</v>
      </c>
      <c r="AB580" s="81" t="s">
        <v>945</v>
      </c>
      <c r="AC580" s="81">
        <v>0</v>
      </c>
      <c r="AD580" s="81">
        <v>0</v>
      </c>
      <c r="AE580" s="81">
        <v>0</v>
      </c>
      <c r="AF580" s="81">
        <v>0</v>
      </c>
      <c r="AG580" s="80">
        <f>IFERROR(VLOOKUP(AB580,$AI:$AJ,2,FALSE),0)</f>
        <v>0</v>
      </c>
      <c r="AI580" s="89" t="s">
        <v>906</v>
      </c>
      <c r="AJ580" s="89" t="s">
        <v>51</v>
      </c>
      <c r="AL580" s="83"/>
      <c r="AM580" s="83"/>
      <c r="AN580" s="83"/>
      <c r="AO580" s="83"/>
      <c r="AP580" s="83"/>
      <c r="AX580" s="80" t="s">
        <v>906</v>
      </c>
      <c r="AY580" s="80" t="s">
        <v>51</v>
      </c>
    </row>
    <row r="581" s="80" customFormat="1" ht="17.25" spans="1:51">
      <c r="A581" s="95"/>
      <c r="B581" s="95"/>
      <c r="C581" s="95"/>
      <c r="D581" s="95"/>
      <c r="E581" s="95"/>
      <c r="F581" s="95"/>
      <c r="G581" s="95"/>
      <c r="H581" s="95"/>
      <c r="I581" s="95"/>
      <c r="J581" s="95"/>
      <c r="K581" s="95"/>
      <c r="Y581" s="98"/>
      <c r="Z581" s="80">
        <f t="shared" si="29"/>
        <v>0</v>
      </c>
      <c r="AA581" s="80" t="str">
        <f t="shared" si="30"/>
        <v>张江支行</v>
      </c>
      <c r="AB581" s="81" t="s">
        <v>475</v>
      </c>
      <c r="AC581" s="81">
        <v>0</v>
      </c>
      <c r="AD581" s="81">
        <v>0</v>
      </c>
      <c r="AE581" s="81">
        <v>0</v>
      </c>
      <c r="AF581" s="81">
        <v>6000</v>
      </c>
      <c r="AG581" s="80" t="str">
        <f>IFERROR(VLOOKUP(AB581,$AI:$AJ,2,FALSE),0)</f>
        <v>张江支行</v>
      </c>
      <c r="AI581" s="89" t="s">
        <v>489</v>
      </c>
      <c r="AJ581" s="89" t="s">
        <v>51</v>
      </c>
      <c r="AL581" s="83"/>
      <c r="AM581" s="83"/>
      <c r="AN581" s="83"/>
      <c r="AO581" s="83"/>
      <c r="AP581" s="83"/>
      <c r="AX581" s="80" t="s">
        <v>489</v>
      </c>
      <c r="AY581" s="80" t="s">
        <v>51</v>
      </c>
    </row>
    <row r="582" s="80" customFormat="1" ht="17.25" spans="1:51">
      <c r="A582" s="95"/>
      <c r="B582" s="95"/>
      <c r="C582" s="95"/>
      <c r="D582" s="95"/>
      <c r="E582" s="95"/>
      <c r="F582" s="95"/>
      <c r="G582" s="95"/>
      <c r="H582" s="95"/>
      <c r="I582" s="95"/>
      <c r="J582" s="95"/>
      <c r="K582" s="95"/>
      <c r="Y582" s="98"/>
      <c r="Z582" s="80">
        <f t="shared" si="29"/>
        <v>0</v>
      </c>
      <c r="AA582" s="80" t="str">
        <f t="shared" si="30"/>
        <v>合庆支行</v>
      </c>
      <c r="AB582" s="81" t="s">
        <v>946</v>
      </c>
      <c r="AC582" s="81">
        <v>0</v>
      </c>
      <c r="AD582" s="81">
        <v>0</v>
      </c>
      <c r="AE582" s="81">
        <v>0</v>
      </c>
      <c r="AF582" s="81">
        <v>0</v>
      </c>
      <c r="AG582" s="80" t="str">
        <f>IFERROR(VLOOKUP(AB582,$AI:$AJ,2,FALSE),0)</f>
        <v>合庆支行</v>
      </c>
      <c r="AI582" s="89" t="s">
        <v>948</v>
      </c>
      <c r="AJ582" s="89" t="s">
        <v>51</v>
      </c>
      <c r="AL582" s="83"/>
      <c r="AM582" s="83"/>
      <c r="AN582" s="83"/>
      <c r="AO582" s="83"/>
      <c r="AP582" s="83"/>
      <c r="AX582" s="80" t="s">
        <v>948</v>
      </c>
      <c r="AY582" s="80" t="s">
        <v>51</v>
      </c>
    </row>
    <row r="583" s="80" customFormat="1" ht="17.25" spans="1:51">
      <c r="A583" s="95"/>
      <c r="B583" s="95"/>
      <c r="C583" s="95"/>
      <c r="D583" s="95"/>
      <c r="E583" s="95"/>
      <c r="F583" s="95"/>
      <c r="G583" s="95"/>
      <c r="H583" s="95"/>
      <c r="I583" s="95"/>
      <c r="J583" s="95"/>
      <c r="K583" s="95"/>
      <c r="Y583" s="98"/>
      <c r="Z583" s="80">
        <f t="shared" si="29"/>
        <v>0</v>
      </c>
      <c r="AA583" s="80">
        <f t="shared" si="30"/>
        <v>0</v>
      </c>
      <c r="AB583" s="81" t="s">
        <v>947</v>
      </c>
      <c r="AC583" s="81">
        <v>0</v>
      </c>
      <c r="AD583" s="81">
        <v>0</v>
      </c>
      <c r="AE583" s="81">
        <v>0</v>
      </c>
      <c r="AF583" s="81">
        <v>0</v>
      </c>
      <c r="AG583" s="80">
        <f>IFERROR(VLOOKUP(AB583,$AI:$AJ,2,FALSE),0)</f>
        <v>0</v>
      </c>
      <c r="AI583" s="89" t="s">
        <v>949</v>
      </c>
      <c r="AJ583" s="89" t="s">
        <v>51</v>
      </c>
      <c r="AL583" s="83"/>
      <c r="AM583" s="83"/>
      <c r="AN583" s="83"/>
      <c r="AO583" s="83"/>
      <c r="AP583" s="83"/>
      <c r="AX583" s="80" t="s">
        <v>949</v>
      </c>
      <c r="AY583" s="80" t="s">
        <v>51</v>
      </c>
    </row>
    <row r="584" s="80" customFormat="1" ht="17.25" spans="1:51">
      <c r="A584" s="95"/>
      <c r="B584" s="95"/>
      <c r="C584" s="95"/>
      <c r="D584" s="95"/>
      <c r="E584" s="95"/>
      <c r="F584" s="95"/>
      <c r="G584" s="95"/>
      <c r="H584" s="95"/>
      <c r="I584" s="95"/>
      <c r="J584" s="95"/>
      <c r="K584" s="95"/>
      <c r="Y584" s="98"/>
      <c r="Z584" s="80">
        <f t="shared" si="29"/>
        <v>0</v>
      </c>
      <c r="AA584" s="80" t="str">
        <f t="shared" si="30"/>
        <v>和炯路支行</v>
      </c>
      <c r="AB584" s="81" t="s">
        <v>751</v>
      </c>
      <c r="AC584" s="81">
        <v>0</v>
      </c>
      <c r="AD584" s="81">
        <v>0</v>
      </c>
      <c r="AE584" s="81">
        <v>0</v>
      </c>
      <c r="AF584" s="81">
        <v>0</v>
      </c>
      <c r="AG584" s="80" t="str">
        <f>IFERROR(VLOOKUP(AB584,$AI:$AJ,2,FALSE),0)</f>
        <v>和炯路支行</v>
      </c>
      <c r="AI584" s="93" t="s">
        <v>510</v>
      </c>
      <c r="AJ584" s="89" t="s">
        <v>199</v>
      </c>
      <c r="AL584" s="83"/>
      <c r="AM584" s="83"/>
      <c r="AN584" s="83"/>
      <c r="AO584" s="83"/>
      <c r="AP584" s="83"/>
      <c r="AX584" s="80" t="s">
        <v>510</v>
      </c>
      <c r="AY584" s="80" t="s">
        <v>199</v>
      </c>
    </row>
    <row r="585" s="80" customFormat="1" ht="17.25" spans="1:51">
      <c r="A585" s="95"/>
      <c r="B585" s="95"/>
      <c r="C585" s="95"/>
      <c r="D585" s="95"/>
      <c r="E585" s="95"/>
      <c r="F585" s="95"/>
      <c r="G585" s="95"/>
      <c r="H585" s="95"/>
      <c r="I585" s="95"/>
      <c r="J585" s="95"/>
      <c r="K585" s="95"/>
      <c r="Y585" s="98"/>
      <c r="Z585" s="80">
        <f t="shared" si="29"/>
        <v>0</v>
      </c>
      <c r="AA585" s="80" t="str">
        <f t="shared" si="30"/>
        <v>三林支行</v>
      </c>
      <c r="AB585" s="81" t="s">
        <v>720</v>
      </c>
      <c r="AC585" s="81">
        <v>0</v>
      </c>
      <c r="AD585" s="81">
        <v>0</v>
      </c>
      <c r="AE585" s="81">
        <v>0</v>
      </c>
      <c r="AF585" s="81">
        <v>0</v>
      </c>
      <c r="AG585" s="80" t="str">
        <f>IFERROR(VLOOKUP(AB585,$AI:$AJ,2,FALSE),0)</f>
        <v>三林支行</v>
      </c>
      <c r="AI585" s="94" t="s">
        <v>531</v>
      </c>
      <c r="AJ585" s="89" t="s">
        <v>199</v>
      </c>
      <c r="AL585" s="83"/>
      <c r="AM585" s="83"/>
      <c r="AN585" s="83"/>
      <c r="AO585" s="83"/>
      <c r="AP585" s="83"/>
      <c r="AX585" s="80" t="s">
        <v>531</v>
      </c>
      <c r="AY585" s="80" t="s">
        <v>199</v>
      </c>
    </row>
    <row r="586" s="80" customFormat="1" ht="17.25" spans="1:51">
      <c r="A586" s="95"/>
      <c r="B586" s="95"/>
      <c r="C586" s="95"/>
      <c r="D586" s="95"/>
      <c r="E586" s="95"/>
      <c r="F586" s="95"/>
      <c r="G586" s="95"/>
      <c r="H586" s="95"/>
      <c r="I586" s="95"/>
      <c r="J586" s="95"/>
      <c r="K586" s="95"/>
      <c r="Y586" s="98"/>
      <c r="Z586" s="80">
        <f t="shared" si="29"/>
        <v>0</v>
      </c>
      <c r="AA586" s="80">
        <f t="shared" si="30"/>
        <v>0</v>
      </c>
      <c r="AB586" s="81" t="s">
        <v>950</v>
      </c>
      <c r="AC586" s="81">
        <v>0</v>
      </c>
      <c r="AD586" s="81">
        <v>0</v>
      </c>
      <c r="AE586" s="81">
        <v>0</v>
      </c>
      <c r="AF586" s="81">
        <v>0</v>
      </c>
      <c r="AG586" s="80">
        <f>IFERROR(VLOOKUP(AB586,$AI:$AJ,2,FALSE),0)</f>
        <v>0</v>
      </c>
      <c r="AI586" s="94" t="s">
        <v>94</v>
      </c>
      <c r="AJ586" s="89" t="s">
        <v>199</v>
      </c>
      <c r="AL586" s="83"/>
      <c r="AM586" s="83"/>
      <c r="AN586" s="83"/>
      <c r="AO586" s="83"/>
      <c r="AP586" s="83"/>
      <c r="AX586" s="80" t="s">
        <v>94</v>
      </c>
      <c r="AY586" s="80" t="s">
        <v>199</v>
      </c>
    </row>
    <row r="587" s="80" customFormat="1" ht="17.25" spans="1:51">
      <c r="A587" s="95"/>
      <c r="B587" s="95"/>
      <c r="C587" s="95"/>
      <c r="D587" s="95"/>
      <c r="E587" s="95"/>
      <c r="F587" s="95"/>
      <c r="G587" s="95"/>
      <c r="H587" s="95"/>
      <c r="I587" s="95"/>
      <c r="J587" s="95"/>
      <c r="K587" s="95"/>
      <c r="Y587" s="98"/>
      <c r="Z587" s="80">
        <f t="shared" si="29"/>
        <v>0</v>
      </c>
      <c r="AA587" s="80" t="str">
        <f t="shared" si="30"/>
        <v>高东支行</v>
      </c>
      <c r="AB587" s="81" t="s">
        <v>943</v>
      </c>
      <c r="AC587" s="81">
        <v>0</v>
      </c>
      <c r="AD587" s="81">
        <v>0</v>
      </c>
      <c r="AE587" s="81">
        <v>0</v>
      </c>
      <c r="AF587" s="81">
        <v>0</v>
      </c>
      <c r="AG587" s="80" t="str">
        <f>IFERROR(VLOOKUP(AB587,$AI:$AJ,2,FALSE),0)</f>
        <v>高东支行</v>
      </c>
      <c r="AI587" s="89" t="s">
        <v>951</v>
      </c>
      <c r="AJ587" s="89" t="s">
        <v>199</v>
      </c>
      <c r="AL587" s="83"/>
      <c r="AM587" s="83"/>
      <c r="AN587" s="83"/>
      <c r="AO587" s="83"/>
      <c r="AP587" s="83"/>
      <c r="AX587" s="80" t="s">
        <v>951</v>
      </c>
      <c r="AY587" s="80" t="s">
        <v>199</v>
      </c>
    </row>
    <row r="588" s="80" customFormat="1" ht="17.25" spans="1:51">
      <c r="A588" s="95"/>
      <c r="B588" s="95"/>
      <c r="C588" s="95"/>
      <c r="D588" s="95"/>
      <c r="E588" s="95"/>
      <c r="F588" s="95"/>
      <c r="G588" s="95"/>
      <c r="H588" s="95"/>
      <c r="I588" s="95"/>
      <c r="J588" s="95"/>
      <c r="K588" s="95"/>
      <c r="Y588" s="98"/>
      <c r="Z588" s="80">
        <f t="shared" si="29"/>
        <v>0</v>
      </c>
      <c r="AA588" s="80" t="str">
        <f t="shared" si="30"/>
        <v>东沟支行</v>
      </c>
      <c r="AB588" s="81" t="s">
        <v>477</v>
      </c>
      <c r="AC588" s="81">
        <v>0</v>
      </c>
      <c r="AD588" s="81">
        <v>0</v>
      </c>
      <c r="AE588" s="81">
        <v>0</v>
      </c>
      <c r="AF588" s="81">
        <v>135000</v>
      </c>
      <c r="AG588" s="80" t="str">
        <f>IFERROR(VLOOKUP(AB588,$AI:$AJ,2,FALSE),0)</f>
        <v>东沟支行</v>
      </c>
      <c r="AI588" s="89" t="s">
        <v>952</v>
      </c>
      <c r="AJ588" s="89" t="s">
        <v>199</v>
      </c>
      <c r="AL588" s="83"/>
      <c r="AM588" s="83"/>
      <c r="AN588" s="83"/>
      <c r="AO588" s="83"/>
      <c r="AP588" s="83"/>
      <c r="AX588" s="80" t="s">
        <v>952</v>
      </c>
      <c r="AY588" s="80" t="s">
        <v>199</v>
      </c>
    </row>
    <row r="589" s="80" customFormat="1" ht="17.25" spans="1:51">
      <c r="A589" s="95"/>
      <c r="B589" s="95"/>
      <c r="C589" s="95"/>
      <c r="D589" s="95"/>
      <c r="E589" s="95"/>
      <c r="F589" s="95"/>
      <c r="G589" s="95"/>
      <c r="H589" s="95"/>
      <c r="I589" s="95"/>
      <c r="J589" s="95"/>
      <c r="K589" s="95"/>
      <c r="Y589" s="98"/>
      <c r="Z589" s="80">
        <f t="shared" si="29"/>
        <v>0</v>
      </c>
      <c r="AA589" s="80" t="str">
        <f t="shared" si="30"/>
        <v>运营管理部</v>
      </c>
      <c r="AB589" s="81" t="s">
        <v>375</v>
      </c>
      <c r="AC589" s="81">
        <v>0</v>
      </c>
      <c r="AD589" s="81">
        <v>0</v>
      </c>
      <c r="AE589" s="81">
        <v>0</v>
      </c>
      <c r="AF589" s="81">
        <v>0</v>
      </c>
      <c r="AG589" s="80" t="str">
        <f>IFERROR(VLOOKUP(AB589,$AI:$AJ,2,FALSE),0)</f>
        <v>运营管理部</v>
      </c>
      <c r="AI589" s="89" t="s">
        <v>953</v>
      </c>
      <c r="AJ589" s="89" t="s">
        <v>199</v>
      </c>
      <c r="AL589" s="83"/>
      <c r="AM589" s="83"/>
      <c r="AN589" s="83"/>
      <c r="AO589" s="83"/>
      <c r="AP589" s="83"/>
      <c r="AX589" s="80" t="s">
        <v>953</v>
      </c>
      <c r="AY589" s="80" t="s">
        <v>199</v>
      </c>
    </row>
    <row r="590" s="80" customFormat="1" ht="17.25" spans="1:51">
      <c r="A590" s="95"/>
      <c r="B590" s="95"/>
      <c r="C590" s="95"/>
      <c r="D590" s="95"/>
      <c r="E590" s="95"/>
      <c r="F590" s="95"/>
      <c r="G590" s="95"/>
      <c r="H590" s="95"/>
      <c r="I590" s="95"/>
      <c r="J590" s="95"/>
      <c r="K590" s="95"/>
      <c r="Y590" s="98"/>
      <c r="Z590" s="80">
        <f t="shared" si="29"/>
        <v>0</v>
      </c>
      <c r="AA590" s="80" t="str">
        <f t="shared" si="30"/>
        <v>北蔡支行</v>
      </c>
      <c r="AB590" s="81" t="s">
        <v>781</v>
      </c>
      <c r="AC590" s="81">
        <v>0</v>
      </c>
      <c r="AD590" s="81">
        <v>0</v>
      </c>
      <c r="AE590" s="81">
        <v>0</v>
      </c>
      <c r="AF590" s="81">
        <v>0</v>
      </c>
      <c r="AG590" s="80" t="str">
        <f>IFERROR(VLOOKUP(AB590,$AI:$AJ,2,FALSE),0)</f>
        <v>北蔡支行</v>
      </c>
      <c r="AI590" s="89" t="s">
        <v>954</v>
      </c>
      <c r="AJ590" s="89" t="s">
        <v>199</v>
      </c>
      <c r="AL590" s="83"/>
      <c r="AM590" s="83"/>
      <c r="AN590" s="83"/>
      <c r="AO590" s="83"/>
      <c r="AP590" s="83"/>
      <c r="AX590" s="80" t="s">
        <v>954</v>
      </c>
      <c r="AY590" s="80" t="s">
        <v>199</v>
      </c>
    </row>
    <row r="591" s="80" customFormat="1" ht="17.25" spans="1:51">
      <c r="A591" s="95"/>
      <c r="B591" s="95"/>
      <c r="C591" s="95"/>
      <c r="D591" s="95"/>
      <c r="E591" s="95"/>
      <c r="F591" s="95"/>
      <c r="G591" s="95"/>
      <c r="H591" s="95"/>
      <c r="I591" s="95"/>
      <c r="J591" s="95"/>
      <c r="K591" s="95"/>
      <c r="Y591" s="98"/>
      <c r="Z591" s="80">
        <f t="shared" si="29"/>
        <v>0</v>
      </c>
      <c r="AA591" s="80" t="str">
        <f t="shared" si="30"/>
        <v>北蔡支行</v>
      </c>
      <c r="AB591" s="81" t="s">
        <v>777</v>
      </c>
      <c r="AC591" s="81">
        <v>0</v>
      </c>
      <c r="AD591" s="81">
        <v>0</v>
      </c>
      <c r="AE591" s="81">
        <v>0</v>
      </c>
      <c r="AF591" s="81">
        <v>0</v>
      </c>
      <c r="AG591" s="80" t="str">
        <f>IFERROR(VLOOKUP(AB591,$AI:$AJ,2,FALSE),0)</f>
        <v>北蔡支行</v>
      </c>
      <c r="AI591" s="89" t="s">
        <v>956</v>
      </c>
      <c r="AJ591" s="89" t="s">
        <v>199</v>
      </c>
      <c r="AL591" s="83"/>
      <c r="AM591" s="83"/>
      <c r="AN591" s="83"/>
      <c r="AO591" s="83"/>
      <c r="AP591" s="83"/>
      <c r="AX591" s="80" t="s">
        <v>956</v>
      </c>
      <c r="AY591" s="80" t="s">
        <v>199</v>
      </c>
    </row>
    <row r="592" s="80" customFormat="1" ht="17.25" spans="1:51">
      <c r="A592" s="95"/>
      <c r="B592" s="95"/>
      <c r="C592" s="95"/>
      <c r="D592" s="95"/>
      <c r="E592" s="95"/>
      <c r="F592" s="95"/>
      <c r="G592" s="95"/>
      <c r="H592" s="95"/>
      <c r="I592" s="95"/>
      <c r="J592" s="95"/>
      <c r="K592" s="95"/>
      <c r="Y592" s="98"/>
      <c r="Z592" s="80">
        <f t="shared" si="29"/>
        <v>0</v>
      </c>
      <c r="AA592" s="80" t="str">
        <f t="shared" si="30"/>
        <v>王港支行</v>
      </c>
      <c r="AB592" s="81" t="s">
        <v>955</v>
      </c>
      <c r="AC592" s="81">
        <v>0</v>
      </c>
      <c r="AD592" s="81">
        <v>0</v>
      </c>
      <c r="AE592" s="81">
        <v>0</v>
      </c>
      <c r="AF592" s="81">
        <v>32662</v>
      </c>
      <c r="AG592" s="80" t="str">
        <f>IFERROR(VLOOKUP(AB592,$AI:$AJ,2,FALSE),0)</f>
        <v>王港支行</v>
      </c>
      <c r="AI592" s="89" t="s">
        <v>459</v>
      </c>
      <c r="AJ592" s="89" t="s">
        <v>157</v>
      </c>
      <c r="AL592" s="83"/>
      <c r="AM592" s="83"/>
      <c r="AN592" s="83"/>
      <c r="AO592" s="83"/>
      <c r="AP592" s="83"/>
      <c r="AX592" s="80" t="s">
        <v>459</v>
      </c>
      <c r="AY592" s="80" t="s">
        <v>157</v>
      </c>
    </row>
    <row r="593" s="80" customFormat="1" ht="17.25" spans="1:51">
      <c r="A593" s="95"/>
      <c r="B593" s="95"/>
      <c r="C593" s="95"/>
      <c r="D593" s="95"/>
      <c r="E593" s="95"/>
      <c r="F593" s="95"/>
      <c r="G593" s="95"/>
      <c r="H593" s="95"/>
      <c r="I593" s="95"/>
      <c r="J593" s="95"/>
      <c r="K593" s="95"/>
      <c r="Y593" s="98"/>
      <c r="Z593" s="80">
        <f t="shared" si="29"/>
        <v>0</v>
      </c>
      <c r="AA593" s="80" t="str">
        <f t="shared" si="30"/>
        <v>黄楼支行</v>
      </c>
      <c r="AB593" s="81" t="s">
        <v>957</v>
      </c>
      <c r="AC593" s="81">
        <v>0</v>
      </c>
      <c r="AD593" s="81">
        <v>0</v>
      </c>
      <c r="AE593" s="81">
        <v>0</v>
      </c>
      <c r="AF593" s="81">
        <v>0</v>
      </c>
      <c r="AG593" s="80" t="str">
        <f>IFERROR(VLOOKUP(AB593,$AI:$AJ,2,FALSE),0)</f>
        <v>黄楼支行</v>
      </c>
      <c r="AI593" s="89" t="s">
        <v>625</v>
      </c>
      <c r="AJ593" s="89" t="s">
        <v>107</v>
      </c>
      <c r="AL593" s="83"/>
      <c r="AM593" s="83"/>
      <c r="AN593" s="83"/>
      <c r="AO593" s="83"/>
      <c r="AP593" s="83"/>
      <c r="AX593" s="80" t="s">
        <v>625</v>
      </c>
      <c r="AY593" s="80" t="s">
        <v>107</v>
      </c>
    </row>
    <row r="594" s="80" customFormat="1" ht="17.25" spans="1:51">
      <c r="A594" s="95"/>
      <c r="B594" s="95"/>
      <c r="C594" s="95"/>
      <c r="D594" s="95"/>
      <c r="E594" s="95"/>
      <c r="F594" s="95"/>
      <c r="G594" s="95"/>
      <c r="H594" s="95"/>
      <c r="I594" s="95"/>
      <c r="J594" s="95"/>
      <c r="K594" s="95"/>
      <c r="Y594" s="98"/>
      <c r="Z594" s="80">
        <f t="shared" si="29"/>
        <v>0</v>
      </c>
      <c r="AA594" s="80" t="str">
        <f t="shared" si="30"/>
        <v>江镇支行</v>
      </c>
      <c r="AB594" s="81" t="s">
        <v>958</v>
      </c>
      <c r="AC594" s="81">
        <v>0</v>
      </c>
      <c r="AD594" s="81">
        <v>0</v>
      </c>
      <c r="AE594" s="81">
        <v>0</v>
      </c>
      <c r="AF594" s="81">
        <v>0</v>
      </c>
      <c r="AG594" s="80" t="str">
        <f>IFERROR(VLOOKUP(AB594,$AI:$AJ,2,FALSE),0)</f>
        <v>江镇支行</v>
      </c>
      <c r="AI594" s="89" t="s">
        <v>549</v>
      </c>
      <c r="AJ594" s="89" t="s">
        <v>157</v>
      </c>
      <c r="AL594" s="83"/>
      <c r="AM594" s="83"/>
      <c r="AN594" s="83"/>
      <c r="AO594" s="83"/>
      <c r="AP594" s="83"/>
      <c r="AX594" s="80" t="s">
        <v>549</v>
      </c>
      <c r="AY594" s="80" t="s">
        <v>157</v>
      </c>
    </row>
    <row r="595" s="80" customFormat="1" ht="17.25" spans="1:51">
      <c r="A595" s="95"/>
      <c r="B595" s="95"/>
      <c r="C595" s="95"/>
      <c r="D595" s="95"/>
      <c r="E595" s="95"/>
      <c r="F595" s="95"/>
      <c r="G595" s="95"/>
      <c r="H595" s="95"/>
      <c r="I595" s="95"/>
      <c r="J595" s="95"/>
      <c r="K595" s="95"/>
      <c r="Y595" s="98"/>
      <c r="Z595" s="80">
        <f t="shared" si="29"/>
        <v>0</v>
      </c>
      <c r="AA595" s="80" t="str">
        <f t="shared" si="30"/>
        <v>授信审批部</v>
      </c>
      <c r="AB595" s="81" t="s">
        <v>538</v>
      </c>
      <c r="AC595" s="81">
        <v>0</v>
      </c>
      <c r="AD595" s="81">
        <v>0</v>
      </c>
      <c r="AE595" s="81">
        <v>0</v>
      </c>
      <c r="AF595" s="81">
        <v>0</v>
      </c>
      <c r="AG595" s="80" t="str">
        <f>IFERROR(VLOOKUP(AB595,$AI:$AJ,2,FALSE),0)</f>
        <v>授信审批部</v>
      </c>
      <c r="AI595" s="91" t="s">
        <v>553</v>
      </c>
      <c r="AJ595" s="89" t="s">
        <v>157</v>
      </c>
      <c r="AL595" s="83"/>
      <c r="AM595" s="83"/>
      <c r="AN595" s="83"/>
      <c r="AO595" s="83"/>
      <c r="AP595" s="83"/>
      <c r="AX595" s="80" t="s">
        <v>553</v>
      </c>
      <c r="AY595" s="80" t="s">
        <v>157</v>
      </c>
    </row>
    <row r="596" s="80" customFormat="1" ht="17.25" spans="1:51">
      <c r="A596" s="95"/>
      <c r="B596" s="95"/>
      <c r="C596" s="95"/>
      <c r="D596" s="95"/>
      <c r="E596" s="95"/>
      <c r="F596" s="95"/>
      <c r="G596" s="95"/>
      <c r="H596" s="95"/>
      <c r="I596" s="95"/>
      <c r="J596" s="95"/>
      <c r="K596" s="95"/>
      <c r="Y596" s="98"/>
      <c r="Z596" s="80">
        <f t="shared" si="29"/>
        <v>0</v>
      </c>
      <c r="AA596" s="80" t="str">
        <f t="shared" si="30"/>
        <v>南新分理处</v>
      </c>
      <c r="AB596" s="81" t="s">
        <v>832</v>
      </c>
      <c r="AC596" s="81">
        <v>0</v>
      </c>
      <c r="AD596" s="81">
        <v>0</v>
      </c>
      <c r="AE596" s="81">
        <v>0</v>
      </c>
      <c r="AF596" s="81">
        <v>0</v>
      </c>
      <c r="AG596" s="80" t="str">
        <f>IFERROR(VLOOKUP(AB596,$AI:$AJ,2,FALSE),0)</f>
        <v>南新分理处</v>
      </c>
      <c r="AI596" s="89" t="s">
        <v>646</v>
      </c>
      <c r="AJ596" s="89" t="s">
        <v>157</v>
      </c>
      <c r="AL596" s="83"/>
      <c r="AM596" s="83"/>
      <c r="AN596" s="83"/>
      <c r="AO596" s="83"/>
      <c r="AP596" s="83"/>
      <c r="AX596" s="80" t="s">
        <v>646</v>
      </c>
      <c r="AY596" s="80" t="s">
        <v>157</v>
      </c>
    </row>
    <row r="597" s="80" customFormat="1" ht="17.25" spans="1:51">
      <c r="A597" s="95"/>
      <c r="B597" s="95"/>
      <c r="C597" s="95"/>
      <c r="D597" s="95"/>
      <c r="E597" s="95"/>
      <c r="F597" s="95"/>
      <c r="G597" s="95"/>
      <c r="H597" s="95"/>
      <c r="I597" s="95"/>
      <c r="J597" s="95"/>
      <c r="K597" s="95"/>
      <c r="Y597" s="98"/>
      <c r="Z597" s="80">
        <f t="shared" si="29"/>
        <v>0</v>
      </c>
      <c r="AA597" s="80">
        <f t="shared" si="30"/>
        <v>0</v>
      </c>
      <c r="AB597" s="81" t="s">
        <v>959</v>
      </c>
      <c r="AC597" s="81">
        <v>0</v>
      </c>
      <c r="AD597" s="81">
        <v>0</v>
      </c>
      <c r="AE597" s="81">
        <v>0</v>
      </c>
      <c r="AF597" s="81">
        <v>0</v>
      </c>
      <c r="AG597" s="80">
        <f>IFERROR(VLOOKUP(AB597,$AI:$AJ,2,FALSE),0)</f>
        <v>0</v>
      </c>
      <c r="AI597" s="92" t="s">
        <v>960</v>
      </c>
      <c r="AJ597" s="89" t="s">
        <v>157</v>
      </c>
      <c r="AL597" s="83"/>
      <c r="AM597" s="83"/>
      <c r="AN597" s="83"/>
      <c r="AO597" s="83"/>
      <c r="AP597" s="83"/>
      <c r="AX597" s="80" t="s">
        <v>960</v>
      </c>
      <c r="AY597" s="80" t="s">
        <v>157</v>
      </c>
    </row>
    <row r="598" s="80" customFormat="1" ht="17.25" spans="1:51">
      <c r="A598" s="95"/>
      <c r="B598" s="95"/>
      <c r="C598" s="95"/>
      <c r="D598" s="95"/>
      <c r="E598" s="95"/>
      <c r="F598" s="95"/>
      <c r="G598" s="95"/>
      <c r="H598" s="95"/>
      <c r="I598" s="95"/>
      <c r="J598" s="95"/>
      <c r="K598" s="95"/>
      <c r="Y598" s="98"/>
      <c r="Z598" s="80">
        <f t="shared" si="29"/>
        <v>0</v>
      </c>
      <c r="AA598" s="80" t="str">
        <f t="shared" si="30"/>
        <v>运营管理部</v>
      </c>
      <c r="AB598" s="81" t="s">
        <v>307</v>
      </c>
      <c r="AC598" s="81">
        <v>0</v>
      </c>
      <c r="AD598" s="81">
        <v>0</v>
      </c>
      <c r="AE598" s="81">
        <v>0</v>
      </c>
      <c r="AF598" s="81">
        <v>0</v>
      </c>
      <c r="AG598" s="80" t="str">
        <f>IFERROR(VLOOKUP(AB598,$AI:$AJ,2,FALSE),0)</f>
        <v>运营管理部</v>
      </c>
      <c r="AI598" s="93" t="s">
        <v>961</v>
      </c>
      <c r="AJ598" s="89" t="s">
        <v>157</v>
      </c>
      <c r="AL598" s="83"/>
      <c r="AM598" s="83"/>
      <c r="AN598" s="83"/>
      <c r="AO598" s="83"/>
      <c r="AP598" s="83"/>
      <c r="AX598" s="80" t="s">
        <v>961</v>
      </c>
      <c r="AY598" s="80" t="s">
        <v>157</v>
      </c>
    </row>
    <row r="599" s="80" customFormat="1" ht="17.25" spans="1:51">
      <c r="A599" s="95"/>
      <c r="B599" s="95"/>
      <c r="C599" s="95"/>
      <c r="D599" s="95"/>
      <c r="E599" s="95"/>
      <c r="F599" s="95"/>
      <c r="G599" s="95"/>
      <c r="H599" s="95"/>
      <c r="I599" s="95"/>
      <c r="J599" s="95"/>
      <c r="K599" s="95"/>
      <c r="Y599" s="98"/>
      <c r="Z599" s="80">
        <f t="shared" si="29"/>
        <v>0</v>
      </c>
      <c r="AA599" s="80" t="str">
        <f t="shared" si="30"/>
        <v>金桥支行</v>
      </c>
      <c r="AB599" s="81" t="s">
        <v>249</v>
      </c>
      <c r="AC599" s="81">
        <v>0</v>
      </c>
      <c r="AD599" s="81">
        <v>0</v>
      </c>
      <c r="AE599" s="81">
        <v>0</v>
      </c>
      <c r="AF599" s="81">
        <v>0</v>
      </c>
      <c r="AG599" s="80" t="str">
        <f>IFERROR(VLOOKUP(AB599,$AI:$AJ,2,FALSE),0)</f>
        <v>金桥支行</v>
      </c>
      <c r="AI599" s="94" t="s">
        <v>962</v>
      </c>
      <c r="AJ599" s="89" t="s">
        <v>66</v>
      </c>
      <c r="AL599" s="83"/>
      <c r="AM599" s="83"/>
      <c r="AN599" s="83"/>
      <c r="AO599" s="83"/>
      <c r="AP599" s="83"/>
      <c r="AX599" s="80" t="s">
        <v>962</v>
      </c>
      <c r="AY599" s="80" t="s">
        <v>66</v>
      </c>
    </row>
    <row r="600" s="80" customFormat="1" ht="17.25" spans="1:51">
      <c r="A600" s="95"/>
      <c r="B600" s="95"/>
      <c r="C600" s="95"/>
      <c r="D600" s="95"/>
      <c r="E600" s="95"/>
      <c r="F600" s="95"/>
      <c r="G600" s="95"/>
      <c r="H600" s="95"/>
      <c r="I600" s="95"/>
      <c r="J600" s="95"/>
      <c r="K600" s="95"/>
      <c r="Y600" s="98"/>
      <c r="Z600" s="80">
        <f t="shared" si="29"/>
        <v>0</v>
      </c>
      <c r="AA600" s="80" t="str">
        <f t="shared" si="30"/>
        <v>高桥支行</v>
      </c>
      <c r="AB600" s="81" t="s">
        <v>481</v>
      </c>
      <c r="AC600" s="81">
        <v>0</v>
      </c>
      <c r="AD600" s="81">
        <v>30000</v>
      </c>
      <c r="AE600" s="81">
        <v>0</v>
      </c>
      <c r="AF600" s="81">
        <v>142000</v>
      </c>
      <c r="AG600" s="80" t="str">
        <f>IFERROR(VLOOKUP(AB600,$AI:$AJ,2,FALSE),0)</f>
        <v>高桥支行</v>
      </c>
      <c r="AI600" s="89" t="s">
        <v>567</v>
      </c>
      <c r="AJ600" s="89" t="s">
        <v>66</v>
      </c>
      <c r="AL600" s="83"/>
      <c r="AM600" s="83"/>
      <c r="AN600" s="83"/>
      <c r="AO600" s="83"/>
      <c r="AP600" s="83"/>
      <c r="AX600" s="80" t="s">
        <v>567</v>
      </c>
      <c r="AY600" s="80" t="s">
        <v>66</v>
      </c>
    </row>
    <row r="601" s="80" customFormat="1" ht="17.25" spans="1:51">
      <c r="A601" s="95"/>
      <c r="B601" s="95"/>
      <c r="C601" s="95"/>
      <c r="D601" s="95"/>
      <c r="E601" s="95"/>
      <c r="F601" s="95"/>
      <c r="G601" s="95"/>
      <c r="H601" s="95"/>
      <c r="I601" s="95"/>
      <c r="J601" s="95"/>
      <c r="K601" s="95"/>
      <c r="Y601" s="98"/>
      <c r="Z601" s="80">
        <f t="shared" si="29"/>
        <v>0</v>
      </c>
      <c r="AA601" s="80" t="str">
        <f t="shared" si="30"/>
        <v>北蔡支行</v>
      </c>
      <c r="AB601" s="81" t="s">
        <v>788</v>
      </c>
      <c r="AC601" s="81">
        <v>0</v>
      </c>
      <c r="AD601" s="81">
        <v>0</v>
      </c>
      <c r="AE601" s="81">
        <v>0</v>
      </c>
      <c r="AF601" s="81">
        <v>0</v>
      </c>
      <c r="AG601" s="80" t="str">
        <f>IFERROR(VLOOKUP(AB601,$AI:$AJ,2,FALSE),0)</f>
        <v>北蔡支行</v>
      </c>
      <c r="AI601" s="89" t="s">
        <v>963</v>
      </c>
      <c r="AJ601" s="89" t="s">
        <v>66</v>
      </c>
      <c r="AL601" s="83"/>
      <c r="AM601" s="83"/>
      <c r="AN601" s="83"/>
      <c r="AO601" s="83"/>
      <c r="AP601" s="83"/>
      <c r="AX601" s="80" t="s">
        <v>963</v>
      </c>
      <c r="AY601" s="80" t="s">
        <v>66</v>
      </c>
    </row>
    <row r="602" s="80" customFormat="1" ht="17.25" spans="1:51">
      <c r="A602" s="95"/>
      <c r="B602" s="95"/>
      <c r="C602" s="95"/>
      <c r="D602" s="95"/>
      <c r="E602" s="95"/>
      <c r="F602" s="95"/>
      <c r="G602" s="95"/>
      <c r="H602" s="95"/>
      <c r="I602" s="95"/>
      <c r="J602" s="95"/>
      <c r="K602" s="95"/>
      <c r="Y602" s="98"/>
      <c r="Z602" s="80">
        <f t="shared" si="29"/>
        <v>0</v>
      </c>
      <c r="AA602" s="80" t="str">
        <f t="shared" si="30"/>
        <v>洋泾支行</v>
      </c>
      <c r="AB602" s="81" t="s">
        <v>703</v>
      </c>
      <c r="AC602" s="81">
        <v>0</v>
      </c>
      <c r="AD602" s="81">
        <v>0</v>
      </c>
      <c r="AE602" s="81">
        <v>3</v>
      </c>
      <c r="AF602" s="81">
        <v>0</v>
      </c>
      <c r="AG602" s="80" t="str">
        <f>IFERROR(VLOOKUP(AB602,$AI:$AJ,2,FALSE),0)</f>
        <v>洋泾支行</v>
      </c>
      <c r="AI602" s="89" t="s">
        <v>136</v>
      </c>
      <c r="AJ602" s="89" t="s">
        <v>66</v>
      </c>
      <c r="AL602" s="83"/>
      <c r="AM602" s="83"/>
      <c r="AN602" s="83"/>
      <c r="AO602" s="83"/>
      <c r="AP602" s="83"/>
      <c r="AX602" s="80" t="s">
        <v>136</v>
      </c>
      <c r="AY602" s="80" t="s">
        <v>66</v>
      </c>
    </row>
    <row r="603" s="80" customFormat="1" ht="17.25" spans="1:51">
      <c r="A603" s="95"/>
      <c r="B603" s="95"/>
      <c r="C603" s="95"/>
      <c r="D603" s="95"/>
      <c r="E603" s="95"/>
      <c r="F603" s="95"/>
      <c r="G603" s="95"/>
      <c r="H603" s="95"/>
      <c r="I603" s="95"/>
      <c r="J603" s="95"/>
      <c r="K603" s="95"/>
      <c r="Y603" s="98"/>
      <c r="Z603" s="80">
        <f t="shared" si="29"/>
        <v>0</v>
      </c>
      <c r="AA603" s="80" t="str">
        <f t="shared" si="30"/>
        <v>江镇支行</v>
      </c>
      <c r="AB603" s="81" t="s">
        <v>964</v>
      </c>
      <c r="AC603" s="81">
        <v>0</v>
      </c>
      <c r="AD603" s="81">
        <v>0</v>
      </c>
      <c r="AE603" s="81">
        <v>0</v>
      </c>
      <c r="AF603" s="81">
        <v>0</v>
      </c>
      <c r="AG603" s="80" t="str">
        <f>IFERROR(VLOOKUP(AB603,$AI:$AJ,2,FALSE),0)</f>
        <v>江镇支行</v>
      </c>
      <c r="AI603" s="89" t="s">
        <v>711</v>
      </c>
      <c r="AJ603" s="89" t="s">
        <v>66</v>
      </c>
      <c r="AL603" s="83"/>
      <c r="AM603" s="83"/>
      <c r="AN603" s="83"/>
      <c r="AO603" s="83"/>
      <c r="AP603" s="83"/>
      <c r="AX603" s="80" t="s">
        <v>711</v>
      </c>
      <c r="AY603" s="80" t="s">
        <v>66</v>
      </c>
    </row>
    <row r="604" s="80" customFormat="1" ht="17.25" spans="1:51">
      <c r="A604" s="95"/>
      <c r="B604" s="95"/>
      <c r="C604" s="95"/>
      <c r="D604" s="95"/>
      <c r="E604" s="95"/>
      <c r="F604" s="95"/>
      <c r="G604" s="95"/>
      <c r="H604" s="95"/>
      <c r="I604" s="95"/>
      <c r="J604" s="95"/>
      <c r="K604" s="95"/>
      <c r="Y604" s="98"/>
      <c r="Z604" s="80">
        <f t="shared" si="29"/>
        <v>0</v>
      </c>
      <c r="AA604" s="80">
        <f t="shared" si="30"/>
        <v>0</v>
      </c>
      <c r="AB604" s="81" t="s">
        <v>965</v>
      </c>
      <c r="AC604" s="81">
        <v>0</v>
      </c>
      <c r="AD604" s="81">
        <v>0</v>
      </c>
      <c r="AE604" s="81">
        <v>0</v>
      </c>
      <c r="AF604" s="81">
        <v>0</v>
      </c>
      <c r="AG604" s="80">
        <f>IFERROR(VLOOKUP(AB604,$AI:$AJ,2,FALSE),0)</f>
        <v>0</v>
      </c>
      <c r="AI604" s="89" t="s">
        <v>966</v>
      </c>
      <c r="AJ604" s="89" t="s">
        <v>66</v>
      </c>
      <c r="AL604" s="83"/>
      <c r="AM604" s="83"/>
      <c r="AN604" s="83"/>
      <c r="AO604" s="83"/>
      <c r="AP604" s="83"/>
      <c r="AX604" s="80" t="s">
        <v>966</v>
      </c>
      <c r="AY604" s="80" t="s">
        <v>66</v>
      </c>
    </row>
    <row r="605" s="80" customFormat="1" ht="17.25" spans="1:51">
      <c r="A605" s="95"/>
      <c r="B605" s="95"/>
      <c r="C605" s="95"/>
      <c r="D605" s="95"/>
      <c r="E605" s="95"/>
      <c r="F605" s="95"/>
      <c r="G605" s="95"/>
      <c r="H605" s="95"/>
      <c r="I605" s="95"/>
      <c r="J605" s="95"/>
      <c r="K605" s="95"/>
      <c r="Y605" s="98"/>
      <c r="Z605" s="80">
        <f t="shared" si="29"/>
        <v>0</v>
      </c>
      <c r="AA605" s="80" t="str">
        <f t="shared" si="30"/>
        <v>香山分理处</v>
      </c>
      <c r="AB605" s="81" t="s">
        <v>484</v>
      </c>
      <c r="AC605" s="81">
        <v>0</v>
      </c>
      <c r="AD605" s="81">
        <v>0</v>
      </c>
      <c r="AE605" s="81">
        <v>0</v>
      </c>
      <c r="AF605" s="81">
        <v>0</v>
      </c>
      <c r="AG605" s="80" t="str">
        <f>IFERROR(VLOOKUP(AB605,$AI:$AJ,2,FALSE),0)</f>
        <v>香山分理处</v>
      </c>
      <c r="AI605" s="89" t="s">
        <v>782</v>
      </c>
      <c r="AJ605" s="89" t="s">
        <v>66</v>
      </c>
      <c r="AL605" s="83"/>
      <c r="AM605" s="83"/>
      <c r="AN605" s="83"/>
      <c r="AO605" s="83"/>
      <c r="AP605" s="83"/>
      <c r="AX605" s="80" t="s">
        <v>782</v>
      </c>
      <c r="AY605" s="80" t="s">
        <v>66</v>
      </c>
    </row>
    <row r="606" s="80" customFormat="1" ht="17.25" spans="1:51">
      <c r="A606" s="95"/>
      <c r="B606" s="95"/>
      <c r="C606" s="95"/>
      <c r="D606" s="95"/>
      <c r="E606" s="95"/>
      <c r="F606" s="95"/>
      <c r="G606" s="95"/>
      <c r="H606" s="95"/>
      <c r="I606" s="95"/>
      <c r="J606" s="95"/>
      <c r="K606" s="95"/>
      <c r="Y606" s="98"/>
      <c r="Z606" s="80">
        <f t="shared" si="29"/>
        <v>0</v>
      </c>
      <c r="AA606" s="80">
        <f t="shared" si="30"/>
        <v>0</v>
      </c>
      <c r="AB606" s="81" t="s">
        <v>967</v>
      </c>
      <c r="AC606" s="81">
        <v>0</v>
      </c>
      <c r="AD606" s="81">
        <v>0</v>
      </c>
      <c r="AE606" s="81">
        <v>0</v>
      </c>
      <c r="AF606" s="81">
        <v>0</v>
      </c>
      <c r="AG606" s="80">
        <f>IFERROR(VLOOKUP(AB606,$AI:$AJ,2,FALSE),0)</f>
        <v>0</v>
      </c>
      <c r="AI606" s="89" t="s">
        <v>969</v>
      </c>
      <c r="AJ606" s="89" t="s">
        <v>66</v>
      </c>
      <c r="AL606" s="83"/>
      <c r="AM606" s="83"/>
      <c r="AN606" s="83"/>
      <c r="AO606" s="83"/>
      <c r="AP606" s="83"/>
      <c r="AX606" s="80" t="s">
        <v>969</v>
      </c>
      <c r="AY606" s="80" t="s">
        <v>66</v>
      </c>
    </row>
    <row r="607" s="80" customFormat="1" ht="17.25" spans="1:51">
      <c r="A607" s="95"/>
      <c r="B607" s="95"/>
      <c r="C607" s="95"/>
      <c r="D607" s="95"/>
      <c r="E607" s="95"/>
      <c r="F607" s="95"/>
      <c r="G607" s="95"/>
      <c r="H607" s="95"/>
      <c r="I607" s="95"/>
      <c r="J607" s="95"/>
      <c r="K607" s="95"/>
      <c r="Y607" s="98"/>
      <c r="Z607" s="80">
        <f t="shared" si="29"/>
        <v>0</v>
      </c>
      <c r="AA607" s="80" t="str">
        <f t="shared" si="30"/>
        <v>黄楼支行</v>
      </c>
      <c r="AB607" s="81" t="s">
        <v>968</v>
      </c>
      <c r="AC607" s="81">
        <v>0</v>
      </c>
      <c r="AD607" s="81">
        <v>0</v>
      </c>
      <c r="AE607" s="81">
        <v>0</v>
      </c>
      <c r="AF607" s="81">
        <v>0</v>
      </c>
      <c r="AG607" s="80" t="str">
        <f>IFERROR(VLOOKUP(AB607,$AI:$AJ,2,FALSE),0)</f>
        <v>黄楼支行</v>
      </c>
      <c r="AI607" s="89" t="s">
        <v>971</v>
      </c>
      <c r="AJ607" s="89" t="s">
        <v>66</v>
      </c>
      <c r="AL607" s="83"/>
      <c r="AM607" s="83"/>
      <c r="AN607" s="83"/>
      <c r="AO607" s="83"/>
      <c r="AP607" s="83"/>
      <c r="AX607" s="80" t="s">
        <v>971</v>
      </c>
      <c r="AY607" s="80" t="s">
        <v>66</v>
      </c>
    </row>
    <row r="608" s="80" customFormat="1" ht="17.25" spans="1:51">
      <c r="A608" s="95"/>
      <c r="B608" s="95"/>
      <c r="C608" s="95"/>
      <c r="D608" s="95"/>
      <c r="E608" s="95"/>
      <c r="F608" s="95"/>
      <c r="G608" s="95"/>
      <c r="H608" s="95"/>
      <c r="I608" s="95"/>
      <c r="J608" s="95"/>
      <c r="K608" s="95"/>
      <c r="Y608" s="98"/>
      <c r="Z608" s="80">
        <f t="shared" si="29"/>
        <v>0</v>
      </c>
      <c r="AA608" s="80" t="str">
        <f t="shared" si="30"/>
        <v>唐镇支行</v>
      </c>
      <c r="AB608" s="81" t="s">
        <v>970</v>
      </c>
      <c r="AC608" s="81">
        <v>0</v>
      </c>
      <c r="AD608" s="81">
        <v>0</v>
      </c>
      <c r="AE608" s="81">
        <v>0</v>
      </c>
      <c r="AF608" s="81">
        <v>0</v>
      </c>
      <c r="AG608" s="80" t="str">
        <f>IFERROR(VLOOKUP(AB608,$AI:$AJ,2,FALSE),0)</f>
        <v>唐镇支行</v>
      </c>
      <c r="AI608" s="89" t="s">
        <v>972</v>
      </c>
      <c r="AJ608" s="89" t="s">
        <v>66</v>
      </c>
      <c r="AL608" s="83"/>
      <c r="AM608" s="83"/>
      <c r="AN608" s="83"/>
      <c r="AO608" s="83"/>
      <c r="AP608" s="83"/>
      <c r="AX608" s="80" t="s">
        <v>972</v>
      </c>
      <c r="AY608" s="80" t="s">
        <v>66</v>
      </c>
    </row>
    <row r="609" s="80" customFormat="1" ht="17.25" spans="1:51">
      <c r="A609" s="95"/>
      <c r="B609" s="95"/>
      <c r="C609" s="95"/>
      <c r="D609" s="95"/>
      <c r="E609" s="95"/>
      <c r="F609" s="95"/>
      <c r="G609" s="95"/>
      <c r="H609" s="95"/>
      <c r="I609" s="95"/>
      <c r="J609" s="95"/>
      <c r="K609" s="95"/>
      <c r="Y609" s="98"/>
      <c r="Z609" s="80">
        <f t="shared" si="29"/>
        <v>0</v>
      </c>
      <c r="AA609" s="80" t="str">
        <f t="shared" si="30"/>
        <v>御桥分理处</v>
      </c>
      <c r="AB609" s="81" t="s">
        <v>486</v>
      </c>
      <c r="AC609" s="81">
        <v>0</v>
      </c>
      <c r="AD609" s="81">
        <v>0</v>
      </c>
      <c r="AE609" s="81">
        <v>0</v>
      </c>
      <c r="AF609" s="81">
        <v>0</v>
      </c>
      <c r="AG609" s="80" t="str">
        <f>IFERROR(VLOOKUP(AB609,$AI:$AJ,2,FALSE),0)</f>
        <v>御桥分理处</v>
      </c>
      <c r="AI609" s="89" t="s">
        <v>974</v>
      </c>
      <c r="AJ609" s="89" t="s">
        <v>66</v>
      </c>
      <c r="AL609" s="83"/>
      <c r="AM609" s="83"/>
      <c r="AN609" s="83"/>
      <c r="AO609" s="83"/>
      <c r="AP609" s="83"/>
      <c r="AX609" s="80" t="s">
        <v>974</v>
      </c>
      <c r="AY609" s="80" t="s">
        <v>66</v>
      </c>
    </row>
    <row r="610" s="80" customFormat="1" ht="17.25" spans="1:51">
      <c r="A610" s="95"/>
      <c r="B610" s="95"/>
      <c r="C610" s="95"/>
      <c r="D610" s="95"/>
      <c r="E610" s="95"/>
      <c r="F610" s="95"/>
      <c r="G610" s="95"/>
      <c r="H610" s="95"/>
      <c r="I610" s="95"/>
      <c r="J610" s="95"/>
      <c r="K610" s="95"/>
      <c r="Y610" s="98"/>
      <c r="Z610" s="80">
        <f t="shared" si="29"/>
        <v>0</v>
      </c>
      <c r="AA610" s="80">
        <f t="shared" si="30"/>
        <v>0</v>
      </c>
      <c r="AB610" s="81" t="s">
        <v>973</v>
      </c>
      <c r="AC610" s="81">
        <v>0</v>
      </c>
      <c r="AD610" s="81">
        <v>0</v>
      </c>
      <c r="AE610" s="81">
        <v>0</v>
      </c>
      <c r="AF610" s="81">
        <v>0</v>
      </c>
      <c r="AG610" s="80">
        <f>IFERROR(VLOOKUP(AB610,$AI:$AJ,2,FALSE),0)</f>
        <v>0</v>
      </c>
      <c r="AI610" s="89" t="s">
        <v>475</v>
      </c>
      <c r="AJ610" s="89" t="s">
        <v>66</v>
      </c>
      <c r="AL610" s="83"/>
      <c r="AM610" s="83"/>
      <c r="AN610" s="83"/>
      <c r="AO610" s="83"/>
      <c r="AP610" s="83"/>
      <c r="AX610" s="80" t="s">
        <v>475</v>
      </c>
      <c r="AY610" s="80" t="s">
        <v>66</v>
      </c>
    </row>
    <row r="611" s="80" customFormat="1" ht="17.25" spans="1:51">
      <c r="A611" s="95"/>
      <c r="B611" s="95"/>
      <c r="C611" s="95"/>
      <c r="D611" s="95"/>
      <c r="E611" s="95"/>
      <c r="F611" s="95"/>
      <c r="G611" s="95"/>
      <c r="H611" s="95"/>
      <c r="I611" s="95"/>
      <c r="J611" s="95"/>
      <c r="K611" s="95"/>
      <c r="Y611" s="98"/>
      <c r="Z611" s="80">
        <f t="shared" si="29"/>
        <v>0</v>
      </c>
      <c r="AA611" s="80" t="str">
        <f t="shared" si="30"/>
        <v>三林支行</v>
      </c>
      <c r="AB611" s="81" t="s">
        <v>732</v>
      </c>
      <c r="AC611" s="81">
        <v>0</v>
      </c>
      <c r="AD611" s="81">
        <v>0</v>
      </c>
      <c r="AE611" s="81">
        <v>0</v>
      </c>
      <c r="AF611" s="81">
        <v>0</v>
      </c>
      <c r="AG611" s="80" t="str">
        <f>IFERROR(VLOOKUP(AB611,$AI:$AJ,2,FALSE),0)</f>
        <v>三林支行</v>
      </c>
      <c r="AI611" s="89" t="s">
        <v>203</v>
      </c>
      <c r="AJ611" s="89" t="s">
        <v>163</v>
      </c>
      <c r="AL611" s="83"/>
      <c r="AM611" s="83"/>
      <c r="AN611" s="83"/>
      <c r="AO611" s="83"/>
      <c r="AP611" s="83"/>
      <c r="AX611" s="80" t="s">
        <v>203</v>
      </c>
      <c r="AY611" s="80" t="s">
        <v>163</v>
      </c>
    </row>
    <row r="612" s="80" customFormat="1" ht="17.25" spans="1:51">
      <c r="A612" s="95"/>
      <c r="B612" s="95"/>
      <c r="C612" s="95"/>
      <c r="D612" s="95"/>
      <c r="E612" s="95"/>
      <c r="F612" s="95"/>
      <c r="G612" s="95"/>
      <c r="H612" s="95"/>
      <c r="I612" s="95"/>
      <c r="J612" s="95"/>
      <c r="K612" s="95"/>
      <c r="Y612" s="98"/>
      <c r="Z612" s="80">
        <f t="shared" si="29"/>
        <v>0</v>
      </c>
      <c r="AA612" s="80" t="str">
        <f t="shared" si="30"/>
        <v>洋泾支行</v>
      </c>
      <c r="AB612" s="81" t="s">
        <v>194</v>
      </c>
      <c r="AC612" s="81">
        <v>0</v>
      </c>
      <c r="AD612" s="81">
        <v>0</v>
      </c>
      <c r="AE612" s="81">
        <v>0</v>
      </c>
      <c r="AF612" s="81">
        <v>0</v>
      </c>
      <c r="AG612" s="80" t="str">
        <f>IFERROR(VLOOKUP(AB612,$AI:$AJ,2,FALSE),0)</f>
        <v>洋泾支行</v>
      </c>
      <c r="AI612" s="89" t="s">
        <v>493</v>
      </c>
      <c r="AJ612" s="89" t="s">
        <v>66</v>
      </c>
      <c r="AL612" s="83"/>
      <c r="AM612" s="83"/>
      <c r="AN612" s="83"/>
      <c r="AO612" s="83"/>
      <c r="AP612" s="83"/>
      <c r="AX612" s="80" t="s">
        <v>493</v>
      </c>
      <c r="AY612" s="80" t="s">
        <v>66</v>
      </c>
    </row>
    <row r="613" s="80" customFormat="1" ht="17.25" spans="1:51">
      <c r="A613" s="95"/>
      <c r="B613" s="95"/>
      <c r="C613" s="95"/>
      <c r="D613" s="95"/>
      <c r="E613" s="95"/>
      <c r="F613" s="95"/>
      <c r="G613" s="95"/>
      <c r="H613" s="95"/>
      <c r="I613" s="95"/>
      <c r="J613" s="95"/>
      <c r="K613" s="95"/>
      <c r="Y613" s="98"/>
      <c r="Z613" s="80">
        <f t="shared" si="29"/>
        <v>0</v>
      </c>
      <c r="AA613" s="80" t="str">
        <f t="shared" si="30"/>
        <v>高东支行</v>
      </c>
      <c r="AB613" s="81" t="s">
        <v>938</v>
      </c>
      <c r="AC613" s="81">
        <v>0</v>
      </c>
      <c r="AD613" s="81">
        <v>0</v>
      </c>
      <c r="AE613" s="81">
        <v>0</v>
      </c>
      <c r="AF613" s="81">
        <v>0</v>
      </c>
      <c r="AG613" s="80" t="str">
        <f>IFERROR(VLOOKUP(AB613,$AI:$AJ,2,FALSE),0)</f>
        <v>高东支行</v>
      </c>
      <c r="AI613" s="89" t="s">
        <v>596</v>
      </c>
      <c r="AJ613" s="89" t="s">
        <v>66</v>
      </c>
      <c r="AL613" s="83"/>
      <c r="AM613" s="83"/>
      <c r="AN613" s="83"/>
      <c r="AO613" s="83"/>
      <c r="AP613" s="83"/>
      <c r="AX613" s="80" t="s">
        <v>596</v>
      </c>
      <c r="AY613" s="80" t="s">
        <v>66</v>
      </c>
    </row>
    <row r="614" s="80" customFormat="1" ht="17.25" spans="1:51">
      <c r="A614" s="95"/>
      <c r="B614" s="95"/>
      <c r="C614" s="95"/>
      <c r="D614" s="95"/>
      <c r="E614" s="95"/>
      <c r="F614" s="95"/>
      <c r="G614" s="95"/>
      <c r="H614" s="95"/>
      <c r="I614" s="95"/>
      <c r="J614" s="95"/>
      <c r="K614" s="95"/>
      <c r="Y614" s="98"/>
      <c r="Z614" s="80">
        <f t="shared" si="29"/>
        <v>0</v>
      </c>
      <c r="AA614" s="80">
        <f t="shared" si="30"/>
        <v>0</v>
      </c>
      <c r="AB614" s="81" t="s">
        <v>975</v>
      </c>
      <c r="AC614" s="81">
        <v>0</v>
      </c>
      <c r="AD614" s="81">
        <v>0</v>
      </c>
      <c r="AE614" s="81">
        <v>0</v>
      </c>
      <c r="AF614" s="81">
        <v>0</v>
      </c>
      <c r="AG614" s="80">
        <f>IFERROR(VLOOKUP(AB614,$AI:$AJ,2,FALSE),0)</f>
        <v>0</v>
      </c>
      <c r="AI614" s="89" t="s">
        <v>976</v>
      </c>
      <c r="AJ614" s="89" t="s">
        <v>66</v>
      </c>
      <c r="AL614" s="83"/>
      <c r="AM614" s="83"/>
      <c r="AN614" s="83"/>
      <c r="AO614" s="83"/>
      <c r="AP614" s="83"/>
      <c r="AX614" s="80" t="s">
        <v>976</v>
      </c>
      <c r="AY614" s="80" t="s">
        <v>66</v>
      </c>
    </row>
    <row r="615" s="80" customFormat="1" ht="17.25" spans="1:51">
      <c r="A615" s="95"/>
      <c r="B615" s="95"/>
      <c r="C615" s="95"/>
      <c r="D615" s="95"/>
      <c r="E615" s="95"/>
      <c r="F615" s="95"/>
      <c r="G615" s="95"/>
      <c r="H615" s="95"/>
      <c r="I615" s="95"/>
      <c r="J615" s="95"/>
      <c r="K615" s="95"/>
      <c r="Y615" s="98"/>
      <c r="Z615" s="80">
        <f t="shared" si="29"/>
        <v>0</v>
      </c>
      <c r="AA615" s="80" t="str">
        <f t="shared" si="30"/>
        <v>张江支行</v>
      </c>
      <c r="AB615" s="81" t="s">
        <v>614</v>
      </c>
      <c r="AC615" s="81">
        <v>0</v>
      </c>
      <c r="AD615" s="81">
        <v>0</v>
      </c>
      <c r="AE615" s="81">
        <v>0</v>
      </c>
      <c r="AF615" s="81">
        <v>0</v>
      </c>
      <c r="AG615" s="80" t="str">
        <f>IFERROR(VLOOKUP(AB615,$AI:$AJ,2,FALSE),0)</f>
        <v>张江支行</v>
      </c>
      <c r="AI615" s="89" t="s">
        <v>977</v>
      </c>
      <c r="AJ615" s="89" t="s">
        <v>66</v>
      </c>
      <c r="AL615" s="83"/>
      <c r="AM615" s="83"/>
      <c r="AN615" s="83"/>
      <c r="AO615" s="83"/>
      <c r="AP615" s="83"/>
      <c r="AX615" s="80" t="s">
        <v>977</v>
      </c>
      <c r="AY615" s="80" t="s">
        <v>66</v>
      </c>
    </row>
    <row r="616" s="80" customFormat="1" ht="17.25" spans="1:51">
      <c r="A616" s="95"/>
      <c r="B616" s="95"/>
      <c r="C616" s="95"/>
      <c r="D616" s="95"/>
      <c r="E616" s="95"/>
      <c r="F616" s="95"/>
      <c r="G616" s="95"/>
      <c r="H616" s="95"/>
      <c r="I616" s="95"/>
      <c r="J616" s="95"/>
      <c r="K616" s="95"/>
      <c r="Y616" s="98"/>
      <c r="Z616" s="80">
        <f t="shared" si="29"/>
        <v>0</v>
      </c>
      <c r="AA616" s="80" t="str">
        <f t="shared" si="30"/>
        <v>零售金融部</v>
      </c>
      <c r="AB616" s="81" t="s">
        <v>1063</v>
      </c>
      <c r="AC616" s="81">
        <v>0</v>
      </c>
      <c r="AD616" s="81">
        <v>500</v>
      </c>
      <c r="AE616" s="81">
        <v>0</v>
      </c>
      <c r="AF616" s="81">
        <v>500</v>
      </c>
      <c r="AG616" s="80" t="str">
        <f>IFERROR(VLOOKUP(AB616,$AI:$AJ,2,FALSE),0)</f>
        <v>零售金融部</v>
      </c>
      <c r="AI616" s="89" t="s">
        <v>979</v>
      </c>
      <c r="AJ616" s="89" t="s">
        <v>66</v>
      </c>
      <c r="AL616" s="83"/>
      <c r="AM616" s="83"/>
      <c r="AN616" s="83"/>
      <c r="AO616" s="83"/>
      <c r="AP616" s="83"/>
      <c r="AX616" s="80" t="s">
        <v>979</v>
      </c>
      <c r="AY616" s="80" t="s">
        <v>66</v>
      </c>
    </row>
    <row r="617" s="80" customFormat="1" ht="17.25" spans="1:51">
      <c r="A617" s="95"/>
      <c r="B617" s="95"/>
      <c r="C617" s="95"/>
      <c r="D617" s="95"/>
      <c r="E617" s="95"/>
      <c r="F617" s="95"/>
      <c r="G617" s="95"/>
      <c r="H617" s="95"/>
      <c r="I617" s="95"/>
      <c r="J617" s="95"/>
      <c r="K617" s="95"/>
      <c r="Y617" s="98"/>
      <c r="Z617" s="80">
        <f t="shared" si="29"/>
        <v>0</v>
      </c>
      <c r="AA617" s="80" t="str">
        <f t="shared" si="30"/>
        <v>合庆支行</v>
      </c>
      <c r="AB617" s="81" t="s">
        <v>978</v>
      </c>
      <c r="AC617" s="81">
        <v>0</v>
      </c>
      <c r="AD617" s="81">
        <v>0</v>
      </c>
      <c r="AE617" s="81">
        <v>0</v>
      </c>
      <c r="AF617" s="81">
        <v>0</v>
      </c>
      <c r="AG617" s="80" t="str">
        <f>IFERROR(VLOOKUP(AB617,$AI:$AJ,2,FALSE),0)</f>
        <v>合庆支行</v>
      </c>
      <c r="AI617" s="89" t="s">
        <v>358</v>
      </c>
      <c r="AJ617" s="89" t="s">
        <v>66</v>
      </c>
      <c r="AL617" s="83"/>
      <c r="AM617" s="83"/>
      <c r="AN617" s="83"/>
      <c r="AO617" s="83"/>
      <c r="AP617" s="83"/>
      <c r="AX617" s="80" t="s">
        <v>358</v>
      </c>
      <c r="AY617" s="80" t="s">
        <v>66</v>
      </c>
    </row>
    <row r="618" s="80" customFormat="1" ht="17.25" spans="1:51">
      <c r="A618" s="95"/>
      <c r="B618" s="95"/>
      <c r="C618" s="95"/>
      <c r="D618" s="95"/>
      <c r="E618" s="95"/>
      <c r="F618" s="95"/>
      <c r="G618" s="95"/>
      <c r="H618" s="95"/>
      <c r="I618" s="95"/>
      <c r="J618" s="95"/>
      <c r="K618" s="95"/>
      <c r="Y618" s="98"/>
      <c r="Z618" s="80">
        <f t="shared" si="29"/>
        <v>0</v>
      </c>
      <c r="AA618" s="80" t="str">
        <f t="shared" si="30"/>
        <v>香山分理处</v>
      </c>
      <c r="AB618" s="81" t="s">
        <v>675</v>
      </c>
      <c r="AC618" s="81">
        <v>0</v>
      </c>
      <c r="AD618" s="81">
        <v>0</v>
      </c>
      <c r="AE618" s="81">
        <v>0</v>
      </c>
      <c r="AF618" s="81">
        <v>0</v>
      </c>
      <c r="AG618" s="80" t="str">
        <f>IFERROR(VLOOKUP(AB618,$AI:$AJ,2,FALSE),0)</f>
        <v>香山分理处</v>
      </c>
      <c r="AI618" s="89" t="s">
        <v>980</v>
      </c>
      <c r="AJ618" s="89" t="s">
        <v>66</v>
      </c>
      <c r="AL618" s="83"/>
      <c r="AM618" s="83"/>
      <c r="AN618" s="83"/>
      <c r="AO618" s="83"/>
      <c r="AP618" s="83"/>
      <c r="AX618" s="80" t="s">
        <v>980</v>
      </c>
      <c r="AY618" s="80" t="s">
        <v>66</v>
      </c>
    </row>
    <row r="619" s="80" customFormat="1" ht="17.25" spans="1:51">
      <c r="A619" s="95"/>
      <c r="B619" s="95"/>
      <c r="C619" s="95"/>
      <c r="D619" s="95"/>
      <c r="E619" s="95"/>
      <c r="F619" s="95"/>
      <c r="G619" s="95"/>
      <c r="H619" s="95"/>
      <c r="I619" s="95"/>
      <c r="J619" s="95"/>
      <c r="K619" s="95"/>
      <c r="Y619" s="98"/>
      <c r="Z619" s="80">
        <f t="shared" si="29"/>
        <v>0</v>
      </c>
      <c r="AA619" s="80" t="str">
        <f t="shared" si="30"/>
        <v>合庆支行</v>
      </c>
      <c r="AB619" s="81" t="s">
        <v>491</v>
      </c>
      <c r="AC619" s="81">
        <v>0</v>
      </c>
      <c r="AD619" s="81">
        <v>0</v>
      </c>
      <c r="AE619" s="81">
        <v>0</v>
      </c>
      <c r="AF619" s="81">
        <v>0</v>
      </c>
      <c r="AG619" s="80" t="str">
        <f>IFERROR(VLOOKUP(AB619,$AI:$AJ,2,FALSE),0)</f>
        <v>合庆支行</v>
      </c>
      <c r="AI619" s="93" t="s">
        <v>97</v>
      </c>
      <c r="AJ619" s="89" t="s">
        <v>66</v>
      </c>
      <c r="AL619" s="83"/>
      <c r="AM619" s="83"/>
      <c r="AN619" s="83"/>
      <c r="AO619" s="83"/>
      <c r="AP619" s="83"/>
      <c r="AX619" s="80" t="s">
        <v>97</v>
      </c>
      <c r="AY619" s="80" t="s">
        <v>66</v>
      </c>
    </row>
    <row r="620" s="80" customFormat="1" ht="17.25" spans="1:51">
      <c r="A620" s="95"/>
      <c r="B620" s="95"/>
      <c r="C620" s="95"/>
      <c r="D620" s="95"/>
      <c r="E620" s="95"/>
      <c r="F620" s="95"/>
      <c r="G620" s="95"/>
      <c r="H620" s="95"/>
      <c r="I620" s="95"/>
      <c r="J620" s="95"/>
      <c r="K620" s="95"/>
      <c r="Y620" s="98"/>
      <c r="Z620" s="80">
        <f t="shared" si="29"/>
        <v>0</v>
      </c>
      <c r="AA620" s="80" t="str">
        <f t="shared" si="30"/>
        <v>三林支行</v>
      </c>
      <c r="AB620" s="81" t="s">
        <v>722</v>
      </c>
      <c r="AC620" s="81">
        <v>0</v>
      </c>
      <c r="AD620" s="81">
        <v>10000</v>
      </c>
      <c r="AE620" s="81">
        <v>0</v>
      </c>
      <c r="AF620" s="81">
        <v>27700</v>
      </c>
      <c r="AG620" s="80" t="str">
        <f>IFERROR(VLOOKUP(AB620,$AI:$AJ,2,FALSE),0)</f>
        <v>三林支行</v>
      </c>
      <c r="AI620" s="94" t="s">
        <v>468</v>
      </c>
      <c r="AJ620" s="89" t="s">
        <v>163</v>
      </c>
      <c r="AL620" s="83"/>
      <c r="AM620" s="83"/>
      <c r="AN620" s="83"/>
      <c r="AO620" s="83"/>
      <c r="AP620" s="83"/>
      <c r="AX620" s="80" t="s">
        <v>468</v>
      </c>
      <c r="AY620" s="80" t="s">
        <v>163</v>
      </c>
    </row>
    <row r="621" s="80" customFormat="1" ht="17.25" spans="1:51">
      <c r="A621" s="95"/>
      <c r="B621" s="95"/>
      <c r="C621" s="95"/>
      <c r="D621" s="95"/>
      <c r="E621" s="95"/>
      <c r="F621" s="95"/>
      <c r="G621" s="95"/>
      <c r="H621" s="95"/>
      <c r="I621" s="95"/>
      <c r="J621" s="95"/>
      <c r="K621" s="95"/>
      <c r="Y621" s="98"/>
      <c r="Z621" s="80">
        <f t="shared" si="29"/>
        <v>0</v>
      </c>
      <c r="AA621" s="80">
        <f t="shared" si="30"/>
        <v>0</v>
      </c>
      <c r="AB621" s="81" t="s">
        <v>981</v>
      </c>
      <c r="AC621" s="81">
        <v>0</v>
      </c>
      <c r="AD621" s="81">
        <v>0</v>
      </c>
      <c r="AE621" s="81">
        <v>0</v>
      </c>
      <c r="AF621" s="81">
        <v>0</v>
      </c>
      <c r="AG621" s="80">
        <f>IFERROR(VLOOKUP(AB621,$AI:$AJ,2,FALSE),0)</f>
        <v>0</v>
      </c>
      <c r="AI621" s="89" t="s">
        <v>342</v>
      </c>
      <c r="AJ621" s="89" t="s">
        <v>163</v>
      </c>
      <c r="AL621" s="83"/>
      <c r="AM621" s="83"/>
      <c r="AN621" s="83"/>
      <c r="AO621" s="83"/>
      <c r="AP621" s="83"/>
      <c r="AX621" s="80" t="s">
        <v>342</v>
      </c>
      <c r="AY621" s="80" t="s">
        <v>163</v>
      </c>
    </row>
    <row r="622" s="80" customFormat="1" ht="17.25" spans="1:51">
      <c r="A622" s="95"/>
      <c r="B622" s="95"/>
      <c r="C622" s="95"/>
      <c r="D622" s="95"/>
      <c r="E622" s="95"/>
      <c r="F622" s="95"/>
      <c r="G622" s="95"/>
      <c r="H622" s="95"/>
      <c r="I622" s="95"/>
      <c r="J622" s="95"/>
      <c r="K622" s="95"/>
      <c r="Y622" s="98"/>
      <c r="Z622" s="80">
        <f t="shared" si="29"/>
        <v>0</v>
      </c>
      <c r="AA622" s="80" t="str">
        <f t="shared" si="30"/>
        <v>市场一部</v>
      </c>
      <c r="AB622" s="81" t="s">
        <v>588</v>
      </c>
      <c r="AC622" s="81">
        <v>0</v>
      </c>
      <c r="AD622" s="81">
        <v>0</v>
      </c>
      <c r="AE622" s="81">
        <v>0</v>
      </c>
      <c r="AF622" s="81">
        <v>0</v>
      </c>
      <c r="AG622" s="80" t="str">
        <f>IFERROR(VLOOKUP(AB622,$AI:$AJ,2,FALSE),0)</f>
        <v>市场一部</v>
      </c>
      <c r="AI622" s="89" t="s">
        <v>536</v>
      </c>
      <c r="AJ622" s="89" t="s">
        <v>163</v>
      </c>
      <c r="AL622" s="83"/>
      <c r="AM622" s="83"/>
      <c r="AN622" s="83"/>
      <c r="AO622" s="83"/>
      <c r="AP622" s="83"/>
      <c r="AX622" s="80" t="s">
        <v>536</v>
      </c>
      <c r="AY622" s="80" t="s">
        <v>163</v>
      </c>
    </row>
    <row r="623" s="80" customFormat="1" ht="17.25" spans="1:51">
      <c r="A623" s="95"/>
      <c r="B623" s="95"/>
      <c r="C623" s="95"/>
      <c r="D623" s="95"/>
      <c r="E623" s="95"/>
      <c r="F623" s="95"/>
      <c r="G623" s="95"/>
      <c r="H623" s="95"/>
      <c r="I623" s="95"/>
      <c r="J623" s="95"/>
      <c r="K623" s="95"/>
      <c r="Y623" s="98"/>
      <c r="Z623" s="80">
        <f t="shared" si="29"/>
        <v>0</v>
      </c>
      <c r="AA623" s="80" t="str">
        <f t="shared" si="30"/>
        <v>张江支行</v>
      </c>
      <c r="AB623" s="81" t="s">
        <v>493</v>
      </c>
      <c r="AC623" s="81">
        <v>0</v>
      </c>
      <c r="AD623" s="81">
        <v>0</v>
      </c>
      <c r="AE623" s="81">
        <v>0</v>
      </c>
      <c r="AF623" s="81">
        <v>0</v>
      </c>
      <c r="AG623" s="80" t="str">
        <f>IFERROR(VLOOKUP(AB623,$AI:$AJ,2,FALSE),0)</f>
        <v>张江支行</v>
      </c>
      <c r="AI623" s="89" t="s">
        <v>399</v>
      </c>
      <c r="AJ623" s="89" t="s">
        <v>290</v>
      </c>
      <c r="AL623" s="83"/>
      <c r="AM623" s="83"/>
      <c r="AN623" s="83"/>
      <c r="AO623" s="83"/>
      <c r="AP623" s="83"/>
      <c r="AX623" s="80" t="s">
        <v>399</v>
      </c>
      <c r="AY623" s="80" t="s">
        <v>290</v>
      </c>
    </row>
    <row r="624" s="80" customFormat="1" ht="17.25" spans="1:51">
      <c r="A624" s="95"/>
      <c r="B624" s="95"/>
      <c r="C624" s="95"/>
      <c r="D624" s="95"/>
      <c r="E624" s="95"/>
      <c r="F624" s="95"/>
      <c r="G624" s="95"/>
      <c r="H624" s="95"/>
      <c r="I624" s="95"/>
      <c r="J624" s="95"/>
      <c r="K624" s="95"/>
      <c r="Y624" s="98"/>
      <c r="Z624" s="80">
        <f t="shared" si="29"/>
        <v>0</v>
      </c>
      <c r="AA624" s="80" t="str">
        <f t="shared" si="30"/>
        <v>曹路支行</v>
      </c>
      <c r="AB624" s="81" t="s">
        <v>496</v>
      </c>
      <c r="AC624" s="81">
        <v>0</v>
      </c>
      <c r="AD624" s="81">
        <v>0</v>
      </c>
      <c r="AE624" s="81">
        <v>0</v>
      </c>
      <c r="AF624" s="81">
        <v>0</v>
      </c>
      <c r="AG624" s="80" t="str">
        <f>IFERROR(VLOOKUP(AB624,$AI:$AJ,2,FALSE),0)</f>
        <v>曹路支行</v>
      </c>
      <c r="AI624" s="89" t="s">
        <v>743</v>
      </c>
      <c r="AJ624" s="89" t="s">
        <v>163</v>
      </c>
      <c r="AL624" s="83"/>
      <c r="AM624" s="83"/>
      <c r="AN624" s="83"/>
      <c r="AO624" s="83"/>
      <c r="AP624" s="83"/>
      <c r="AX624" s="80" t="s">
        <v>743</v>
      </c>
      <c r="AY624" s="80" t="s">
        <v>163</v>
      </c>
    </row>
    <row r="625" s="80" customFormat="1" ht="17.25" spans="1:51">
      <c r="A625" s="95"/>
      <c r="B625" s="95"/>
      <c r="C625" s="95"/>
      <c r="D625" s="95"/>
      <c r="E625" s="95"/>
      <c r="F625" s="95"/>
      <c r="G625" s="95"/>
      <c r="H625" s="95"/>
      <c r="I625" s="95"/>
      <c r="J625" s="95"/>
      <c r="K625" s="95"/>
      <c r="Y625" s="98"/>
      <c r="Z625" s="80">
        <f t="shared" ref="Z625:Z688" si="31">P625-Y625</f>
        <v>0</v>
      </c>
      <c r="AA625" s="80" t="str">
        <f t="shared" si="30"/>
        <v>营业部</v>
      </c>
      <c r="AB625" s="81" t="s">
        <v>637</v>
      </c>
      <c r="AC625" s="81">
        <v>0</v>
      </c>
      <c r="AD625" s="81">
        <v>0</v>
      </c>
      <c r="AE625" s="81">
        <v>0</v>
      </c>
      <c r="AF625" s="81">
        <v>0</v>
      </c>
      <c r="AG625" s="80" t="str">
        <f>IFERROR(VLOOKUP(AB625,$AI:$AJ,2,FALSE),0)</f>
        <v>营业部</v>
      </c>
      <c r="AI625" s="89" t="s">
        <v>983</v>
      </c>
      <c r="AJ625" s="89" t="s">
        <v>163</v>
      </c>
      <c r="AL625" s="83"/>
      <c r="AM625" s="83"/>
      <c r="AN625" s="83"/>
      <c r="AO625" s="83"/>
      <c r="AP625" s="83"/>
      <c r="AX625" s="80" t="s">
        <v>983</v>
      </c>
      <c r="AY625" s="80" t="s">
        <v>163</v>
      </c>
    </row>
    <row r="626" s="80" customFormat="1" ht="17.25" spans="1:51">
      <c r="A626" s="95"/>
      <c r="B626" s="95"/>
      <c r="C626" s="95"/>
      <c r="D626" s="95"/>
      <c r="E626" s="95"/>
      <c r="F626" s="95"/>
      <c r="G626" s="95"/>
      <c r="H626" s="95"/>
      <c r="I626" s="95"/>
      <c r="J626" s="95"/>
      <c r="K626" s="95"/>
      <c r="Y626" s="98"/>
      <c r="Z626" s="80">
        <f t="shared" si="31"/>
        <v>0</v>
      </c>
      <c r="AA626" s="80" t="str">
        <f t="shared" si="30"/>
        <v>川沙支行</v>
      </c>
      <c r="AB626" s="81" t="s">
        <v>982</v>
      </c>
      <c r="AC626" s="81">
        <v>0</v>
      </c>
      <c r="AD626" s="81">
        <v>0</v>
      </c>
      <c r="AE626" s="81">
        <v>0</v>
      </c>
      <c r="AF626" s="81">
        <v>0</v>
      </c>
      <c r="AG626" s="80" t="str">
        <f>IFERROR(VLOOKUP(AB626,$AI:$AJ,2,FALSE),0)</f>
        <v>川沙支行</v>
      </c>
      <c r="AI626" s="89" t="s">
        <v>985</v>
      </c>
      <c r="AJ626" s="89" t="s">
        <v>163</v>
      </c>
      <c r="AL626" s="83"/>
      <c r="AM626" s="83"/>
      <c r="AN626" s="83"/>
      <c r="AO626" s="83"/>
      <c r="AP626" s="83"/>
      <c r="AX626" s="80" t="s">
        <v>985</v>
      </c>
      <c r="AY626" s="80" t="s">
        <v>163</v>
      </c>
    </row>
    <row r="627" s="80" customFormat="1" ht="17.25" spans="1:51">
      <c r="A627" s="95"/>
      <c r="B627" s="95"/>
      <c r="C627" s="95"/>
      <c r="D627" s="95"/>
      <c r="E627" s="95"/>
      <c r="F627" s="95"/>
      <c r="G627" s="95"/>
      <c r="H627" s="95"/>
      <c r="I627" s="95"/>
      <c r="J627" s="95"/>
      <c r="K627" s="95"/>
      <c r="Y627" s="98"/>
      <c r="Z627" s="80">
        <f t="shared" si="31"/>
        <v>0</v>
      </c>
      <c r="AA627" s="80" t="str">
        <f t="shared" si="30"/>
        <v>黄楼支行</v>
      </c>
      <c r="AB627" s="81" t="s">
        <v>984</v>
      </c>
      <c r="AC627" s="81">
        <v>0</v>
      </c>
      <c r="AD627" s="81">
        <v>0</v>
      </c>
      <c r="AE627" s="81">
        <v>0</v>
      </c>
      <c r="AF627" s="81">
        <v>0</v>
      </c>
      <c r="AG627" s="80" t="str">
        <f>IFERROR(VLOOKUP(AB627,$AI:$AJ,2,FALSE),0)</f>
        <v>黄楼支行</v>
      </c>
      <c r="AI627" s="89" t="s">
        <v>986</v>
      </c>
      <c r="AJ627" s="89" t="s">
        <v>163</v>
      </c>
      <c r="AL627" s="83"/>
      <c r="AM627" s="83"/>
      <c r="AN627" s="83"/>
      <c r="AO627" s="83"/>
      <c r="AP627" s="83"/>
      <c r="AX627" s="80" t="s">
        <v>986</v>
      </c>
      <c r="AY627" s="80" t="s">
        <v>163</v>
      </c>
    </row>
    <row r="628" s="80" customFormat="1" ht="17.25" spans="1:51">
      <c r="A628" s="95"/>
      <c r="B628" s="95"/>
      <c r="C628" s="95"/>
      <c r="D628" s="95"/>
      <c r="E628" s="95"/>
      <c r="F628" s="95"/>
      <c r="G628" s="95"/>
      <c r="H628" s="95"/>
      <c r="I628" s="95"/>
      <c r="J628" s="95"/>
      <c r="K628" s="95"/>
      <c r="Y628" s="98"/>
      <c r="Z628" s="80">
        <f t="shared" si="31"/>
        <v>0</v>
      </c>
      <c r="AA628" s="80" t="str">
        <f t="shared" si="30"/>
        <v>和炯路支行</v>
      </c>
      <c r="AB628" s="81" t="s">
        <v>754</v>
      </c>
      <c r="AC628" s="81">
        <v>0</v>
      </c>
      <c r="AD628" s="81">
        <v>0</v>
      </c>
      <c r="AE628" s="81">
        <v>0</v>
      </c>
      <c r="AF628" s="81">
        <v>0</v>
      </c>
      <c r="AG628" s="80" t="str">
        <f>IFERROR(VLOOKUP(AB628,$AI:$AJ,2,FALSE),0)</f>
        <v>和炯路支行</v>
      </c>
      <c r="AI628" s="89" t="s">
        <v>988</v>
      </c>
      <c r="AJ628" s="89" t="s">
        <v>163</v>
      </c>
      <c r="AL628" s="83"/>
      <c r="AM628" s="83"/>
      <c r="AN628" s="83"/>
      <c r="AO628" s="83"/>
      <c r="AP628" s="83"/>
      <c r="AX628" s="80" t="s">
        <v>988</v>
      </c>
      <c r="AY628" s="80" t="s">
        <v>163</v>
      </c>
    </row>
    <row r="629" s="80" customFormat="1" ht="17.25" spans="1:51">
      <c r="A629" s="95"/>
      <c r="B629" s="95"/>
      <c r="C629" s="95"/>
      <c r="D629" s="95"/>
      <c r="E629" s="95"/>
      <c r="F629" s="95"/>
      <c r="G629" s="95"/>
      <c r="H629" s="95"/>
      <c r="I629" s="95"/>
      <c r="J629" s="95"/>
      <c r="K629" s="95"/>
      <c r="Y629" s="98"/>
      <c r="Z629" s="80">
        <f t="shared" si="31"/>
        <v>0</v>
      </c>
      <c r="AA629" s="80" t="str">
        <f t="shared" si="30"/>
        <v>川沙支行</v>
      </c>
      <c r="AB629" s="81" t="s">
        <v>987</v>
      </c>
      <c r="AC629" s="81">
        <v>0</v>
      </c>
      <c r="AD629" s="81">
        <v>0</v>
      </c>
      <c r="AE629" s="81">
        <v>0</v>
      </c>
      <c r="AF629" s="81">
        <v>0</v>
      </c>
      <c r="AG629" s="80" t="str">
        <f>IFERROR(VLOOKUP(AB629,$AI:$AJ,2,FALSE),0)</f>
        <v>川沙支行</v>
      </c>
      <c r="AI629" s="93" t="s">
        <v>522</v>
      </c>
      <c r="AJ629" s="89" t="s">
        <v>128</v>
      </c>
      <c r="AL629" s="83"/>
      <c r="AM629" s="83"/>
      <c r="AN629" s="83"/>
      <c r="AO629" s="83"/>
      <c r="AP629" s="83"/>
      <c r="AX629" s="80" t="s">
        <v>522</v>
      </c>
      <c r="AY629" s="80" t="s">
        <v>128</v>
      </c>
    </row>
    <row r="630" s="80" customFormat="1" ht="17.25" spans="1:51">
      <c r="A630" s="95"/>
      <c r="B630" s="95"/>
      <c r="C630" s="95"/>
      <c r="D630" s="95"/>
      <c r="E630" s="95"/>
      <c r="F630" s="95"/>
      <c r="G630" s="95"/>
      <c r="H630" s="95"/>
      <c r="I630" s="95"/>
      <c r="J630" s="95"/>
      <c r="K630" s="95"/>
      <c r="Y630" s="98"/>
      <c r="Z630" s="80">
        <f t="shared" si="31"/>
        <v>0</v>
      </c>
      <c r="AA630" s="80" t="str">
        <f t="shared" si="30"/>
        <v>金杨支行</v>
      </c>
      <c r="AB630" s="81" t="s">
        <v>863</v>
      </c>
      <c r="AC630" s="81">
        <v>0</v>
      </c>
      <c r="AD630" s="81">
        <v>0</v>
      </c>
      <c r="AE630" s="81">
        <v>0</v>
      </c>
      <c r="AF630" s="81">
        <v>0</v>
      </c>
      <c r="AG630" s="80" t="str">
        <f>IFERROR(VLOOKUP(AB630,$AI:$AJ,2,FALSE),0)</f>
        <v>金杨支行</v>
      </c>
      <c r="AI630" s="94" t="s">
        <v>140</v>
      </c>
      <c r="AJ630" s="89" t="s">
        <v>32</v>
      </c>
      <c r="AL630" s="83"/>
      <c r="AM630" s="83"/>
      <c r="AN630" s="83"/>
      <c r="AO630" s="83"/>
      <c r="AP630" s="83"/>
      <c r="AX630" s="80" t="s">
        <v>140</v>
      </c>
      <c r="AY630" s="80" t="s">
        <v>32</v>
      </c>
    </row>
    <row r="631" s="80" customFormat="1" ht="17.25" spans="1:51">
      <c r="A631" s="95"/>
      <c r="B631" s="95"/>
      <c r="C631" s="95"/>
      <c r="D631" s="95"/>
      <c r="E631" s="95"/>
      <c r="F631" s="95"/>
      <c r="G631" s="95"/>
      <c r="H631" s="95"/>
      <c r="I631" s="95"/>
      <c r="J631" s="95"/>
      <c r="K631" s="95"/>
      <c r="Y631" s="98"/>
      <c r="Z631" s="80">
        <f t="shared" si="31"/>
        <v>0</v>
      </c>
      <c r="AA631" s="80" t="str">
        <f t="shared" si="30"/>
        <v>凌兆分理处</v>
      </c>
      <c r="AB631" s="81" t="s">
        <v>763</v>
      </c>
      <c r="AC631" s="81">
        <v>0</v>
      </c>
      <c r="AD631" s="81">
        <v>0</v>
      </c>
      <c r="AE631" s="81">
        <v>0</v>
      </c>
      <c r="AF631" s="81">
        <v>0</v>
      </c>
      <c r="AG631" s="80" t="str">
        <f>IFERROR(VLOOKUP(AB631,$AI:$AJ,2,FALSE),0)</f>
        <v>凌兆分理处</v>
      </c>
      <c r="AI631" s="89" t="s">
        <v>215</v>
      </c>
      <c r="AJ631" s="89" t="s">
        <v>128</v>
      </c>
      <c r="AL631" s="83"/>
      <c r="AM631" s="83"/>
      <c r="AN631" s="83"/>
      <c r="AO631" s="83"/>
      <c r="AP631" s="83"/>
      <c r="AX631" s="80" t="s">
        <v>215</v>
      </c>
      <c r="AY631" s="80" t="s">
        <v>128</v>
      </c>
    </row>
    <row r="632" s="80" customFormat="1" ht="17.25" spans="1:51">
      <c r="A632" s="95"/>
      <c r="B632" s="95"/>
      <c r="C632" s="95"/>
      <c r="D632" s="95"/>
      <c r="E632" s="95"/>
      <c r="F632" s="95"/>
      <c r="G632" s="95"/>
      <c r="H632" s="95"/>
      <c r="I632" s="95"/>
      <c r="J632" s="95"/>
      <c r="K632" s="95"/>
      <c r="Y632" s="98"/>
      <c r="Z632" s="80">
        <f t="shared" si="31"/>
        <v>0</v>
      </c>
      <c r="AA632" s="80">
        <f t="shared" si="30"/>
        <v>0</v>
      </c>
      <c r="AB632" s="81" t="s">
        <v>989</v>
      </c>
      <c r="AC632" s="81">
        <v>0</v>
      </c>
      <c r="AD632" s="81">
        <v>0</v>
      </c>
      <c r="AE632" s="81">
        <v>0</v>
      </c>
      <c r="AF632" s="81">
        <v>0</v>
      </c>
      <c r="AG632" s="80">
        <f>IFERROR(VLOOKUP(AB632,$AI:$AJ,2,FALSE),0)</f>
        <v>0</v>
      </c>
      <c r="AI632" s="89" t="s">
        <v>942</v>
      </c>
      <c r="AJ632" s="89" t="s">
        <v>128</v>
      </c>
      <c r="AL632" s="83"/>
      <c r="AM632" s="83"/>
      <c r="AN632" s="83"/>
      <c r="AO632" s="83"/>
      <c r="AP632" s="83"/>
      <c r="AX632" s="80" t="s">
        <v>942</v>
      </c>
      <c r="AY632" s="80" t="s">
        <v>128</v>
      </c>
    </row>
    <row r="633" s="80" customFormat="1" ht="17.25" spans="1:51">
      <c r="A633" s="95"/>
      <c r="B633" s="95"/>
      <c r="C633" s="95"/>
      <c r="D633" s="95"/>
      <c r="E633" s="95"/>
      <c r="F633" s="95"/>
      <c r="G633" s="95"/>
      <c r="H633" s="95"/>
      <c r="I633" s="95"/>
      <c r="J633" s="95"/>
      <c r="K633" s="95"/>
      <c r="Y633" s="98"/>
      <c r="Z633" s="80">
        <f t="shared" si="31"/>
        <v>0</v>
      </c>
      <c r="AA633" s="80" t="str">
        <f t="shared" si="30"/>
        <v>御桥分理处</v>
      </c>
      <c r="AB633" s="81" t="s">
        <v>836</v>
      </c>
      <c r="AC633" s="81">
        <v>0</v>
      </c>
      <c r="AD633" s="81">
        <v>0</v>
      </c>
      <c r="AE633" s="81">
        <v>0</v>
      </c>
      <c r="AF633" s="81">
        <v>0</v>
      </c>
      <c r="AG633" s="80" t="str">
        <f>IFERROR(VLOOKUP(AB633,$AI:$AJ,2,FALSE),0)</f>
        <v>御桥分理处</v>
      </c>
      <c r="AI633" s="89" t="s">
        <v>990</v>
      </c>
      <c r="AJ633" s="89" t="s">
        <v>128</v>
      </c>
      <c r="AL633" s="83"/>
      <c r="AM633" s="83"/>
      <c r="AN633" s="83"/>
      <c r="AO633" s="83"/>
      <c r="AP633" s="83"/>
      <c r="AX633" s="80" t="s">
        <v>990</v>
      </c>
      <c r="AY633" s="80" t="s">
        <v>128</v>
      </c>
    </row>
    <row r="634" s="80" customFormat="1" ht="17.25" spans="1:51">
      <c r="A634" s="95"/>
      <c r="B634" s="95"/>
      <c r="C634" s="95"/>
      <c r="D634" s="95"/>
      <c r="E634" s="95"/>
      <c r="F634" s="95"/>
      <c r="G634" s="95"/>
      <c r="H634" s="95"/>
      <c r="I634" s="95"/>
      <c r="J634" s="95"/>
      <c r="K634" s="95"/>
      <c r="Y634" s="98"/>
      <c r="Z634" s="80">
        <f t="shared" si="31"/>
        <v>0</v>
      </c>
      <c r="AA634" s="80" t="str">
        <f t="shared" si="30"/>
        <v>张江支行</v>
      </c>
      <c r="AB634" s="81" t="s">
        <v>971</v>
      </c>
      <c r="AC634" s="81">
        <v>0</v>
      </c>
      <c r="AD634" s="81">
        <v>0</v>
      </c>
      <c r="AE634" s="81">
        <v>0</v>
      </c>
      <c r="AF634" s="81">
        <v>0</v>
      </c>
      <c r="AG634" s="80" t="str">
        <f>IFERROR(VLOOKUP(AB634,$AI:$AJ,2,FALSE),0)</f>
        <v>张江支行</v>
      </c>
      <c r="AI634" s="89" t="s">
        <v>991</v>
      </c>
      <c r="AJ634" s="89" t="s">
        <v>128</v>
      </c>
      <c r="AL634" s="83"/>
      <c r="AM634" s="83"/>
      <c r="AN634" s="83"/>
      <c r="AO634" s="83"/>
      <c r="AP634" s="83"/>
      <c r="AX634" s="80" t="s">
        <v>991</v>
      </c>
      <c r="AY634" s="80" t="s">
        <v>128</v>
      </c>
    </row>
    <row r="635" s="80" customFormat="1" ht="17.25" spans="1:51">
      <c r="A635" s="95"/>
      <c r="B635" s="95"/>
      <c r="C635" s="95"/>
      <c r="D635" s="95"/>
      <c r="E635" s="95"/>
      <c r="F635" s="95"/>
      <c r="G635" s="95"/>
      <c r="H635" s="95"/>
      <c r="I635" s="95"/>
      <c r="J635" s="95"/>
      <c r="K635" s="95"/>
      <c r="Y635" s="98"/>
      <c r="Z635" s="80">
        <f t="shared" si="31"/>
        <v>0</v>
      </c>
      <c r="AA635" s="80" t="str">
        <f t="shared" si="30"/>
        <v>运营管理部</v>
      </c>
      <c r="AB635" s="81" t="s">
        <v>377</v>
      </c>
      <c r="AC635" s="81">
        <v>0</v>
      </c>
      <c r="AD635" s="81">
        <v>0</v>
      </c>
      <c r="AE635" s="81">
        <v>0</v>
      </c>
      <c r="AF635" s="81">
        <v>0</v>
      </c>
      <c r="AG635" s="80" t="str">
        <f>IFERROR(VLOOKUP(AB635,$AI:$AJ,2,FALSE),0)</f>
        <v>运营管理部</v>
      </c>
      <c r="AI635" s="89" t="s">
        <v>992</v>
      </c>
      <c r="AJ635" s="89" t="s">
        <v>128</v>
      </c>
      <c r="AL635" s="83"/>
      <c r="AM635" s="83"/>
      <c r="AN635" s="83"/>
      <c r="AO635" s="83"/>
      <c r="AP635" s="83"/>
      <c r="AX635" s="80" t="s">
        <v>992</v>
      </c>
      <c r="AY635" s="80" t="s">
        <v>128</v>
      </c>
    </row>
    <row r="636" s="80" customFormat="1" ht="17.25" spans="1:51">
      <c r="A636" s="95"/>
      <c r="B636" s="95"/>
      <c r="C636" s="95"/>
      <c r="D636" s="95"/>
      <c r="E636" s="95"/>
      <c r="F636" s="95"/>
      <c r="G636" s="95"/>
      <c r="H636" s="95"/>
      <c r="I636" s="95"/>
      <c r="J636" s="95"/>
      <c r="K636" s="95"/>
      <c r="Y636" s="98"/>
      <c r="Z636" s="80">
        <f t="shared" si="31"/>
        <v>0</v>
      </c>
      <c r="AA636" s="80" t="str">
        <f t="shared" si="30"/>
        <v>运营管理部</v>
      </c>
      <c r="AB636" s="81" t="s">
        <v>380</v>
      </c>
      <c r="AC636" s="81">
        <v>0</v>
      </c>
      <c r="AD636" s="81">
        <v>0</v>
      </c>
      <c r="AE636" s="81">
        <v>0</v>
      </c>
      <c r="AF636" s="81">
        <v>0</v>
      </c>
      <c r="AG636" s="80" t="str">
        <f>IFERROR(VLOOKUP(AB636,$AI:$AJ,2,FALSE),0)</f>
        <v>运营管理部</v>
      </c>
      <c r="AI636" s="91" t="s">
        <v>993</v>
      </c>
      <c r="AJ636" s="89" t="s">
        <v>107</v>
      </c>
      <c r="AL636" s="83"/>
      <c r="AM636" s="83"/>
      <c r="AN636" s="83"/>
      <c r="AO636" s="83"/>
      <c r="AP636" s="83"/>
      <c r="AX636" s="80" t="s">
        <v>993</v>
      </c>
      <c r="AY636" s="80" t="s">
        <v>107</v>
      </c>
    </row>
    <row r="637" s="80" customFormat="1" ht="17.25" spans="1:51">
      <c r="A637" s="95"/>
      <c r="B637" s="95"/>
      <c r="C637" s="95"/>
      <c r="D637" s="95"/>
      <c r="E637" s="95"/>
      <c r="F637" s="95"/>
      <c r="G637" s="95"/>
      <c r="H637" s="95"/>
      <c r="I637" s="95"/>
      <c r="J637" s="95"/>
      <c r="K637" s="95"/>
      <c r="Y637" s="98"/>
      <c r="Z637" s="80">
        <f t="shared" si="31"/>
        <v>0</v>
      </c>
      <c r="AA637" s="80" t="str">
        <f t="shared" si="30"/>
        <v>蔡路支行</v>
      </c>
      <c r="AB637" s="81" t="s">
        <v>499</v>
      </c>
      <c r="AC637" s="81">
        <v>0</v>
      </c>
      <c r="AD637" s="81">
        <v>0</v>
      </c>
      <c r="AE637" s="81">
        <v>0</v>
      </c>
      <c r="AF637" s="81">
        <v>0</v>
      </c>
      <c r="AG637" s="80" t="str">
        <f>IFERROR(VLOOKUP(AB637,$AI:$AJ,2,FALSE),0)</f>
        <v>蔡路支行</v>
      </c>
      <c r="AI637" s="93" t="s">
        <v>343</v>
      </c>
      <c r="AJ637" s="89" t="s">
        <v>107</v>
      </c>
      <c r="AL637" s="83"/>
      <c r="AM637" s="83"/>
      <c r="AN637" s="83"/>
      <c r="AO637" s="83"/>
      <c r="AP637" s="83"/>
      <c r="AX637" s="80" t="s">
        <v>343</v>
      </c>
      <c r="AY637" s="80" t="s">
        <v>107</v>
      </c>
    </row>
    <row r="638" s="80" customFormat="1" ht="17.25" spans="1:51">
      <c r="A638" s="95"/>
      <c r="B638" s="95"/>
      <c r="C638" s="95"/>
      <c r="D638" s="95"/>
      <c r="E638" s="95"/>
      <c r="F638" s="95"/>
      <c r="G638" s="95"/>
      <c r="H638" s="95"/>
      <c r="I638" s="95"/>
      <c r="J638" s="95"/>
      <c r="K638" s="95"/>
      <c r="Y638" s="98"/>
      <c r="Z638" s="80">
        <f t="shared" si="31"/>
        <v>0</v>
      </c>
      <c r="AA638" s="80" t="str">
        <f t="shared" si="30"/>
        <v>运营管理部</v>
      </c>
      <c r="AB638" s="81" t="s">
        <v>404</v>
      </c>
      <c r="AC638" s="81">
        <v>0</v>
      </c>
      <c r="AD638" s="81">
        <v>0</v>
      </c>
      <c r="AE638" s="81">
        <v>0</v>
      </c>
      <c r="AF638" s="81">
        <v>0</v>
      </c>
      <c r="AG638" s="80" t="str">
        <f>IFERROR(VLOOKUP(AB638,$AI:$AJ,2,FALSE),0)</f>
        <v>运营管理部</v>
      </c>
      <c r="AI638" s="92" t="s">
        <v>919</v>
      </c>
      <c r="AJ638" s="89" t="s">
        <v>107</v>
      </c>
      <c r="AL638" s="83"/>
      <c r="AM638" s="83"/>
      <c r="AN638" s="83"/>
      <c r="AO638" s="83"/>
      <c r="AP638" s="83"/>
      <c r="AX638" s="80" t="s">
        <v>919</v>
      </c>
      <c r="AY638" s="80" t="s">
        <v>107</v>
      </c>
    </row>
    <row r="639" s="80" customFormat="1" ht="17.25" spans="1:51">
      <c r="A639" s="95"/>
      <c r="B639" s="95"/>
      <c r="C639" s="95"/>
      <c r="D639" s="95"/>
      <c r="E639" s="95"/>
      <c r="F639" s="95"/>
      <c r="G639" s="95"/>
      <c r="H639" s="95"/>
      <c r="I639" s="95"/>
      <c r="J639" s="95"/>
      <c r="K639" s="95"/>
      <c r="Y639" s="98"/>
      <c r="Z639" s="80">
        <f t="shared" si="31"/>
        <v>0</v>
      </c>
      <c r="AA639" s="80" t="str">
        <f t="shared" si="30"/>
        <v>曹路支行</v>
      </c>
      <c r="AB639" s="81" t="s">
        <v>871</v>
      </c>
      <c r="AC639" s="81">
        <v>0</v>
      </c>
      <c r="AD639" s="81">
        <v>0</v>
      </c>
      <c r="AE639" s="81">
        <v>0</v>
      </c>
      <c r="AF639" s="81">
        <v>0</v>
      </c>
      <c r="AG639" s="80" t="str">
        <f>IFERROR(VLOOKUP(AB639,$AI:$AJ,2,FALSE),0)</f>
        <v>曹路支行</v>
      </c>
      <c r="AI639" s="94" t="s">
        <v>970</v>
      </c>
      <c r="AJ639" s="89" t="s">
        <v>107</v>
      </c>
      <c r="AL639" s="83"/>
      <c r="AM639" s="83"/>
      <c r="AN639" s="83"/>
      <c r="AO639" s="83"/>
      <c r="AP639" s="83"/>
      <c r="AX639" s="80" t="s">
        <v>970</v>
      </c>
      <c r="AY639" s="80" t="s">
        <v>107</v>
      </c>
    </row>
    <row r="640" s="80" customFormat="1" ht="17.25" spans="1:51">
      <c r="A640" s="95"/>
      <c r="B640" s="95"/>
      <c r="C640" s="95"/>
      <c r="D640" s="95"/>
      <c r="E640" s="95"/>
      <c r="F640" s="95"/>
      <c r="G640" s="95"/>
      <c r="H640" s="95"/>
      <c r="I640" s="95"/>
      <c r="J640" s="95"/>
      <c r="K640" s="95"/>
      <c r="Y640" s="98"/>
      <c r="Z640" s="80">
        <f t="shared" si="31"/>
        <v>0</v>
      </c>
      <c r="AA640" s="80" t="str">
        <f t="shared" si="30"/>
        <v>施湾支行</v>
      </c>
      <c r="AB640" s="81" t="s">
        <v>502</v>
      </c>
      <c r="AC640" s="81">
        <v>0</v>
      </c>
      <c r="AD640" s="81">
        <v>0</v>
      </c>
      <c r="AE640" s="81">
        <v>0</v>
      </c>
      <c r="AF640" s="81">
        <v>0</v>
      </c>
      <c r="AG640" s="80" t="str">
        <f>IFERROR(VLOOKUP(AB640,$AI:$AJ,2,FALSE),0)</f>
        <v>施湾支行</v>
      </c>
      <c r="AI640" s="89" t="s">
        <v>798</v>
      </c>
      <c r="AJ640" s="89" t="s">
        <v>107</v>
      </c>
      <c r="AL640" s="83"/>
      <c r="AM640" s="83"/>
      <c r="AN640" s="83"/>
      <c r="AO640" s="83"/>
      <c r="AP640" s="83"/>
      <c r="AX640" s="80" t="s">
        <v>798</v>
      </c>
      <c r="AY640" s="80" t="s">
        <v>107</v>
      </c>
    </row>
    <row r="641" s="80" customFormat="1" ht="17.25" spans="1:51">
      <c r="A641" s="95"/>
      <c r="B641" s="95"/>
      <c r="C641" s="95"/>
      <c r="D641" s="95"/>
      <c r="E641" s="95"/>
      <c r="F641" s="95"/>
      <c r="G641" s="95"/>
      <c r="H641" s="95"/>
      <c r="I641" s="95"/>
      <c r="J641" s="95"/>
      <c r="K641" s="95"/>
      <c r="Y641" s="98"/>
      <c r="Z641" s="80">
        <f t="shared" si="31"/>
        <v>0</v>
      </c>
      <c r="AA641" s="80" t="str">
        <f t="shared" si="30"/>
        <v>张江支行</v>
      </c>
      <c r="AB641" s="81" t="s">
        <v>963</v>
      </c>
      <c r="AC641" s="81">
        <v>0</v>
      </c>
      <c r="AD641" s="81">
        <v>0</v>
      </c>
      <c r="AE641" s="81">
        <v>0</v>
      </c>
      <c r="AF641" s="81">
        <v>0</v>
      </c>
      <c r="AG641" s="80" t="str">
        <f>IFERROR(VLOOKUP(AB641,$AI:$AJ,2,FALSE),0)</f>
        <v>张江支行</v>
      </c>
      <c r="AI641" s="89" t="s">
        <v>294</v>
      </c>
      <c r="AJ641" s="89" t="s">
        <v>107</v>
      </c>
      <c r="AL641" s="83"/>
      <c r="AM641" s="83"/>
      <c r="AN641" s="83"/>
      <c r="AO641" s="83"/>
      <c r="AP641" s="83"/>
      <c r="AX641" s="80" t="s">
        <v>294</v>
      </c>
      <c r="AY641" s="80" t="s">
        <v>107</v>
      </c>
    </row>
    <row r="642" s="80" customFormat="1" ht="17.25" spans="1:51">
      <c r="A642" s="95"/>
      <c r="B642" s="95"/>
      <c r="C642" s="95"/>
      <c r="D642" s="95"/>
      <c r="E642" s="95"/>
      <c r="F642" s="95"/>
      <c r="G642" s="95"/>
      <c r="H642" s="95"/>
      <c r="I642" s="95"/>
      <c r="J642" s="95"/>
      <c r="K642" s="95"/>
      <c r="Y642" s="98"/>
      <c r="Z642" s="80">
        <f t="shared" si="31"/>
        <v>0</v>
      </c>
      <c r="AA642" s="80" t="str">
        <f t="shared" ref="AA642:AA705" si="32">AG642</f>
        <v>施湾支行</v>
      </c>
      <c r="AB642" s="81" t="s">
        <v>994</v>
      </c>
      <c r="AC642" s="81">
        <v>0</v>
      </c>
      <c r="AD642" s="81">
        <v>0</v>
      </c>
      <c r="AE642" s="81">
        <v>0</v>
      </c>
      <c r="AF642" s="81">
        <v>0</v>
      </c>
      <c r="AG642" s="80" t="str">
        <f>IFERROR(VLOOKUP(AB642,$AI:$AJ,2,FALSE),0)</f>
        <v>施湾支行</v>
      </c>
      <c r="AI642" s="89" t="s">
        <v>838</v>
      </c>
      <c r="AJ642" s="89" t="s">
        <v>107</v>
      </c>
      <c r="AL642" s="83"/>
      <c r="AM642" s="83"/>
      <c r="AN642" s="83"/>
      <c r="AO642" s="83"/>
      <c r="AP642" s="83"/>
      <c r="AX642" s="80" t="s">
        <v>838</v>
      </c>
      <c r="AY642" s="80" t="s">
        <v>107</v>
      </c>
    </row>
    <row r="643" s="80" customFormat="1" ht="17.25" spans="1:51">
      <c r="A643" s="95"/>
      <c r="B643" s="95"/>
      <c r="C643" s="95"/>
      <c r="D643" s="95"/>
      <c r="E643" s="95"/>
      <c r="F643" s="95"/>
      <c r="G643" s="95"/>
      <c r="H643" s="95"/>
      <c r="I643" s="95"/>
      <c r="J643" s="95"/>
      <c r="K643" s="95"/>
      <c r="Y643" s="98"/>
      <c r="Z643" s="80">
        <f t="shared" si="31"/>
        <v>0</v>
      </c>
      <c r="AA643" s="80" t="str">
        <f t="shared" si="32"/>
        <v>零售金融部</v>
      </c>
      <c r="AB643" s="81" t="s">
        <v>261</v>
      </c>
      <c r="AC643" s="81">
        <v>0</v>
      </c>
      <c r="AD643" s="81">
        <v>0</v>
      </c>
      <c r="AE643" s="81">
        <v>0</v>
      </c>
      <c r="AF643" s="81">
        <v>0</v>
      </c>
      <c r="AG643" s="80" t="str">
        <f>IFERROR(VLOOKUP(AB643,$AI:$AJ,2,FALSE),0)</f>
        <v>零售金融部</v>
      </c>
      <c r="AI643" s="89" t="s">
        <v>457</v>
      </c>
      <c r="AJ643" s="89" t="s">
        <v>107</v>
      </c>
      <c r="AL643" s="83"/>
      <c r="AM643" s="83"/>
      <c r="AN643" s="83"/>
      <c r="AO643" s="83"/>
      <c r="AP643" s="83"/>
      <c r="AX643" s="80" t="s">
        <v>457</v>
      </c>
      <c r="AY643" s="80" t="s">
        <v>107</v>
      </c>
    </row>
    <row r="644" s="80" customFormat="1" ht="17.25" spans="1:51">
      <c r="A644" s="95"/>
      <c r="B644" s="95"/>
      <c r="C644" s="95"/>
      <c r="D644" s="95"/>
      <c r="E644" s="95"/>
      <c r="F644" s="95"/>
      <c r="G644" s="95"/>
      <c r="H644" s="95"/>
      <c r="I644" s="95"/>
      <c r="J644" s="95"/>
      <c r="K644" s="95"/>
      <c r="Y644" s="98"/>
      <c r="Z644" s="80">
        <f t="shared" si="31"/>
        <v>0</v>
      </c>
      <c r="AA644" s="80" t="str">
        <f t="shared" si="32"/>
        <v>川沙支行</v>
      </c>
      <c r="AB644" s="81" t="s">
        <v>995</v>
      </c>
      <c r="AC644" s="81">
        <v>0</v>
      </c>
      <c r="AD644" s="81">
        <v>0</v>
      </c>
      <c r="AE644" s="81">
        <v>0</v>
      </c>
      <c r="AF644" s="81">
        <v>0</v>
      </c>
      <c r="AG644" s="80" t="str">
        <f>IFERROR(VLOOKUP(AB644,$AI:$AJ,2,FALSE),0)</f>
        <v>川沙支行</v>
      </c>
      <c r="AI644" s="89" t="s">
        <v>652</v>
      </c>
      <c r="AJ644" s="89" t="s">
        <v>107</v>
      </c>
      <c r="AL644" s="83"/>
      <c r="AM644" s="83"/>
      <c r="AN644" s="83"/>
      <c r="AO644" s="83"/>
      <c r="AP644" s="83"/>
      <c r="AX644" s="80" t="s">
        <v>652</v>
      </c>
      <c r="AY644" s="80" t="s">
        <v>107</v>
      </c>
    </row>
    <row r="645" s="80" customFormat="1" ht="17.25" spans="1:51">
      <c r="A645" s="95"/>
      <c r="B645" s="95"/>
      <c r="C645" s="95"/>
      <c r="D645" s="95"/>
      <c r="E645" s="95"/>
      <c r="F645" s="95"/>
      <c r="G645" s="95"/>
      <c r="H645" s="95"/>
      <c r="I645" s="95"/>
      <c r="J645" s="95"/>
      <c r="K645" s="95"/>
      <c r="Y645" s="98"/>
      <c r="Z645" s="80">
        <f t="shared" si="31"/>
        <v>0</v>
      </c>
      <c r="AA645" s="80" t="str">
        <f t="shared" si="32"/>
        <v>南新支行</v>
      </c>
      <c r="AB645" s="81" t="s">
        <v>747</v>
      </c>
      <c r="AC645" s="81">
        <v>0</v>
      </c>
      <c r="AD645" s="81">
        <v>0</v>
      </c>
      <c r="AE645" s="81">
        <v>0</v>
      </c>
      <c r="AF645" s="81">
        <v>0</v>
      </c>
      <c r="AG645" s="80" t="str">
        <f>IFERROR(VLOOKUP(AB645,$AI:$AJ,2,FALSE),0)</f>
        <v>南新支行</v>
      </c>
      <c r="AI645" s="89" t="s">
        <v>996</v>
      </c>
      <c r="AJ645" s="89" t="s">
        <v>107</v>
      </c>
      <c r="AL645" s="83"/>
      <c r="AM645" s="83"/>
      <c r="AN645" s="83"/>
      <c r="AO645" s="83"/>
      <c r="AP645" s="83"/>
      <c r="AX645" s="80" t="s">
        <v>996</v>
      </c>
      <c r="AY645" s="80" t="s">
        <v>107</v>
      </c>
    </row>
    <row r="646" s="80" customFormat="1" ht="17.25" spans="1:51">
      <c r="A646" s="95"/>
      <c r="B646" s="95"/>
      <c r="C646" s="95"/>
      <c r="D646" s="95"/>
      <c r="E646" s="95"/>
      <c r="F646" s="95"/>
      <c r="G646" s="95"/>
      <c r="H646" s="95"/>
      <c r="I646" s="95"/>
      <c r="J646" s="95"/>
      <c r="K646" s="95"/>
      <c r="Y646" s="98"/>
      <c r="Z646" s="80">
        <f t="shared" si="31"/>
        <v>0</v>
      </c>
      <c r="AA646" s="80" t="str">
        <f t="shared" si="32"/>
        <v>杨思支行</v>
      </c>
      <c r="AB646" s="81" t="s">
        <v>198</v>
      </c>
      <c r="AC646" s="81">
        <v>0</v>
      </c>
      <c r="AD646" s="81">
        <v>0</v>
      </c>
      <c r="AE646" s="81">
        <v>0</v>
      </c>
      <c r="AF646" s="81">
        <v>0</v>
      </c>
      <c r="AG646" s="80" t="str">
        <f>IFERROR(VLOOKUP(AB646,$AI:$AJ,2,FALSE),0)</f>
        <v>杨思支行</v>
      </c>
      <c r="AI646" s="89" t="s">
        <v>437</v>
      </c>
      <c r="AJ646" s="89" t="s">
        <v>107</v>
      </c>
      <c r="AL646" s="83"/>
      <c r="AM646" s="83"/>
      <c r="AN646" s="83"/>
      <c r="AO646" s="83"/>
      <c r="AP646" s="83"/>
      <c r="AX646" s="80" t="s">
        <v>437</v>
      </c>
      <c r="AY646" s="80" t="s">
        <v>107</v>
      </c>
    </row>
    <row r="647" s="80" customFormat="1" ht="17.25" spans="1:51">
      <c r="A647" s="95"/>
      <c r="B647" s="95"/>
      <c r="C647" s="95"/>
      <c r="D647" s="95"/>
      <c r="E647" s="95"/>
      <c r="F647" s="95"/>
      <c r="G647" s="95"/>
      <c r="H647" s="95"/>
      <c r="I647" s="95"/>
      <c r="J647" s="95"/>
      <c r="K647" s="95"/>
      <c r="Y647" s="98"/>
      <c r="Z647" s="80">
        <f t="shared" si="31"/>
        <v>0</v>
      </c>
      <c r="AA647" s="80" t="str">
        <f t="shared" si="32"/>
        <v>江镇支行</v>
      </c>
      <c r="AB647" s="81" t="s">
        <v>997</v>
      </c>
      <c r="AC647" s="81">
        <v>0</v>
      </c>
      <c r="AD647" s="81">
        <v>0</v>
      </c>
      <c r="AE647" s="81">
        <v>0</v>
      </c>
      <c r="AF647" s="81">
        <v>0</v>
      </c>
      <c r="AG647" s="80" t="str">
        <f>IFERROR(VLOOKUP(AB647,$AI:$AJ,2,FALSE),0)</f>
        <v>江镇支行</v>
      </c>
      <c r="AI647" s="89" t="s">
        <v>110</v>
      </c>
      <c r="AJ647" s="89" t="s">
        <v>159</v>
      </c>
      <c r="AL647" s="83"/>
      <c r="AM647" s="83"/>
      <c r="AN647" s="83"/>
      <c r="AO647" s="83"/>
      <c r="AP647" s="83"/>
      <c r="AX647" s="80" t="s">
        <v>110</v>
      </c>
      <c r="AY647" s="80" t="s">
        <v>159</v>
      </c>
    </row>
    <row r="648" s="80" customFormat="1" ht="17.25" spans="1:51">
      <c r="A648" s="95"/>
      <c r="B648" s="95"/>
      <c r="C648" s="95"/>
      <c r="D648" s="95"/>
      <c r="E648" s="95"/>
      <c r="F648" s="95"/>
      <c r="G648" s="95"/>
      <c r="H648" s="95"/>
      <c r="I648" s="95"/>
      <c r="J648" s="95"/>
      <c r="K648" s="95"/>
      <c r="Y648" s="98"/>
      <c r="Z648" s="80">
        <f t="shared" si="31"/>
        <v>0</v>
      </c>
      <c r="AA648" s="80" t="str">
        <f t="shared" si="32"/>
        <v>北蔡支行</v>
      </c>
      <c r="AB648" s="81" t="s">
        <v>784</v>
      </c>
      <c r="AC648" s="81">
        <v>0</v>
      </c>
      <c r="AD648" s="81">
        <v>0</v>
      </c>
      <c r="AE648" s="81">
        <v>0</v>
      </c>
      <c r="AF648" s="81">
        <v>0</v>
      </c>
      <c r="AG648" s="80" t="str">
        <f>IFERROR(VLOOKUP(AB648,$AI:$AJ,2,FALSE),0)</f>
        <v>北蔡支行</v>
      </c>
      <c r="AI648" s="89" t="s">
        <v>544</v>
      </c>
      <c r="AJ648" s="89" t="s">
        <v>107</v>
      </c>
      <c r="AL648" s="83"/>
      <c r="AM648" s="83"/>
      <c r="AN648" s="83"/>
      <c r="AO648" s="83"/>
      <c r="AP648" s="83"/>
      <c r="AX648" s="80" t="s">
        <v>544</v>
      </c>
      <c r="AY648" s="80" t="s">
        <v>107</v>
      </c>
    </row>
    <row r="649" s="80" customFormat="1" ht="17.25" spans="1:51">
      <c r="A649" s="95"/>
      <c r="B649" s="95"/>
      <c r="C649" s="95"/>
      <c r="D649" s="95"/>
      <c r="E649" s="95"/>
      <c r="F649" s="95"/>
      <c r="G649" s="95"/>
      <c r="H649" s="95"/>
      <c r="I649" s="95"/>
      <c r="J649" s="95"/>
      <c r="K649" s="95"/>
      <c r="Y649" s="98"/>
      <c r="Z649" s="80">
        <f t="shared" si="31"/>
        <v>0</v>
      </c>
      <c r="AA649" s="80" t="str">
        <f t="shared" si="32"/>
        <v>潼港分理处</v>
      </c>
      <c r="AB649" s="81" t="s">
        <v>911</v>
      </c>
      <c r="AC649" s="81">
        <v>0</v>
      </c>
      <c r="AD649" s="81">
        <v>0</v>
      </c>
      <c r="AE649" s="81">
        <v>0</v>
      </c>
      <c r="AF649" s="81">
        <v>0</v>
      </c>
      <c r="AG649" s="80" t="str">
        <f>IFERROR(VLOOKUP(AB649,$AI:$AJ,2,FALSE),0)</f>
        <v>潼港分理处</v>
      </c>
      <c r="AI649" s="89" t="s">
        <v>362</v>
      </c>
      <c r="AJ649" s="89" t="s">
        <v>107</v>
      </c>
      <c r="AL649" s="83"/>
      <c r="AM649" s="83"/>
      <c r="AN649" s="83"/>
      <c r="AO649" s="83"/>
      <c r="AP649" s="83"/>
      <c r="AX649" s="80" t="s">
        <v>362</v>
      </c>
      <c r="AY649" s="80" t="s">
        <v>107</v>
      </c>
    </row>
    <row r="650" s="80" customFormat="1" ht="17.25" spans="1:51">
      <c r="A650" s="95"/>
      <c r="B650" s="95"/>
      <c r="C650" s="95"/>
      <c r="D650" s="95"/>
      <c r="E650" s="95"/>
      <c r="F650" s="95"/>
      <c r="G650" s="95"/>
      <c r="H650" s="95"/>
      <c r="I650" s="95"/>
      <c r="J650" s="95"/>
      <c r="K650" s="95"/>
      <c r="Y650" s="98"/>
      <c r="Z650" s="80">
        <f t="shared" si="31"/>
        <v>0</v>
      </c>
      <c r="AA650" s="80" t="str">
        <f t="shared" si="32"/>
        <v>运营管理部</v>
      </c>
      <c r="AB650" s="81" t="s">
        <v>383</v>
      </c>
      <c r="AC650" s="81">
        <v>0</v>
      </c>
      <c r="AD650" s="81">
        <v>0</v>
      </c>
      <c r="AE650" s="81">
        <v>0</v>
      </c>
      <c r="AF650" s="81">
        <v>0</v>
      </c>
      <c r="AG650" s="80" t="str">
        <f>IFERROR(VLOOKUP(AB650,$AI:$AJ,2,FALSE),0)</f>
        <v>运营管理部</v>
      </c>
      <c r="AI650" s="89" t="s">
        <v>998</v>
      </c>
      <c r="AJ650" s="89" t="s">
        <v>107</v>
      </c>
      <c r="AL650" s="83"/>
      <c r="AM650" s="83"/>
      <c r="AN650" s="83"/>
      <c r="AO650" s="83"/>
      <c r="AP650" s="83"/>
      <c r="AX650" s="80" t="s">
        <v>998</v>
      </c>
      <c r="AY650" s="80" t="s">
        <v>107</v>
      </c>
    </row>
    <row r="651" s="80" customFormat="1" ht="17.25" spans="1:51">
      <c r="A651" s="95"/>
      <c r="B651" s="95"/>
      <c r="C651" s="95"/>
      <c r="D651" s="95"/>
      <c r="E651" s="95"/>
      <c r="F651" s="95"/>
      <c r="G651" s="95"/>
      <c r="H651" s="95"/>
      <c r="I651" s="95"/>
      <c r="J651" s="95"/>
      <c r="K651" s="95"/>
      <c r="Y651" s="98"/>
      <c r="Z651" s="80">
        <f t="shared" si="31"/>
        <v>0</v>
      </c>
      <c r="AA651" s="80" t="str">
        <f t="shared" si="32"/>
        <v>营业部</v>
      </c>
      <c r="AB651" s="81" t="s">
        <v>598</v>
      </c>
      <c r="AC651" s="81">
        <v>0</v>
      </c>
      <c r="AD651" s="81">
        <v>0</v>
      </c>
      <c r="AE651" s="81">
        <v>0</v>
      </c>
      <c r="AF651" s="81">
        <v>0</v>
      </c>
      <c r="AG651" s="80" t="str">
        <f>IFERROR(VLOOKUP(AB651,$AI:$AJ,2,FALSE),0)</f>
        <v>营业部</v>
      </c>
      <c r="AI651" s="89" t="s">
        <v>999</v>
      </c>
      <c r="AJ651" s="89" t="s">
        <v>107</v>
      </c>
      <c r="AL651" s="83"/>
      <c r="AM651" s="83"/>
      <c r="AN651" s="83"/>
      <c r="AO651" s="83"/>
      <c r="AP651" s="83"/>
      <c r="AX651" s="80" t="s">
        <v>999</v>
      </c>
      <c r="AY651" s="80" t="s">
        <v>107</v>
      </c>
    </row>
    <row r="652" s="80" customFormat="1" ht="17.25" spans="1:51">
      <c r="A652" s="95"/>
      <c r="B652" s="95"/>
      <c r="C652" s="95"/>
      <c r="D652" s="95"/>
      <c r="E652" s="95"/>
      <c r="F652" s="95"/>
      <c r="G652" s="95"/>
      <c r="H652" s="95"/>
      <c r="I652" s="95"/>
      <c r="J652" s="95"/>
      <c r="K652" s="95"/>
      <c r="Y652" s="98"/>
      <c r="Z652" s="80">
        <f t="shared" si="31"/>
        <v>0</v>
      </c>
      <c r="AA652" s="80" t="str">
        <f t="shared" si="32"/>
        <v>凌兆分理处</v>
      </c>
      <c r="AB652" s="81" t="s">
        <v>768</v>
      </c>
      <c r="AC652" s="81">
        <v>0</v>
      </c>
      <c r="AD652" s="81">
        <v>0</v>
      </c>
      <c r="AE652" s="81">
        <v>0</v>
      </c>
      <c r="AF652" s="81">
        <v>0</v>
      </c>
      <c r="AG652" s="80" t="str">
        <f>IFERROR(VLOOKUP(AB652,$AI:$AJ,2,FALSE),0)</f>
        <v>凌兆分理处</v>
      </c>
      <c r="AI652" s="89" t="s">
        <v>903</v>
      </c>
      <c r="AJ652" s="89" t="s">
        <v>107</v>
      </c>
      <c r="AL652" s="83"/>
      <c r="AM652" s="83"/>
      <c r="AN652" s="83"/>
      <c r="AO652" s="83"/>
      <c r="AP652" s="83"/>
      <c r="AX652" s="80" t="s">
        <v>903</v>
      </c>
      <c r="AY652" s="80" t="s">
        <v>107</v>
      </c>
    </row>
    <row r="653" s="80" customFormat="1" ht="17.25" spans="1:51">
      <c r="A653" s="95"/>
      <c r="B653" s="95"/>
      <c r="C653" s="95"/>
      <c r="D653" s="95"/>
      <c r="E653" s="95"/>
      <c r="F653" s="95"/>
      <c r="G653" s="95"/>
      <c r="H653" s="95"/>
      <c r="I653" s="95"/>
      <c r="J653" s="95"/>
      <c r="K653" s="95"/>
      <c r="Y653" s="98"/>
      <c r="Z653" s="80">
        <f t="shared" si="31"/>
        <v>0</v>
      </c>
      <c r="AA653" s="80">
        <f t="shared" si="32"/>
        <v>0</v>
      </c>
      <c r="AB653" s="81" t="s">
        <v>1000</v>
      </c>
      <c r="AC653" s="81">
        <v>0</v>
      </c>
      <c r="AD653" s="81">
        <v>0</v>
      </c>
      <c r="AE653" s="81">
        <v>0</v>
      </c>
      <c r="AF653" s="81">
        <v>0</v>
      </c>
      <c r="AG653" s="80">
        <f>IFERROR(VLOOKUP(AB653,$AI:$AJ,2,FALSE),0)</f>
        <v>0</v>
      </c>
      <c r="AI653" s="89" t="s">
        <v>1002</v>
      </c>
      <c r="AJ653" s="89" t="s">
        <v>107</v>
      </c>
      <c r="AL653" s="83"/>
      <c r="AM653" s="83"/>
      <c r="AN653" s="83"/>
      <c r="AO653" s="83"/>
      <c r="AP653" s="83"/>
      <c r="AX653" s="80" t="s">
        <v>1002</v>
      </c>
      <c r="AY653" s="80" t="s">
        <v>107</v>
      </c>
    </row>
    <row r="654" s="80" customFormat="1" ht="17.25" spans="1:51">
      <c r="A654" s="95"/>
      <c r="B654" s="95"/>
      <c r="C654" s="95"/>
      <c r="D654" s="95"/>
      <c r="E654" s="95"/>
      <c r="F654" s="95"/>
      <c r="G654" s="95"/>
      <c r="H654" s="95"/>
      <c r="I654" s="95"/>
      <c r="J654" s="95"/>
      <c r="K654" s="95"/>
      <c r="Y654" s="98"/>
      <c r="Z654" s="80">
        <f t="shared" si="31"/>
        <v>0</v>
      </c>
      <c r="AA654" s="80" t="str">
        <f t="shared" si="32"/>
        <v>施湾支行</v>
      </c>
      <c r="AB654" s="81" t="s">
        <v>1001</v>
      </c>
      <c r="AC654" s="81">
        <v>0</v>
      </c>
      <c r="AD654" s="81">
        <v>0</v>
      </c>
      <c r="AE654" s="81">
        <v>0</v>
      </c>
      <c r="AF654" s="81">
        <v>0</v>
      </c>
      <c r="AG654" s="80" t="str">
        <f>IFERROR(VLOOKUP(AB654,$AI:$AJ,2,FALSE),0)</f>
        <v>施湾支行</v>
      </c>
      <c r="AI654" s="89" t="s">
        <v>878</v>
      </c>
      <c r="AJ654" s="89" t="s">
        <v>107</v>
      </c>
      <c r="AL654" s="83"/>
      <c r="AM654" s="83"/>
      <c r="AN654" s="83"/>
      <c r="AO654" s="83"/>
      <c r="AP654" s="83"/>
      <c r="AX654" s="80" t="s">
        <v>878</v>
      </c>
      <c r="AY654" s="80" t="s">
        <v>107</v>
      </c>
    </row>
    <row r="655" s="80" customFormat="1" ht="17.25" spans="1:51">
      <c r="A655" s="95"/>
      <c r="B655" s="95"/>
      <c r="C655" s="95"/>
      <c r="D655" s="95"/>
      <c r="E655" s="95"/>
      <c r="F655" s="95"/>
      <c r="G655" s="95"/>
      <c r="H655" s="95"/>
      <c r="I655" s="95"/>
      <c r="J655" s="95"/>
      <c r="K655" s="95"/>
      <c r="Y655" s="98"/>
      <c r="Z655" s="80">
        <f t="shared" si="31"/>
        <v>0</v>
      </c>
      <c r="AA655" s="80" t="str">
        <f t="shared" si="32"/>
        <v>花木支行</v>
      </c>
      <c r="AB655" s="81" t="s">
        <v>505</v>
      </c>
      <c r="AC655" s="81">
        <v>0</v>
      </c>
      <c r="AD655" s="81">
        <v>0</v>
      </c>
      <c r="AE655" s="81">
        <v>0</v>
      </c>
      <c r="AF655" s="81">
        <v>0</v>
      </c>
      <c r="AG655" s="80" t="str">
        <f>IFERROR(VLOOKUP(AB655,$AI:$AJ,2,FALSE),0)</f>
        <v>花木支行</v>
      </c>
      <c r="AI655" s="89" t="s">
        <v>1004</v>
      </c>
      <c r="AJ655" s="89" t="s">
        <v>107</v>
      </c>
      <c r="AL655" s="83"/>
      <c r="AM655" s="83"/>
      <c r="AN655" s="83"/>
      <c r="AO655" s="83"/>
      <c r="AP655" s="83"/>
      <c r="AX655" s="80" t="s">
        <v>1004</v>
      </c>
      <c r="AY655" s="80" t="s">
        <v>107</v>
      </c>
    </row>
    <row r="656" s="80" customFormat="1" ht="17.25" spans="1:51">
      <c r="A656" s="95"/>
      <c r="B656" s="95"/>
      <c r="C656" s="95"/>
      <c r="D656" s="95"/>
      <c r="E656" s="95"/>
      <c r="F656" s="95"/>
      <c r="G656" s="95"/>
      <c r="H656" s="95"/>
      <c r="I656" s="95"/>
      <c r="J656" s="95"/>
      <c r="K656" s="95"/>
      <c r="Y656" s="98"/>
      <c r="Z656" s="80">
        <f t="shared" si="31"/>
        <v>0</v>
      </c>
      <c r="AA656" s="80" t="str">
        <f t="shared" si="32"/>
        <v>合庆支行</v>
      </c>
      <c r="AB656" s="81" t="s">
        <v>1003</v>
      </c>
      <c r="AC656" s="81">
        <v>0</v>
      </c>
      <c r="AD656" s="81">
        <v>0</v>
      </c>
      <c r="AE656" s="81">
        <v>0</v>
      </c>
      <c r="AF656" s="81">
        <v>0</v>
      </c>
      <c r="AG656" s="80" t="str">
        <f>IFERROR(VLOOKUP(AB656,$AI:$AJ,2,FALSE),0)</f>
        <v>合庆支行</v>
      </c>
      <c r="AI656" s="93" t="s">
        <v>1005</v>
      </c>
      <c r="AJ656" s="89" t="s">
        <v>107</v>
      </c>
      <c r="AL656" s="83"/>
      <c r="AM656" s="83"/>
      <c r="AN656" s="83"/>
      <c r="AO656" s="83"/>
      <c r="AP656" s="83"/>
      <c r="AX656" s="80" t="s">
        <v>1005</v>
      </c>
      <c r="AY656" s="80" t="s">
        <v>107</v>
      </c>
    </row>
    <row r="657" s="80" customFormat="1" ht="17.25" spans="1:51">
      <c r="A657" s="95"/>
      <c r="B657" s="95"/>
      <c r="C657" s="95"/>
      <c r="D657" s="95"/>
      <c r="E657" s="95"/>
      <c r="F657" s="95"/>
      <c r="G657" s="95"/>
      <c r="H657" s="95"/>
      <c r="I657" s="95"/>
      <c r="J657" s="95"/>
      <c r="K657" s="95"/>
      <c r="Y657" s="98"/>
      <c r="Z657" s="80">
        <f t="shared" si="31"/>
        <v>0</v>
      </c>
      <c r="AA657" s="80" t="str">
        <f t="shared" si="32"/>
        <v>运营管理部</v>
      </c>
      <c r="AB657" s="81" t="s">
        <v>406</v>
      </c>
      <c r="AC657" s="81">
        <v>0</v>
      </c>
      <c r="AD657" s="81">
        <v>0</v>
      </c>
      <c r="AE657" s="81">
        <v>0</v>
      </c>
      <c r="AF657" s="81">
        <v>0</v>
      </c>
      <c r="AG657" s="80" t="str">
        <f>IFERROR(VLOOKUP(AB657,$AI:$AJ,2,FALSE),0)</f>
        <v>运营管理部</v>
      </c>
      <c r="AI657" s="93" t="s">
        <v>955</v>
      </c>
      <c r="AJ657" s="89" t="s">
        <v>102</v>
      </c>
      <c r="AL657" s="83"/>
      <c r="AM657" s="83"/>
      <c r="AN657" s="83"/>
      <c r="AO657" s="83"/>
      <c r="AP657" s="83"/>
      <c r="AX657" s="80" t="s">
        <v>955</v>
      </c>
      <c r="AY657" s="80" t="s">
        <v>102</v>
      </c>
    </row>
    <row r="658" s="80" customFormat="1" ht="17.25" spans="1:51">
      <c r="A658" s="95"/>
      <c r="B658" s="95"/>
      <c r="C658" s="95"/>
      <c r="D658" s="95"/>
      <c r="E658" s="95"/>
      <c r="F658" s="95"/>
      <c r="G658" s="95"/>
      <c r="H658" s="95"/>
      <c r="I658" s="95"/>
      <c r="J658" s="95"/>
      <c r="K658" s="95"/>
      <c r="Y658" s="98"/>
      <c r="Z658" s="80">
        <f t="shared" si="31"/>
        <v>0</v>
      </c>
      <c r="AA658" s="80" t="str">
        <f t="shared" si="32"/>
        <v>高桥支行</v>
      </c>
      <c r="AB658" s="81" t="s">
        <v>508</v>
      </c>
      <c r="AC658" s="81">
        <v>0</v>
      </c>
      <c r="AD658" s="81">
        <v>0</v>
      </c>
      <c r="AE658" s="81">
        <v>0</v>
      </c>
      <c r="AF658" s="81">
        <v>0</v>
      </c>
      <c r="AG658" s="80" t="str">
        <f>IFERROR(VLOOKUP(AB658,$AI:$AJ,2,FALSE),0)</f>
        <v>高桥支行</v>
      </c>
      <c r="AI658" s="94" t="s">
        <v>452</v>
      </c>
      <c r="AJ658" s="89" t="s">
        <v>102</v>
      </c>
      <c r="AL658" s="83"/>
      <c r="AM658" s="83"/>
      <c r="AN658" s="83"/>
      <c r="AO658" s="83"/>
      <c r="AP658" s="83"/>
      <c r="AX658" s="80" t="s">
        <v>452</v>
      </c>
      <c r="AY658" s="80" t="s">
        <v>102</v>
      </c>
    </row>
    <row r="659" s="80" customFormat="1" ht="17.25" spans="1:51">
      <c r="A659" s="95"/>
      <c r="B659" s="95"/>
      <c r="C659" s="95"/>
      <c r="D659" s="95"/>
      <c r="E659" s="95"/>
      <c r="F659" s="95"/>
      <c r="G659" s="95"/>
      <c r="H659" s="95"/>
      <c r="I659" s="95"/>
      <c r="J659" s="95"/>
      <c r="K659" s="95"/>
      <c r="Y659" s="98"/>
      <c r="Z659" s="80">
        <f t="shared" si="31"/>
        <v>0</v>
      </c>
      <c r="AA659" s="80" t="str">
        <f t="shared" si="32"/>
        <v>杨园支行</v>
      </c>
      <c r="AB659" s="81" t="s">
        <v>510</v>
      </c>
      <c r="AC659" s="81">
        <v>0</v>
      </c>
      <c r="AD659" s="81">
        <v>0</v>
      </c>
      <c r="AE659" s="81">
        <v>0</v>
      </c>
      <c r="AF659" s="81">
        <v>0</v>
      </c>
      <c r="AG659" s="80" t="str">
        <f>IFERROR(VLOOKUP(AB659,$AI:$AJ,2,FALSE),0)</f>
        <v>杨园支行</v>
      </c>
      <c r="AI659" s="89" t="s">
        <v>83</v>
      </c>
      <c r="AJ659" s="89" t="s">
        <v>102</v>
      </c>
      <c r="AL659" s="83"/>
      <c r="AM659" s="83"/>
      <c r="AN659" s="83"/>
      <c r="AO659" s="83"/>
      <c r="AP659" s="83"/>
      <c r="AX659" s="80" t="s">
        <v>83</v>
      </c>
      <c r="AY659" s="80" t="s">
        <v>102</v>
      </c>
    </row>
    <row r="660" s="80" customFormat="1" ht="17.25" spans="1:51">
      <c r="A660" s="95"/>
      <c r="B660" s="95"/>
      <c r="C660" s="95"/>
      <c r="D660" s="95"/>
      <c r="E660" s="95"/>
      <c r="F660" s="95"/>
      <c r="G660" s="95"/>
      <c r="H660" s="95"/>
      <c r="I660" s="95"/>
      <c r="J660" s="95"/>
      <c r="K660" s="95"/>
      <c r="Y660" s="98"/>
      <c r="Z660" s="80">
        <f t="shared" si="31"/>
        <v>0</v>
      </c>
      <c r="AA660" s="80">
        <f t="shared" si="32"/>
        <v>0</v>
      </c>
      <c r="AB660" s="81" t="s">
        <v>1006</v>
      </c>
      <c r="AC660" s="81">
        <v>0</v>
      </c>
      <c r="AD660" s="81">
        <v>0</v>
      </c>
      <c r="AE660" s="81">
        <v>0</v>
      </c>
      <c r="AF660" s="81">
        <v>0</v>
      </c>
      <c r="AG660" s="80">
        <f>IFERROR(VLOOKUP(AB660,$AI:$AJ,2,FALSE),0)</f>
        <v>0</v>
      </c>
      <c r="AI660" s="89" t="s">
        <v>881</v>
      </c>
      <c r="AJ660" s="89" t="s">
        <v>102</v>
      </c>
      <c r="AL660" s="83"/>
      <c r="AM660" s="83"/>
      <c r="AN660" s="83"/>
      <c r="AO660" s="83"/>
      <c r="AP660" s="83"/>
      <c r="AX660" s="80" t="s">
        <v>881</v>
      </c>
      <c r="AY660" s="80" t="s">
        <v>102</v>
      </c>
    </row>
    <row r="661" s="80" customFormat="1" ht="17.25" spans="1:51">
      <c r="A661" s="95"/>
      <c r="B661" s="95"/>
      <c r="C661" s="95"/>
      <c r="D661" s="95"/>
      <c r="E661" s="95"/>
      <c r="F661" s="95"/>
      <c r="G661" s="95"/>
      <c r="H661" s="95"/>
      <c r="I661" s="95"/>
      <c r="J661" s="95"/>
      <c r="K661" s="95"/>
      <c r="Y661" s="98"/>
      <c r="Z661" s="80">
        <f t="shared" si="31"/>
        <v>0</v>
      </c>
      <c r="AA661" s="80" t="str">
        <f t="shared" si="32"/>
        <v>市场一部</v>
      </c>
      <c r="AB661" s="81" t="s">
        <v>586</v>
      </c>
      <c r="AC661" s="81">
        <v>0</v>
      </c>
      <c r="AD661" s="81">
        <v>100000</v>
      </c>
      <c r="AE661" s="81">
        <v>0</v>
      </c>
      <c r="AF661" s="81">
        <v>200000</v>
      </c>
      <c r="AG661" s="80" t="str">
        <f>IFERROR(VLOOKUP(AB661,$AI:$AJ,2,FALSE),0)</f>
        <v>市场一部</v>
      </c>
      <c r="AI661" s="89" t="s">
        <v>759</v>
      </c>
      <c r="AJ661" s="89" t="s">
        <v>102</v>
      </c>
      <c r="AL661" s="83"/>
      <c r="AM661" s="83"/>
      <c r="AN661" s="83"/>
      <c r="AO661" s="83"/>
      <c r="AP661" s="83"/>
      <c r="AX661" s="80" t="s">
        <v>759</v>
      </c>
      <c r="AY661" s="80" t="s">
        <v>102</v>
      </c>
    </row>
    <row r="662" s="80" customFormat="1" ht="17.25" spans="1:51">
      <c r="A662" s="95"/>
      <c r="B662" s="95"/>
      <c r="C662" s="95"/>
      <c r="D662" s="95"/>
      <c r="E662" s="95"/>
      <c r="F662" s="95"/>
      <c r="G662" s="95"/>
      <c r="H662" s="95"/>
      <c r="I662" s="95"/>
      <c r="J662" s="95"/>
      <c r="K662" s="95"/>
      <c r="Y662" s="98"/>
      <c r="Z662" s="80">
        <f t="shared" si="31"/>
        <v>0</v>
      </c>
      <c r="AA662" s="80" t="str">
        <f t="shared" si="32"/>
        <v>和炯路支行</v>
      </c>
      <c r="AB662" s="81" t="s">
        <v>749</v>
      </c>
      <c r="AC662" s="81">
        <v>0</v>
      </c>
      <c r="AD662" s="81">
        <v>0</v>
      </c>
      <c r="AE662" s="81">
        <v>0</v>
      </c>
      <c r="AF662" s="81">
        <v>5600</v>
      </c>
      <c r="AG662" s="80" t="str">
        <f>IFERROR(VLOOKUP(AB662,$AI:$AJ,2,FALSE),0)</f>
        <v>和炯路支行</v>
      </c>
      <c r="AI662" s="89" t="s">
        <v>324</v>
      </c>
      <c r="AJ662" s="89" t="s">
        <v>102</v>
      </c>
      <c r="AL662" s="83"/>
      <c r="AM662" s="83"/>
      <c r="AN662" s="83"/>
      <c r="AO662" s="83"/>
      <c r="AP662" s="83"/>
      <c r="AX662" s="80" t="s">
        <v>324</v>
      </c>
      <c r="AY662" s="80" t="s">
        <v>102</v>
      </c>
    </row>
    <row r="663" s="80" customFormat="1" ht="17.25" spans="1:51">
      <c r="A663" s="95"/>
      <c r="B663" s="95"/>
      <c r="C663" s="95"/>
      <c r="D663" s="95"/>
      <c r="E663" s="95"/>
      <c r="F663" s="95"/>
      <c r="G663" s="95"/>
      <c r="H663" s="95"/>
      <c r="I663" s="95"/>
      <c r="J663" s="95"/>
      <c r="K663" s="95"/>
      <c r="Y663" s="98"/>
      <c r="Z663" s="80">
        <f t="shared" si="31"/>
        <v>0</v>
      </c>
      <c r="AA663" s="80" t="str">
        <f t="shared" si="32"/>
        <v>北蔡支行</v>
      </c>
      <c r="AB663" s="81" t="s">
        <v>512</v>
      </c>
      <c r="AC663" s="81">
        <v>0</v>
      </c>
      <c r="AD663" s="81">
        <v>0</v>
      </c>
      <c r="AE663" s="81">
        <v>0</v>
      </c>
      <c r="AF663" s="81">
        <v>0</v>
      </c>
      <c r="AG663" s="80" t="str">
        <f>IFERROR(VLOOKUP(AB663,$AI:$AJ,2,FALSE),0)</f>
        <v>北蔡支行</v>
      </c>
      <c r="AI663" s="89" t="s">
        <v>1008</v>
      </c>
      <c r="AJ663" s="89" t="s">
        <v>102</v>
      </c>
      <c r="AL663" s="83"/>
      <c r="AM663" s="83"/>
      <c r="AN663" s="83"/>
      <c r="AO663" s="83"/>
      <c r="AP663" s="83"/>
      <c r="AX663" s="80" t="s">
        <v>1008</v>
      </c>
      <c r="AY663" s="80" t="s">
        <v>102</v>
      </c>
    </row>
    <row r="664" s="80" customFormat="1" ht="17.25" spans="1:51">
      <c r="A664" s="95"/>
      <c r="B664" s="95"/>
      <c r="C664" s="95"/>
      <c r="D664" s="95"/>
      <c r="E664" s="95"/>
      <c r="F664" s="95"/>
      <c r="G664" s="95"/>
      <c r="H664" s="95"/>
      <c r="I664" s="95"/>
      <c r="J664" s="95"/>
      <c r="K664" s="95"/>
      <c r="Y664" s="98"/>
      <c r="Z664" s="80">
        <f t="shared" si="31"/>
        <v>0</v>
      </c>
      <c r="AA664" s="80" t="str">
        <f t="shared" si="32"/>
        <v>黄楼支行</v>
      </c>
      <c r="AB664" s="81" t="s">
        <v>1007</v>
      </c>
      <c r="AC664" s="81">
        <v>0</v>
      </c>
      <c r="AD664" s="81">
        <v>0</v>
      </c>
      <c r="AE664" s="81">
        <v>0</v>
      </c>
      <c r="AF664" s="81">
        <v>0</v>
      </c>
      <c r="AG664" s="80" t="str">
        <f>IFERROR(VLOOKUP(AB664,$AI:$AJ,2,FALSE),0)</f>
        <v>黄楼支行</v>
      </c>
      <c r="AI664" s="89" t="s">
        <v>1009</v>
      </c>
      <c r="AJ664" s="89" t="s">
        <v>102</v>
      </c>
      <c r="AL664" s="83"/>
      <c r="AM664" s="83"/>
      <c r="AN664" s="83"/>
      <c r="AO664" s="83"/>
      <c r="AP664" s="83"/>
      <c r="AX664" s="80" t="s">
        <v>1009</v>
      </c>
      <c r="AY664" s="80" t="s">
        <v>102</v>
      </c>
    </row>
    <row r="665" s="80" customFormat="1" ht="17.25" spans="1:51">
      <c r="A665" s="95"/>
      <c r="B665" s="95"/>
      <c r="C665" s="95"/>
      <c r="D665" s="95"/>
      <c r="E665" s="95"/>
      <c r="F665" s="95"/>
      <c r="G665" s="95"/>
      <c r="H665" s="95"/>
      <c r="I665" s="95"/>
      <c r="J665" s="95"/>
      <c r="K665" s="95"/>
      <c r="Y665" s="98"/>
      <c r="Z665" s="80">
        <f t="shared" si="31"/>
        <v>0</v>
      </c>
      <c r="AA665" s="80" t="str">
        <f t="shared" si="32"/>
        <v>金桥支行</v>
      </c>
      <c r="AB665" s="81" t="s">
        <v>846</v>
      </c>
      <c r="AC665" s="81">
        <v>0</v>
      </c>
      <c r="AD665" s="81">
        <v>0</v>
      </c>
      <c r="AE665" s="81">
        <v>0</v>
      </c>
      <c r="AF665" s="81">
        <v>0</v>
      </c>
      <c r="AG665" s="80" t="str">
        <f>IFERROR(VLOOKUP(AB665,$AI:$AJ,2,FALSE),0)</f>
        <v>金桥支行</v>
      </c>
      <c r="AI665" s="89" t="s">
        <v>1010</v>
      </c>
      <c r="AJ665" s="89" t="s">
        <v>102</v>
      </c>
      <c r="AL665" s="83"/>
      <c r="AM665" s="83"/>
      <c r="AN665" s="83"/>
      <c r="AO665" s="83"/>
      <c r="AP665" s="83"/>
      <c r="AX665" s="80" t="s">
        <v>1010</v>
      </c>
      <c r="AY665" s="80" t="s">
        <v>102</v>
      </c>
    </row>
    <row r="666" s="80" customFormat="1" ht="17.25" spans="1:51">
      <c r="A666" s="95"/>
      <c r="B666" s="95"/>
      <c r="C666" s="95"/>
      <c r="D666" s="95"/>
      <c r="E666" s="95"/>
      <c r="F666" s="95"/>
      <c r="G666" s="95"/>
      <c r="H666" s="95"/>
      <c r="I666" s="95"/>
      <c r="J666" s="95"/>
      <c r="K666" s="95"/>
      <c r="Y666" s="98"/>
      <c r="Z666" s="80">
        <f t="shared" si="31"/>
        <v>0</v>
      </c>
      <c r="AA666" s="80" t="str">
        <f t="shared" si="32"/>
        <v>东波分理处</v>
      </c>
      <c r="AB666" s="81" t="s">
        <v>514</v>
      </c>
      <c r="AC666" s="81">
        <v>0</v>
      </c>
      <c r="AD666" s="81">
        <v>0</v>
      </c>
      <c r="AE666" s="81">
        <v>0</v>
      </c>
      <c r="AF666" s="81">
        <v>0</v>
      </c>
      <c r="AG666" s="80" t="str">
        <f>IFERROR(VLOOKUP(AB666,$AI:$AJ,2,FALSE),0)</f>
        <v>东波分理处</v>
      </c>
      <c r="AI666" s="89" t="s">
        <v>304</v>
      </c>
      <c r="AJ666" s="89" t="s">
        <v>102</v>
      </c>
      <c r="AL666" s="83"/>
      <c r="AM666" s="83"/>
      <c r="AN666" s="83"/>
      <c r="AO666" s="83"/>
      <c r="AP666" s="83"/>
      <c r="AX666" s="80" t="s">
        <v>304</v>
      </c>
      <c r="AY666" s="80" t="s">
        <v>102</v>
      </c>
    </row>
    <row r="667" s="80" customFormat="1" ht="17.25" spans="1:51">
      <c r="A667" s="95"/>
      <c r="B667" s="95"/>
      <c r="C667" s="95"/>
      <c r="D667" s="95"/>
      <c r="E667" s="95"/>
      <c r="F667" s="95"/>
      <c r="G667" s="95"/>
      <c r="H667" s="95"/>
      <c r="I667" s="95"/>
      <c r="J667" s="95"/>
      <c r="K667" s="95"/>
      <c r="Y667" s="98"/>
      <c r="Z667" s="80">
        <f t="shared" si="31"/>
        <v>0</v>
      </c>
      <c r="AA667" s="80" t="str">
        <f t="shared" si="32"/>
        <v>金桥支行</v>
      </c>
      <c r="AB667" s="81" t="s">
        <v>854</v>
      </c>
      <c r="AC667" s="81">
        <v>0</v>
      </c>
      <c r="AD667" s="81">
        <v>0</v>
      </c>
      <c r="AE667" s="81">
        <v>0</v>
      </c>
      <c r="AF667" s="81">
        <v>0</v>
      </c>
      <c r="AG667" s="80" t="str">
        <f>IFERROR(VLOOKUP(AB667,$AI:$AJ,2,FALSE),0)</f>
        <v>金桥支行</v>
      </c>
      <c r="AI667" s="91" t="s">
        <v>641</v>
      </c>
      <c r="AJ667" s="89" t="s">
        <v>35</v>
      </c>
      <c r="AL667" s="83"/>
      <c r="AM667" s="83"/>
      <c r="AN667" s="83"/>
      <c r="AO667" s="83"/>
      <c r="AP667" s="83"/>
      <c r="AX667" s="80" t="s">
        <v>641</v>
      </c>
      <c r="AY667" s="80" t="s">
        <v>35</v>
      </c>
    </row>
    <row r="668" s="80" customFormat="1" ht="17.25" spans="1:51">
      <c r="A668" s="95"/>
      <c r="B668" s="95"/>
      <c r="C668" s="95"/>
      <c r="D668" s="95"/>
      <c r="E668" s="95"/>
      <c r="F668" s="95"/>
      <c r="G668" s="95"/>
      <c r="H668" s="95"/>
      <c r="I668" s="95"/>
      <c r="J668" s="95"/>
      <c r="K668" s="95"/>
      <c r="Y668" s="98"/>
      <c r="Z668" s="80">
        <f t="shared" si="31"/>
        <v>0</v>
      </c>
      <c r="AA668" s="80" t="str">
        <f t="shared" si="32"/>
        <v>公司金融部</v>
      </c>
      <c r="AB668" s="81" t="s">
        <v>234</v>
      </c>
      <c r="AC668" s="81">
        <v>0</v>
      </c>
      <c r="AD668" s="81">
        <v>0</v>
      </c>
      <c r="AE668" s="81">
        <v>0</v>
      </c>
      <c r="AF668" s="81">
        <v>0</v>
      </c>
      <c r="AG668" s="80" t="str">
        <f>IFERROR(VLOOKUP(AB668,$AI:$AJ,2,FALSE),0)</f>
        <v>公司金融部</v>
      </c>
      <c r="AI668" s="92" t="s">
        <v>946</v>
      </c>
      <c r="AJ668" s="89" t="s">
        <v>35</v>
      </c>
      <c r="AL668" s="83"/>
      <c r="AM668" s="83"/>
      <c r="AN668" s="83"/>
      <c r="AO668" s="83"/>
      <c r="AP668" s="83"/>
      <c r="AX668" s="80" t="s">
        <v>946</v>
      </c>
      <c r="AY668" s="80" t="s">
        <v>35</v>
      </c>
    </row>
    <row r="669" s="80" customFormat="1" ht="17.25" spans="1:51">
      <c r="A669" s="95"/>
      <c r="B669" s="95"/>
      <c r="C669" s="95"/>
      <c r="D669" s="95"/>
      <c r="E669" s="95"/>
      <c r="F669" s="95"/>
      <c r="G669" s="95"/>
      <c r="H669" s="95"/>
      <c r="I669" s="95"/>
      <c r="J669" s="95"/>
      <c r="K669" s="95"/>
      <c r="Y669" s="98"/>
      <c r="Z669" s="80">
        <f t="shared" si="31"/>
        <v>0</v>
      </c>
      <c r="AA669" s="80" t="str">
        <f t="shared" si="32"/>
        <v>南新分理处</v>
      </c>
      <c r="AB669" s="81" t="s">
        <v>828</v>
      </c>
      <c r="AC669" s="81">
        <v>0</v>
      </c>
      <c r="AD669" s="81">
        <v>0</v>
      </c>
      <c r="AE669" s="81">
        <v>0</v>
      </c>
      <c r="AF669" s="81">
        <v>20000</v>
      </c>
      <c r="AG669" s="80" t="str">
        <f>IFERROR(VLOOKUP(AB669,$AI:$AJ,2,FALSE),0)</f>
        <v>南新分理处</v>
      </c>
      <c r="AI669" s="93" t="s">
        <v>491</v>
      </c>
      <c r="AJ669" s="89" t="s">
        <v>35</v>
      </c>
      <c r="AL669" s="83"/>
      <c r="AM669" s="83"/>
      <c r="AN669" s="83"/>
      <c r="AO669" s="83"/>
      <c r="AP669" s="83"/>
      <c r="AX669" s="80" t="s">
        <v>491</v>
      </c>
      <c r="AY669" s="80" t="s">
        <v>35</v>
      </c>
    </row>
    <row r="670" s="80" customFormat="1" ht="17.25" spans="1:51">
      <c r="A670" s="95"/>
      <c r="B670" s="95"/>
      <c r="C670" s="95"/>
      <c r="D670" s="95"/>
      <c r="E670" s="95"/>
      <c r="F670" s="95"/>
      <c r="G670" s="95"/>
      <c r="H670" s="95"/>
      <c r="I670" s="95"/>
      <c r="J670" s="95"/>
      <c r="K670" s="95"/>
      <c r="Y670" s="98"/>
      <c r="Z670" s="80">
        <f t="shared" si="31"/>
        <v>0</v>
      </c>
      <c r="AA670" s="80">
        <f t="shared" si="32"/>
        <v>0</v>
      </c>
      <c r="AB670" s="81" t="s">
        <v>1011</v>
      </c>
      <c r="AC670" s="81">
        <v>0</v>
      </c>
      <c r="AD670" s="81">
        <v>0</v>
      </c>
      <c r="AE670" s="81">
        <v>0</v>
      </c>
      <c r="AF670" s="81">
        <v>0</v>
      </c>
      <c r="AG670" s="80">
        <f>IFERROR(VLOOKUP(AB670,$AI:$AJ,2,FALSE),0)</f>
        <v>0</v>
      </c>
      <c r="AI670" s="89" t="s">
        <v>780</v>
      </c>
      <c r="AJ670" s="89" t="s">
        <v>35</v>
      </c>
      <c r="AL670" s="83"/>
      <c r="AM670" s="83"/>
      <c r="AN670" s="83"/>
      <c r="AO670" s="83"/>
      <c r="AP670" s="83"/>
      <c r="AX670" s="80" t="s">
        <v>780</v>
      </c>
      <c r="AY670" s="80" t="s">
        <v>35</v>
      </c>
    </row>
    <row r="671" s="80" customFormat="1" ht="17.25" spans="1:51">
      <c r="A671" s="95"/>
      <c r="B671" s="95"/>
      <c r="C671" s="95"/>
      <c r="D671" s="95"/>
      <c r="E671" s="95"/>
      <c r="F671" s="95"/>
      <c r="G671" s="95"/>
      <c r="H671" s="95"/>
      <c r="I671" s="95"/>
      <c r="J671" s="95"/>
      <c r="K671" s="95"/>
      <c r="Y671" s="98"/>
      <c r="Z671" s="80">
        <f t="shared" si="31"/>
        <v>0</v>
      </c>
      <c r="AA671" s="80">
        <f t="shared" si="32"/>
        <v>0</v>
      </c>
      <c r="AB671" s="81" t="s">
        <v>1012</v>
      </c>
      <c r="AC671" s="81">
        <v>0</v>
      </c>
      <c r="AD671" s="81">
        <v>0</v>
      </c>
      <c r="AE671" s="81">
        <v>0</v>
      </c>
      <c r="AF671" s="81">
        <v>0</v>
      </c>
      <c r="AG671" s="80">
        <f>IFERROR(VLOOKUP(AB671,$AI:$AJ,2,FALSE),0)</f>
        <v>0</v>
      </c>
      <c r="AI671" s="94" t="s">
        <v>105</v>
      </c>
      <c r="AJ671" s="89" t="s">
        <v>35</v>
      </c>
      <c r="AL671" s="83"/>
      <c r="AM671" s="83"/>
      <c r="AN671" s="83"/>
      <c r="AO671" s="83"/>
      <c r="AP671" s="83"/>
      <c r="AX671" s="80" t="s">
        <v>105</v>
      </c>
      <c r="AY671" s="80" t="s">
        <v>35</v>
      </c>
    </row>
    <row r="672" s="80" customFormat="1" ht="17.25" spans="1:51">
      <c r="A672" s="95"/>
      <c r="B672" s="95"/>
      <c r="C672" s="95"/>
      <c r="D672" s="95"/>
      <c r="E672" s="95"/>
      <c r="F672" s="95"/>
      <c r="G672" s="95"/>
      <c r="H672" s="95"/>
      <c r="I672" s="95"/>
      <c r="J672" s="95"/>
      <c r="K672" s="95"/>
      <c r="Y672" s="98"/>
      <c r="Z672" s="80">
        <f t="shared" si="31"/>
        <v>0</v>
      </c>
      <c r="AA672" s="80">
        <f t="shared" si="32"/>
        <v>0</v>
      </c>
      <c r="AB672" s="81" t="s">
        <v>1013</v>
      </c>
      <c r="AC672" s="81">
        <v>0</v>
      </c>
      <c r="AD672" s="81">
        <v>0</v>
      </c>
      <c r="AE672" s="81">
        <v>0</v>
      </c>
      <c r="AF672" s="81">
        <v>0</v>
      </c>
      <c r="AG672" s="80">
        <f>IFERROR(VLOOKUP(AB672,$AI:$AJ,2,FALSE),0)</f>
        <v>0</v>
      </c>
      <c r="AI672" s="89" t="s">
        <v>1014</v>
      </c>
      <c r="AJ672" s="89" t="s">
        <v>35</v>
      </c>
      <c r="AL672" s="83"/>
      <c r="AM672" s="83"/>
      <c r="AN672" s="83"/>
      <c r="AO672" s="83"/>
      <c r="AP672" s="83"/>
      <c r="AX672" s="80" t="s">
        <v>1014</v>
      </c>
      <c r="AY672" s="80" t="s">
        <v>35</v>
      </c>
    </row>
    <row r="673" s="80" customFormat="1" ht="17.25" spans="1:51">
      <c r="A673" s="95"/>
      <c r="B673" s="95"/>
      <c r="C673" s="95"/>
      <c r="D673" s="95"/>
      <c r="E673" s="95"/>
      <c r="F673" s="95"/>
      <c r="G673" s="95"/>
      <c r="H673" s="95"/>
      <c r="I673" s="95"/>
      <c r="J673" s="95"/>
      <c r="K673" s="95"/>
      <c r="Y673" s="98"/>
      <c r="Z673" s="80">
        <f t="shared" si="31"/>
        <v>0</v>
      </c>
      <c r="AA673" s="80" t="str">
        <f t="shared" si="32"/>
        <v>曹路支行</v>
      </c>
      <c r="AB673" s="81" t="s">
        <v>865</v>
      </c>
      <c r="AC673" s="81">
        <v>0</v>
      </c>
      <c r="AD673" s="81">
        <v>0</v>
      </c>
      <c r="AE673" s="81">
        <v>0</v>
      </c>
      <c r="AF673" s="81">
        <v>0</v>
      </c>
      <c r="AG673" s="80" t="str">
        <f>IFERROR(VLOOKUP(AB673,$AI:$AJ,2,FALSE),0)</f>
        <v>曹路支行</v>
      </c>
      <c r="AI673" s="89" t="s">
        <v>161</v>
      </c>
      <c r="AJ673" s="89" t="s">
        <v>35</v>
      </c>
      <c r="AL673" s="83"/>
      <c r="AM673" s="83"/>
      <c r="AN673" s="83"/>
      <c r="AO673" s="83"/>
      <c r="AP673" s="83"/>
      <c r="AX673" s="80" t="s">
        <v>161</v>
      </c>
      <c r="AY673" s="80" t="s">
        <v>35</v>
      </c>
    </row>
    <row r="674" s="80" customFormat="1" ht="17.25" spans="1:51">
      <c r="A674" s="95"/>
      <c r="B674" s="95"/>
      <c r="C674" s="95"/>
      <c r="D674" s="95"/>
      <c r="E674" s="95"/>
      <c r="F674" s="95"/>
      <c r="G674" s="95"/>
      <c r="H674" s="95"/>
      <c r="I674" s="95"/>
      <c r="J674" s="95"/>
      <c r="K674" s="95"/>
      <c r="Y674" s="98"/>
      <c r="Z674" s="80">
        <f t="shared" si="31"/>
        <v>0</v>
      </c>
      <c r="AA674" s="80" t="str">
        <f t="shared" si="32"/>
        <v>凌桥支行</v>
      </c>
      <c r="AB674" s="81" t="s">
        <v>907</v>
      </c>
      <c r="AC674" s="81">
        <v>0</v>
      </c>
      <c r="AD674" s="81">
        <v>0</v>
      </c>
      <c r="AE674" s="81">
        <v>0</v>
      </c>
      <c r="AF674" s="81">
        <v>0</v>
      </c>
      <c r="AG674" s="80" t="str">
        <f>IFERROR(VLOOKUP(AB674,$AI:$AJ,2,FALSE),0)</f>
        <v>凌桥支行</v>
      </c>
      <c r="AI674" s="89" t="s">
        <v>1015</v>
      </c>
      <c r="AJ674" s="89" t="s">
        <v>35</v>
      </c>
      <c r="AL674" s="83"/>
      <c r="AM674" s="83"/>
      <c r="AN674" s="83"/>
      <c r="AO674" s="83"/>
      <c r="AP674" s="83"/>
      <c r="AX674" s="80" t="s">
        <v>1015</v>
      </c>
      <c r="AY674" s="80" t="s">
        <v>35</v>
      </c>
    </row>
    <row r="675" s="80" customFormat="1" ht="17.25" spans="1:51">
      <c r="A675" s="95"/>
      <c r="B675" s="95"/>
      <c r="C675" s="95"/>
      <c r="D675" s="95"/>
      <c r="E675" s="95"/>
      <c r="F675" s="95"/>
      <c r="G675" s="95"/>
      <c r="H675" s="95"/>
      <c r="I675" s="95"/>
      <c r="J675" s="95"/>
      <c r="K675" s="95"/>
      <c r="Y675" s="98"/>
      <c r="Z675" s="80">
        <f t="shared" si="31"/>
        <v>0</v>
      </c>
      <c r="AA675" s="80" t="str">
        <f t="shared" si="32"/>
        <v>五星路支行</v>
      </c>
      <c r="AB675" s="81" t="s">
        <v>516</v>
      </c>
      <c r="AC675" s="81">
        <v>1</v>
      </c>
      <c r="AD675" s="81">
        <v>0</v>
      </c>
      <c r="AE675" s="81">
        <v>1</v>
      </c>
      <c r="AF675" s="81">
        <v>0</v>
      </c>
      <c r="AG675" s="80" t="str">
        <f>IFERROR(VLOOKUP(AB675,$AI:$AJ,2,FALSE),0)</f>
        <v>五星路支行</v>
      </c>
      <c r="AI675" s="89" t="s">
        <v>542</v>
      </c>
      <c r="AJ675" s="89" t="s">
        <v>35</v>
      </c>
      <c r="AL675" s="83"/>
      <c r="AM675" s="83"/>
      <c r="AN675" s="83"/>
      <c r="AO675" s="83"/>
      <c r="AP675" s="83"/>
      <c r="AX675" s="80" t="s">
        <v>542</v>
      </c>
      <c r="AY675" s="80" t="s">
        <v>35</v>
      </c>
    </row>
    <row r="676" s="80" customFormat="1" ht="17.25" spans="1:51">
      <c r="A676" s="95"/>
      <c r="B676" s="95"/>
      <c r="C676" s="95"/>
      <c r="D676" s="95"/>
      <c r="E676" s="95"/>
      <c r="F676" s="95"/>
      <c r="G676" s="95"/>
      <c r="H676" s="95"/>
      <c r="I676" s="95"/>
      <c r="J676" s="95"/>
      <c r="K676" s="95"/>
      <c r="Y676" s="98"/>
      <c r="Z676" s="80">
        <f t="shared" si="31"/>
        <v>0</v>
      </c>
      <c r="AA676" s="80" t="str">
        <f t="shared" si="32"/>
        <v>零售市场部</v>
      </c>
      <c r="AB676" s="81" t="s">
        <v>617</v>
      </c>
      <c r="AC676" s="81">
        <v>0</v>
      </c>
      <c r="AD676" s="81">
        <v>0</v>
      </c>
      <c r="AE676" s="81">
        <v>0</v>
      </c>
      <c r="AF676" s="81">
        <v>0</v>
      </c>
      <c r="AG676" s="80" t="str">
        <f>IFERROR(VLOOKUP(AB676,$AI:$AJ,2,FALSE),0)</f>
        <v>零售市场部</v>
      </c>
      <c r="AI676" s="89" t="s">
        <v>471</v>
      </c>
      <c r="AJ676" s="89" t="s">
        <v>35</v>
      </c>
      <c r="AL676" s="83"/>
      <c r="AM676" s="83"/>
      <c r="AN676" s="83"/>
      <c r="AO676" s="83"/>
      <c r="AP676" s="83"/>
      <c r="AX676" s="80" t="s">
        <v>471</v>
      </c>
      <c r="AY676" s="80" t="s">
        <v>35</v>
      </c>
    </row>
    <row r="677" s="80" customFormat="1" ht="17.25" spans="1:51">
      <c r="A677" s="95"/>
      <c r="B677" s="95"/>
      <c r="C677" s="95"/>
      <c r="D677" s="95"/>
      <c r="E677" s="95"/>
      <c r="F677" s="95"/>
      <c r="G677" s="95"/>
      <c r="H677" s="95"/>
      <c r="I677" s="95"/>
      <c r="J677" s="95"/>
      <c r="K677" s="95"/>
      <c r="Y677" s="98"/>
      <c r="Z677" s="80">
        <f t="shared" si="31"/>
        <v>0</v>
      </c>
      <c r="AA677" s="80" t="str">
        <f t="shared" si="32"/>
        <v>高东支行</v>
      </c>
      <c r="AB677" s="81" t="s">
        <v>937</v>
      </c>
      <c r="AC677" s="81">
        <v>0</v>
      </c>
      <c r="AD677" s="81">
        <v>0</v>
      </c>
      <c r="AE677" s="81">
        <v>0</v>
      </c>
      <c r="AF677" s="81">
        <v>0</v>
      </c>
      <c r="AG677" s="80" t="str">
        <f>IFERROR(VLOOKUP(AB677,$AI:$AJ,2,FALSE),0)</f>
        <v>高东支行</v>
      </c>
      <c r="AI677" s="89" t="s">
        <v>384</v>
      </c>
      <c r="AJ677" s="89" t="s">
        <v>35</v>
      </c>
      <c r="AL677" s="83"/>
      <c r="AM677" s="83"/>
      <c r="AN677" s="83"/>
      <c r="AO677" s="83"/>
      <c r="AP677" s="83"/>
      <c r="AX677" s="80" t="s">
        <v>384</v>
      </c>
      <c r="AY677" s="80" t="s">
        <v>35</v>
      </c>
    </row>
    <row r="678" s="80" customFormat="1" ht="17.25" spans="1:51">
      <c r="A678" s="95"/>
      <c r="B678" s="95"/>
      <c r="C678" s="95"/>
      <c r="D678" s="95"/>
      <c r="E678" s="95"/>
      <c r="F678" s="95"/>
      <c r="G678" s="95"/>
      <c r="H678" s="95"/>
      <c r="I678" s="95"/>
      <c r="J678" s="95"/>
      <c r="K678" s="95"/>
      <c r="Y678" s="98"/>
      <c r="Z678" s="80">
        <f t="shared" si="31"/>
        <v>0</v>
      </c>
      <c r="AA678" s="80" t="str">
        <f t="shared" si="32"/>
        <v>公司金融部</v>
      </c>
      <c r="AB678" s="81" t="s">
        <v>220</v>
      </c>
      <c r="AC678" s="81">
        <v>0</v>
      </c>
      <c r="AD678" s="81">
        <v>0</v>
      </c>
      <c r="AE678" s="81">
        <v>0</v>
      </c>
      <c r="AF678" s="81">
        <v>0</v>
      </c>
      <c r="AG678" s="80" t="str">
        <f>IFERROR(VLOOKUP(AB678,$AI:$AJ,2,FALSE),0)</f>
        <v>公司金融部</v>
      </c>
      <c r="AI678" s="89" t="s">
        <v>1003</v>
      </c>
      <c r="AJ678" s="89" t="s">
        <v>35</v>
      </c>
      <c r="AL678" s="83"/>
      <c r="AM678" s="83"/>
      <c r="AN678" s="83"/>
      <c r="AO678" s="83"/>
      <c r="AP678" s="83"/>
      <c r="AX678" s="80" t="s">
        <v>1003</v>
      </c>
      <c r="AY678" s="80" t="s">
        <v>35</v>
      </c>
    </row>
    <row r="679" s="80" customFormat="1" ht="17.25" spans="1:51">
      <c r="A679" s="95"/>
      <c r="B679" s="95"/>
      <c r="C679" s="95"/>
      <c r="D679" s="95"/>
      <c r="E679" s="95"/>
      <c r="F679" s="95"/>
      <c r="G679" s="95"/>
      <c r="H679" s="95"/>
      <c r="I679" s="95"/>
      <c r="J679" s="95"/>
      <c r="K679" s="95"/>
      <c r="Y679" s="98"/>
      <c r="Z679" s="80">
        <f t="shared" si="31"/>
        <v>0</v>
      </c>
      <c r="AA679" s="80" t="str">
        <f t="shared" si="32"/>
        <v>运营管理部</v>
      </c>
      <c r="AB679" s="81" t="s">
        <v>389</v>
      </c>
      <c r="AC679" s="81">
        <v>0</v>
      </c>
      <c r="AD679" s="81">
        <v>0</v>
      </c>
      <c r="AE679" s="81">
        <v>0</v>
      </c>
      <c r="AF679" s="81">
        <v>0</v>
      </c>
      <c r="AG679" s="80" t="str">
        <f>IFERROR(VLOOKUP(AB679,$AI:$AJ,2,FALSE),0)</f>
        <v>运营管理部</v>
      </c>
      <c r="AI679" s="89" t="s">
        <v>253</v>
      </c>
      <c r="AJ679" s="89" t="s">
        <v>35</v>
      </c>
      <c r="AL679" s="83"/>
      <c r="AM679" s="83"/>
      <c r="AN679" s="83"/>
      <c r="AO679" s="83"/>
      <c r="AP679" s="83"/>
      <c r="AX679" s="80" t="s">
        <v>253</v>
      </c>
      <c r="AY679" s="80" t="s">
        <v>35</v>
      </c>
    </row>
    <row r="680" s="80" customFormat="1" ht="17.25" spans="1:51">
      <c r="A680" s="95"/>
      <c r="B680" s="95"/>
      <c r="C680" s="95"/>
      <c r="D680" s="95"/>
      <c r="E680" s="95"/>
      <c r="F680" s="95"/>
      <c r="G680" s="95"/>
      <c r="H680" s="95"/>
      <c r="I680" s="95"/>
      <c r="J680" s="95"/>
      <c r="K680" s="95"/>
      <c r="Y680" s="98"/>
      <c r="Z680" s="80">
        <f t="shared" si="31"/>
        <v>0</v>
      </c>
      <c r="AA680" s="80">
        <f t="shared" si="32"/>
        <v>0</v>
      </c>
      <c r="AB680" s="81" t="s">
        <v>1016</v>
      </c>
      <c r="AC680" s="81">
        <v>0</v>
      </c>
      <c r="AD680" s="81">
        <v>0</v>
      </c>
      <c r="AE680" s="81">
        <v>0</v>
      </c>
      <c r="AF680" s="81">
        <v>0</v>
      </c>
      <c r="AG680" s="80">
        <f>IFERROR(VLOOKUP(AB680,$AI:$AJ,2,FALSE),0)</f>
        <v>0</v>
      </c>
      <c r="AI680" s="89" t="s">
        <v>697</v>
      </c>
      <c r="AJ680" s="89" t="s">
        <v>35</v>
      </c>
      <c r="AL680" s="83"/>
      <c r="AM680" s="83"/>
      <c r="AN680" s="83"/>
      <c r="AO680" s="83"/>
      <c r="AP680" s="83"/>
      <c r="AX680" s="80" t="s">
        <v>697</v>
      </c>
      <c r="AY680" s="80" t="s">
        <v>35</v>
      </c>
    </row>
    <row r="681" s="80" customFormat="1" ht="17.25" spans="1:51">
      <c r="A681" s="95"/>
      <c r="B681" s="95"/>
      <c r="C681" s="95"/>
      <c r="D681" s="95"/>
      <c r="E681" s="95"/>
      <c r="F681" s="95"/>
      <c r="G681" s="95"/>
      <c r="H681" s="95"/>
      <c r="I681" s="95"/>
      <c r="J681" s="95"/>
      <c r="K681" s="95"/>
      <c r="Y681" s="98"/>
      <c r="Z681" s="80">
        <f t="shared" si="31"/>
        <v>0</v>
      </c>
      <c r="AA681" s="80" t="str">
        <f t="shared" si="32"/>
        <v>零售市场部</v>
      </c>
      <c r="AB681" s="81" t="s">
        <v>620</v>
      </c>
      <c r="AC681" s="81">
        <v>0</v>
      </c>
      <c r="AD681" s="81">
        <v>0</v>
      </c>
      <c r="AE681" s="81">
        <v>0</v>
      </c>
      <c r="AF681" s="81">
        <v>0</v>
      </c>
      <c r="AG681" s="80" t="str">
        <f>IFERROR(VLOOKUP(AB681,$AI:$AJ,2,FALSE),0)</f>
        <v>零售市场部</v>
      </c>
      <c r="AI681" s="89" t="s">
        <v>898</v>
      </c>
      <c r="AJ681" s="89" t="s">
        <v>35</v>
      </c>
      <c r="AL681" s="83"/>
      <c r="AM681" s="83"/>
      <c r="AN681" s="83"/>
      <c r="AO681" s="83"/>
      <c r="AP681" s="83"/>
      <c r="AX681" s="80" t="s">
        <v>898</v>
      </c>
      <c r="AY681" s="80" t="s">
        <v>35</v>
      </c>
    </row>
    <row r="682" s="80" customFormat="1" ht="17.25" spans="1:51">
      <c r="A682" s="95"/>
      <c r="B682" s="95"/>
      <c r="C682" s="95"/>
      <c r="D682" s="95"/>
      <c r="E682" s="95"/>
      <c r="F682" s="95"/>
      <c r="G682" s="95"/>
      <c r="H682" s="95"/>
      <c r="I682" s="95"/>
      <c r="J682" s="95"/>
      <c r="K682" s="95"/>
      <c r="Y682" s="98"/>
      <c r="Z682" s="80">
        <f t="shared" si="31"/>
        <v>0</v>
      </c>
      <c r="AA682" s="80" t="str">
        <f t="shared" si="32"/>
        <v>营业部</v>
      </c>
      <c r="AB682" s="81" t="s">
        <v>519</v>
      </c>
      <c r="AC682" s="81">
        <v>0</v>
      </c>
      <c r="AD682" s="81">
        <v>0</v>
      </c>
      <c r="AE682" s="81">
        <v>0</v>
      </c>
      <c r="AF682" s="81">
        <v>0</v>
      </c>
      <c r="AG682" s="80" t="str">
        <f>IFERROR(VLOOKUP(AB682,$AI:$AJ,2,FALSE),0)</f>
        <v>营业部</v>
      </c>
      <c r="AI682" s="89" t="s">
        <v>1017</v>
      </c>
      <c r="AJ682" s="89" t="s">
        <v>35</v>
      </c>
      <c r="AL682" s="83"/>
      <c r="AM682" s="83"/>
      <c r="AN682" s="83"/>
      <c r="AO682" s="83"/>
      <c r="AP682" s="83"/>
      <c r="AX682" s="80" t="s">
        <v>1017</v>
      </c>
      <c r="AY682" s="80" t="s">
        <v>35</v>
      </c>
    </row>
    <row r="683" s="80" customFormat="1" ht="17.25" spans="1:51">
      <c r="A683" s="95"/>
      <c r="B683" s="95"/>
      <c r="C683" s="95"/>
      <c r="D683" s="95"/>
      <c r="E683" s="95"/>
      <c r="F683" s="95"/>
      <c r="G683" s="95"/>
      <c r="H683" s="95"/>
      <c r="I683" s="95"/>
      <c r="J683" s="95"/>
      <c r="K683" s="95"/>
      <c r="Y683" s="98"/>
      <c r="Z683" s="80">
        <f t="shared" si="31"/>
        <v>0</v>
      </c>
      <c r="AA683" s="80" t="str">
        <f t="shared" si="32"/>
        <v>合庆支行</v>
      </c>
      <c r="AB683" s="81" t="s">
        <v>1014</v>
      </c>
      <c r="AC683" s="81">
        <v>0</v>
      </c>
      <c r="AD683" s="81">
        <v>0</v>
      </c>
      <c r="AE683" s="81">
        <v>0</v>
      </c>
      <c r="AF683" s="81">
        <v>0</v>
      </c>
      <c r="AG683" s="80" t="str">
        <f>IFERROR(VLOOKUP(AB683,$AI:$AJ,2,FALSE),0)</f>
        <v>合庆支行</v>
      </c>
      <c r="AI683" s="89" t="s">
        <v>1018</v>
      </c>
      <c r="AJ683" s="89" t="s">
        <v>35</v>
      </c>
      <c r="AL683" s="83"/>
      <c r="AM683" s="83"/>
      <c r="AN683" s="83"/>
      <c r="AO683" s="83"/>
      <c r="AP683" s="83"/>
      <c r="AX683" s="80" t="s">
        <v>1018</v>
      </c>
      <c r="AY683" s="80" t="s">
        <v>35</v>
      </c>
    </row>
    <row r="684" s="80" customFormat="1" ht="17.25" spans="1:51">
      <c r="A684" s="95"/>
      <c r="B684" s="95"/>
      <c r="C684" s="95"/>
      <c r="D684" s="95"/>
      <c r="E684" s="95"/>
      <c r="F684" s="95"/>
      <c r="G684" s="95"/>
      <c r="H684" s="95"/>
      <c r="I684" s="95"/>
      <c r="J684" s="95"/>
      <c r="K684" s="95"/>
      <c r="Y684" s="98"/>
      <c r="Z684" s="80">
        <f t="shared" si="31"/>
        <v>0</v>
      </c>
      <c r="AA684" s="80" t="str">
        <f t="shared" si="32"/>
        <v>益江分理处</v>
      </c>
      <c r="AB684" s="81" t="s">
        <v>522</v>
      </c>
      <c r="AC684" s="81">
        <v>0</v>
      </c>
      <c r="AD684" s="81">
        <v>0</v>
      </c>
      <c r="AE684" s="81">
        <v>0</v>
      </c>
      <c r="AF684" s="81">
        <v>0</v>
      </c>
      <c r="AG684" s="80" t="str">
        <f>IFERROR(VLOOKUP(AB684,$AI:$AJ,2,FALSE),0)</f>
        <v>益江分理处</v>
      </c>
      <c r="AI684" s="89" t="s">
        <v>1019</v>
      </c>
      <c r="AJ684" s="89" t="s">
        <v>35</v>
      </c>
      <c r="AL684" s="83"/>
      <c r="AM684" s="83"/>
      <c r="AN684" s="83"/>
      <c r="AO684" s="83"/>
      <c r="AP684" s="83"/>
      <c r="AX684" s="80" t="s">
        <v>1019</v>
      </c>
      <c r="AY684" s="80" t="s">
        <v>35</v>
      </c>
    </row>
    <row r="685" s="80" customFormat="1" ht="17.25" spans="1:51">
      <c r="A685" s="95"/>
      <c r="B685" s="95"/>
      <c r="C685" s="95"/>
      <c r="D685" s="95"/>
      <c r="E685" s="95"/>
      <c r="F685" s="95"/>
      <c r="G685" s="95"/>
      <c r="H685" s="95"/>
      <c r="I685" s="95"/>
      <c r="J685" s="95"/>
      <c r="K685" s="95"/>
      <c r="Y685" s="98"/>
      <c r="Z685" s="80">
        <f t="shared" si="31"/>
        <v>0</v>
      </c>
      <c r="AA685" s="80">
        <f t="shared" si="32"/>
        <v>0</v>
      </c>
      <c r="AB685" s="81" t="s">
        <v>525</v>
      </c>
      <c r="AC685" s="81">
        <v>0</v>
      </c>
      <c r="AD685" s="81">
        <v>0</v>
      </c>
      <c r="AE685" s="81">
        <v>0</v>
      </c>
      <c r="AF685" s="81">
        <v>0</v>
      </c>
      <c r="AG685" s="80">
        <f>IFERROR(VLOOKUP(AB685,$AI:$AJ,2,FALSE),0)</f>
        <v>0</v>
      </c>
      <c r="AI685" s="89" t="s">
        <v>1020</v>
      </c>
      <c r="AJ685" s="89" t="s">
        <v>35</v>
      </c>
      <c r="AL685" s="83"/>
      <c r="AM685" s="83"/>
      <c r="AN685" s="83"/>
      <c r="AO685" s="83"/>
      <c r="AP685" s="83"/>
      <c r="AX685" s="80" t="s">
        <v>1020</v>
      </c>
      <c r="AY685" s="80" t="s">
        <v>35</v>
      </c>
    </row>
    <row r="686" s="80" customFormat="1" ht="17.25" spans="1:51">
      <c r="A686" s="95"/>
      <c r="B686" s="95"/>
      <c r="C686" s="95"/>
      <c r="D686" s="95"/>
      <c r="E686" s="95"/>
      <c r="F686" s="95"/>
      <c r="G686" s="95"/>
      <c r="H686" s="95"/>
      <c r="I686" s="95"/>
      <c r="J686" s="95"/>
      <c r="K686" s="95"/>
      <c r="Y686" s="98"/>
      <c r="Z686" s="80">
        <f t="shared" si="31"/>
        <v>0</v>
      </c>
      <c r="AA686" s="80" t="str">
        <f t="shared" si="32"/>
        <v>杨园支行</v>
      </c>
      <c r="AB686" s="81" t="s">
        <v>951</v>
      </c>
      <c r="AC686" s="81">
        <v>0</v>
      </c>
      <c r="AD686" s="81">
        <v>0</v>
      </c>
      <c r="AE686" s="81">
        <v>0</v>
      </c>
      <c r="AF686" s="81">
        <v>0</v>
      </c>
      <c r="AG686" s="80" t="str">
        <f>IFERROR(VLOOKUP(AB686,$AI:$AJ,2,FALSE),0)</f>
        <v>杨园支行</v>
      </c>
      <c r="AI686" s="89" t="s">
        <v>1021</v>
      </c>
      <c r="AJ686" s="89" t="s">
        <v>35</v>
      </c>
      <c r="AL686" s="83"/>
      <c r="AM686" s="83"/>
      <c r="AN686" s="83"/>
      <c r="AO686" s="83"/>
      <c r="AP686" s="83"/>
      <c r="AX686" s="80" t="s">
        <v>1021</v>
      </c>
      <c r="AY686" s="80" t="s">
        <v>35</v>
      </c>
    </row>
    <row r="687" s="80" customFormat="1" ht="17.25" spans="1:51">
      <c r="A687" s="95"/>
      <c r="B687" s="95"/>
      <c r="C687" s="95"/>
      <c r="D687" s="95"/>
      <c r="E687" s="95"/>
      <c r="F687" s="95"/>
      <c r="G687" s="95"/>
      <c r="H687" s="95"/>
      <c r="I687" s="95"/>
      <c r="J687" s="95"/>
      <c r="K687" s="95"/>
      <c r="Y687" s="98"/>
      <c r="Z687" s="80">
        <f t="shared" si="31"/>
        <v>0</v>
      </c>
      <c r="AA687" s="80" t="str">
        <f t="shared" si="32"/>
        <v>黄楼支行</v>
      </c>
      <c r="AB687" s="81" t="s">
        <v>528</v>
      </c>
      <c r="AC687" s="81">
        <v>0</v>
      </c>
      <c r="AD687" s="81">
        <v>0</v>
      </c>
      <c r="AE687" s="81">
        <v>0</v>
      </c>
      <c r="AF687" s="81">
        <v>0</v>
      </c>
      <c r="AG687" s="80" t="str">
        <f>IFERROR(VLOOKUP(AB687,$AI:$AJ,2,FALSE),0)</f>
        <v>黄楼支行</v>
      </c>
      <c r="AI687" s="89" t="s">
        <v>1022</v>
      </c>
      <c r="AJ687" s="89" t="s">
        <v>35</v>
      </c>
      <c r="AL687" s="83"/>
      <c r="AM687" s="83"/>
      <c r="AN687" s="83"/>
      <c r="AO687" s="83"/>
      <c r="AP687" s="83"/>
      <c r="AX687" s="80" t="s">
        <v>1022</v>
      </c>
      <c r="AY687" s="80" t="s">
        <v>35</v>
      </c>
    </row>
    <row r="688" s="80" customFormat="1" ht="17.25" spans="1:51">
      <c r="A688" s="95"/>
      <c r="B688" s="95"/>
      <c r="C688" s="95"/>
      <c r="D688" s="95"/>
      <c r="E688" s="95"/>
      <c r="F688" s="95"/>
      <c r="G688" s="95"/>
      <c r="H688" s="95"/>
      <c r="I688" s="95"/>
      <c r="J688" s="95"/>
      <c r="K688" s="95"/>
      <c r="Y688" s="98"/>
      <c r="Z688" s="80">
        <f t="shared" si="31"/>
        <v>0</v>
      </c>
      <c r="AA688" s="80" t="str">
        <f t="shared" si="32"/>
        <v>杨园支行</v>
      </c>
      <c r="AB688" s="81" t="s">
        <v>531</v>
      </c>
      <c r="AC688" s="81">
        <v>0</v>
      </c>
      <c r="AD688" s="81">
        <v>0</v>
      </c>
      <c r="AE688" s="81">
        <v>0</v>
      </c>
      <c r="AF688" s="81">
        <v>0</v>
      </c>
      <c r="AG688" s="80" t="str">
        <f>IFERROR(VLOOKUP(AB688,$AI:$AJ,2,FALSE),0)</f>
        <v>杨园支行</v>
      </c>
      <c r="AI688" s="89" t="s">
        <v>978</v>
      </c>
      <c r="AJ688" s="89" t="s">
        <v>35</v>
      </c>
      <c r="AL688" s="83"/>
      <c r="AM688" s="83"/>
      <c r="AN688" s="83"/>
      <c r="AO688" s="83"/>
      <c r="AP688" s="83"/>
      <c r="AX688" s="80" t="s">
        <v>978</v>
      </c>
      <c r="AY688" s="80" t="s">
        <v>35</v>
      </c>
    </row>
    <row r="689" s="80" customFormat="1" ht="17.25" spans="1:51">
      <c r="A689" s="95"/>
      <c r="B689" s="95"/>
      <c r="C689" s="95"/>
      <c r="D689" s="95"/>
      <c r="E689" s="95"/>
      <c r="F689" s="95"/>
      <c r="G689" s="95"/>
      <c r="H689" s="95"/>
      <c r="I689" s="95"/>
      <c r="J689" s="95"/>
      <c r="K689" s="95"/>
      <c r="Y689" s="98"/>
      <c r="Z689" s="80">
        <f t="shared" ref="Z689:Z739" si="33">P689-Y689</f>
        <v>0</v>
      </c>
      <c r="AA689" s="80">
        <f t="shared" si="32"/>
        <v>0</v>
      </c>
      <c r="AB689" s="81" t="s">
        <v>1023</v>
      </c>
      <c r="AC689" s="81">
        <v>0</v>
      </c>
      <c r="AD689" s="81">
        <v>0</v>
      </c>
      <c r="AE689" s="81">
        <v>0</v>
      </c>
      <c r="AF689" s="81">
        <v>0</v>
      </c>
      <c r="AG689" s="80">
        <f>IFERROR(VLOOKUP(AB689,$AI:$AJ,2,FALSE),0)</f>
        <v>0</v>
      </c>
      <c r="AI689" s="89" t="s">
        <v>1024</v>
      </c>
      <c r="AJ689" s="89" t="s">
        <v>35</v>
      </c>
      <c r="AL689" s="83"/>
      <c r="AM689" s="83"/>
      <c r="AN689" s="83"/>
      <c r="AO689" s="83"/>
      <c r="AP689" s="83"/>
      <c r="AX689" s="80" t="s">
        <v>1024</v>
      </c>
      <c r="AY689" s="80" t="s">
        <v>35</v>
      </c>
    </row>
    <row r="690" s="80" customFormat="1" ht="17.25" spans="1:51">
      <c r="A690" s="95"/>
      <c r="B690" s="95"/>
      <c r="C690" s="95"/>
      <c r="D690" s="95"/>
      <c r="E690" s="95"/>
      <c r="F690" s="95"/>
      <c r="G690" s="95"/>
      <c r="H690" s="95"/>
      <c r="I690" s="95"/>
      <c r="J690" s="95"/>
      <c r="K690" s="95"/>
      <c r="Y690" s="98"/>
      <c r="Z690" s="80">
        <f t="shared" si="33"/>
        <v>0</v>
      </c>
      <c r="AA690" s="80" t="str">
        <f t="shared" si="32"/>
        <v>公司金融部</v>
      </c>
      <c r="AB690" s="81" t="s">
        <v>217</v>
      </c>
      <c r="AC690" s="81">
        <v>0</v>
      </c>
      <c r="AD690" s="81">
        <v>0</v>
      </c>
      <c r="AE690" s="81">
        <v>0</v>
      </c>
      <c r="AF690" s="81">
        <v>0</v>
      </c>
      <c r="AG690" s="80" t="str">
        <f>IFERROR(VLOOKUP(AB690,$AI:$AJ,2,FALSE),0)</f>
        <v>公司金融部</v>
      </c>
      <c r="AI690" s="89" t="s">
        <v>499</v>
      </c>
      <c r="AJ690" s="89" t="s">
        <v>61</v>
      </c>
      <c r="AL690" s="83"/>
      <c r="AM690" s="83"/>
      <c r="AN690" s="83"/>
      <c r="AO690" s="83"/>
      <c r="AP690" s="83"/>
      <c r="AX690" s="80" t="s">
        <v>499</v>
      </c>
      <c r="AY690" s="80" t="s">
        <v>61</v>
      </c>
    </row>
    <row r="691" s="80" customFormat="1" ht="17.25" spans="1:51">
      <c r="A691" s="95"/>
      <c r="B691" s="95"/>
      <c r="C691" s="95"/>
      <c r="D691" s="95"/>
      <c r="E691" s="95"/>
      <c r="F691" s="95"/>
      <c r="G691" s="95"/>
      <c r="H691" s="95"/>
      <c r="I691" s="95"/>
      <c r="J691" s="95"/>
      <c r="K691" s="95"/>
      <c r="Y691" s="98"/>
      <c r="Z691" s="80">
        <f t="shared" si="33"/>
        <v>0</v>
      </c>
      <c r="AA691" s="80">
        <f t="shared" si="32"/>
        <v>0</v>
      </c>
      <c r="AB691" s="81" t="s">
        <v>1025</v>
      </c>
      <c r="AC691" s="81">
        <v>0</v>
      </c>
      <c r="AD691" s="81">
        <v>0</v>
      </c>
      <c r="AE691" s="81">
        <v>0</v>
      </c>
      <c r="AF691" s="81">
        <v>0</v>
      </c>
      <c r="AG691" s="80">
        <f>IFERROR(VLOOKUP(AB691,$AI:$AJ,2,FALSE),0)</f>
        <v>0</v>
      </c>
      <c r="AI691" s="89" t="s">
        <v>555</v>
      </c>
      <c r="AJ691" s="89" t="s">
        <v>61</v>
      </c>
      <c r="AL691" s="83"/>
      <c r="AM691" s="83"/>
      <c r="AN691" s="83"/>
      <c r="AO691" s="83"/>
      <c r="AP691" s="83"/>
      <c r="AX691" s="80" t="s">
        <v>555</v>
      </c>
      <c r="AY691" s="80" t="s">
        <v>61</v>
      </c>
    </row>
    <row r="692" s="80" customFormat="1" ht="17.25" spans="1:51">
      <c r="A692" s="95"/>
      <c r="B692" s="95"/>
      <c r="C692" s="95"/>
      <c r="D692" s="95"/>
      <c r="E692" s="95"/>
      <c r="F692" s="95"/>
      <c r="G692" s="95"/>
      <c r="H692" s="95"/>
      <c r="I692" s="95"/>
      <c r="J692" s="95"/>
      <c r="K692" s="95"/>
      <c r="Y692" s="98"/>
      <c r="Z692" s="80">
        <f t="shared" si="33"/>
        <v>0</v>
      </c>
      <c r="AA692" s="80" t="str">
        <f t="shared" si="32"/>
        <v>凌桥支行</v>
      </c>
      <c r="AB692" s="81" t="s">
        <v>905</v>
      </c>
      <c r="AC692" s="81">
        <v>2</v>
      </c>
      <c r="AD692" s="81">
        <v>0</v>
      </c>
      <c r="AE692" s="81">
        <v>3</v>
      </c>
      <c r="AF692" s="81">
        <v>0</v>
      </c>
      <c r="AG692" s="80" t="str">
        <f>IFERROR(VLOOKUP(AB692,$AI:$AJ,2,FALSE),0)</f>
        <v>凌桥支行</v>
      </c>
      <c r="AI692" s="93" t="s">
        <v>434</v>
      </c>
      <c r="AJ692" s="89" t="s">
        <v>61</v>
      </c>
      <c r="AL692" s="83"/>
      <c r="AM692" s="83"/>
      <c r="AN692" s="83"/>
      <c r="AO692" s="83"/>
      <c r="AP692" s="83"/>
      <c r="AX692" s="80" t="s">
        <v>434</v>
      </c>
      <c r="AY692" s="80" t="s">
        <v>61</v>
      </c>
    </row>
    <row r="693" s="80" customFormat="1" ht="17.25" spans="1:51">
      <c r="A693" s="95"/>
      <c r="B693" s="95"/>
      <c r="C693" s="95"/>
      <c r="D693" s="95"/>
      <c r="E693" s="95"/>
      <c r="F693" s="95"/>
      <c r="G693" s="95"/>
      <c r="H693" s="95"/>
      <c r="I693" s="95"/>
      <c r="J693" s="95"/>
      <c r="K693" s="95"/>
      <c r="Y693" s="98"/>
      <c r="Z693" s="80">
        <f t="shared" si="33"/>
        <v>0</v>
      </c>
      <c r="AA693" s="80" t="str">
        <f t="shared" si="32"/>
        <v>高东支行</v>
      </c>
      <c r="AB693" s="81" t="s">
        <v>941</v>
      </c>
      <c r="AC693" s="81">
        <v>0</v>
      </c>
      <c r="AD693" s="81">
        <v>0</v>
      </c>
      <c r="AE693" s="81">
        <v>0</v>
      </c>
      <c r="AF693" s="81">
        <v>0</v>
      </c>
      <c r="AG693" s="80" t="str">
        <f>IFERROR(VLOOKUP(AB693,$AI:$AJ,2,FALSE),0)</f>
        <v>高东支行</v>
      </c>
      <c r="AI693" s="94" t="s">
        <v>1027</v>
      </c>
      <c r="AJ693" s="89" t="s">
        <v>61</v>
      </c>
      <c r="AL693" s="83"/>
      <c r="AM693" s="83"/>
      <c r="AN693" s="83"/>
      <c r="AO693" s="83"/>
      <c r="AP693" s="83"/>
      <c r="AX693" s="80" t="s">
        <v>1027</v>
      </c>
      <c r="AY693" s="80" t="s">
        <v>61</v>
      </c>
    </row>
    <row r="694" s="80" customFormat="1" ht="17.25" spans="1:51">
      <c r="A694" s="95"/>
      <c r="B694" s="95"/>
      <c r="C694" s="95"/>
      <c r="D694" s="95"/>
      <c r="E694" s="95"/>
      <c r="F694" s="95"/>
      <c r="G694" s="95"/>
      <c r="H694" s="95"/>
      <c r="I694" s="95"/>
      <c r="J694" s="95"/>
      <c r="K694" s="95"/>
      <c r="Y694" s="98"/>
      <c r="Z694" s="80">
        <f t="shared" si="33"/>
        <v>0</v>
      </c>
      <c r="AA694" s="80">
        <f t="shared" si="32"/>
        <v>0</v>
      </c>
      <c r="AB694" s="81" t="s">
        <v>1026</v>
      </c>
      <c r="AC694" s="81">
        <v>0</v>
      </c>
      <c r="AD694" s="81">
        <v>0</v>
      </c>
      <c r="AE694" s="81">
        <v>0</v>
      </c>
      <c r="AF694" s="81">
        <v>0</v>
      </c>
      <c r="AG694" s="80">
        <f>IFERROR(VLOOKUP(AB694,$AI:$AJ,2,FALSE),0)</f>
        <v>0</v>
      </c>
      <c r="AI694" s="89" t="s">
        <v>1028</v>
      </c>
      <c r="AJ694" s="89" t="s">
        <v>61</v>
      </c>
      <c r="AL694" s="83"/>
      <c r="AM694" s="83"/>
      <c r="AN694" s="83"/>
      <c r="AO694" s="83"/>
      <c r="AP694" s="83"/>
      <c r="AX694" s="80" t="s">
        <v>1028</v>
      </c>
      <c r="AY694" s="80" t="s">
        <v>61</v>
      </c>
    </row>
    <row r="695" s="80" customFormat="1" ht="17.25" spans="1:51">
      <c r="A695" s="95"/>
      <c r="B695" s="95"/>
      <c r="C695" s="95"/>
      <c r="D695" s="95"/>
      <c r="E695" s="95"/>
      <c r="F695" s="95"/>
      <c r="G695" s="95"/>
      <c r="H695" s="95"/>
      <c r="I695" s="95"/>
      <c r="J695" s="95"/>
      <c r="K695" s="95"/>
      <c r="Y695" s="98"/>
      <c r="Z695" s="80">
        <f t="shared" si="33"/>
        <v>0</v>
      </c>
      <c r="AA695" s="80" t="str">
        <f t="shared" si="32"/>
        <v>孙桥支行</v>
      </c>
      <c r="AB695" s="81" t="s">
        <v>983</v>
      </c>
      <c r="AC695" s="81">
        <v>0</v>
      </c>
      <c r="AD695" s="81">
        <v>0</v>
      </c>
      <c r="AE695" s="81">
        <v>0</v>
      </c>
      <c r="AF695" s="81">
        <v>0</v>
      </c>
      <c r="AG695" s="80" t="str">
        <f>IFERROR(VLOOKUP(AB695,$AI:$AJ,2,FALSE),0)</f>
        <v>孙桥支行</v>
      </c>
      <c r="AI695" s="89" t="s">
        <v>1029</v>
      </c>
      <c r="AJ695" s="89" t="s">
        <v>61</v>
      </c>
      <c r="AL695" s="83"/>
      <c r="AM695" s="83"/>
      <c r="AN695" s="83"/>
      <c r="AO695" s="83"/>
      <c r="AP695" s="83"/>
      <c r="AX695" s="80" t="s">
        <v>1029</v>
      </c>
      <c r="AY695" s="80" t="s">
        <v>61</v>
      </c>
    </row>
    <row r="696" s="80" customFormat="1" ht="17.25" spans="1:51">
      <c r="A696" s="95"/>
      <c r="B696" s="95"/>
      <c r="C696" s="95"/>
      <c r="D696" s="95"/>
      <c r="E696" s="95"/>
      <c r="F696" s="95"/>
      <c r="G696" s="95"/>
      <c r="H696" s="95"/>
      <c r="I696" s="95"/>
      <c r="J696" s="95"/>
      <c r="K696" s="95"/>
      <c r="Y696" s="98"/>
      <c r="Z696" s="80">
        <f t="shared" si="33"/>
        <v>0</v>
      </c>
      <c r="AA696" s="80" t="str">
        <f t="shared" si="32"/>
        <v>凌兆分理处</v>
      </c>
      <c r="AB696" s="81" t="s">
        <v>712</v>
      </c>
      <c r="AC696" s="81">
        <v>0</v>
      </c>
      <c r="AD696" s="81">
        <v>0</v>
      </c>
      <c r="AE696" s="81">
        <v>0</v>
      </c>
      <c r="AF696" s="81">
        <v>0</v>
      </c>
      <c r="AG696" s="80" t="str">
        <f>IFERROR(VLOOKUP(AB696,$AI:$AJ,2,FALSE),0)</f>
        <v>凌兆分理处</v>
      </c>
      <c r="AI696" s="89" t="s">
        <v>496</v>
      </c>
      <c r="AJ696" s="89" t="s">
        <v>61</v>
      </c>
      <c r="AL696" s="83"/>
      <c r="AM696" s="83"/>
      <c r="AN696" s="83"/>
      <c r="AO696" s="83"/>
      <c r="AP696" s="83"/>
      <c r="AX696" s="80" t="s">
        <v>496</v>
      </c>
      <c r="AY696" s="80" t="s">
        <v>61</v>
      </c>
    </row>
    <row r="697" s="80" customFormat="1" ht="17.25" spans="1:51">
      <c r="A697" s="95"/>
      <c r="B697" s="95"/>
      <c r="C697" s="95"/>
      <c r="D697" s="95"/>
      <c r="E697" s="95"/>
      <c r="F697" s="95"/>
      <c r="G697" s="95"/>
      <c r="H697" s="95"/>
      <c r="I697" s="95"/>
      <c r="J697" s="95"/>
      <c r="K697" s="95"/>
      <c r="Y697" s="98"/>
      <c r="Z697" s="80">
        <f t="shared" si="33"/>
        <v>0</v>
      </c>
      <c r="AA697" s="80" t="str">
        <f t="shared" si="32"/>
        <v>川沙支行</v>
      </c>
      <c r="AB697" s="81" t="s">
        <v>1030</v>
      </c>
      <c r="AC697" s="81">
        <v>0</v>
      </c>
      <c r="AD697" s="81">
        <v>0</v>
      </c>
      <c r="AE697" s="81">
        <v>0</v>
      </c>
      <c r="AF697" s="81">
        <v>90000</v>
      </c>
      <c r="AG697" s="80" t="str">
        <f>IFERROR(VLOOKUP(AB697,$AI:$AJ,2,FALSE),0)</f>
        <v>川沙支行</v>
      </c>
      <c r="AI697" s="89" t="s">
        <v>1031</v>
      </c>
      <c r="AJ697" s="89" t="s">
        <v>61</v>
      </c>
      <c r="AL697" s="83"/>
      <c r="AM697" s="83"/>
      <c r="AN697" s="83"/>
      <c r="AO697" s="83"/>
      <c r="AP697" s="83"/>
      <c r="AX697" s="80" t="s">
        <v>1031</v>
      </c>
      <c r="AY697" s="80" t="s">
        <v>61</v>
      </c>
    </row>
    <row r="698" s="80" customFormat="1" ht="17.25" spans="1:51">
      <c r="A698" s="95"/>
      <c r="B698" s="95"/>
      <c r="C698" s="95"/>
      <c r="D698" s="95"/>
      <c r="E698" s="95"/>
      <c r="F698" s="95"/>
      <c r="G698" s="95"/>
      <c r="H698" s="95"/>
      <c r="I698" s="95"/>
      <c r="J698" s="95"/>
      <c r="K698" s="95"/>
      <c r="Y698" s="98"/>
      <c r="Z698" s="80">
        <f t="shared" si="33"/>
        <v>0</v>
      </c>
      <c r="AA698" s="80" t="str">
        <f t="shared" si="32"/>
        <v>人力资源部</v>
      </c>
      <c r="AB698" s="81" t="s">
        <v>170</v>
      </c>
      <c r="AC698" s="81">
        <v>0</v>
      </c>
      <c r="AD698" s="81">
        <v>0</v>
      </c>
      <c r="AE698" s="81">
        <v>0</v>
      </c>
      <c r="AF698" s="81">
        <v>0</v>
      </c>
      <c r="AG698" s="80" t="str">
        <f>IFERROR(VLOOKUP(AB698,$AI:$AJ,2,FALSE),0)</f>
        <v>人力资源部</v>
      </c>
      <c r="AI698" s="89" t="s">
        <v>1032</v>
      </c>
      <c r="AJ698" s="89" t="s">
        <v>61</v>
      </c>
      <c r="AL698" s="83"/>
      <c r="AM698" s="83"/>
      <c r="AN698" s="83"/>
      <c r="AO698" s="83"/>
      <c r="AP698" s="83"/>
      <c r="AX698" s="80" t="s">
        <v>1032</v>
      </c>
      <c r="AY698" s="80" t="s">
        <v>61</v>
      </c>
    </row>
    <row r="699" s="80" customFormat="1" ht="17.25" spans="1:51">
      <c r="A699" s="95"/>
      <c r="B699" s="95"/>
      <c r="C699" s="95"/>
      <c r="D699" s="95"/>
      <c r="E699" s="95"/>
      <c r="F699" s="95"/>
      <c r="G699" s="95"/>
      <c r="H699" s="95"/>
      <c r="I699" s="95"/>
      <c r="J699" s="95"/>
      <c r="K699" s="95"/>
      <c r="Y699" s="98"/>
      <c r="Z699" s="80">
        <f t="shared" si="33"/>
        <v>0</v>
      </c>
      <c r="AA699" s="80" t="str">
        <f t="shared" si="32"/>
        <v>三林支行</v>
      </c>
      <c r="AB699" s="81" t="s">
        <v>252</v>
      </c>
      <c r="AC699" s="81">
        <v>0</v>
      </c>
      <c r="AD699" s="81">
        <v>0</v>
      </c>
      <c r="AE699" s="81">
        <v>0</v>
      </c>
      <c r="AF699" s="81">
        <v>0</v>
      </c>
      <c r="AG699" s="80" t="str">
        <f>IFERROR(VLOOKUP(AB699,$AI:$AJ,2,FALSE),0)</f>
        <v>三林支行</v>
      </c>
      <c r="AI699" s="89" t="s">
        <v>1033</v>
      </c>
      <c r="AJ699" s="89" t="s">
        <v>34</v>
      </c>
      <c r="AL699" s="83"/>
      <c r="AM699" s="83"/>
      <c r="AN699" s="83"/>
      <c r="AO699" s="83"/>
      <c r="AP699" s="83"/>
      <c r="AX699" s="80" t="s">
        <v>1033</v>
      </c>
      <c r="AY699" s="80" t="s">
        <v>34</v>
      </c>
    </row>
    <row r="700" s="80" customFormat="1" ht="17.25" spans="1:51">
      <c r="A700" s="95"/>
      <c r="B700" s="95"/>
      <c r="C700" s="95"/>
      <c r="D700" s="95"/>
      <c r="E700" s="95"/>
      <c r="F700" s="95"/>
      <c r="G700" s="95"/>
      <c r="H700" s="95"/>
      <c r="I700" s="95"/>
      <c r="J700" s="95"/>
      <c r="K700" s="95"/>
      <c r="Y700" s="98"/>
      <c r="Z700" s="80">
        <f t="shared" si="33"/>
        <v>0</v>
      </c>
      <c r="AA700" s="80" t="str">
        <f t="shared" si="32"/>
        <v>运营管理部</v>
      </c>
      <c r="AB700" s="81" t="s">
        <v>392</v>
      </c>
      <c r="AC700" s="81">
        <v>0</v>
      </c>
      <c r="AD700" s="81">
        <v>0</v>
      </c>
      <c r="AE700" s="81">
        <v>0</v>
      </c>
      <c r="AF700" s="81">
        <v>0</v>
      </c>
      <c r="AG700" s="80" t="str">
        <f>IFERROR(VLOOKUP(AB700,$AI:$AJ,2,FALSE),0)</f>
        <v>运营管理部</v>
      </c>
      <c r="AI700" s="89" t="s">
        <v>336</v>
      </c>
      <c r="AJ700" s="89" t="s">
        <v>34</v>
      </c>
      <c r="AL700" s="83"/>
      <c r="AM700" s="83"/>
      <c r="AN700" s="83"/>
      <c r="AO700" s="83"/>
      <c r="AP700" s="83"/>
      <c r="AX700" s="80" t="s">
        <v>336</v>
      </c>
      <c r="AY700" s="80" t="s">
        <v>34</v>
      </c>
    </row>
    <row r="701" s="80" customFormat="1" ht="17.25" spans="1:51">
      <c r="A701" s="95"/>
      <c r="B701" s="95"/>
      <c r="C701" s="95"/>
      <c r="D701" s="95"/>
      <c r="E701" s="95"/>
      <c r="F701" s="95"/>
      <c r="G701" s="95"/>
      <c r="H701" s="95"/>
      <c r="I701" s="95"/>
      <c r="J701" s="95"/>
      <c r="K701" s="95"/>
      <c r="Y701" s="98"/>
      <c r="Z701" s="80">
        <f t="shared" si="33"/>
        <v>0</v>
      </c>
      <c r="AA701" s="80" t="str">
        <f t="shared" si="32"/>
        <v>金桥支行</v>
      </c>
      <c r="AB701" s="81" t="s">
        <v>842</v>
      </c>
      <c r="AC701" s="81">
        <v>0</v>
      </c>
      <c r="AD701" s="81">
        <v>0</v>
      </c>
      <c r="AE701" s="81">
        <v>0</v>
      </c>
      <c r="AF701" s="81">
        <v>0</v>
      </c>
      <c r="AG701" s="80" t="str">
        <f>IFERROR(VLOOKUP(AB701,$AI:$AJ,2,FALSE),0)</f>
        <v>金桥支行</v>
      </c>
      <c r="AI701" s="91" t="s">
        <v>59</v>
      </c>
      <c r="AJ701" s="89" t="s">
        <v>34</v>
      </c>
      <c r="AL701" s="83"/>
      <c r="AM701" s="83"/>
      <c r="AN701" s="83"/>
      <c r="AO701" s="83"/>
      <c r="AP701" s="83"/>
      <c r="AX701" s="80" t="s">
        <v>59</v>
      </c>
      <c r="AY701" s="80" t="s">
        <v>34</v>
      </c>
    </row>
    <row r="702" s="80" customFormat="1" ht="17.25" spans="1:51">
      <c r="A702" s="95"/>
      <c r="B702" s="95"/>
      <c r="C702" s="95"/>
      <c r="D702" s="95"/>
      <c r="E702" s="95"/>
      <c r="F702" s="95"/>
      <c r="G702" s="95"/>
      <c r="H702" s="95"/>
      <c r="I702" s="95"/>
      <c r="J702" s="95"/>
      <c r="K702" s="95"/>
      <c r="Y702" s="98"/>
      <c r="Z702" s="80">
        <f t="shared" si="33"/>
        <v>0</v>
      </c>
      <c r="AA702" s="80" t="str">
        <f t="shared" si="32"/>
        <v>洋泾支行</v>
      </c>
      <c r="AB702" s="81" t="s">
        <v>256</v>
      </c>
      <c r="AC702" s="81">
        <v>0</v>
      </c>
      <c r="AD702" s="81">
        <v>0</v>
      </c>
      <c r="AE702" s="81">
        <v>0</v>
      </c>
      <c r="AF702" s="81">
        <v>89000</v>
      </c>
      <c r="AG702" s="80" t="str">
        <f>IFERROR(VLOOKUP(AB702,$AI:$AJ,2,FALSE),0)</f>
        <v>洋泾支行</v>
      </c>
      <c r="AI702" s="93" t="s">
        <v>338</v>
      </c>
      <c r="AJ702" s="89" t="s">
        <v>34</v>
      </c>
      <c r="AL702" s="83"/>
      <c r="AM702" s="83"/>
      <c r="AN702" s="83"/>
      <c r="AO702" s="83"/>
      <c r="AP702" s="83"/>
      <c r="AX702" s="80" t="s">
        <v>338</v>
      </c>
      <c r="AY702" s="80" t="s">
        <v>34</v>
      </c>
    </row>
    <row r="703" s="80" customFormat="1" ht="17.25" spans="1:51">
      <c r="A703" s="95"/>
      <c r="B703" s="95"/>
      <c r="C703" s="95"/>
      <c r="D703" s="95"/>
      <c r="E703" s="95"/>
      <c r="F703" s="95"/>
      <c r="G703" s="95"/>
      <c r="H703" s="95"/>
      <c r="I703" s="95"/>
      <c r="J703" s="95"/>
      <c r="K703" s="95"/>
      <c r="Y703" s="98"/>
      <c r="Z703" s="80">
        <f t="shared" si="33"/>
        <v>0</v>
      </c>
      <c r="AA703" s="80">
        <f t="shared" si="32"/>
        <v>0</v>
      </c>
      <c r="AB703" s="81" t="s">
        <v>1034</v>
      </c>
      <c r="AC703" s="81">
        <v>0</v>
      </c>
      <c r="AD703" s="81">
        <v>0</v>
      </c>
      <c r="AE703" s="81">
        <v>0</v>
      </c>
      <c r="AF703" s="81">
        <v>0</v>
      </c>
      <c r="AG703" s="80">
        <f>IFERROR(VLOOKUP(AB703,$AI:$AJ,2,FALSE),0)</f>
        <v>0</v>
      </c>
      <c r="AI703" s="92" t="s">
        <v>164</v>
      </c>
      <c r="AJ703" s="89" t="s">
        <v>34</v>
      </c>
      <c r="AL703" s="83"/>
      <c r="AM703" s="83"/>
      <c r="AN703" s="83"/>
      <c r="AO703" s="83"/>
      <c r="AP703" s="83"/>
      <c r="AX703" s="80" t="s">
        <v>164</v>
      </c>
      <c r="AY703" s="80" t="s">
        <v>34</v>
      </c>
    </row>
    <row r="704" s="80" customFormat="1" ht="17.25" spans="1:51">
      <c r="A704" s="95"/>
      <c r="B704" s="95"/>
      <c r="C704" s="95"/>
      <c r="D704" s="95"/>
      <c r="E704" s="95"/>
      <c r="F704" s="95"/>
      <c r="G704" s="95"/>
      <c r="H704" s="95"/>
      <c r="I704" s="95"/>
      <c r="J704" s="95"/>
      <c r="K704" s="95"/>
      <c r="Y704" s="98"/>
      <c r="Z704" s="80">
        <f t="shared" si="33"/>
        <v>0</v>
      </c>
      <c r="AA704" s="80">
        <f t="shared" si="32"/>
        <v>0</v>
      </c>
      <c r="AB704" s="81" t="s">
        <v>1035</v>
      </c>
      <c r="AC704" s="81">
        <v>0</v>
      </c>
      <c r="AD704" s="81">
        <v>0</v>
      </c>
      <c r="AE704" s="81">
        <v>0</v>
      </c>
      <c r="AF704" s="81">
        <v>0</v>
      </c>
      <c r="AG704" s="80">
        <f>IFERROR(VLOOKUP(AB704,$AI:$AJ,2,FALSE),0)</f>
        <v>0</v>
      </c>
      <c r="AI704" s="92" t="s">
        <v>917</v>
      </c>
      <c r="AJ704" s="89" t="s">
        <v>34</v>
      </c>
      <c r="AL704" s="83"/>
      <c r="AM704" s="83"/>
      <c r="AN704" s="83"/>
      <c r="AO704" s="83"/>
      <c r="AP704" s="83"/>
      <c r="AX704" s="80" t="s">
        <v>917</v>
      </c>
      <c r="AY704" s="80" t="s">
        <v>34</v>
      </c>
    </row>
    <row r="705" s="80" customFormat="1" ht="17.25" spans="1:51">
      <c r="A705" s="95"/>
      <c r="B705" s="95"/>
      <c r="C705" s="95"/>
      <c r="D705" s="95"/>
      <c r="E705" s="95"/>
      <c r="F705" s="95"/>
      <c r="G705" s="95"/>
      <c r="H705" s="95"/>
      <c r="I705" s="95"/>
      <c r="J705" s="95"/>
      <c r="K705" s="95"/>
      <c r="Y705" s="98"/>
      <c r="Z705" s="80">
        <f t="shared" si="33"/>
        <v>0</v>
      </c>
      <c r="AA705" s="80" t="str">
        <f t="shared" si="32"/>
        <v>花木支行</v>
      </c>
      <c r="AB705" s="81" t="s">
        <v>688</v>
      </c>
      <c r="AC705" s="81">
        <v>0</v>
      </c>
      <c r="AD705" s="81">
        <v>0</v>
      </c>
      <c r="AE705" s="81">
        <v>0</v>
      </c>
      <c r="AF705" s="81">
        <v>0</v>
      </c>
      <c r="AG705" s="80" t="str">
        <f>IFERROR(VLOOKUP(AB705,$AI:$AJ,2,FALSE),0)</f>
        <v>花木支行</v>
      </c>
      <c r="AI705" s="89" t="s">
        <v>987</v>
      </c>
      <c r="AJ705" s="89" t="s">
        <v>34</v>
      </c>
      <c r="AL705" s="83"/>
      <c r="AM705" s="83"/>
      <c r="AN705" s="83"/>
      <c r="AO705" s="83"/>
      <c r="AP705" s="83"/>
      <c r="AX705" s="80" t="s">
        <v>987</v>
      </c>
      <c r="AY705" s="80" t="s">
        <v>34</v>
      </c>
    </row>
    <row r="706" s="80" customFormat="1" ht="17.25" spans="1:51">
      <c r="A706" s="95"/>
      <c r="B706" s="95"/>
      <c r="C706" s="95"/>
      <c r="D706" s="95"/>
      <c r="E706" s="95"/>
      <c r="F706" s="95"/>
      <c r="G706" s="95"/>
      <c r="H706" s="95"/>
      <c r="I706" s="95"/>
      <c r="J706" s="95"/>
      <c r="K706" s="95"/>
      <c r="Y706" s="98"/>
      <c r="Z706" s="80">
        <f t="shared" si="33"/>
        <v>0</v>
      </c>
      <c r="AA706" s="80" t="str">
        <f t="shared" ref="AA706:AA739" si="34">AG706</f>
        <v>孙桥支行</v>
      </c>
      <c r="AB706" s="81" t="s">
        <v>536</v>
      </c>
      <c r="AC706" s="81">
        <v>0</v>
      </c>
      <c r="AD706" s="81">
        <v>0</v>
      </c>
      <c r="AE706" s="81">
        <v>0</v>
      </c>
      <c r="AF706" s="81">
        <v>0</v>
      </c>
      <c r="AG706" s="80" t="str">
        <f>IFERROR(VLOOKUP(AB706,$AI:$AJ,2,FALSE),0)</f>
        <v>孙桥支行</v>
      </c>
      <c r="AI706" s="94" t="s">
        <v>1030</v>
      </c>
      <c r="AJ706" s="89" t="s">
        <v>34</v>
      </c>
      <c r="AL706" s="83"/>
      <c r="AM706" s="83"/>
      <c r="AN706" s="83"/>
      <c r="AO706" s="83"/>
      <c r="AP706" s="83"/>
      <c r="AX706" s="80" t="s">
        <v>1030</v>
      </c>
      <c r="AY706" s="80" t="s">
        <v>34</v>
      </c>
    </row>
    <row r="707" s="80" customFormat="1" ht="17.25" spans="1:51">
      <c r="A707" s="95"/>
      <c r="B707" s="95"/>
      <c r="C707" s="95"/>
      <c r="D707" s="95"/>
      <c r="E707" s="95"/>
      <c r="F707" s="95"/>
      <c r="G707" s="95"/>
      <c r="H707" s="95"/>
      <c r="I707" s="95"/>
      <c r="J707" s="95"/>
      <c r="K707" s="95"/>
      <c r="Y707" s="98"/>
      <c r="Z707" s="80">
        <f t="shared" si="33"/>
        <v>0</v>
      </c>
      <c r="AA707" s="80" t="str">
        <f t="shared" si="34"/>
        <v>江镇支行</v>
      </c>
      <c r="AB707" s="81" t="s">
        <v>1036</v>
      </c>
      <c r="AC707" s="81">
        <v>0</v>
      </c>
      <c r="AD707" s="81">
        <v>0</v>
      </c>
      <c r="AE707" s="81">
        <v>0</v>
      </c>
      <c r="AF707" s="81">
        <v>0</v>
      </c>
      <c r="AG707" s="80" t="str">
        <f>IFERROR(VLOOKUP(AB707,$AI:$AJ,2,FALSE),0)</f>
        <v>江镇支行</v>
      </c>
      <c r="AI707" s="89" t="s">
        <v>401</v>
      </c>
      <c r="AJ707" s="89" t="s">
        <v>34</v>
      </c>
      <c r="AL707" s="83"/>
      <c r="AM707" s="83"/>
      <c r="AN707" s="83"/>
      <c r="AO707" s="83"/>
      <c r="AP707" s="83"/>
      <c r="AX707" s="80" t="s">
        <v>401</v>
      </c>
      <c r="AY707" s="80" t="s">
        <v>34</v>
      </c>
    </row>
    <row r="708" s="80" customFormat="1" ht="17.25" spans="1:51">
      <c r="A708" s="95"/>
      <c r="B708" s="95"/>
      <c r="C708" s="95"/>
      <c r="D708" s="95"/>
      <c r="E708" s="95"/>
      <c r="F708" s="95"/>
      <c r="G708" s="95"/>
      <c r="H708" s="95"/>
      <c r="I708" s="95"/>
      <c r="J708" s="95"/>
      <c r="K708" s="95"/>
      <c r="Y708" s="98"/>
      <c r="Z708" s="80">
        <f t="shared" si="33"/>
        <v>0</v>
      </c>
      <c r="AA708" s="80" t="str">
        <f t="shared" si="34"/>
        <v>高桥支行</v>
      </c>
      <c r="AB708" s="81" t="s">
        <v>896</v>
      </c>
      <c r="AC708" s="81">
        <v>0</v>
      </c>
      <c r="AD708" s="81">
        <v>0</v>
      </c>
      <c r="AE708" s="81">
        <v>0</v>
      </c>
      <c r="AF708" s="81">
        <v>0</v>
      </c>
      <c r="AG708" s="80" t="str">
        <f>IFERROR(VLOOKUP(AB708,$AI:$AJ,2,FALSE),0)</f>
        <v>高桥支行</v>
      </c>
      <c r="AI708" s="89" t="s">
        <v>89</v>
      </c>
      <c r="AJ708" s="89" t="s">
        <v>34</v>
      </c>
      <c r="AL708" s="83"/>
      <c r="AM708" s="83"/>
      <c r="AN708" s="83"/>
      <c r="AO708" s="83"/>
      <c r="AP708" s="83"/>
      <c r="AX708" s="80" t="s">
        <v>89</v>
      </c>
      <c r="AY708" s="80" t="s">
        <v>34</v>
      </c>
    </row>
    <row r="709" s="80" customFormat="1" ht="17.25" spans="1:51">
      <c r="A709" s="95"/>
      <c r="B709" s="95"/>
      <c r="C709" s="95"/>
      <c r="D709" s="95"/>
      <c r="E709" s="95"/>
      <c r="F709" s="95"/>
      <c r="G709" s="95"/>
      <c r="H709" s="95"/>
      <c r="I709" s="95"/>
      <c r="J709" s="95"/>
      <c r="K709" s="95"/>
      <c r="Y709" s="98"/>
      <c r="Z709" s="80">
        <f t="shared" si="33"/>
        <v>0</v>
      </c>
      <c r="AA709" s="80" t="str">
        <f t="shared" si="34"/>
        <v>授信审批部</v>
      </c>
      <c r="AB709" s="81" t="s">
        <v>541</v>
      </c>
      <c r="AC709" s="81">
        <v>0</v>
      </c>
      <c r="AD709" s="81">
        <v>0</v>
      </c>
      <c r="AE709" s="81">
        <v>0</v>
      </c>
      <c r="AF709" s="81">
        <v>0</v>
      </c>
      <c r="AG709" s="80" t="str">
        <f>IFERROR(VLOOKUP(AB709,$AI:$AJ,2,FALSE),0)</f>
        <v>授信审批部</v>
      </c>
      <c r="AI709" s="89" t="s">
        <v>48</v>
      </c>
      <c r="AJ709" s="89" t="s">
        <v>34</v>
      </c>
      <c r="AL709" s="83"/>
      <c r="AM709" s="83"/>
      <c r="AN709" s="83"/>
      <c r="AO709" s="83"/>
      <c r="AP709" s="83"/>
      <c r="AX709" s="80" t="s">
        <v>48</v>
      </c>
      <c r="AY709" s="80" t="s">
        <v>34</v>
      </c>
    </row>
    <row r="710" s="80" customFormat="1" ht="17.25" spans="1:51">
      <c r="A710" s="95"/>
      <c r="B710" s="95"/>
      <c r="C710" s="95"/>
      <c r="D710" s="95"/>
      <c r="E710" s="95"/>
      <c r="F710" s="95"/>
      <c r="G710" s="95"/>
      <c r="H710" s="95"/>
      <c r="I710" s="95"/>
      <c r="J710" s="95"/>
      <c r="K710" s="95"/>
      <c r="Y710" s="98"/>
      <c r="Z710" s="80">
        <f t="shared" si="33"/>
        <v>0</v>
      </c>
      <c r="AA710" s="80" t="str">
        <f t="shared" si="34"/>
        <v>金桥支行</v>
      </c>
      <c r="AB710" s="81" t="s">
        <v>539</v>
      </c>
      <c r="AC710" s="81">
        <v>0</v>
      </c>
      <c r="AD710" s="81">
        <v>80000</v>
      </c>
      <c r="AE710" s="81">
        <v>0</v>
      </c>
      <c r="AF710" s="81">
        <v>80000</v>
      </c>
      <c r="AG710" s="80" t="str">
        <f>IFERROR(VLOOKUP(AB710,$AI:$AJ,2,FALSE),0)</f>
        <v>金桥支行</v>
      </c>
      <c r="AI710" s="89" t="s">
        <v>347</v>
      </c>
      <c r="AJ710" s="89" t="s">
        <v>78</v>
      </c>
      <c r="AL710" s="83"/>
      <c r="AM710" s="83"/>
      <c r="AN710" s="83"/>
      <c r="AO710" s="83"/>
      <c r="AP710" s="83"/>
      <c r="AX710" s="81" t="s">
        <v>347</v>
      </c>
      <c r="AY710" s="81" t="s">
        <v>78</v>
      </c>
    </row>
    <row r="711" s="80" customFormat="1" ht="17.25" spans="1:51">
      <c r="A711" s="95"/>
      <c r="B711" s="95"/>
      <c r="C711" s="95"/>
      <c r="D711" s="95"/>
      <c r="E711" s="95"/>
      <c r="F711" s="95"/>
      <c r="G711" s="95"/>
      <c r="H711" s="95"/>
      <c r="I711" s="95"/>
      <c r="J711" s="95"/>
      <c r="K711" s="95"/>
      <c r="Y711" s="98"/>
      <c r="Z711" s="80">
        <f t="shared" si="33"/>
        <v>0</v>
      </c>
      <c r="AA711" s="80">
        <f t="shared" si="34"/>
        <v>0</v>
      </c>
      <c r="AB711" s="81" t="s">
        <v>1037</v>
      </c>
      <c r="AC711" s="81">
        <v>0</v>
      </c>
      <c r="AD711" s="81">
        <v>0</v>
      </c>
      <c r="AE711" s="81">
        <v>0</v>
      </c>
      <c r="AF711" s="81">
        <v>0</v>
      </c>
      <c r="AG711" s="80">
        <f>IFERROR(VLOOKUP(AB711,$AI:$AJ,2,FALSE),0)</f>
        <v>0</v>
      </c>
      <c r="AI711" s="89" t="s">
        <v>702</v>
      </c>
      <c r="AJ711" s="89" t="s">
        <v>34</v>
      </c>
      <c r="AL711" s="83"/>
      <c r="AM711" s="83"/>
      <c r="AN711" s="83"/>
      <c r="AO711" s="83"/>
      <c r="AP711" s="83"/>
      <c r="AX711" s="80" t="s">
        <v>702</v>
      </c>
      <c r="AY711" s="80" t="s">
        <v>34</v>
      </c>
    </row>
    <row r="712" s="80" customFormat="1" ht="17.25" spans="1:51">
      <c r="A712" s="95"/>
      <c r="B712" s="95"/>
      <c r="C712" s="95"/>
      <c r="D712" s="95"/>
      <c r="E712" s="95"/>
      <c r="F712" s="95"/>
      <c r="G712" s="95"/>
      <c r="H712" s="95"/>
      <c r="I712" s="95"/>
      <c r="J712" s="95"/>
      <c r="K712" s="95"/>
      <c r="Y712" s="98"/>
      <c r="Z712" s="80">
        <f t="shared" si="33"/>
        <v>0</v>
      </c>
      <c r="AA712" s="80" t="str">
        <f t="shared" si="34"/>
        <v>曹路支行</v>
      </c>
      <c r="AB712" s="81" t="s">
        <v>866</v>
      </c>
      <c r="AC712" s="81">
        <v>0</v>
      </c>
      <c r="AD712" s="81">
        <v>0</v>
      </c>
      <c r="AE712" s="81">
        <v>0</v>
      </c>
      <c r="AF712" s="81">
        <v>0</v>
      </c>
      <c r="AG712" s="80" t="str">
        <f>IFERROR(VLOOKUP(AB712,$AI:$AJ,2,FALSE),0)</f>
        <v>曹路支行</v>
      </c>
      <c r="AI712" s="89" t="s">
        <v>656</v>
      </c>
      <c r="AJ712" s="89" t="s">
        <v>34</v>
      </c>
      <c r="AL712" s="83"/>
      <c r="AM712" s="83"/>
      <c r="AN712" s="83"/>
      <c r="AO712" s="83"/>
      <c r="AP712" s="83"/>
      <c r="AX712" s="80" t="s">
        <v>656</v>
      </c>
      <c r="AY712" s="80" t="s">
        <v>34</v>
      </c>
    </row>
    <row r="713" s="80" customFormat="1" ht="17.25" spans="1:51">
      <c r="A713" s="95"/>
      <c r="B713" s="95"/>
      <c r="C713" s="95"/>
      <c r="D713" s="95"/>
      <c r="E713" s="95"/>
      <c r="F713" s="95"/>
      <c r="G713" s="95"/>
      <c r="H713" s="95"/>
      <c r="I713" s="95"/>
      <c r="J713" s="95"/>
      <c r="K713" s="95"/>
      <c r="Y713" s="98"/>
      <c r="Z713" s="80">
        <f t="shared" si="33"/>
        <v>0</v>
      </c>
      <c r="AA713" s="80" t="str">
        <f t="shared" si="34"/>
        <v>陆家嘴支行</v>
      </c>
      <c r="AB713" s="81" t="s">
        <v>666</v>
      </c>
      <c r="AC713" s="81">
        <v>0</v>
      </c>
      <c r="AD713" s="81">
        <v>0</v>
      </c>
      <c r="AE713" s="81">
        <v>0</v>
      </c>
      <c r="AF713" s="81">
        <v>0</v>
      </c>
      <c r="AG713" s="80" t="str">
        <f>IFERROR(VLOOKUP(AB713,$AI:$AJ,2,FALSE),0)</f>
        <v>陆家嘴支行</v>
      </c>
      <c r="AI713" s="89" t="s">
        <v>284</v>
      </c>
      <c r="AJ713" s="89" t="s">
        <v>34</v>
      </c>
      <c r="AL713" s="83"/>
      <c r="AM713" s="83"/>
      <c r="AN713" s="83"/>
      <c r="AO713" s="83"/>
      <c r="AP713" s="83"/>
      <c r="AX713" s="80" t="s">
        <v>284</v>
      </c>
      <c r="AY713" s="80" t="s">
        <v>34</v>
      </c>
    </row>
    <row r="714" s="80" customFormat="1" ht="17.25" spans="1:51">
      <c r="A714" s="95"/>
      <c r="B714" s="95"/>
      <c r="C714" s="95"/>
      <c r="D714" s="95"/>
      <c r="E714" s="95"/>
      <c r="F714" s="95"/>
      <c r="G714" s="95"/>
      <c r="H714" s="95"/>
      <c r="I714" s="95"/>
      <c r="J714" s="95"/>
      <c r="K714" s="95"/>
      <c r="Y714" s="98"/>
      <c r="Z714" s="80">
        <f t="shared" si="33"/>
        <v>0</v>
      </c>
      <c r="AA714" s="80" t="str">
        <f t="shared" si="34"/>
        <v>营业部</v>
      </c>
      <c r="AB714" s="81" t="s">
        <v>645</v>
      </c>
      <c r="AC714" s="81">
        <v>0</v>
      </c>
      <c r="AD714" s="81">
        <v>0</v>
      </c>
      <c r="AE714" s="81">
        <v>0</v>
      </c>
      <c r="AF714" s="81">
        <v>0</v>
      </c>
      <c r="AG714" s="80" t="str">
        <f>IFERROR(VLOOKUP(AB714,$AI:$AJ,2,FALSE),0)</f>
        <v>营业部</v>
      </c>
      <c r="AI714" s="89" t="s">
        <v>936</v>
      </c>
      <c r="AJ714" s="89" t="s">
        <v>34</v>
      </c>
      <c r="AL714" s="83"/>
      <c r="AM714" s="83"/>
      <c r="AN714" s="83"/>
      <c r="AO714" s="83"/>
      <c r="AP714" s="83"/>
      <c r="AX714" s="80" t="s">
        <v>936</v>
      </c>
      <c r="AY714" s="80" t="s">
        <v>34</v>
      </c>
    </row>
    <row r="715" s="80" customFormat="1" ht="17.25" spans="1:51">
      <c r="A715" s="95"/>
      <c r="B715" s="95"/>
      <c r="C715" s="95"/>
      <c r="D715" s="95"/>
      <c r="E715" s="95"/>
      <c r="F715" s="95"/>
      <c r="G715" s="95"/>
      <c r="H715" s="95"/>
      <c r="I715" s="95"/>
      <c r="J715" s="95"/>
      <c r="K715" s="95"/>
      <c r="Y715" s="98"/>
      <c r="Z715" s="80">
        <f t="shared" si="33"/>
        <v>0</v>
      </c>
      <c r="AA715" s="80" t="str">
        <f t="shared" si="34"/>
        <v>公司金融部</v>
      </c>
      <c r="AB715" s="81" t="s">
        <v>205</v>
      </c>
      <c r="AC715" s="81">
        <v>0</v>
      </c>
      <c r="AD715" s="81">
        <v>0</v>
      </c>
      <c r="AE715" s="81">
        <v>0</v>
      </c>
      <c r="AF715" s="81">
        <v>0</v>
      </c>
      <c r="AG715" s="80" t="str">
        <f>IFERROR(VLOOKUP(AB715,$AI:$AJ,2,FALSE),0)</f>
        <v>公司金融部</v>
      </c>
      <c r="AI715" s="89" t="s">
        <v>982</v>
      </c>
      <c r="AJ715" s="89" t="s">
        <v>34</v>
      </c>
      <c r="AL715" s="83"/>
      <c r="AM715" s="83"/>
      <c r="AN715" s="83"/>
      <c r="AO715" s="83"/>
      <c r="AP715" s="83"/>
      <c r="AX715" s="80" t="s">
        <v>982</v>
      </c>
      <c r="AY715" s="80" t="s">
        <v>34</v>
      </c>
    </row>
    <row r="716" s="80" customFormat="1" ht="17.25" spans="1:51">
      <c r="A716" s="95"/>
      <c r="B716" s="95"/>
      <c r="C716" s="95"/>
      <c r="D716" s="95"/>
      <c r="E716" s="95"/>
      <c r="F716" s="95"/>
      <c r="G716" s="95"/>
      <c r="H716" s="95"/>
      <c r="I716" s="95"/>
      <c r="J716" s="95"/>
      <c r="K716" s="95"/>
      <c r="Y716" s="98"/>
      <c r="Z716" s="80">
        <f t="shared" si="33"/>
        <v>0</v>
      </c>
      <c r="AA716" s="80" t="str">
        <f t="shared" si="34"/>
        <v>运营管理部</v>
      </c>
      <c r="AB716" s="81" t="s">
        <v>335</v>
      </c>
      <c r="AC716" s="81">
        <v>0</v>
      </c>
      <c r="AD716" s="81">
        <v>0</v>
      </c>
      <c r="AE716" s="81">
        <v>0</v>
      </c>
      <c r="AF716" s="81">
        <v>0</v>
      </c>
      <c r="AG716" s="80" t="str">
        <f>IFERROR(VLOOKUP(AB716,$AI:$AJ,2,FALSE),0)</f>
        <v>运营管理部</v>
      </c>
      <c r="AI716" s="89" t="s">
        <v>995</v>
      </c>
      <c r="AJ716" s="89" t="s">
        <v>34</v>
      </c>
      <c r="AL716" s="83"/>
      <c r="AM716" s="83"/>
      <c r="AN716" s="83"/>
      <c r="AO716" s="83"/>
      <c r="AP716" s="83"/>
      <c r="AX716" s="80" t="s">
        <v>995</v>
      </c>
      <c r="AY716" s="80" t="s">
        <v>34</v>
      </c>
    </row>
    <row r="717" s="80" customFormat="1" ht="17.25" spans="1:51">
      <c r="A717" s="95"/>
      <c r="B717" s="95"/>
      <c r="C717" s="95"/>
      <c r="D717" s="95"/>
      <c r="E717" s="95"/>
      <c r="F717" s="95"/>
      <c r="G717" s="95"/>
      <c r="H717" s="95"/>
      <c r="I717" s="95"/>
      <c r="J717" s="95"/>
      <c r="K717" s="95"/>
      <c r="Y717" s="98"/>
      <c r="Z717" s="80">
        <f t="shared" si="33"/>
        <v>0</v>
      </c>
      <c r="AA717" s="80" t="str">
        <f t="shared" si="34"/>
        <v>运营管理部业务保障部</v>
      </c>
      <c r="AB717" s="81" t="s">
        <v>430</v>
      </c>
      <c r="AC717" s="81">
        <v>0</v>
      </c>
      <c r="AD717" s="81">
        <v>0</v>
      </c>
      <c r="AE717" s="81">
        <v>0</v>
      </c>
      <c r="AF717" s="81">
        <v>0</v>
      </c>
      <c r="AG717" s="80" t="str">
        <f>IFERROR(VLOOKUP(AB717,$AI:$AJ,2,FALSE),0)</f>
        <v>运营管理部业务保障部</v>
      </c>
      <c r="AI717" s="89" t="s">
        <v>1038</v>
      </c>
      <c r="AJ717" s="89" t="s">
        <v>34</v>
      </c>
      <c r="AL717" s="83"/>
      <c r="AM717" s="83"/>
      <c r="AN717" s="83"/>
      <c r="AO717" s="83"/>
      <c r="AP717" s="83"/>
      <c r="AX717" s="80" t="s">
        <v>1038</v>
      </c>
      <c r="AY717" s="80" t="s">
        <v>34</v>
      </c>
    </row>
    <row r="718" s="80" customFormat="1" ht="17.25" spans="1:51">
      <c r="A718" s="95"/>
      <c r="B718" s="95"/>
      <c r="C718" s="95"/>
      <c r="D718" s="95"/>
      <c r="E718" s="95"/>
      <c r="F718" s="95"/>
      <c r="G718" s="95"/>
      <c r="H718" s="95"/>
      <c r="I718" s="95"/>
      <c r="J718" s="95"/>
      <c r="K718" s="95"/>
      <c r="Y718" s="98"/>
      <c r="Z718" s="80">
        <f t="shared" si="33"/>
        <v>0</v>
      </c>
      <c r="AA718" s="80" t="str">
        <f t="shared" si="34"/>
        <v>合庆支行</v>
      </c>
      <c r="AB718" s="81" t="s">
        <v>542</v>
      </c>
      <c r="AC718" s="81">
        <v>0</v>
      </c>
      <c r="AD718" s="81">
        <v>0</v>
      </c>
      <c r="AE718" s="81">
        <v>0</v>
      </c>
      <c r="AF718" s="81">
        <v>0</v>
      </c>
      <c r="AG718" s="80" t="str">
        <f>IFERROR(VLOOKUP(AB718,$AI:$AJ,2,FALSE),0)</f>
        <v>合庆支行</v>
      </c>
      <c r="AI718" s="89" t="s">
        <v>1039</v>
      </c>
      <c r="AJ718" s="89" t="s">
        <v>34</v>
      </c>
      <c r="AL718" s="83"/>
      <c r="AM718" s="83"/>
      <c r="AN718" s="83"/>
      <c r="AO718" s="83"/>
      <c r="AP718" s="83"/>
      <c r="AX718" s="80" t="s">
        <v>1039</v>
      </c>
      <c r="AY718" s="80" t="s">
        <v>34</v>
      </c>
    </row>
    <row r="719" s="80" customFormat="1" ht="17.25" spans="1:51">
      <c r="A719" s="95"/>
      <c r="B719" s="95"/>
      <c r="C719" s="95"/>
      <c r="D719" s="95"/>
      <c r="E719" s="95"/>
      <c r="F719" s="95"/>
      <c r="G719" s="95"/>
      <c r="H719" s="95"/>
      <c r="I719" s="95"/>
      <c r="J719" s="95"/>
      <c r="K719" s="95"/>
      <c r="Y719" s="98"/>
      <c r="Z719" s="80">
        <f t="shared" si="33"/>
        <v>0</v>
      </c>
      <c r="AA719" s="80" t="str">
        <f t="shared" si="34"/>
        <v>陆家嘴支行</v>
      </c>
      <c r="AB719" s="81" t="s">
        <v>649</v>
      </c>
      <c r="AC719" s="81">
        <v>0</v>
      </c>
      <c r="AD719" s="81">
        <v>0</v>
      </c>
      <c r="AE719" s="81">
        <v>0</v>
      </c>
      <c r="AF719" s="81">
        <v>0</v>
      </c>
      <c r="AG719" s="80" t="str">
        <f>IFERROR(VLOOKUP(AB719,$AI:$AJ,2,FALSE),0)</f>
        <v>陆家嘴支行</v>
      </c>
      <c r="AI719" s="89" t="s">
        <v>547</v>
      </c>
      <c r="AJ719" s="89" t="s">
        <v>34</v>
      </c>
      <c r="AL719" s="83"/>
      <c r="AM719" s="83"/>
      <c r="AN719" s="83"/>
      <c r="AO719" s="83"/>
      <c r="AP719" s="83"/>
      <c r="AX719" s="80" t="s">
        <v>547</v>
      </c>
      <c r="AY719" s="80" t="s">
        <v>34</v>
      </c>
    </row>
    <row r="720" s="80" customFormat="1" ht="17.25" spans="1:51">
      <c r="A720" s="95"/>
      <c r="B720" s="95"/>
      <c r="C720" s="95"/>
      <c r="D720" s="95"/>
      <c r="E720" s="95"/>
      <c r="F720" s="95"/>
      <c r="G720" s="95"/>
      <c r="H720" s="95"/>
      <c r="I720" s="95"/>
      <c r="J720" s="95"/>
      <c r="K720" s="95"/>
      <c r="Y720" s="98"/>
      <c r="Z720" s="80">
        <f t="shared" si="33"/>
        <v>0</v>
      </c>
      <c r="AA720" s="80" t="str">
        <f t="shared" si="34"/>
        <v>施湾支行</v>
      </c>
      <c r="AB720" s="81" t="s">
        <v>1058</v>
      </c>
      <c r="AC720" s="81">
        <v>0</v>
      </c>
      <c r="AD720" s="81">
        <v>0</v>
      </c>
      <c r="AE720" s="81">
        <v>0</v>
      </c>
      <c r="AF720" s="81">
        <v>0</v>
      </c>
      <c r="AG720" s="80" t="str">
        <f>IFERROR(VLOOKUP(AB720,$AI:$AJ,2,FALSE),0)</f>
        <v>施湾支行</v>
      </c>
      <c r="AI720" s="89" t="s">
        <v>658</v>
      </c>
      <c r="AJ720" s="89" t="s">
        <v>109</v>
      </c>
      <c r="AL720" s="83"/>
      <c r="AM720" s="83"/>
      <c r="AN720" s="83"/>
      <c r="AO720" s="83"/>
      <c r="AP720" s="83"/>
      <c r="AX720" s="80" t="s">
        <v>658</v>
      </c>
      <c r="AY720" s="80" t="s">
        <v>109</v>
      </c>
    </row>
    <row r="721" s="80" customFormat="1" ht="17.25" spans="1:51">
      <c r="A721" s="95"/>
      <c r="B721" s="95"/>
      <c r="C721" s="95"/>
      <c r="D721" s="95"/>
      <c r="E721" s="95"/>
      <c r="F721" s="95"/>
      <c r="G721" s="95"/>
      <c r="H721" s="95"/>
      <c r="I721" s="95"/>
      <c r="J721" s="95"/>
      <c r="K721" s="95"/>
      <c r="Y721" s="98"/>
      <c r="Z721" s="80">
        <f t="shared" si="33"/>
        <v>0</v>
      </c>
      <c r="AA721" s="80" t="str">
        <f t="shared" si="34"/>
        <v>高桥支行</v>
      </c>
      <c r="AB721" s="81" t="s">
        <v>892</v>
      </c>
      <c r="AC721" s="81">
        <v>0</v>
      </c>
      <c r="AD721" s="81">
        <v>0</v>
      </c>
      <c r="AE721" s="81">
        <v>0</v>
      </c>
      <c r="AF721" s="81">
        <v>0</v>
      </c>
      <c r="AG721" s="80" t="str">
        <f>IFERROR(VLOOKUP(AB721,$AI:$AJ,2,FALSE),0)</f>
        <v>高桥支行</v>
      </c>
      <c r="AI721" s="89" t="s">
        <v>79</v>
      </c>
      <c r="AJ721" s="89" t="s">
        <v>109</v>
      </c>
      <c r="AL721" s="83"/>
      <c r="AM721" s="83"/>
      <c r="AN721" s="83"/>
      <c r="AO721" s="83"/>
      <c r="AP721" s="83"/>
      <c r="AX721" s="80" t="s">
        <v>79</v>
      </c>
      <c r="AY721" s="80" t="s">
        <v>109</v>
      </c>
    </row>
    <row r="722" s="80" customFormat="1" ht="17.25" spans="1:51">
      <c r="A722" s="95"/>
      <c r="B722" s="95"/>
      <c r="C722" s="95"/>
      <c r="D722" s="95"/>
      <c r="E722" s="95"/>
      <c r="F722" s="95"/>
      <c r="G722" s="95"/>
      <c r="H722" s="95"/>
      <c r="I722" s="95"/>
      <c r="J722" s="95"/>
      <c r="K722" s="95"/>
      <c r="Y722" s="98"/>
      <c r="Z722" s="80">
        <f t="shared" si="33"/>
        <v>0</v>
      </c>
      <c r="AA722" s="80">
        <f t="shared" si="34"/>
        <v>0</v>
      </c>
      <c r="AB722" s="81" t="s">
        <v>1040</v>
      </c>
      <c r="AC722" s="81">
        <v>0</v>
      </c>
      <c r="AD722" s="81">
        <v>0</v>
      </c>
      <c r="AE722" s="81">
        <v>0</v>
      </c>
      <c r="AF722" s="81">
        <v>0</v>
      </c>
      <c r="AG722" s="80">
        <f>IFERROR(VLOOKUP(AB722,$AI:$AJ,2,FALSE),0)</f>
        <v>0</v>
      </c>
      <c r="AI722" s="89" t="s">
        <v>209</v>
      </c>
      <c r="AJ722" s="89" t="s">
        <v>109</v>
      </c>
      <c r="AL722" s="83"/>
      <c r="AM722" s="83"/>
      <c r="AN722" s="83"/>
      <c r="AO722" s="83"/>
      <c r="AP722" s="83"/>
      <c r="AX722" s="80" t="s">
        <v>209</v>
      </c>
      <c r="AY722" s="80" t="s">
        <v>109</v>
      </c>
    </row>
    <row r="723" s="80" customFormat="1" ht="17.25" spans="1:51">
      <c r="A723" s="95"/>
      <c r="B723" s="95"/>
      <c r="C723" s="95"/>
      <c r="D723" s="95"/>
      <c r="E723" s="95"/>
      <c r="F723" s="95"/>
      <c r="G723" s="95"/>
      <c r="H723" s="95"/>
      <c r="I723" s="95"/>
      <c r="J723" s="95"/>
      <c r="K723" s="95"/>
      <c r="Y723" s="98"/>
      <c r="Z723" s="80">
        <f t="shared" si="33"/>
        <v>0</v>
      </c>
      <c r="AA723" s="80" t="str">
        <f t="shared" si="34"/>
        <v>五星路支行</v>
      </c>
      <c r="AB723" s="81" t="s">
        <v>819</v>
      </c>
      <c r="AC723" s="81">
        <v>0</v>
      </c>
      <c r="AD723" s="81">
        <v>0</v>
      </c>
      <c r="AE723" s="81">
        <v>0</v>
      </c>
      <c r="AF723" s="81">
        <v>0</v>
      </c>
      <c r="AG723" s="80" t="str">
        <f>IFERROR(VLOOKUP(AB723,$AI:$AJ,2,FALSE),0)</f>
        <v>五星路支行</v>
      </c>
      <c r="AI723" s="89" t="s">
        <v>120</v>
      </c>
      <c r="AJ723" s="89" t="s">
        <v>109</v>
      </c>
      <c r="AL723" s="83"/>
      <c r="AM723" s="83"/>
      <c r="AN723" s="83"/>
      <c r="AO723" s="83"/>
      <c r="AP723" s="83"/>
      <c r="AX723" s="80" t="s">
        <v>120</v>
      </c>
      <c r="AY723" s="80" t="s">
        <v>109</v>
      </c>
    </row>
    <row r="724" s="80" customFormat="1" ht="17.25" spans="1:51">
      <c r="A724" s="95"/>
      <c r="B724" s="95"/>
      <c r="C724" s="95"/>
      <c r="D724" s="95"/>
      <c r="E724" s="95"/>
      <c r="F724" s="95"/>
      <c r="G724" s="95"/>
      <c r="H724" s="95"/>
      <c r="I724" s="95"/>
      <c r="J724" s="95"/>
      <c r="K724" s="95"/>
      <c r="Y724" s="98"/>
      <c r="Z724" s="80">
        <f t="shared" si="33"/>
        <v>0</v>
      </c>
      <c r="AA724" s="80" t="str">
        <f t="shared" si="34"/>
        <v>市场一部</v>
      </c>
      <c r="AB724" s="81" t="s">
        <v>582</v>
      </c>
      <c r="AC724" s="81">
        <v>0</v>
      </c>
      <c r="AD724" s="81">
        <v>0</v>
      </c>
      <c r="AE724" s="81">
        <v>0</v>
      </c>
      <c r="AF724" s="81">
        <v>0</v>
      </c>
      <c r="AG724" s="80" t="str">
        <f>IFERROR(VLOOKUP(AB724,$AI:$AJ,2,FALSE),0)</f>
        <v>市场一部</v>
      </c>
      <c r="AI724" s="89" t="s">
        <v>785</v>
      </c>
      <c r="AJ724" s="89" t="s">
        <v>109</v>
      </c>
      <c r="AL724" s="83"/>
      <c r="AM724" s="83"/>
      <c r="AN724" s="83"/>
      <c r="AO724" s="83"/>
      <c r="AP724" s="83"/>
      <c r="AX724" s="80" t="s">
        <v>785</v>
      </c>
      <c r="AY724" s="80" t="s">
        <v>109</v>
      </c>
    </row>
    <row r="725" s="80" customFormat="1" ht="17.25" spans="1:51">
      <c r="A725" s="95"/>
      <c r="B725" s="95"/>
      <c r="C725" s="95"/>
      <c r="D725" s="95"/>
      <c r="E725" s="95"/>
      <c r="F725" s="95"/>
      <c r="G725" s="95"/>
      <c r="H725" s="95"/>
      <c r="I725" s="95"/>
      <c r="J725" s="95"/>
      <c r="K725" s="95"/>
      <c r="Y725" s="98"/>
      <c r="Z725" s="80">
        <f t="shared" si="33"/>
        <v>0</v>
      </c>
      <c r="AA725" s="80">
        <f t="shared" si="34"/>
        <v>0</v>
      </c>
      <c r="AB725" s="81" t="s">
        <v>1041</v>
      </c>
      <c r="AC725" s="81">
        <v>0</v>
      </c>
      <c r="AD725" s="81">
        <v>0</v>
      </c>
      <c r="AE725" s="81">
        <v>0</v>
      </c>
      <c r="AF725" s="81">
        <v>0</v>
      </c>
      <c r="AG725" s="80">
        <f>IFERROR(VLOOKUP(AB725,$AI:$AJ,2,FALSE),0)</f>
        <v>0</v>
      </c>
      <c r="AI725" s="93" t="s">
        <v>1043</v>
      </c>
      <c r="AJ725" s="89" t="s">
        <v>109</v>
      </c>
      <c r="AL725" s="83"/>
      <c r="AM725" s="83"/>
      <c r="AN725" s="83"/>
      <c r="AO725" s="83"/>
      <c r="AP725" s="83"/>
      <c r="AX725" s="80" t="s">
        <v>1043</v>
      </c>
      <c r="AY725" s="80" t="s">
        <v>109</v>
      </c>
    </row>
    <row r="726" s="80" customFormat="1" ht="17.25" spans="1:51">
      <c r="A726" s="95"/>
      <c r="B726" s="95"/>
      <c r="C726" s="95"/>
      <c r="D726" s="95"/>
      <c r="E726" s="95"/>
      <c r="F726" s="95"/>
      <c r="G726" s="95"/>
      <c r="H726" s="95"/>
      <c r="I726" s="95"/>
      <c r="J726" s="95"/>
      <c r="K726" s="95"/>
      <c r="Y726" s="98"/>
      <c r="Z726" s="80">
        <f t="shared" si="33"/>
        <v>0</v>
      </c>
      <c r="AA726" s="80" t="str">
        <f t="shared" si="34"/>
        <v>运营管理部</v>
      </c>
      <c r="AB726" s="81" t="s">
        <v>395</v>
      </c>
      <c r="AC726" s="81">
        <v>0</v>
      </c>
      <c r="AD726" s="81">
        <v>0</v>
      </c>
      <c r="AE726" s="81">
        <v>0</v>
      </c>
      <c r="AF726" s="81">
        <v>0</v>
      </c>
      <c r="AG726" s="80" t="str">
        <f>IFERROR(VLOOKUP(AB726,$AI:$AJ,2,FALSE),0)</f>
        <v>运营管理部</v>
      </c>
      <c r="AI726" s="94" t="s">
        <v>1044</v>
      </c>
      <c r="AJ726" s="89" t="s">
        <v>109</v>
      </c>
      <c r="AL726" s="83"/>
      <c r="AM726" s="83"/>
      <c r="AN726" s="83"/>
      <c r="AO726" s="83"/>
      <c r="AP726" s="83"/>
      <c r="AX726" s="80" t="s">
        <v>1044</v>
      </c>
      <c r="AY726" s="80" t="s">
        <v>109</v>
      </c>
    </row>
    <row r="727" s="80" customFormat="1" ht="17.25" spans="1:51">
      <c r="A727" s="95"/>
      <c r="B727" s="95"/>
      <c r="C727" s="95"/>
      <c r="D727" s="95"/>
      <c r="E727" s="95"/>
      <c r="F727" s="95"/>
      <c r="G727" s="95"/>
      <c r="H727" s="95"/>
      <c r="I727" s="95"/>
      <c r="J727" s="95"/>
      <c r="K727" s="95"/>
      <c r="Y727" s="98"/>
      <c r="Z727" s="80">
        <f t="shared" si="33"/>
        <v>0</v>
      </c>
      <c r="AA727" s="80">
        <f t="shared" si="34"/>
        <v>0</v>
      </c>
      <c r="AB727" s="81" t="s">
        <v>1042</v>
      </c>
      <c r="AC727" s="81">
        <v>0</v>
      </c>
      <c r="AD727" s="81">
        <v>0</v>
      </c>
      <c r="AE727" s="81">
        <v>0</v>
      </c>
      <c r="AF727" s="81">
        <v>0</v>
      </c>
      <c r="AG727" s="80">
        <f>IFERROR(VLOOKUP(AB727,$AI:$AJ,2,FALSE),0)</f>
        <v>0</v>
      </c>
      <c r="AI727" s="89" t="s">
        <v>1045</v>
      </c>
      <c r="AJ727" s="89" t="s">
        <v>109</v>
      </c>
      <c r="AL727" s="83"/>
      <c r="AM727" s="83"/>
      <c r="AN727" s="83"/>
      <c r="AO727" s="83"/>
      <c r="AP727" s="83"/>
      <c r="AX727" s="80" t="s">
        <v>1045</v>
      </c>
      <c r="AY727" s="80" t="s">
        <v>109</v>
      </c>
    </row>
    <row r="728" s="80" customFormat="1" ht="17.25" spans="1:51">
      <c r="A728" s="95"/>
      <c r="B728" s="95"/>
      <c r="C728" s="95"/>
      <c r="D728" s="95"/>
      <c r="E728" s="95"/>
      <c r="F728" s="95"/>
      <c r="G728" s="95"/>
      <c r="H728" s="95"/>
      <c r="I728" s="95"/>
      <c r="J728" s="95"/>
      <c r="K728" s="95"/>
      <c r="Y728" s="98"/>
      <c r="Z728" s="80">
        <f t="shared" si="33"/>
        <v>0</v>
      </c>
      <c r="AA728" s="80" t="str">
        <f t="shared" si="34"/>
        <v>唐镇支行</v>
      </c>
      <c r="AB728" s="81" t="s">
        <v>544</v>
      </c>
      <c r="AC728" s="81">
        <v>0</v>
      </c>
      <c r="AD728" s="81">
        <v>0</v>
      </c>
      <c r="AE728" s="81">
        <v>0</v>
      </c>
      <c r="AF728" s="81">
        <v>0</v>
      </c>
      <c r="AG728" s="80" t="str">
        <f>IFERROR(VLOOKUP(AB728,$AI:$AJ,2,FALSE),0)</f>
        <v>唐镇支行</v>
      </c>
      <c r="AI728" s="89" t="s">
        <v>944</v>
      </c>
      <c r="AJ728" s="89" t="s">
        <v>109</v>
      </c>
      <c r="AL728" s="83"/>
      <c r="AM728" s="83"/>
      <c r="AN728" s="83"/>
      <c r="AO728" s="83"/>
      <c r="AP728" s="83"/>
      <c r="AX728" s="80" t="s">
        <v>944</v>
      </c>
      <c r="AY728" s="80" t="s">
        <v>109</v>
      </c>
    </row>
    <row r="729" s="80" customFormat="1" ht="17.25" spans="1:51">
      <c r="A729" s="95"/>
      <c r="B729" s="95"/>
      <c r="C729" s="95"/>
      <c r="D729" s="95"/>
      <c r="E729" s="95"/>
      <c r="F729" s="95"/>
      <c r="G729" s="95"/>
      <c r="H729" s="95"/>
      <c r="I729" s="95"/>
      <c r="J729" s="95"/>
      <c r="K729" s="95"/>
      <c r="Y729" s="98"/>
      <c r="Z729" s="80">
        <f t="shared" si="33"/>
        <v>0</v>
      </c>
      <c r="AA729" s="80" t="str">
        <f t="shared" si="34"/>
        <v>川沙支行</v>
      </c>
      <c r="AB729" s="81" t="s">
        <v>547</v>
      </c>
      <c r="AC729" s="81">
        <v>0</v>
      </c>
      <c r="AD729" s="81">
        <v>0</v>
      </c>
      <c r="AE729" s="81">
        <v>0</v>
      </c>
      <c r="AF729" s="81">
        <v>0</v>
      </c>
      <c r="AG729" s="80" t="str">
        <f>IFERROR(VLOOKUP(AB729,$AI:$AJ,2,FALSE),0)</f>
        <v>川沙支行</v>
      </c>
      <c r="AI729" s="89" t="s">
        <v>467</v>
      </c>
      <c r="AJ729" s="89" t="s">
        <v>78</v>
      </c>
      <c r="AL729" s="83"/>
      <c r="AM729" s="83"/>
      <c r="AN729" s="83"/>
      <c r="AO729" s="83"/>
      <c r="AP729" s="83"/>
      <c r="AX729" s="80" t="s">
        <v>467</v>
      </c>
      <c r="AY729" s="80" t="s">
        <v>78</v>
      </c>
    </row>
    <row r="730" s="80" customFormat="1" ht="17.25" spans="1:51">
      <c r="A730" s="95"/>
      <c r="B730" s="95"/>
      <c r="C730" s="95"/>
      <c r="D730" s="95"/>
      <c r="E730" s="95"/>
      <c r="F730" s="95"/>
      <c r="G730" s="95"/>
      <c r="H730" s="95"/>
      <c r="I730" s="95"/>
      <c r="J730" s="95"/>
      <c r="K730" s="95"/>
      <c r="Y730" s="98"/>
      <c r="Z730" s="80">
        <f t="shared" si="33"/>
        <v>0</v>
      </c>
      <c r="AA730" s="80" t="str">
        <f t="shared" si="34"/>
        <v>唐镇支行</v>
      </c>
      <c r="AB730" s="81" t="s">
        <v>993</v>
      </c>
      <c r="AC730" s="81">
        <v>0</v>
      </c>
      <c r="AD730" s="81">
        <v>0</v>
      </c>
      <c r="AE730" s="81">
        <v>0</v>
      </c>
      <c r="AF730" s="81">
        <v>0</v>
      </c>
      <c r="AG730" s="80" t="str">
        <f>IFERROR(VLOOKUP(AB730,$AI:$AJ,2,FALSE),0)</f>
        <v>唐镇支行</v>
      </c>
      <c r="AI730" s="89" t="s">
        <v>175</v>
      </c>
      <c r="AJ730" s="89" t="s">
        <v>34</v>
      </c>
      <c r="AL730" s="83"/>
      <c r="AM730" s="83"/>
      <c r="AN730" s="83"/>
      <c r="AO730" s="83"/>
      <c r="AP730" s="83"/>
      <c r="AX730" s="80" t="s">
        <v>175</v>
      </c>
      <c r="AY730" s="80" t="s">
        <v>34</v>
      </c>
    </row>
    <row r="731" s="80" customFormat="1" ht="17.25" spans="1:51">
      <c r="A731" s="95"/>
      <c r="B731" s="95"/>
      <c r="C731" s="95"/>
      <c r="D731" s="95"/>
      <c r="E731" s="95"/>
      <c r="F731" s="95"/>
      <c r="G731" s="95"/>
      <c r="H731" s="95"/>
      <c r="I731" s="95"/>
      <c r="J731" s="95"/>
      <c r="K731" s="95"/>
      <c r="Y731" s="98"/>
      <c r="Z731" s="80">
        <f t="shared" si="33"/>
        <v>0</v>
      </c>
      <c r="AA731" s="80" t="str">
        <f t="shared" si="34"/>
        <v>新园路支行</v>
      </c>
      <c r="AB731" s="81" t="s">
        <v>549</v>
      </c>
      <c r="AC731" s="81">
        <v>0</v>
      </c>
      <c r="AD731" s="81">
        <v>0</v>
      </c>
      <c r="AE731" s="81">
        <v>0</v>
      </c>
      <c r="AF731" s="81">
        <v>0</v>
      </c>
      <c r="AG731" s="80" t="str">
        <f>IFERROR(VLOOKUP(AB731,$AI:$AJ,2,FALSE),0)</f>
        <v>新园路支行</v>
      </c>
      <c r="AI731" s="89" t="s">
        <v>321</v>
      </c>
      <c r="AJ731" s="89" t="s">
        <v>78</v>
      </c>
      <c r="AL731" s="83"/>
      <c r="AM731" s="83"/>
      <c r="AN731" s="83"/>
      <c r="AO731" s="83"/>
      <c r="AP731" s="83"/>
      <c r="AX731" s="80" t="s">
        <v>321</v>
      </c>
      <c r="AY731" s="80" t="s">
        <v>78</v>
      </c>
    </row>
    <row r="732" s="80" customFormat="1" ht="17.25" spans="1:51">
      <c r="A732" s="95"/>
      <c r="B732" s="95"/>
      <c r="C732" s="95"/>
      <c r="D732" s="95"/>
      <c r="E732" s="95"/>
      <c r="F732" s="95"/>
      <c r="G732" s="95"/>
      <c r="H732" s="95"/>
      <c r="I732" s="95"/>
      <c r="J732" s="95"/>
      <c r="K732" s="95"/>
      <c r="Y732" s="98"/>
      <c r="Z732" s="80">
        <f t="shared" si="33"/>
        <v>0</v>
      </c>
      <c r="AA732" s="80" t="str">
        <f t="shared" si="34"/>
        <v>张江支行</v>
      </c>
      <c r="AB732" s="81" t="s">
        <v>966</v>
      </c>
      <c r="AC732" s="81">
        <v>0</v>
      </c>
      <c r="AD732" s="81">
        <v>0</v>
      </c>
      <c r="AE732" s="81">
        <v>0</v>
      </c>
      <c r="AF732" s="81">
        <v>0</v>
      </c>
      <c r="AG732" s="80" t="str">
        <f>IFERROR(VLOOKUP(AB732,$AI:$AJ,2,FALSE),0)</f>
        <v>张江支行</v>
      </c>
      <c r="AI732" s="89" t="s">
        <v>126</v>
      </c>
      <c r="AJ732" s="89" t="s">
        <v>66</v>
      </c>
      <c r="AL732" s="83"/>
      <c r="AM732" s="83"/>
      <c r="AN732" s="83"/>
      <c r="AO732" s="83"/>
      <c r="AP732" s="83"/>
      <c r="AX732" s="80" t="s">
        <v>126</v>
      </c>
      <c r="AY732" s="80" t="s">
        <v>66</v>
      </c>
    </row>
    <row r="733" s="80" customFormat="1" ht="17.25" spans="1:51">
      <c r="A733" s="95"/>
      <c r="B733" s="95"/>
      <c r="C733" s="95"/>
      <c r="D733" s="95"/>
      <c r="E733" s="95"/>
      <c r="F733" s="95"/>
      <c r="G733" s="95"/>
      <c r="H733" s="95"/>
      <c r="I733" s="95"/>
      <c r="J733" s="95"/>
      <c r="K733" s="95"/>
      <c r="Y733" s="98"/>
      <c r="Z733" s="80">
        <f t="shared" si="33"/>
        <v>0</v>
      </c>
      <c r="AA733" s="80" t="str">
        <f t="shared" si="34"/>
        <v>潼港分理处</v>
      </c>
      <c r="AB733" s="81" t="s">
        <v>552</v>
      </c>
      <c r="AC733" s="81">
        <v>0</v>
      </c>
      <c r="AD733" s="81">
        <v>0</v>
      </c>
      <c r="AE733" s="81">
        <v>0</v>
      </c>
      <c r="AF733" s="81">
        <v>0</v>
      </c>
      <c r="AG733" s="80" t="str">
        <f>IFERROR(VLOOKUP(AB733,$AI:$AJ,2,FALSE),0)</f>
        <v>潼港分理处</v>
      </c>
      <c r="AI733" s="89" t="s">
        <v>528</v>
      </c>
      <c r="AJ733" s="89" t="s">
        <v>78</v>
      </c>
      <c r="AL733" s="83"/>
      <c r="AM733" s="83"/>
      <c r="AN733" s="83"/>
      <c r="AO733" s="83"/>
      <c r="AP733" s="83"/>
      <c r="AX733" s="80" t="s">
        <v>528</v>
      </c>
      <c r="AY733" s="80" t="s">
        <v>78</v>
      </c>
    </row>
    <row r="734" s="80" customFormat="1" ht="17.25" spans="1:51">
      <c r="A734" s="95"/>
      <c r="B734" s="95"/>
      <c r="C734" s="95"/>
      <c r="D734" s="95"/>
      <c r="E734" s="95"/>
      <c r="F734" s="95"/>
      <c r="G734" s="95"/>
      <c r="H734" s="95"/>
      <c r="I734" s="95"/>
      <c r="J734" s="95"/>
      <c r="K734" s="95"/>
      <c r="Y734" s="98"/>
      <c r="Z734" s="80">
        <f t="shared" si="33"/>
        <v>0</v>
      </c>
      <c r="AA734" s="80" t="str">
        <f t="shared" si="34"/>
        <v>蔡路支行</v>
      </c>
      <c r="AB734" s="81" t="s">
        <v>555</v>
      </c>
      <c r="AC734" s="81">
        <v>0</v>
      </c>
      <c r="AD734" s="81">
        <v>0</v>
      </c>
      <c r="AE734" s="81">
        <v>0</v>
      </c>
      <c r="AF734" s="81">
        <v>0</v>
      </c>
      <c r="AG734" s="80" t="str">
        <f>IFERROR(VLOOKUP(AB734,$AI:$AJ,2,FALSE),0)</f>
        <v>蔡路支行</v>
      </c>
      <c r="AI734" s="89" t="s">
        <v>984</v>
      </c>
      <c r="AJ734" s="89" t="s">
        <v>78</v>
      </c>
      <c r="AL734" s="83"/>
      <c r="AM734" s="83"/>
      <c r="AN734" s="83"/>
      <c r="AO734" s="83"/>
      <c r="AP734" s="83"/>
      <c r="AX734" s="80" t="s">
        <v>984</v>
      </c>
      <c r="AY734" s="80" t="s">
        <v>78</v>
      </c>
    </row>
    <row r="735" s="80" customFormat="1" ht="17.25" spans="1:51">
      <c r="A735" s="95"/>
      <c r="B735" s="95"/>
      <c r="C735" s="95"/>
      <c r="D735" s="95"/>
      <c r="E735" s="95"/>
      <c r="F735" s="95"/>
      <c r="G735" s="95"/>
      <c r="H735" s="95"/>
      <c r="I735" s="95"/>
      <c r="J735" s="95"/>
      <c r="K735" s="95"/>
      <c r="Y735" s="98"/>
      <c r="Z735" s="80">
        <f t="shared" si="33"/>
        <v>0</v>
      </c>
      <c r="AA735" s="80" t="str">
        <f t="shared" si="34"/>
        <v>唐镇支行</v>
      </c>
      <c r="AB735" s="81" t="s">
        <v>1002</v>
      </c>
      <c r="AC735" s="81">
        <v>0</v>
      </c>
      <c r="AD735" s="81">
        <v>0</v>
      </c>
      <c r="AE735" s="81">
        <v>0</v>
      </c>
      <c r="AF735" s="81">
        <v>0</v>
      </c>
      <c r="AG735" s="80" t="str">
        <f>IFERROR(VLOOKUP(AB735,$AI:$AJ,2,FALSE),0)</f>
        <v>唐镇支行</v>
      </c>
      <c r="AI735" s="93" t="s">
        <v>957</v>
      </c>
      <c r="AJ735" s="89" t="s">
        <v>78</v>
      </c>
      <c r="AL735" s="83"/>
      <c r="AM735" s="83"/>
      <c r="AN735" s="83"/>
      <c r="AO735" s="83"/>
      <c r="AP735" s="83"/>
      <c r="AX735" s="80" t="s">
        <v>957</v>
      </c>
      <c r="AY735" s="80" t="s">
        <v>78</v>
      </c>
    </row>
    <row r="736" s="80" customFormat="1" ht="17.25" spans="1:51">
      <c r="A736" s="95"/>
      <c r="B736" s="95"/>
      <c r="C736" s="95"/>
      <c r="D736" s="95"/>
      <c r="E736" s="95"/>
      <c r="F736" s="95"/>
      <c r="G736" s="95"/>
      <c r="H736" s="95"/>
      <c r="I736" s="95"/>
      <c r="J736" s="95"/>
      <c r="K736" s="95"/>
      <c r="Y736" s="98"/>
      <c r="Z736" s="80">
        <f t="shared" si="33"/>
        <v>0</v>
      </c>
      <c r="AA736" s="80">
        <f t="shared" si="34"/>
        <v>0</v>
      </c>
      <c r="AB736" s="81" t="s">
        <v>1046</v>
      </c>
      <c r="AC736" s="81">
        <v>0</v>
      </c>
      <c r="AD736" s="81">
        <v>0</v>
      </c>
      <c r="AE736" s="81">
        <v>0</v>
      </c>
      <c r="AF736" s="81">
        <v>0</v>
      </c>
      <c r="AG736" s="80">
        <f>IFERROR(VLOOKUP(AB736,$AI:$AJ,2,FALSE),0)</f>
        <v>0</v>
      </c>
      <c r="AI736" s="89" t="s">
        <v>1007</v>
      </c>
      <c r="AJ736" s="89" t="s">
        <v>78</v>
      </c>
      <c r="AL736" s="83"/>
      <c r="AM736" s="83"/>
      <c r="AN736" s="83"/>
      <c r="AO736" s="83"/>
      <c r="AP736" s="83"/>
      <c r="AX736" s="80" t="s">
        <v>1007</v>
      </c>
      <c r="AY736" s="80" t="s">
        <v>78</v>
      </c>
    </row>
    <row r="737" s="80" customFormat="1" ht="17.25" spans="1:51">
      <c r="A737" s="95"/>
      <c r="B737" s="95"/>
      <c r="C737" s="95"/>
      <c r="D737" s="95"/>
      <c r="E737" s="95"/>
      <c r="F737" s="95"/>
      <c r="G737" s="95"/>
      <c r="H737" s="95"/>
      <c r="I737" s="95"/>
      <c r="J737" s="95"/>
      <c r="K737" s="95"/>
      <c r="Y737" s="98"/>
      <c r="Z737" s="80">
        <f t="shared" si="33"/>
        <v>0</v>
      </c>
      <c r="AA737" s="80">
        <f t="shared" si="34"/>
        <v>0</v>
      </c>
      <c r="AB737" s="81" t="s">
        <v>1047</v>
      </c>
      <c r="AC737" s="81">
        <v>0</v>
      </c>
      <c r="AD737" s="81">
        <v>0</v>
      </c>
      <c r="AE737" s="81">
        <v>0</v>
      </c>
      <c r="AF737" s="81">
        <v>0</v>
      </c>
      <c r="AG737" s="80">
        <f>IFERROR(VLOOKUP(AB737,$AI:$AJ,2,FALSE),0)</f>
        <v>0</v>
      </c>
      <c r="AI737" s="94" t="s">
        <v>968</v>
      </c>
      <c r="AJ737" s="89" t="s">
        <v>78</v>
      </c>
      <c r="AL737" s="83"/>
      <c r="AM737" s="83"/>
      <c r="AN737" s="83"/>
      <c r="AO737" s="83"/>
      <c r="AP737" s="83"/>
      <c r="AX737" s="80" t="s">
        <v>968</v>
      </c>
      <c r="AY737" s="80" t="s">
        <v>78</v>
      </c>
    </row>
    <row r="738" s="80" customFormat="1" ht="17.25" spans="1:51">
      <c r="A738" s="95"/>
      <c r="B738" s="95"/>
      <c r="C738" s="95"/>
      <c r="D738" s="95"/>
      <c r="E738" s="95"/>
      <c r="F738" s="95"/>
      <c r="G738" s="95"/>
      <c r="H738" s="95"/>
      <c r="I738" s="95"/>
      <c r="J738" s="95"/>
      <c r="K738" s="95"/>
      <c r="Y738" s="98"/>
      <c r="Z738" s="80">
        <f t="shared" si="33"/>
        <v>0</v>
      </c>
      <c r="AA738" s="80">
        <f t="shared" si="34"/>
        <v>0</v>
      </c>
      <c r="AB738" s="81" t="s">
        <v>1048</v>
      </c>
      <c r="AC738" s="81">
        <v>0</v>
      </c>
      <c r="AD738" s="81">
        <v>0</v>
      </c>
      <c r="AE738" s="81">
        <v>0</v>
      </c>
      <c r="AF738" s="81">
        <v>0</v>
      </c>
      <c r="AG738" s="80">
        <f>IFERROR(VLOOKUP(AB738,$AI:$AJ,2,FALSE),0)</f>
        <v>0</v>
      </c>
      <c r="AI738" s="89" t="s">
        <v>1049</v>
      </c>
      <c r="AJ738" s="89" t="s">
        <v>78</v>
      </c>
      <c r="AL738" s="83"/>
      <c r="AM738" s="83"/>
      <c r="AN738" s="83"/>
      <c r="AO738" s="83"/>
      <c r="AP738" s="83"/>
      <c r="AX738" s="80" t="s">
        <v>1049</v>
      </c>
      <c r="AY738" s="80" t="s">
        <v>78</v>
      </c>
    </row>
    <row r="739" s="80" customFormat="1" spans="1:51">
      <c r="A739" s="95"/>
      <c r="B739" s="95"/>
      <c r="C739" s="95"/>
      <c r="D739" s="95"/>
      <c r="E739" s="95"/>
      <c r="F739" s="95"/>
      <c r="G739" s="95"/>
      <c r="H739" s="95"/>
      <c r="I739" s="95"/>
      <c r="J739" s="95"/>
      <c r="K739" s="95"/>
      <c r="Z739" s="80">
        <f t="shared" si="33"/>
        <v>0</v>
      </c>
      <c r="AA739" s="80" t="str">
        <f t="shared" si="34"/>
        <v>和炯路支行</v>
      </c>
      <c r="AB739" s="81" t="s">
        <v>558</v>
      </c>
      <c r="AC739" s="81">
        <v>0</v>
      </c>
      <c r="AD739" s="81">
        <v>150000</v>
      </c>
      <c r="AE739" s="81">
        <v>0</v>
      </c>
      <c r="AF739" s="81">
        <v>150000</v>
      </c>
      <c r="AG739" s="80" t="str">
        <f>IFERROR(VLOOKUP(AB739,$AI:$AJ,2,FALSE),0)</f>
        <v>和炯路支行</v>
      </c>
      <c r="AI739" s="89" t="s">
        <v>964</v>
      </c>
      <c r="AJ739" s="89" t="s">
        <v>32</v>
      </c>
      <c r="AL739" s="83"/>
      <c r="AM739" s="83"/>
      <c r="AN739" s="83"/>
      <c r="AO739" s="83"/>
      <c r="AP739" s="83"/>
      <c r="AX739" s="80" t="s">
        <v>964</v>
      </c>
      <c r="AY739" s="80" t="s">
        <v>32</v>
      </c>
    </row>
    <row r="740" s="80" customFormat="1" spans="1:51">
      <c r="A740" s="95"/>
      <c r="B740" s="95"/>
      <c r="C740" s="95"/>
      <c r="D740" s="95"/>
      <c r="E740" s="95"/>
      <c r="F740" s="95"/>
      <c r="G740" s="95"/>
      <c r="H740" s="95"/>
      <c r="I740" s="95"/>
      <c r="J740" s="95"/>
      <c r="K740" s="95"/>
      <c r="AB740" s="81" t="s">
        <v>146</v>
      </c>
      <c r="AC740" s="81"/>
      <c r="AD740" s="81"/>
      <c r="AE740" s="81"/>
      <c r="AF740" s="81"/>
      <c r="AI740" s="89" t="s">
        <v>997</v>
      </c>
      <c r="AJ740" s="89" t="s">
        <v>32</v>
      </c>
      <c r="AL740" s="83"/>
      <c r="AM740" s="83"/>
      <c r="AN740" s="83"/>
      <c r="AO740" s="83"/>
      <c r="AP740" s="83"/>
      <c r="AX740" s="80" t="s">
        <v>997</v>
      </c>
      <c r="AY740" s="80" t="s">
        <v>32</v>
      </c>
    </row>
    <row r="741" s="80" customFormat="1" spans="1:51">
      <c r="A741" s="95"/>
      <c r="B741" s="95"/>
      <c r="C741" s="95"/>
      <c r="D741" s="95"/>
      <c r="E741" s="95"/>
      <c r="F741" s="95"/>
      <c r="G741" s="95"/>
      <c r="H741" s="95"/>
      <c r="I741" s="95"/>
      <c r="J741" s="95"/>
      <c r="K741" s="95"/>
      <c r="AB741" s="81" t="s">
        <v>151</v>
      </c>
      <c r="AC741" s="81">
        <v>39</v>
      </c>
      <c r="AD741" s="81">
        <v>2756380</v>
      </c>
      <c r="AE741" s="81">
        <v>75</v>
      </c>
      <c r="AF741" s="81">
        <v>6726264</v>
      </c>
      <c r="AI741" s="89" t="s">
        <v>1050</v>
      </c>
      <c r="AJ741" s="89" t="s">
        <v>32</v>
      </c>
      <c r="AL741" s="83"/>
      <c r="AM741" s="83"/>
      <c r="AN741" s="83"/>
      <c r="AO741" s="83"/>
      <c r="AP741" s="83"/>
      <c r="AX741" s="80" t="s">
        <v>1050</v>
      </c>
      <c r="AY741" s="80" t="s">
        <v>32</v>
      </c>
    </row>
    <row r="742" s="80" customFormat="1" spans="1:51">
      <c r="A742" s="95"/>
      <c r="B742" s="95"/>
      <c r="C742" s="95"/>
      <c r="D742" s="95"/>
      <c r="E742" s="95"/>
      <c r="F742" s="95"/>
      <c r="G742" s="95"/>
      <c r="H742" s="95"/>
      <c r="I742" s="95"/>
      <c r="J742" s="95"/>
      <c r="K742" s="95"/>
      <c r="AB742" s="81"/>
      <c r="AC742" s="81"/>
      <c r="AD742" s="81"/>
      <c r="AE742" s="81"/>
      <c r="AF742" s="81"/>
      <c r="AI742" s="89" t="s">
        <v>317</v>
      </c>
      <c r="AJ742" s="89" t="s">
        <v>32</v>
      </c>
      <c r="AL742" s="83"/>
      <c r="AM742" s="83"/>
      <c r="AN742" s="83"/>
      <c r="AO742" s="83"/>
      <c r="AP742" s="83"/>
      <c r="AX742" s="80" t="s">
        <v>317</v>
      </c>
      <c r="AY742" s="80" t="s">
        <v>32</v>
      </c>
    </row>
    <row r="743" s="80" customFormat="1" spans="1:51">
      <c r="A743" s="95"/>
      <c r="B743" s="95"/>
      <c r="C743" s="95"/>
      <c r="D743" s="95"/>
      <c r="E743" s="95"/>
      <c r="F743" s="95"/>
      <c r="G743" s="95"/>
      <c r="H743" s="95"/>
      <c r="I743" s="95"/>
      <c r="J743" s="95"/>
      <c r="K743" s="95"/>
      <c r="AB743" s="81"/>
      <c r="AC743" s="81"/>
      <c r="AD743" s="81"/>
      <c r="AE743" s="81"/>
      <c r="AF743" s="81"/>
      <c r="AI743" s="89" t="s">
        <v>394</v>
      </c>
      <c r="AJ743" s="89" t="s">
        <v>32</v>
      </c>
      <c r="AL743" s="83"/>
      <c r="AM743" s="83"/>
      <c r="AN743" s="83"/>
      <c r="AO743" s="83"/>
      <c r="AP743" s="83"/>
      <c r="AX743" s="80" t="s">
        <v>394</v>
      </c>
      <c r="AY743" s="80" t="s">
        <v>32</v>
      </c>
    </row>
    <row r="744" s="80" customFormat="1" spans="1:51">
      <c r="A744" s="95"/>
      <c r="B744" s="95"/>
      <c r="C744" s="95"/>
      <c r="D744" s="95"/>
      <c r="E744" s="95"/>
      <c r="F744" s="95"/>
      <c r="G744" s="95"/>
      <c r="H744" s="95"/>
      <c r="I744" s="95"/>
      <c r="J744" s="95"/>
      <c r="K744" s="95"/>
      <c r="AB744" s="81"/>
      <c r="AC744" s="81"/>
      <c r="AD744" s="81"/>
      <c r="AE744" s="81"/>
      <c r="AF744" s="81"/>
      <c r="AI744" s="89" t="s">
        <v>204</v>
      </c>
      <c r="AJ744" s="89" t="s">
        <v>32</v>
      </c>
      <c r="AL744" s="83"/>
      <c r="AM744" s="83"/>
      <c r="AN744" s="83"/>
      <c r="AO744" s="83"/>
      <c r="AP744" s="83"/>
      <c r="AX744" s="80" t="s">
        <v>204</v>
      </c>
      <c r="AY744" s="80" t="s">
        <v>32</v>
      </c>
    </row>
    <row r="745" s="80" customFormat="1" spans="1:51">
      <c r="A745" s="95"/>
      <c r="B745" s="95"/>
      <c r="C745" s="95"/>
      <c r="D745" s="95"/>
      <c r="E745" s="95"/>
      <c r="F745" s="95"/>
      <c r="G745" s="95"/>
      <c r="H745" s="95"/>
      <c r="I745" s="95"/>
      <c r="J745" s="95"/>
      <c r="K745" s="95"/>
      <c r="AB745" s="81"/>
      <c r="AC745" s="81"/>
      <c r="AD745" s="81"/>
      <c r="AE745" s="81"/>
      <c r="AF745" s="81"/>
      <c r="AI745" s="91" t="s">
        <v>428</v>
      </c>
      <c r="AJ745" s="89" t="s">
        <v>32</v>
      </c>
      <c r="AL745" s="83"/>
      <c r="AM745" s="83"/>
      <c r="AN745" s="83"/>
      <c r="AO745" s="83"/>
      <c r="AP745" s="83"/>
      <c r="AX745" s="80" t="s">
        <v>428</v>
      </c>
      <c r="AY745" s="80" t="s">
        <v>32</v>
      </c>
    </row>
    <row r="746" s="80" customFormat="1" spans="1:51">
      <c r="A746" s="95"/>
      <c r="B746" s="95"/>
      <c r="C746" s="95"/>
      <c r="D746" s="95"/>
      <c r="E746" s="95"/>
      <c r="F746" s="95"/>
      <c r="G746" s="95"/>
      <c r="H746" s="95"/>
      <c r="I746" s="95"/>
      <c r="J746" s="95"/>
      <c r="K746" s="95"/>
      <c r="AB746" s="81"/>
      <c r="AC746" s="81"/>
      <c r="AD746" s="81"/>
      <c r="AE746" s="81"/>
      <c r="AF746" s="81"/>
      <c r="AI746" s="89" t="s">
        <v>405</v>
      </c>
      <c r="AJ746" s="89" t="s">
        <v>32</v>
      </c>
      <c r="AL746" s="83"/>
      <c r="AM746" s="83"/>
      <c r="AN746" s="83"/>
      <c r="AO746" s="83"/>
      <c r="AP746" s="83"/>
      <c r="AX746" s="80" t="s">
        <v>405</v>
      </c>
      <c r="AY746" s="80" t="s">
        <v>32</v>
      </c>
    </row>
    <row r="747" s="80" customFormat="1" spans="1:51">
      <c r="A747" s="95"/>
      <c r="B747" s="95"/>
      <c r="C747" s="95"/>
      <c r="D747" s="95"/>
      <c r="E747" s="95"/>
      <c r="F747" s="95"/>
      <c r="G747" s="95"/>
      <c r="H747" s="95"/>
      <c r="I747" s="95"/>
      <c r="J747" s="95"/>
      <c r="K747" s="95"/>
      <c r="AB747" s="81"/>
      <c r="AC747" s="81"/>
      <c r="AD747" s="81"/>
      <c r="AE747" s="81"/>
      <c r="AF747" s="81"/>
      <c r="AI747" s="93" t="s">
        <v>142</v>
      </c>
      <c r="AJ747" s="89" t="s">
        <v>32</v>
      </c>
      <c r="AL747" s="83"/>
      <c r="AM747" s="83"/>
      <c r="AN747" s="83"/>
      <c r="AO747" s="83"/>
      <c r="AP747" s="83"/>
      <c r="AX747" s="80" t="s">
        <v>142</v>
      </c>
      <c r="AY747" s="80" t="s">
        <v>32</v>
      </c>
    </row>
    <row r="748" s="80" customFormat="1" spans="1:51">
      <c r="A748" s="95"/>
      <c r="B748" s="95"/>
      <c r="C748" s="95"/>
      <c r="D748" s="95"/>
      <c r="E748" s="95"/>
      <c r="F748" s="95"/>
      <c r="G748" s="95"/>
      <c r="H748" s="95"/>
      <c r="I748" s="95"/>
      <c r="J748" s="95"/>
      <c r="K748" s="95"/>
      <c r="AB748" s="81"/>
      <c r="AC748" s="81"/>
      <c r="AD748" s="81"/>
      <c r="AE748" s="81"/>
      <c r="AF748" s="81"/>
      <c r="AI748" s="94" t="s">
        <v>283</v>
      </c>
      <c r="AJ748" s="89" t="s">
        <v>34</v>
      </c>
      <c r="AL748" s="83"/>
      <c r="AM748" s="83"/>
      <c r="AN748" s="83"/>
      <c r="AO748" s="83"/>
      <c r="AP748" s="83"/>
      <c r="AX748" s="80" t="s">
        <v>283</v>
      </c>
      <c r="AY748" s="80" t="s">
        <v>34</v>
      </c>
    </row>
    <row r="749" s="80" customFormat="1" spans="1:51">
      <c r="A749" s="95"/>
      <c r="B749" s="95"/>
      <c r="C749" s="95"/>
      <c r="D749" s="95"/>
      <c r="E749" s="95"/>
      <c r="F749" s="95"/>
      <c r="G749" s="95"/>
      <c r="H749" s="95"/>
      <c r="I749" s="95"/>
      <c r="J749" s="95"/>
      <c r="K749" s="95"/>
      <c r="AB749" s="81"/>
      <c r="AC749" s="81"/>
      <c r="AD749" s="81"/>
      <c r="AE749" s="81"/>
      <c r="AF749" s="81"/>
      <c r="AI749" s="89" t="s">
        <v>1051</v>
      </c>
      <c r="AJ749" s="89" t="s">
        <v>167</v>
      </c>
      <c r="AL749" s="83"/>
      <c r="AM749" s="83"/>
      <c r="AN749" s="83"/>
      <c r="AO749" s="83"/>
      <c r="AP749" s="83"/>
      <c r="AX749" s="80" t="s">
        <v>1051</v>
      </c>
      <c r="AY749" s="80" t="s">
        <v>167</v>
      </c>
    </row>
    <row r="750" s="80" customFormat="1" spans="1:51">
      <c r="A750" s="95"/>
      <c r="B750" s="95"/>
      <c r="C750" s="95"/>
      <c r="D750" s="95"/>
      <c r="E750" s="95"/>
      <c r="F750" s="95"/>
      <c r="G750" s="95"/>
      <c r="H750" s="95"/>
      <c r="I750" s="95"/>
      <c r="J750" s="95"/>
      <c r="K750" s="95"/>
      <c r="AB750" s="81"/>
      <c r="AC750" s="81"/>
      <c r="AD750" s="81"/>
      <c r="AE750" s="81"/>
      <c r="AF750" s="81"/>
      <c r="AI750" s="89" t="s">
        <v>1052</v>
      </c>
      <c r="AJ750" s="89" t="s">
        <v>32</v>
      </c>
      <c r="AL750" s="83"/>
      <c r="AM750" s="83"/>
      <c r="AN750" s="83"/>
      <c r="AO750" s="83"/>
      <c r="AP750" s="83"/>
      <c r="AX750" s="80" t="s">
        <v>1052</v>
      </c>
      <c r="AY750" s="80" t="s">
        <v>32</v>
      </c>
    </row>
    <row r="751" s="80" customFormat="1" spans="1:51">
      <c r="A751" s="95"/>
      <c r="B751" s="95"/>
      <c r="C751" s="95"/>
      <c r="D751" s="95"/>
      <c r="E751" s="95"/>
      <c r="F751" s="95"/>
      <c r="G751" s="95"/>
      <c r="H751" s="95"/>
      <c r="I751" s="95"/>
      <c r="J751" s="95"/>
      <c r="K751" s="95"/>
      <c r="AB751" s="81"/>
      <c r="AC751" s="81"/>
      <c r="AD751" s="81"/>
      <c r="AE751" s="81"/>
      <c r="AF751" s="81"/>
      <c r="AI751" s="89" t="s">
        <v>930</v>
      </c>
      <c r="AJ751" s="89" t="s">
        <v>32</v>
      </c>
      <c r="AL751" s="83"/>
      <c r="AM751" s="83"/>
      <c r="AN751" s="83"/>
      <c r="AO751" s="83"/>
      <c r="AP751" s="83"/>
      <c r="AX751" s="80" t="s">
        <v>930</v>
      </c>
      <c r="AY751" s="80" t="s">
        <v>32</v>
      </c>
    </row>
    <row r="752" s="80" customFormat="1" spans="1:51">
      <c r="A752" s="95"/>
      <c r="B752" s="95"/>
      <c r="C752" s="95"/>
      <c r="D752" s="95"/>
      <c r="E752" s="95"/>
      <c r="F752" s="95"/>
      <c r="G752" s="95"/>
      <c r="H752" s="95"/>
      <c r="I752" s="95"/>
      <c r="J752" s="95"/>
      <c r="K752" s="95"/>
      <c r="AB752" s="81"/>
      <c r="AC752" s="81"/>
      <c r="AD752" s="81"/>
      <c r="AE752" s="81"/>
      <c r="AF752" s="81"/>
      <c r="AI752" s="93" t="s">
        <v>958</v>
      </c>
      <c r="AJ752" s="89" t="s">
        <v>32</v>
      </c>
      <c r="AL752" s="83"/>
      <c r="AM752" s="83"/>
      <c r="AN752" s="83"/>
      <c r="AO752" s="83"/>
      <c r="AP752" s="83"/>
      <c r="AX752" s="80" t="s">
        <v>958</v>
      </c>
      <c r="AY752" s="80" t="s">
        <v>32</v>
      </c>
    </row>
    <row r="753" s="80" customFormat="1" spans="1:51">
      <c r="A753" s="95"/>
      <c r="B753" s="95"/>
      <c r="C753" s="95"/>
      <c r="D753" s="95"/>
      <c r="E753" s="95"/>
      <c r="F753" s="95"/>
      <c r="G753" s="95"/>
      <c r="H753" s="95"/>
      <c r="I753" s="95"/>
      <c r="J753" s="95"/>
      <c r="K753" s="95"/>
      <c r="AB753" s="81"/>
      <c r="AC753" s="81"/>
      <c r="AD753" s="81"/>
      <c r="AE753" s="81"/>
      <c r="AF753" s="81"/>
      <c r="AI753" s="89" t="s">
        <v>1036</v>
      </c>
      <c r="AJ753" s="89" t="s">
        <v>32</v>
      </c>
      <c r="AL753" s="83"/>
      <c r="AM753" s="83"/>
      <c r="AN753" s="83"/>
      <c r="AO753" s="83"/>
      <c r="AP753" s="83"/>
      <c r="AX753" s="80" t="s">
        <v>1036</v>
      </c>
      <c r="AY753" s="80" t="s">
        <v>32</v>
      </c>
    </row>
    <row r="754" s="80" customFormat="1" spans="1:51">
      <c r="A754" s="95"/>
      <c r="B754" s="95"/>
      <c r="C754" s="95"/>
      <c r="D754" s="95"/>
      <c r="E754" s="95"/>
      <c r="F754" s="95"/>
      <c r="G754" s="95"/>
      <c r="H754" s="95"/>
      <c r="I754" s="95"/>
      <c r="J754" s="95"/>
      <c r="K754" s="95"/>
      <c r="AB754" s="81"/>
      <c r="AC754" s="81"/>
      <c r="AD754" s="81"/>
      <c r="AE754" s="81"/>
      <c r="AF754" s="81"/>
      <c r="AI754" s="89" t="s">
        <v>1053</v>
      </c>
      <c r="AJ754" s="89" t="s">
        <v>32</v>
      </c>
      <c r="AL754" s="83"/>
      <c r="AM754" s="83"/>
      <c r="AN754" s="83"/>
      <c r="AO754" s="83"/>
      <c r="AP754" s="83"/>
      <c r="AX754" s="80" t="s">
        <v>1053</v>
      </c>
      <c r="AY754" s="80" t="s">
        <v>32</v>
      </c>
    </row>
    <row r="755" s="80" customFormat="1" spans="1:51">
      <c r="A755" s="95"/>
      <c r="B755" s="95"/>
      <c r="C755" s="95"/>
      <c r="D755" s="95"/>
      <c r="E755" s="95"/>
      <c r="F755" s="95"/>
      <c r="G755" s="95"/>
      <c r="H755" s="95"/>
      <c r="I755" s="95"/>
      <c r="J755" s="95"/>
      <c r="K755" s="95"/>
      <c r="AB755" s="81"/>
      <c r="AC755" s="81"/>
      <c r="AD755" s="81"/>
      <c r="AE755" s="81"/>
      <c r="AF755" s="81"/>
      <c r="AI755" s="89" t="s">
        <v>1054</v>
      </c>
      <c r="AJ755" s="89" t="s">
        <v>32</v>
      </c>
      <c r="AL755" s="83"/>
      <c r="AM755" s="83"/>
      <c r="AN755" s="83"/>
      <c r="AO755" s="83"/>
      <c r="AP755" s="83"/>
      <c r="AX755" s="80" t="s">
        <v>1054</v>
      </c>
      <c r="AY755" s="80" t="s">
        <v>32</v>
      </c>
    </row>
    <row r="756" s="80" customFormat="1" spans="1:51">
      <c r="A756" s="95"/>
      <c r="B756" s="95"/>
      <c r="C756" s="95"/>
      <c r="D756" s="95"/>
      <c r="E756" s="95"/>
      <c r="F756" s="95"/>
      <c r="G756" s="95"/>
      <c r="H756" s="95"/>
      <c r="I756" s="95"/>
      <c r="J756" s="95"/>
      <c r="K756" s="95"/>
      <c r="AB756" s="81"/>
      <c r="AC756" s="81"/>
      <c r="AD756" s="81"/>
      <c r="AE756" s="81"/>
      <c r="AF756" s="81"/>
      <c r="AI756" s="89" t="s">
        <v>1055</v>
      </c>
      <c r="AJ756" s="89" t="s">
        <v>32</v>
      </c>
      <c r="AL756" s="83"/>
      <c r="AM756" s="83"/>
      <c r="AN756" s="83"/>
      <c r="AO756" s="83"/>
      <c r="AP756" s="83"/>
      <c r="AX756" s="80" t="s">
        <v>1055</v>
      </c>
      <c r="AY756" s="80" t="s">
        <v>32</v>
      </c>
    </row>
    <row r="757" s="80" customFormat="1" spans="1:51">
      <c r="A757" s="95"/>
      <c r="B757" s="95"/>
      <c r="C757" s="95"/>
      <c r="D757" s="95"/>
      <c r="E757" s="95"/>
      <c r="F757" s="95"/>
      <c r="G757" s="95"/>
      <c r="H757" s="95"/>
      <c r="I757" s="95"/>
      <c r="J757" s="95"/>
      <c r="K757" s="95"/>
      <c r="AB757" s="81"/>
      <c r="AC757" s="81"/>
      <c r="AD757" s="81"/>
      <c r="AE757" s="81"/>
      <c r="AF757" s="81"/>
      <c r="AI757" s="89" t="s">
        <v>1056</v>
      </c>
      <c r="AJ757" s="89" t="s">
        <v>32</v>
      </c>
      <c r="AL757" s="83"/>
      <c r="AM757" s="83"/>
      <c r="AN757" s="83"/>
      <c r="AO757" s="83"/>
      <c r="AP757" s="83"/>
      <c r="AX757" s="80" t="s">
        <v>1056</v>
      </c>
      <c r="AY757" s="80" t="s">
        <v>32</v>
      </c>
    </row>
    <row r="758" s="80" customFormat="1" spans="1:51">
      <c r="A758" s="95"/>
      <c r="B758" s="95"/>
      <c r="C758" s="95"/>
      <c r="D758" s="95"/>
      <c r="E758" s="95"/>
      <c r="F758" s="95"/>
      <c r="G758" s="95"/>
      <c r="H758" s="95"/>
      <c r="I758" s="95"/>
      <c r="J758" s="95"/>
      <c r="K758" s="95"/>
      <c r="AB758" s="81"/>
      <c r="AC758" s="81"/>
      <c r="AD758" s="81"/>
      <c r="AE758" s="81"/>
      <c r="AF758" s="81"/>
      <c r="AI758" s="89" t="s">
        <v>1057</v>
      </c>
      <c r="AJ758" s="89" t="s">
        <v>32</v>
      </c>
      <c r="AL758" s="83"/>
      <c r="AM758" s="83"/>
      <c r="AN758" s="83"/>
      <c r="AO758" s="83"/>
      <c r="AP758" s="83"/>
      <c r="AX758" s="80" t="s">
        <v>1057</v>
      </c>
      <c r="AY758" s="80" t="s">
        <v>32</v>
      </c>
    </row>
    <row r="759" s="80" customFormat="1" spans="1:51">
      <c r="A759" s="95"/>
      <c r="B759" s="95"/>
      <c r="C759" s="95"/>
      <c r="D759" s="95"/>
      <c r="E759" s="95"/>
      <c r="F759" s="95"/>
      <c r="G759" s="95"/>
      <c r="H759" s="95"/>
      <c r="I759" s="95"/>
      <c r="J759" s="95"/>
      <c r="K759" s="95"/>
      <c r="AB759" s="81"/>
      <c r="AC759" s="81"/>
      <c r="AD759" s="81"/>
      <c r="AE759" s="81"/>
      <c r="AF759" s="81"/>
      <c r="AI759" s="89" t="s">
        <v>378</v>
      </c>
      <c r="AJ759" s="89" t="s">
        <v>210</v>
      </c>
      <c r="AL759" s="83"/>
      <c r="AM759" s="83"/>
      <c r="AN759" s="83"/>
      <c r="AO759" s="83"/>
      <c r="AP759" s="83"/>
      <c r="AX759" s="80" t="s">
        <v>378</v>
      </c>
      <c r="AY759" s="80" t="s">
        <v>210</v>
      </c>
    </row>
    <row r="760" s="80" customFormat="1" spans="1:51">
      <c r="A760" s="95"/>
      <c r="B760" s="95"/>
      <c r="C760" s="95"/>
      <c r="D760" s="95"/>
      <c r="E760" s="95"/>
      <c r="F760" s="95"/>
      <c r="G760" s="95"/>
      <c r="H760" s="95"/>
      <c r="I760" s="95"/>
      <c r="J760" s="95"/>
      <c r="K760" s="95"/>
      <c r="AB760" s="81"/>
      <c r="AC760" s="81"/>
      <c r="AD760" s="81"/>
      <c r="AE760" s="81"/>
      <c r="AF760" s="81"/>
      <c r="AI760" s="89" t="s">
        <v>502</v>
      </c>
      <c r="AJ760" s="89" t="s">
        <v>210</v>
      </c>
      <c r="AL760" s="83"/>
      <c r="AM760" s="83"/>
      <c r="AN760" s="83"/>
      <c r="AO760" s="83"/>
      <c r="AP760" s="83"/>
      <c r="AX760" s="80" t="s">
        <v>502</v>
      </c>
      <c r="AY760" s="80" t="s">
        <v>210</v>
      </c>
    </row>
    <row r="761" s="80" customFormat="1" spans="1:51">
      <c r="A761" s="95"/>
      <c r="B761" s="95"/>
      <c r="C761" s="95"/>
      <c r="D761" s="95"/>
      <c r="E761" s="95"/>
      <c r="F761" s="95"/>
      <c r="G761" s="95"/>
      <c r="H761" s="95"/>
      <c r="I761" s="95"/>
      <c r="J761" s="95"/>
      <c r="K761" s="95"/>
      <c r="AB761" s="81"/>
      <c r="AC761" s="81"/>
      <c r="AD761" s="81"/>
      <c r="AE761" s="81"/>
      <c r="AF761" s="81"/>
      <c r="AI761" s="89" t="s">
        <v>1058</v>
      </c>
      <c r="AJ761" s="89" t="s">
        <v>210</v>
      </c>
      <c r="AL761" s="83"/>
      <c r="AM761" s="83"/>
      <c r="AN761" s="83"/>
      <c r="AO761" s="83"/>
      <c r="AP761" s="83"/>
      <c r="AX761" s="80" t="s">
        <v>1058</v>
      </c>
      <c r="AY761" s="80" t="s">
        <v>210</v>
      </c>
    </row>
    <row r="762" s="80" customFormat="1" spans="1:51">
      <c r="A762" s="95"/>
      <c r="B762" s="95"/>
      <c r="C762" s="95"/>
      <c r="D762" s="95"/>
      <c r="E762" s="95"/>
      <c r="F762" s="95"/>
      <c r="G762" s="95"/>
      <c r="H762" s="95"/>
      <c r="I762" s="95"/>
      <c r="J762" s="95"/>
      <c r="K762" s="95"/>
      <c r="AB762" s="81"/>
      <c r="AC762" s="81"/>
      <c r="AD762" s="81"/>
      <c r="AE762" s="81"/>
      <c r="AF762" s="81"/>
      <c r="AI762" s="89" t="s">
        <v>994</v>
      </c>
      <c r="AJ762" s="89" t="s">
        <v>210</v>
      </c>
      <c r="AL762" s="83"/>
      <c r="AM762" s="83"/>
      <c r="AN762" s="83"/>
      <c r="AO762" s="83"/>
      <c r="AP762" s="83"/>
      <c r="AX762" s="80" t="s">
        <v>994</v>
      </c>
      <c r="AY762" s="80" t="s">
        <v>210</v>
      </c>
    </row>
    <row r="763" s="80" customFormat="1" spans="1:51">
      <c r="A763" s="95"/>
      <c r="B763" s="95"/>
      <c r="C763" s="95"/>
      <c r="D763" s="95"/>
      <c r="E763" s="95"/>
      <c r="F763" s="95"/>
      <c r="G763" s="95"/>
      <c r="H763" s="95"/>
      <c r="I763" s="95"/>
      <c r="J763" s="95"/>
      <c r="K763" s="95"/>
      <c r="AB763" s="81"/>
      <c r="AC763" s="81"/>
      <c r="AD763" s="81"/>
      <c r="AE763" s="81"/>
      <c r="AF763" s="81"/>
      <c r="AI763" s="89" t="s">
        <v>818</v>
      </c>
      <c r="AJ763" s="89" t="s">
        <v>210</v>
      </c>
      <c r="AL763" s="83"/>
      <c r="AM763" s="83"/>
      <c r="AN763" s="83"/>
      <c r="AO763" s="83"/>
      <c r="AP763" s="83"/>
      <c r="AX763" s="80" t="s">
        <v>818</v>
      </c>
      <c r="AY763" s="80" t="s">
        <v>210</v>
      </c>
    </row>
    <row r="764" s="80" customFormat="1" spans="1:51">
      <c r="A764" s="95"/>
      <c r="B764" s="95"/>
      <c r="C764" s="95"/>
      <c r="D764" s="95"/>
      <c r="E764" s="95"/>
      <c r="F764" s="95"/>
      <c r="G764" s="95"/>
      <c r="H764" s="95"/>
      <c r="I764" s="95"/>
      <c r="J764" s="95"/>
      <c r="K764" s="95"/>
      <c r="AB764" s="81"/>
      <c r="AC764" s="81"/>
      <c r="AD764" s="81"/>
      <c r="AE764" s="81"/>
      <c r="AF764" s="81"/>
      <c r="AI764" s="89" t="s">
        <v>526</v>
      </c>
      <c r="AJ764" s="89" t="s">
        <v>210</v>
      </c>
      <c r="AL764" s="83"/>
      <c r="AM764" s="83"/>
      <c r="AN764" s="83"/>
      <c r="AO764" s="83"/>
      <c r="AP764" s="83"/>
      <c r="AX764" s="80" t="s">
        <v>526</v>
      </c>
      <c r="AY764" s="80" t="s">
        <v>210</v>
      </c>
    </row>
    <row r="765" s="80" customFormat="1" spans="1:51">
      <c r="A765" s="95"/>
      <c r="B765" s="95"/>
      <c r="C765" s="95"/>
      <c r="D765" s="95"/>
      <c r="E765" s="95"/>
      <c r="F765" s="95"/>
      <c r="G765" s="95"/>
      <c r="H765" s="95"/>
      <c r="I765" s="95"/>
      <c r="J765" s="95"/>
      <c r="K765" s="95"/>
      <c r="AB765" s="81"/>
      <c r="AC765" s="81"/>
      <c r="AD765" s="81"/>
      <c r="AE765" s="81"/>
      <c r="AF765" s="81"/>
      <c r="AI765" s="89" t="s">
        <v>186</v>
      </c>
      <c r="AJ765" s="89" t="s">
        <v>210</v>
      </c>
      <c r="AL765" s="83"/>
      <c r="AM765" s="83"/>
      <c r="AN765" s="83"/>
      <c r="AO765" s="83"/>
      <c r="AP765" s="83"/>
      <c r="AX765" s="80" t="s">
        <v>186</v>
      </c>
      <c r="AY765" s="80" t="s">
        <v>210</v>
      </c>
    </row>
    <row r="766" s="80" customFormat="1" spans="1:51">
      <c r="A766" s="95"/>
      <c r="B766" s="95"/>
      <c r="C766" s="95"/>
      <c r="D766" s="95"/>
      <c r="E766" s="95"/>
      <c r="F766" s="95"/>
      <c r="G766" s="95"/>
      <c r="H766" s="95"/>
      <c r="I766" s="95"/>
      <c r="J766" s="95"/>
      <c r="K766" s="95"/>
      <c r="AB766" s="81"/>
      <c r="AC766" s="81"/>
      <c r="AD766" s="81"/>
      <c r="AE766" s="81"/>
      <c r="AF766" s="81"/>
      <c r="AI766" s="93" t="s">
        <v>1059</v>
      </c>
      <c r="AJ766" s="89" t="s">
        <v>210</v>
      </c>
      <c r="AL766" s="83"/>
      <c r="AM766" s="83"/>
      <c r="AN766" s="83"/>
      <c r="AO766" s="83"/>
      <c r="AP766" s="83"/>
      <c r="AX766" s="80" t="s">
        <v>1059</v>
      </c>
      <c r="AY766" s="80" t="s">
        <v>210</v>
      </c>
    </row>
    <row r="767" s="80" customFormat="1" spans="1:51">
      <c r="A767" s="95"/>
      <c r="B767" s="95"/>
      <c r="C767" s="95"/>
      <c r="D767" s="95"/>
      <c r="E767" s="95"/>
      <c r="F767" s="95"/>
      <c r="G767" s="95"/>
      <c r="H767" s="95"/>
      <c r="I767" s="95"/>
      <c r="J767" s="95"/>
      <c r="K767" s="95"/>
      <c r="AB767" s="81"/>
      <c r="AC767" s="81"/>
      <c r="AD767" s="81"/>
      <c r="AE767" s="81"/>
      <c r="AF767" s="81"/>
      <c r="AI767" s="94" t="s">
        <v>1001</v>
      </c>
      <c r="AJ767" s="89" t="s">
        <v>210</v>
      </c>
      <c r="AL767" s="83"/>
      <c r="AM767" s="83"/>
      <c r="AN767" s="83"/>
      <c r="AO767" s="83"/>
      <c r="AP767" s="83"/>
      <c r="AX767" s="80" t="s">
        <v>1001</v>
      </c>
      <c r="AY767" s="80" t="s">
        <v>210</v>
      </c>
    </row>
    <row r="768" s="80" customFormat="1" spans="1:51">
      <c r="A768" s="95"/>
      <c r="B768" s="95"/>
      <c r="C768" s="95"/>
      <c r="D768" s="95"/>
      <c r="E768" s="95"/>
      <c r="F768" s="95"/>
      <c r="G768" s="95"/>
      <c r="H768" s="95"/>
      <c r="I768" s="95"/>
      <c r="J768" s="95"/>
      <c r="K768" s="95"/>
      <c r="AB768" s="81"/>
      <c r="AC768" s="81"/>
      <c r="AD768" s="81"/>
      <c r="AE768" s="81"/>
      <c r="AF768" s="81"/>
      <c r="AI768" s="89" t="s">
        <v>707</v>
      </c>
      <c r="AJ768" s="89" t="s">
        <v>210</v>
      </c>
      <c r="AL768" s="83"/>
      <c r="AM768" s="83"/>
      <c r="AN768" s="83"/>
      <c r="AO768" s="83"/>
      <c r="AP768" s="83"/>
      <c r="AX768" s="80" t="s">
        <v>707</v>
      </c>
      <c r="AY768" s="80" t="s">
        <v>210</v>
      </c>
    </row>
    <row r="769" s="80" customFormat="1" spans="1:51">
      <c r="A769" s="95"/>
      <c r="B769" s="95"/>
      <c r="C769" s="95"/>
      <c r="D769" s="95"/>
      <c r="E769" s="95"/>
      <c r="F769" s="95"/>
      <c r="G769" s="95"/>
      <c r="H769" s="95"/>
      <c r="I769" s="95"/>
      <c r="J769" s="95"/>
      <c r="K769" s="95"/>
      <c r="AB769" s="81"/>
      <c r="AC769" s="81"/>
      <c r="AD769" s="81"/>
      <c r="AE769" s="81"/>
      <c r="AF769" s="81"/>
      <c r="AI769" s="89" t="s">
        <v>1060</v>
      </c>
      <c r="AJ769" s="89" t="s">
        <v>210</v>
      </c>
      <c r="AL769" s="83"/>
      <c r="AM769" s="83"/>
      <c r="AN769" s="83"/>
      <c r="AO769" s="83"/>
      <c r="AP769" s="83"/>
      <c r="AX769" s="80" t="s">
        <v>1060</v>
      </c>
      <c r="AY769" s="80" t="s">
        <v>210</v>
      </c>
    </row>
    <row r="770" s="80" customFormat="1" spans="1:51">
      <c r="A770" s="95"/>
      <c r="B770" s="95"/>
      <c r="C770" s="95"/>
      <c r="D770" s="95"/>
      <c r="E770" s="95"/>
      <c r="F770" s="95"/>
      <c r="G770" s="95"/>
      <c r="H770" s="95"/>
      <c r="I770" s="95"/>
      <c r="J770" s="95"/>
      <c r="K770" s="95"/>
      <c r="AB770" s="81"/>
      <c r="AC770" s="81"/>
      <c r="AD770" s="81"/>
      <c r="AE770" s="81"/>
      <c r="AF770" s="81"/>
      <c r="AI770" s="89" t="s">
        <v>357</v>
      </c>
      <c r="AJ770" s="89" t="s">
        <v>167</v>
      </c>
      <c r="AL770" s="83"/>
      <c r="AM770" s="83"/>
      <c r="AN770" s="83"/>
      <c r="AO770" s="83"/>
      <c r="AP770" s="83"/>
      <c r="AX770" s="80" t="s">
        <v>357</v>
      </c>
      <c r="AY770" s="80" t="s">
        <v>167</v>
      </c>
    </row>
    <row r="771" s="80" customFormat="1" spans="1:51">
      <c r="A771" s="95"/>
      <c r="B771" s="95"/>
      <c r="C771" s="95"/>
      <c r="D771" s="95"/>
      <c r="E771" s="95"/>
      <c r="F771" s="95"/>
      <c r="G771" s="95"/>
      <c r="H771" s="95"/>
      <c r="I771" s="95"/>
      <c r="J771" s="95"/>
      <c r="K771" s="95"/>
      <c r="AB771" s="81"/>
      <c r="AC771" s="81"/>
      <c r="AD771" s="81"/>
      <c r="AE771" s="81"/>
      <c r="AF771" s="81"/>
      <c r="AI771" s="89" t="s">
        <v>422</v>
      </c>
      <c r="AJ771" s="89" t="s">
        <v>167</v>
      </c>
      <c r="AL771" s="83"/>
      <c r="AM771" s="83"/>
      <c r="AN771" s="83"/>
      <c r="AO771" s="83"/>
      <c r="AP771" s="83"/>
      <c r="AX771" s="80" t="s">
        <v>422</v>
      </c>
      <c r="AY771" s="80" t="s">
        <v>167</v>
      </c>
    </row>
    <row r="772" s="80" customFormat="1" spans="1:51">
      <c r="A772" s="95"/>
      <c r="B772" s="95"/>
      <c r="C772" s="95"/>
      <c r="D772" s="95"/>
      <c r="E772" s="95"/>
      <c r="F772" s="95"/>
      <c r="G772" s="95"/>
      <c r="H772" s="95"/>
      <c r="I772" s="95"/>
      <c r="J772" s="95"/>
      <c r="K772" s="95"/>
      <c r="AB772" s="81"/>
      <c r="AC772" s="81"/>
      <c r="AD772" s="81"/>
      <c r="AE772" s="81"/>
      <c r="AF772" s="81"/>
      <c r="AI772" s="89" t="s">
        <v>74</v>
      </c>
      <c r="AJ772" s="89" t="s">
        <v>93</v>
      </c>
      <c r="AL772" s="83"/>
      <c r="AM772" s="83"/>
      <c r="AN772" s="83"/>
      <c r="AO772" s="83"/>
      <c r="AP772" s="83"/>
      <c r="AX772" s="80" t="s">
        <v>74</v>
      </c>
      <c r="AY772" s="80" t="s">
        <v>93</v>
      </c>
    </row>
    <row r="773" s="80" customFormat="1" spans="1:51">
      <c r="A773" s="95"/>
      <c r="B773" s="95"/>
      <c r="C773" s="95"/>
      <c r="D773" s="95"/>
      <c r="E773" s="95"/>
      <c r="F773" s="95"/>
      <c r="G773" s="95"/>
      <c r="H773" s="95"/>
      <c r="I773" s="95"/>
      <c r="J773" s="95"/>
      <c r="K773" s="95"/>
      <c r="AB773" s="81"/>
      <c r="AC773" s="81"/>
      <c r="AD773" s="81"/>
      <c r="AE773" s="81"/>
      <c r="AF773" s="81"/>
      <c r="AI773" s="89" t="s">
        <v>1061</v>
      </c>
      <c r="AJ773" s="89" t="s">
        <v>167</v>
      </c>
      <c r="AL773" s="83"/>
      <c r="AM773" s="83"/>
      <c r="AN773" s="83"/>
      <c r="AO773" s="83"/>
      <c r="AP773" s="83"/>
      <c r="AX773" s="80" t="s">
        <v>1061</v>
      </c>
      <c r="AY773" s="80" t="s">
        <v>167</v>
      </c>
    </row>
    <row r="774" s="80" customFormat="1" spans="1:51">
      <c r="A774" s="95"/>
      <c r="B774" s="95"/>
      <c r="C774" s="95"/>
      <c r="D774" s="95"/>
      <c r="E774" s="95"/>
      <c r="F774" s="95"/>
      <c r="G774" s="95"/>
      <c r="H774" s="95"/>
      <c r="I774" s="95"/>
      <c r="J774" s="95"/>
      <c r="K774" s="95"/>
      <c r="AB774" s="81"/>
      <c r="AC774" s="81"/>
      <c r="AD774" s="81"/>
      <c r="AE774" s="81"/>
      <c r="AF774" s="81"/>
      <c r="AI774" s="89" t="s">
        <v>705</v>
      </c>
      <c r="AJ774" s="89" t="s">
        <v>167</v>
      </c>
      <c r="AL774" s="83"/>
      <c r="AM774" s="83"/>
      <c r="AN774" s="83"/>
      <c r="AO774" s="83"/>
      <c r="AP774" s="83"/>
      <c r="AX774" s="80" t="s">
        <v>705</v>
      </c>
      <c r="AY774" s="80" t="s">
        <v>167</v>
      </c>
    </row>
    <row r="775" s="80" customFormat="1" spans="1:51">
      <c r="A775" s="95"/>
      <c r="B775" s="95"/>
      <c r="C775" s="95"/>
      <c r="D775" s="95"/>
      <c r="E775" s="95"/>
      <c r="F775" s="95"/>
      <c r="G775" s="95"/>
      <c r="H775" s="95"/>
      <c r="I775" s="95"/>
      <c r="J775" s="95"/>
      <c r="K775" s="95"/>
      <c r="AB775" s="81"/>
      <c r="AC775" s="81"/>
      <c r="AD775" s="81"/>
      <c r="AE775" s="81"/>
      <c r="AF775" s="81"/>
      <c r="AI775" s="89" t="s">
        <v>872</v>
      </c>
      <c r="AJ775" s="89" t="s">
        <v>167</v>
      </c>
      <c r="AL775" s="83"/>
      <c r="AM775" s="83"/>
      <c r="AN775" s="83"/>
      <c r="AO775" s="83"/>
      <c r="AP775" s="83"/>
      <c r="AX775" s="80" t="s">
        <v>872</v>
      </c>
      <c r="AY775" s="80" t="s">
        <v>167</v>
      </c>
    </row>
    <row r="776" s="80" customFormat="1" spans="1:51">
      <c r="A776" s="95"/>
      <c r="B776" s="95"/>
      <c r="C776" s="95"/>
      <c r="D776" s="95"/>
      <c r="E776" s="95"/>
      <c r="F776" s="95"/>
      <c r="G776" s="95"/>
      <c r="H776" s="95"/>
      <c r="I776" s="95"/>
      <c r="J776" s="95"/>
      <c r="K776" s="95"/>
      <c r="AB776" s="81"/>
      <c r="AC776" s="81"/>
      <c r="AD776" s="81"/>
      <c r="AE776" s="81"/>
      <c r="AF776" s="81"/>
      <c r="AI776" s="89" t="s">
        <v>851</v>
      </c>
      <c r="AJ776" s="89" t="s">
        <v>167</v>
      </c>
      <c r="AL776" s="83"/>
      <c r="AM776" s="83"/>
      <c r="AN776" s="83"/>
      <c r="AO776" s="83"/>
      <c r="AP776" s="83"/>
      <c r="AX776" s="80" t="s">
        <v>851</v>
      </c>
      <c r="AY776" s="80" t="s">
        <v>167</v>
      </c>
    </row>
    <row r="777" s="80" customFormat="1" spans="1:51">
      <c r="A777" s="95"/>
      <c r="B777" s="95"/>
      <c r="C777" s="95"/>
      <c r="D777" s="95"/>
      <c r="E777" s="95"/>
      <c r="F777" s="95"/>
      <c r="G777" s="95"/>
      <c r="H777" s="95"/>
      <c r="I777" s="95"/>
      <c r="J777" s="95"/>
      <c r="K777" s="95"/>
      <c r="AB777" s="81"/>
      <c r="AC777" s="81"/>
      <c r="AD777" s="81"/>
      <c r="AE777" s="81"/>
      <c r="AF777" s="81"/>
      <c r="AI777" s="89" t="s">
        <v>663</v>
      </c>
      <c r="AJ777" s="89" t="s">
        <v>167</v>
      </c>
      <c r="AL777" s="83"/>
      <c r="AM777" s="83"/>
      <c r="AN777" s="83"/>
      <c r="AO777" s="83"/>
      <c r="AP777" s="83"/>
      <c r="AX777" s="80" t="s">
        <v>663</v>
      </c>
      <c r="AY777" s="80" t="s">
        <v>167</v>
      </c>
    </row>
    <row r="778" s="80" customFormat="1" spans="1:51">
      <c r="A778" s="95"/>
      <c r="B778" s="95"/>
      <c r="C778" s="95"/>
      <c r="D778" s="95"/>
      <c r="E778" s="95"/>
      <c r="F778" s="95"/>
      <c r="G778" s="95"/>
      <c r="H778" s="95"/>
      <c r="I778" s="95"/>
      <c r="J778" s="95"/>
      <c r="K778" s="95"/>
      <c r="AB778" s="81"/>
      <c r="AC778" s="81"/>
      <c r="AD778" s="81"/>
      <c r="AE778" s="81"/>
      <c r="AF778" s="81"/>
      <c r="AI778" s="89" t="s">
        <v>861</v>
      </c>
      <c r="AJ778" s="89" t="s">
        <v>182</v>
      </c>
      <c r="AL778" s="83"/>
      <c r="AM778" s="83"/>
      <c r="AN778" s="83"/>
      <c r="AO778" s="83"/>
      <c r="AP778" s="83"/>
      <c r="AX778" s="80" t="s">
        <v>861</v>
      </c>
      <c r="AY778" s="80" t="s">
        <v>182</v>
      </c>
    </row>
    <row r="779" s="80" customFormat="1" spans="1:51">
      <c r="A779" s="95"/>
      <c r="B779" s="95"/>
      <c r="C779" s="95"/>
      <c r="D779" s="95"/>
      <c r="E779" s="95"/>
      <c r="F779" s="95"/>
      <c r="G779" s="95"/>
      <c r="H779" s="95"/>
      <c r="I779" s="95"/>
      <c r="J779" s="95"/>
      <c r="K779" s="95"/>
      <c r="AB779" s="81"/>
      <c r="AC779" s="81"/>
      <c r="AD779" s="81"/>
      <c r="AE779" s="81"/>
      <c r="AF779" s="81"/>
      <c r="AI779" s="89" t="s">
        <v>1062</v>
      </c>
      <c r="AJ779" s="89" t="s">
        <v>49</v>
      </c>
      <c r="AL779" s="83"/>
      <c r="AM779" s="83"/>
      <c r="AN779" s="83"/>
      <c r="AO779" s="83"/>
      <c r="AP779" s="83"/>
      <c r="AX779" s="80" t="s">
        <v>1062</v>
      </c>
      <c r="AY779" s="80" t="s">
        <v>49</v>
      </c>
    </row>
    <row r="780" s="80" customFormat="1" spans="1:42">
      <c r="A780" s="95"/>
      <c r="B780" s="95"/>
      <c r="C780" s="95"/>
      <c r="D780" s="95"/>
      <c r="E780" s="95"/>
      <c r="F780" s="95"/>
      <c r="G780" s="95"/>
      <c r="H780" s="95"/>
      <c r="I780" s="95"/>
      <c r="J780" s="95"/>
      <c r="K780" s="95"/>
      <c r="AB780" s="81"/>
      <c r="AC780" s="81"/>
      <c r="AD780" s="81"/>
      <c r="AE780" s="81"/>
      <c r="AF780" s="81"/>
      <c r="AI780" s="89" t="s">
        <v>103</v>
      </c>
      <c r="AJ780" s="89" t="s">
        <v>35</v>
      </c>
      <c r="AL780" s="83"/>
      <c r="AM780" s="83"/>
      <c r="AN780" s="83"/>
      <c r="AO780" s="83"/>
      <c r="AP780" s="83"/>
    </row>
    <row r="781" s="80" customFormat="1" spans="1:42">
      <c r="A781" s="95"/>
      <c r="B781" s="95"/>
      <c r="C781" s="95"/>
      <c r="D781" s="95"/>
      <c r="E781" s="95"/>
      <c r="F781" s="95"/>
      <c r="G781" s="95"/>
      <c r="H781" s="95"/>
      <c r="I781" s="95"/>
      <c r="J781" s="95"/>
      <c r="K781" s="95"/>
      <c r="AB781" s="81"/>
      <c r="AC781" s="81"/>
      <c r="AD781" s="81"/>
      <c r="AE781" s="81"/>
      <c r="AF781" s="81"/>
      <c r="AI781" s="89" t="s">
        <v>101</v>
      </c>
      <c r="AJ781" s="89" t="s">
        <v>100</v>
      </c>
      <c r="AL781" s="83"/>
      <c r="AM781" s="83"/>
      <c r="AN781" s="83"/>
      <c r="AO781" s="83"/>
      <c r="AP781" s="83"/>
    </row>
    <row r="782" s="80" customFormat="1" spans="1:42">
      <c r="A782" s="95"/>
      <c r="B782" s="95"/>
      <c r="C782" s="95"/>
      <c r="D782" s="95"/>
      <c r="E782" s="95"/>
      <c r="F782" s="95"/>
      <c r="G782" s="95"/>
      <c r="H782" s="95"/>
      <c r="I782" s="95"/>
      <c r="J782" s="95"/>
      <c r="K782" s="95"/>
      <c r="AB782" s="81"/>
      <c r="AC782" s="81"/>
      <c r="AD782" s="81"/>
      <c r="AE782" s="81"/>
      <c r="AF782" s="81"/>
      <c r="AI782" s="89"/>
      <c r="AJ782" s="89"/>
      <c r="AL782" s="83"/>
      <c r="AM782" s="83"/>
      <c r="AN782" s="83"/>
      <c r="AO782" s="83"/>
      <c r="AP782" s="83"/>
    </row>
    <row r="783" s="80" customFormat="1" spans="1:42">
      <c r="A783" s="95"/>
      <c r="B783" s="95"/>
      <c r="C783" s="95"/>
      <c r="D783" s="95"/>
      <c r="E783" s="95"/>
      <c r="F783" s="95"/>
      <c r="G783" s="95"/>
      <c r="H783" s="95"/>
      <c r="I783" s="95"/>
      <c r="J783" s="95"/>
      <c r="K783" s="95"/>
      <c r="AB783" s="81"/>
      <c r="AC783" s="81"/>
      <c r="AD783" s="81"/>
      <c r="AE783" s="81"/>
      <c r="AF783" s="81"/>
      <c r="AI783" s="89"/>
      <c r="AJ783" s="89"/>
      <c r="AL783" s="83"/>
      <c r="AM783" s="83"/>
      <c r="AN783" s="83"/>
      <c r="AO783" s="83"/>
      <c r="AP783" s="83"/>
    </row>
    <row r="784" s="80" customFormat="1" spans="1:42">
      <c r="A784" s="95"/>
      <c r="B784" s="95"/>
      <c r="C784" s="95"/>
      <c r="D784" s="95"/>
      <c r="E784" s="95"/>
      <c r="F784" s="95"/>
      <c r="G784" s="95"/>
      <c r="H784" s="95"/>
      <c r="I784" s="95"/>
      <c r="J784" s="95"/>
      <c r="K784" s="95"/>
      <c r="AB784" s="81"/>
      <c r="AC784" s="81"/>
      <c r="AD784" s="81"/>
      <c r="AE784" s="81"/>
      <c r="AF784" s="81"/>
      <c r="AI784" s="89"/>
      <c r="AJ784" s="89"/>
      <c r="AL784" s="83"/>
      <c r="AM784" s="83"/>
      <c r="AN784" s="83"/>
      <c r="AO784" s="83"/>
      <c r="AP784" s="83"/>
    </row>
    <row r="785" s="80" customFormat="1" spans="1:42">
      <c r="A785" s="95"/>
      <c r="B785" s="95"/>
      <c r="C785" s="95"/>
      <c r="D785" s="95"/>
      <c r="E785" s="95"/>
      <c r="F785" s="95"/>
      <c r="G785" s="95"/>
      <c r="H785" s="95"/>
      <c r="I785" s="95"/>
      <c r="J785" s="95"/>
      <c r="K785" s="95"/>
      <c r="AB785" s="81"/>
      <c r="AC785" s="81"/>
      <c r="AD785" s="81"/>
      <c r="AE785" s="81"/>
      <c r="AF785" s="81"/>
      <c r="AI785" s="89"/>
      <c r="AJ785" s="89"/>
      <c r="AL785" s="83"/>
      <c r="AM785" s="83"/>
      <c r="AN785" s="83"/>
      <c r="AO785" s="83"/>
      <c r="AP785" s="83"/>
    </row>
    <row r="786" s="80" customFormat="1" spans="1:42">
      <c r="A786" s="95"/>
      <c r="B786" s="95"/>
      <c r="C786" s="95"/>
      <c r="D786" s="95"/>
      <c r="E786" s="95"/>
      <c r="F786" s="95"/>
      <c r="G786" s="95"/>
      <c r="H786" s="95"/>
      <c r="I786" s="95"/>
      <c r="J786" s="95"/>
      <c r="K786" s="95"/>
      <c r="AB786" s="81"/>
      <c r="AC786" s="81"/>
      <c r="AD786" s="81"/>
      <c r="AE786" s="81"/>
      <c r="AF786" s="81"/>
      <c r="AI786" s="89"/>
      <c r="AJ786" s="89"/>
      <c r="AL786" s="83"/>
      <c r="AM786" s="83"/>
      <c r="AN786" s="83"/>
      <c r="AO786" s="83"/>
      <c r="AP786" s="83"/>
    </row>
    <row r="787" s="80" customFormat="1" spans="1:42">
      <c r="A787" s="95"/>
      <c r="B787" s="95"/>
      <c r="C787" s="95"/>
      <c r="D787" s="95"/>
      <c r="E787" s="95"/>
      <c r="F787" s="95"/>
      <c r="G787" s="95"/>
      <c r="H787" s="95"/>
      <c r="I787" s="95"/>
      <c r="J787" s="95"/>
      <c r="K787" s="95"/>
      <c r="AB787" s="81"/>
      <c r="AC787" s="81"/>
      <c r="AD787" s="81"/>
      <c r="AE787" s="81"/>
      <c r="AF787" s="81"/>
      <c r="AI787" s="89"/>
      <c r="AJ787" s="89"/>
      <c r="AL787" s="83"/>
      <c r="AM787" s="83"/>
      <c r="AN787" s="83"/>
      <c r="AO787" s="83"/>
      <c r="AP787" s="83"/>
    </row>
  </sheetData>
  <mergeCells count="11">
    <mergeCell ref="A1:X1"/>
    <mergeCell ref="C2:J2"/>
    <mergeCell ref="K2:Q2"/>
    <mergeCell ref="R2:W2"/>
    <mergeCell ref="A48:B48"/>
    <mergeCell ref="A2:A3"/>
    <mergeCell ref="A4:A18"/>
    <mergeCell ref="A19:A37"/>
    <mergeCell ref="A38:A47"/>
    <mergeCell ref="B2:B3"/>
    <mergeCell ref="X2:X3"/>
  </mergeCells>
  <conditionalFormatting sqref="D4:D47">
    <cfRule type="cellIs" dxfId="0" priority="3" operator="greaterThan">
      <formula>0</formula>
    </cfRule>
  </conditionalFormatting>
  <conditionalFormatting sqref="E4:E47">
    <cfRule type="cellIs" dxfId="1" priority="7" operator="equal">
      <formula>0</formula>
    </cfRule>
  </conditionalFormatting>
  <conditionalFormatting sqref="I4:I47">
    <cfRule type="cellIs" dxfId="2" priority="5" operator="equal">
      <formula>0</formula>
    </cfRule>
  </conditionalFormatting>
  <conditionalFormatting sqref="J4:J47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{551db91c-2632-4d88-80ba-a82c55fd37bf}</x14:id>
        </ext>
      </extLst>
    </cfRule>
    <cfRule type="dataBar" priority="1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{2f2736bd-36f5-4c5b-9eb1-85eedf5e175d}</x14:id>
        </ext>
      </extLst>
    </cfRule>
    <cfRule type="dataBar" priority="16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{34dc88f1-b263-4323-b27c-6b4cc2ec1930}</x14:id>
        </ext>
      </extLst>
    </cfRule>
    <cfRule type="dataBar" priority="1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{e11f306e-7e45-4da5-a3e1-27301a84b382}</x14:id>
        </ext>
      </extLst>
    </cfRule>
    <cfRule type="dataBar" priority="1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{57406e99-b05b-47c7-bdae-75b691089fb3}</x14:id>
        </ext>
      </extLst>
    </cfRule>
  </conditionalFormatting>
  <conditionalFormatting sqref="L4:L47">
    <cfRule type="cellIs" dxfId="0" priority="2" operator="greaterThan">
      <formula>0</formula>
    </cfRule>
  </conditionalFormatting>
  <conditionalFormatting sqref="P4:P47">
    <cfRule type="cellIs" dxfId="1" priority="8" operator="equal">
      <formula>0</formula>
    </cfRule>
  </conditionalFormatting>
  <conditionalFormatting sqref="V4:V47">
    <cfRule type="cellIs" dxfId="2" priority="4" operator="equal">
      <formula>0</formula>
    </cfRule>
  </conditionalFormatting>
  <conditionalFormatting sqref="Q4:Q47 W4:W47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{f6d6c828-3a13-4e02-9783-a2d16bbb0608}</x14:id>
        </ext>
      </extLst>
    </cfRule>
    <cfRule type="dataBar" priority="1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{4c67b86f-fcfe-45a6-8b12-f102bb764f1d}</x14:id>
        </ext>
      </extLst>
    </cfRule>
    <cfRule type="dataBar" priority="11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{2212ded7-bfc5-4d7c-95b7-2f5fd16e6a15}</x14:id>
        </ext>
      </extLst>
    </cfRule>
    <cfRule type="dataBar" priority="1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{57b32383-4904-4f79-8e81-16184881d1df}</x14:id>
        </ext>
      </extLst>
    </cfRule>
    <cfRule type="dataBar" priority="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{8c5a7670-37ba-4da9-9ca3-27f4c61543a9}</x14:id>
        </ext>
      </extLst>
    </cfRule>
  </conditionalFormatting>
  <conditionalFormatting sqref="X4:X47 Y48:Y738">
    <cfRule type="top10" dxfId="3" priority="6" rank="10"/>
  </conditionalFormatting>
  <conditionalFormatting sqref="Y4:Z4 Y5:Y47 Z5:Z739">
    <cfRule type="cellIs" dxfId="2" priority="1" operator="equal">
      <formula>0</formula>
    </cfRule>
  </conditionalFormatting>
  <pageMargins left="0.75" right="0.75" top="1" bottom="1" header="0.5" footer="0.5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51db91c-2632-4d88-80ba-a82c55fd37b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2f2736bd-36f5-4c5b-9eb1-85eedf5e175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34dc88f1-b263-4323-b27c-6b4cc2ec1930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e11f306e-7e45-4da5-a3e1-27301a84b382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57406e99-b05b-47c7-bdae-75b691089fb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J4:J47</xm:sqref>
        </x14:conditionalFormatting>
        <x14:conditionalFormatting xmlns:xm="http://schemas.microsoft.com/office/excel/2006/main">
          <x14:cfRule type="dataBar" id="{f6d6c828-3a13-4e02-9783-a2d16bbb060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4c67b86f-fcfe-45a6-8b12-f102bb764f1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2212ded7-bfc5-4d7c-95b7-2f5fd16e6a15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57b32383-4904-4f79-8e81-16184881d1d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8c5a7670-37ba-4da9-9ca3-27f4c61543a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Q4:Q47 W4:W47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55"/>
  <sheetViews>
    <sheetView topLeftCell="A21" workbookViewId="0">
      <pane xSplit="2" topLeftCell="L1" activePane="topRight" state="frozen"/>
      <selection/>
      <selection pane="topRight" activeCell="S36" sqref="S36"/>
    </sheetView>
  </sheetViews>
  <sheetFormatPr defaultColWidth="9" defaultRowHeight="13.5"/>
  <cols>
    <col min="1" max="1" width="9.375" customWidth="1"/>
    <col min="2" max="2" width="16" customWidth="1"/>
    <col min="7" max="7" width="23.625" hidden="1" customWidth="1"/>
    <col min="8" max="8" width="9" hidden="1" customWidth="1"/>
    <col min="12" max="12" width="11.875" customWidth="1"/>
  </cols>
  <sheetData>
    <row r="1" ht="23.25" spans="1:24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ht="18" spans="1:24">
      <c r="A2" s="2" t="s">
        <v>22</v>
      </c>
      <c r="B2" s="3" t="s">
        <v>23</v>
      </c>
      <c r="C2" s="4" t="s">
        <v>24</v>
      </c>
      <c r="D2" s="5"/>
      <c r="E2" s="6"/>
      <c r="F2" s="6"/>
      <c r="G2" s="6"/>
      <c r="H2" s="6"/>
      <c r="I2" s="6"/>
      <c r="J2" s="6"/>
      <c r="K2" s="37" t="s">
        <v>25</v>
      </c>
      <c r="L2" s="5"/>
      <c r="M2" s="6"/>
      <c r="N2" s="6"/>
      <c r="O2" s="6"/>
      <c r="P2" s="6"/>
      <c r="Q2" s="50"/>
      <c r="R2" s="51" t="s">
        <v>26</v>
      </c>
      <c r="S2" s="52"/>
      <c r="T2" s="52"/>
      <c r="U2" s="52"/>
      <c r="V2" s="52"/>
      <c r="W2" s="53"/>
      <c r="X2" s="54" t="s">
        <v>27</v>
      </c>
    </row>
    <row r="3" ht="18.75" spans="1:24">
      <c r="A3" s="7"/>
      <c r="B3" s="8"/>
      <c r="C3" s="9" t="s">
        <v>36</v>
      </c>
      <c r="D3" s="10" t="s">
        <v>37</v>
      </c>
      <c r="E3" s="11" t="s">
        <v>38</v>
      </c>
      <c r="F3" s="11" t="s">
        <v>39</v>
      </c>
      <c r="G3" s="11" t="s">
        <v>1064</v>
      </c>
      <c r="H3" s="11" t="s">
        <v>41</v>
      </c>
      <c r="I3" s="11" t="s">
        <v>42</v>
      </c>
      <c r="J3" s="11" t="s">
        <v>43</v>
      </c>
      <c r="K3" s="38" t="s">
        <v>36</v>
      </c>
      <c r="L3" s="10" t="s">
        <v>37</v>
      </c>
      <c r="M3" s="11" t="s">
        <v>38</v>
      </c>
      <c r="N3" s="11" t="s">
        <v>44</v>
      </c>
      <c r="O3" s="11" t="s">
        <v>39</v>
      </c>
      <c r="P3" s="11" t="s">
        <v>42</v>
      </c>
      <c r="Q3" s="55" t="s">
        <v>43</v>
      </c>
      <c r="R3" s="56" t="s">
        <v>36</v>
      </c>
      <c r="S3" s="57" t="s">
        <v>38</v>
      </c>
      <c r="T3" s="57" t="s">
        <v>39</v>
      </c>
      <c r="U3" s="57" t="s">
        <v>45</v>
      </c>
      <c r="V3" s="57" t="s">
        <v>42</v>
      </c>
      <c r="W3" s="58" t="s">
        <v>43</v>
      </c>
      <c r="X3" s="59"/>
    </row>
    <row r="4" ht="17.25" spans="1:24">
      <c r="A4" s="12" t="s">
        <v>50</v>
      </c>
      <c r="B4" s="13" t="s">
        <v>49</v>
      </c>
      <c r="C4" s="14">
        <v>38</v>
      </c>
      <c r="D4" s="15">
        <f>I4-草稿!I4</f>
        <v>-4</v>
      </c>
      <c r="E4" s="15">
        <f>VLOOKUP(B4,草稿!$AR:$AV,4,FALSE)</f>
        <v>1</v>
      </c>
      <c r="F4" s="15">
        <f>56+17</f>
        <v>73</v>
      </c>
      <c r="G4" s="15"/>
      <c r="H4" s="15"/>
      <c r="I4" s="15">
        <f>SUM(E4:H4)</f>
        <v>74</v>
      </c>
      <c r="J4" s="39">
        <f t="shared" ref="J4:J48" si="0">I4/C4</f>
        <v>1.94736842105263</v>
      </c>
      <c r="K4" s="40">
        <v>70</v>
      </c>
      <c r="L4" s="15">
        <f>P4-草稿!P4</f>
        <v>5.5</v>
      </c>
      <c r="M4" s="15">
        <f>VLOOKUP(B4,草稿!$AR:$AV,5,FALSE)/10000</f>
        <v>47.5</v>
      </c>
      <c r="N4" s="15"/>
      <c r="O4" s="15"/>
      <c r="P4" s="15">
        <f>SUM(M4:O4)</f>
        <v>47.5</v>
      </c>
      <c r="Q4" s="60">
        <f t="shared" ref="Q4:Q48" si="1">P4/K4</f>
        <v>0.678571428571429</v>
      </c>
      <c r="R4" s="40">
        <v>1</v>
      </c>
      <c r="S4" s="61"/>
      <c r="T4" s="61">
        <f>28+8</f>
        <v>36</v>
      </c>
      <c r="U4" s="61"/>
      <c r="V4" s="15">
        <f t="shared" ref="V4:V47" si="2">SUM(S4:U4)</f>
        <v>36</v>
      </c>
      <c r="W4" s="60">
        <f t="shared" ref="W4:W48" si="3">V4/R4</f>
        <v>36</v>
      </c>
      <c r="X4" s="62">
        <f t="shared" ref="X4:X48" si="4">IF(J4&gt;1.2,1.2,J4)*0.05+IF(Q4&gt;1.2,1.2,Q4)*0.05+IF(W4&gt;1.2,1.2,W4)*0.05</f>
        <v>0.153928571428571</v>
      </c>
    </row>
    <row r="5" ht="17.25" spans="1:24">
      <c r="A5" s="16"/>
      <c r="B5" s="17" t="s">
        <v>69</v>
      </c>
      <c r="C5" s="18">
        <v>20</v>
      </c>
      <c r="D5" s="15">
        <f>I5-草稿!I5</f>
        <v>-2</v>
      </c>
      <c r="E5" s="15">
        <f>VLOOKUP(B5,草稿!$AR:$AV,4,FALSE)</f>
        <v>6</v>
      </c>
      <c r="F5" s="19"/>
      <c r="G5" s="15"/>
      <c r="H5" s="15"/>
      <c r="I5" s="15">
        <f t="shared" ref="I5:I18" si="5">SUM(E5:H5)</f>
        <v>6</v>
      </c>
      <c r="J5" s="41">
        <f t="shared" si="0"/>
        <v>0.3</v>
      </c>
      <c r="K5" s="42">
        <v>80</v>
      </c>
      <c r="L5" s="15">
        <f>P5-草稿!P5</f>
        <v>20.67</v>
      </c>
      <c r="M5" s="15">
        <f>VLOOKUP(B5,草稿!$AR:$AV,5,FALSE)/10000</f>
        <v>48.47</v>
      </c>
      <c r="N5" s="15"/>
      <c r="O5" s="19"/>
      <c r="P5" s="15">
        <f t="shared" ref="P4:P47" si="6">SUM(M5:O5)</f>
        <v>48.47</v>
      </c>
      <c r="Q5" s="63">
        <f t="shared" si="1"/>
        <v>0.605875</v>
      </c>
      <c r="R5" s="40">
        <v>2</v>
      </c>
      <c r="S5" s="61">
        <v>1</v>
      </c>
      <c r="T5" s="64"/>
      <c r="U5" s="61"/>
      <c r="V5" s="15">
        <f t="shared" si="2"/>
        <v>1</v>
      </c>
      <c r="W5" s="63">
        <f t="shared" si="3"/>
        <v>0.5</v>
      </c>
      <c r="X5" s="65">
        <f t="shared" si="4"/>
        <v>0.07029375</v>
      </c>
    </row>
    <row r="6" ht="17.25" spans="1:24">
      <c r="A6" s="16"/>
      <c r="B6" s="17" t="s">
        <v>34</v>
      </c>
      <c r="C6" s="18">
        <v>22</v>
      </c>
      <c r="D6" s="15">
        <f>I6-草稿!I6</f>
        <v>10</v>
      </c>
      <c r="E6" s="15">
        <f>VLOOKUP(B6,草稿!$AR:$AV,4,FALSE)</f>
        <v>15</v>
      </c>
      <c r="F6" s="19"/>
      <c r="G6" s="15"/>
      <c r="H6" s="15"/>
      <c r="I6" s="15">
        <f t="shared" si="5"/>
        <v>15</v>
      </c>
      <c r="J6" s="41">
        <f t="shared" si="0"/>
        <v>0.681818181818182</v>
      </c>
      <c r="K6" s="42">
        <v>110</v>
      </c>
      <c r="L6" s="15">
        <f>P6-草稿!P6</f>
        <v>30.5783</v>
      </c>
      <c r="M6" s="15">
        <f>VLOOKUP(B6,草稿!$AR:$AV,5,FALSE)/10000</f>
        <v>59.0483</v>
      </c>
      <c r="N6" s="15"/>
      <c r="O6" s="19"/>
      <c r="P6" s="15">
        <f t="shared" si="6"/>
        <v>59.0483</v>
      </c>
      <c r="Q6" s="63">
        <f t="shared" si="1"/>
        <v>0.536802727272727</v>
      </c>
      <c r="R6" s="40">
        <v>3</v>
      </c>
      <c r="S6" s="61"/>
      <c r="T6" s="64"/>
      <c r="U6" s="61"/>
      <c r="V6" s="15">
        <f t="shared" si="2"/>
        <v>0</v>
      </c>
      <c r="W6" s="63">
        <f t="shared" si="3"/>
        <v>0</v>
      </c>
      <c r="X6" s="65">
        <f t="shared" si="4"/>
        <v>0.0609310454545455</v>
      </c>
    </row>
    <row r="7" ht="17.25" spans="1:24">
      <c r="A7" s="16"/>
      <c r="B7" s="17" t="s">
        <v>66</v>
      </c>
      <c r="C7" s="18">
        <v>38</v>
      </c>
      <c r="D7" s="15">
        <f>I7-草稿!I7</f>
        <v>-14</v>
      </c>
      <c r="E7" s="15">
        <f>VLOOKUP(B7,草稿!$AR:$AV,4,FALSE)</f>
        <v>1</v>
      </c>
      <c r="F7" s="19"/>
      <c r="G7" s="15"/>
      <c r="H7" s="15"/>
      <c r="I7" s="15">
        <f t="shared" si="5"/>
        <v>1</v>
      </c>
      <c r="J7" s="41">
        <f t="shared" si="0"/>
        <v>0.0263157894736842</v>
      </c>
      <c r="K7" s="42">
        <v>200</v>
      </c>
      <c r="L7" s="15">
        <f>P7-草稿!P7</f>
        <v>15.1717</v>
      </c>
      <c r="M7" s="15">
        <f>VLOOKUP(B7,草稿!$AR:$AV,5,FALSE)/10000</f>
        <v>65.6</v>
      </c>
      <c r="N7" s="15"/>
      <c r="O7" s="19"/>
      <c r="P7" s="15">
        <f t="shared" si="6"/>
        <v>65.6</v>
      </c>
      <c r="Q7" s="63">
        <f t="shared" si="1"/>
        <v>0.328</v>
      </c>
      <c r="R7" s="40">
        <v>2</v>
      </c>
      <c r="S7" s="61"/>
      <c r="T7" s="64"/>
      <c r="U7" s="61"/>
      <c r="V7" s="15">
        <f t="shared" si="2"/>
        <v>0</v>
      </c>
      <c r="W7" s="63">
        <f t="shared" si="3"/>
        <v>0</v>
      </c>
      <c r="X7" s="65">
        <f t="shared" si="4"/>
        <v>0.0177157894736842</v>
      </c>
    </row>
    <row r="8" ht="17.25" spans="1:24">
      <c r="A8" s="16"/>
      <c r="B8" s="17" t="s">
        <v>35</v>
      </c>
      <c r="C8" s="18">
        <v>22</v>
      </c>
      <c r="D8" s="15">
        <f>I8-草稿!I8</f>
        <v>3</v>
      </c>
      <c r="E8" s="15">
        <f>VLOOKUP(B8,草稿!$AR:$AV,4,FALSE)</f>
        <v>9</v>
      </c>
      <c r="F8" s="19"/>
      <c r="G8" s="15"/>
      <c r="H8" s="15"/>
      <c r="I8" s="15">
        <f t="shared" si="5"/>
        <v>9</v>
      </c>
      <c r="J8" s="41">
        <f t="shared" si="0"/>
        <v>0.409090909090909</v>
      </c>
      <c r="K8" s="42">
        <v>200</v>
      </c>
      <c r="L8" s="15">
        <f>P8-草稿!P8</f>
        <v>0</v>
      </c>
      <c r="M8" s="15">
        <f>VLOOKUP(B8,草稿!$AR:$AV,5,FALSE)/10000</f>
        <v>26</v>
      </c>
      <c r="N8" s="15"/>
      <c r="O8" s="19"/>
      <c r="P8" s="15">
        <f t="shared" si="6"/>
        <v>26</v>
      </c>
      <c r="Q8" s="63">
        <f t="shared" si="1"/>
        <v>0.13</v>
      </c>
      <c r="R8" s="40">
        <v>2</v>
      </c>
      <c r="S8" s="61"/>
      <c r="T8" s="64"/>
      <c r="U8" s="61"/>
      <c r="V8" s="15">
        <f t="shared" si="2"/>
        <v>0</v>
      </c>
      <c r="W8" s="63">
        <f t="shared" si="3"/>
        <v>0</v>
      </c>
      <c r="X8" s="65">
        <f t="shared" si="4"/>
        <v>0.0269545454545455</v>
      </c>
    </row>
    <row r="9" ht="17.25" spans="1:24">
      <c r="A9" s="16"/>
      <c r="B9" s="17" t="s">
        <v>64</v>
      </c>
      <c r="C9" s="18">
        <v>27</v>
      </c>
      <c r="D9" s="15">
        <f>I9-草稿!I9</f>
        <v>1</v>
      </c>
      <c r="E9" s="15">
        <f>VLOOKUP(B9,草稿!$AR:$AV,4,FALSE)</f>
        <v>3</v>
      </c>
      <c r="F9" s="19"/>
      <c r="G9" s="15"/>
      <c r="H9" s="15"/>
      <c r="I9" s="15">
        <f t="shared" si="5"/>
        <v>3</v>
      </c>
      <c r="J9" s="41">
        <f t="shared" si="0"/>
        <v>0.111111111111111</v>
      </c>
      <c r="K9" s="42">
        <v>200</v>
      </c>
      <c r="L9" s="15">
        <f>P9-草稿!P9</f>
        <v>-9.59</v>
      </c>
      <c r="M9" s="15">
        <f>VLOOKUP(B9,草稿!$AR:$AV,5,FALSE)/10000</f>
        <v>30.71</v>
      </c>
      <c r="N9" s="15"/>
      <c r="O9" s="19"/>
      <c r="P9" s="15">
        <f t="shared" si="6"/>
        <v>30.71</v>
      </c>
      <c r="Q9" s="63">
        <f t="shared" si="1"/>
        <v>0.15355</v>
      </c>
      <c r="R9" s="40">
        <v>2</v>
      </c>
      <c r="S9" s="61"/>
      <c r="T9" s="64"/>
      <c r="U9" s="61"/>
      <c r="V9" s="15">
        <f t="shared" si="2"/>
        <v>0</v>
      </c>
      <c r="W9" s="63">
        <f t="shared" si="3"/>
        <v>0</v>
      </c>
      <c r="X9" s="65">
        <f t="shared" si="4"/>
        <v>0.0132330555555556</v>
      </c>
    </row>
    <row r="10" ht="17.25" spans="1:24">
      <c r="A10" s="16"/>
      <c r="B10" s="17" t="s">
        <v>114</v>
      </c>
      <c r="C10" s="18">
        <v>29</v>
      </c>
      <c r="D10" s="15">
        <f>I10-草稿!I10</f>
        <v>1</v>
      </c>
      <c r="E10" s="15">
        <f>VLOOKUP(B10,草稿!$AR:$AV,4,FALSE)</f>
        <v>2</v>
      </c>
      <c r="F10" s="19"/>
      <c r="G10" s="15"/>
      <c r="H10" s="15"/>
      <c r="I10" s="15">
        <f t="shared" si="5"/>
        <v>2</v>
      </c>
      <c r="J10" s="41">
        <f t="shared" si="0"/>
        <v>0.0689655172413793</v>
      </c>
      <c r="K10" s="42">
        <v>140</v>
      </c>
      <c r="L10" s="15">
        <f>P10-草稿!P10</f>
        <v>-5.3</v>
      </c>
      <c r="M10" s="15">
        <f>VLOOKUP(B10,草稿!$AR:$AV,5,FALSE)/10000</f>
        <v>40.3</v>
      </c>
      <c r="N10" s="15"/>
      <c r="O10" s="19"/>
      <c r="P10" s="15">
        <f t="shared" si="6"/>
        <v>40.3</v>
      </c>
      <c r="Q10" s="63">
        <f t="shared" si="1"/>
        <v>0.287857142857143</v>
      </c>
      <c r="R10" s="40">
        <v>2</v>
      </c>
      <c r="S10" s="61"/>
      <c r="T10" s="64"/>
      <c r="U10" s="61"/>
      <c r="V10" s="15">
        <f t="shared" si="2"/>
        <v>0</v>
      </c>
      <c r="W10" s="63">
        <f t="shared" si="3"/>
        <v>0</v>
      </c>
      <c r="X10" s="65">
        <f t="shared" si="4"/>
        <v>0.0178411330049261</v>
      </c>
    </row>
    <row r="11" ht="17.25" spans="1:24">
      <c r="A11" s="16"/>
      <c r="B11" s="17" t="s">
        <v>73</v>
      </c>
      <c r="C11" s="18">
        <v>25</v>
      </c>
      <c r="D11" s="15">
        <f>I11-草稿!I11</f>
        <v>0</v>
      </c>
      <c r="E11" s="15">
        <f>VLOOKUP(B11,草稿!$AR:$AV,4,FALSE)</f>
        <v>0</v>
      </c>
      <c r="F11" s="19"/>
      <c r="G11" s="15"/>
      <c r="H11" s="15"/>
      <c r="I11" s="15">
        <f t="shared" si="5"/>
        <v>0</v>
      </c>
      <c r="J11" s="41">
        <f t="shared" si="0"/>
        <v>0</v>
      </c>
      <c r="K11" s="42">
        <v>120</v>
      </c>
      <c r="L11" s="15">
        <f>P11-草稿!P11</f>
        <v>20.75</v>
      </c>
      <c r="M11" s="15">
        <f>VLOOKUP(B11,草稿!$AR:$AV,5,FALSE)/10000</f>
        <v>38.05</v>
      </c>
      <c r="N11" s="15"/>
      <c r="O11" s="19"/>
      <c r="P11" s="15">
        <f t="shared" si="6"/>
        <v>38.05</v>
      </c>
      <c r="Q11" s="63">
        <f t="shared" si="1"/>
        <v>0.317083333333333</v>
      </c>
      <c r="R11" s="40">
        <v>2</v>
      </c>
      <c r="S11" s="61"/>
      <c r="T11" s="64"/>
      <c r="U11" s="61"/>
      <c r="V11" s="15">
        <f t="shared" si="2"/>
        <v>0</v>
      </c>
      <c r="W11" s="63">
        <f t="shared" si="3"/>
        <v>0</v>
      </c>
      <c r="X11" s="65">
        <f t="shared" si="4"/>
        <v>0.0158541666666667</v>
      </c>
    </row>
    <row r="12" ht="17.25" spans="1:24">
      <c r="A12" s="16"/>
      <c r="B12" s="17" t="s">
        <v>51</v>
      </c>
      <c r="C12" s="18">
        <v>20</v>
      </c>
      <c r="D12" s="15">
        <f>I12-草稿!I12</f>
        <v>0</v>
      </c>
      <c r="E12" s="15">
        <f>VLOOKUP(B12,草稿!$AR:$AV,4,FALSE)</f>
        <v>3</v>
      </c>
      <c r="F12" s="19"/>
      <c r="G12" s="15"/>
      <c r="H12" s="15"/>
      <c r="I12" s="15">
        <f t="shared" si="5"/>
        <v>3</v>
      </c>
      <c r="J12" s="41">
        <f t="shared" si="0"/>
        <v>0.15</v>
      </c>
      <c r="K12" s="42">
        <v>60</v>
      </c>
      <c r="L12" s="15">
        <f>P12-草稿!P12</f>
        <v>-6.85</v>
      </c>
      <c r="M12" s="15">
        <f>VLOOKUP(B12,草稿!$AR:$AV,5,FALSE)/10000</f>
        <v>19.5</v>
      </c>
      <c r="N12" s="15"/>
      <c r="O12" s="19"/>
      <c r="P12" s="15">
        <f t="shared" si="6"/>
        <v>19.5</v>
      </c>
      <c r="Q12" s="63">
        <f t="shared" si="1"/>
        <v>0.325</v>
      </c>
      <c r="R12" s="40">
        <v>1</v>
      </c>
      <c r="S12" s="61"/>
      <c r="T12" s="64"/>
      <c r="U12" s="61"/>
      <c r="V12" s="15">
        <f t="shared" si="2"/>
        <v>0</v>
      </c>
      <c r="W12" s="63">
        <f t="shared" si="3"/>
        <v>0</v>
      </c>
      <c r="X12" s="65">
        <f t="shared" si="4"/>
        <v>0.02375</v>
      </c>
    </row>
    <row r="13" ht="17.25" spans="1:24">
      <c r="A13" s="16"/>
      <c r="B13" s="17" t="s">
        <v>57</v>
      </c>
      <c r="C13" s="18">
        <v>29</v>
      </c>
      <c r="D13" s="15">
        <f>I13-草稿!I13</f>
        <v>3</v>
      </c>
      <c r="E13" s="15">
        <f>VLOOKUP(B13,草稿!$AR:$AV,4,FALSE)</f>
        <v>3</v>
      </c>
      <c r="F13" s="19"/>
      <c r="G13" s="15"/>
      <c r="H13" s="15"/>
      <c r="I13" s="15">
        <f t="shared" si="5"/>
        <v>3</v>
      </c>
      <c r="J13" s="41">
        <f t="shared" si="0"/>
        <v>0.103448275862069</v>
      </c>
      <c r="K13" s="42">
        <v>200</v>
      </c>
      <c r="L13" s="15">
        <f>P13-草稿!P13</f>
        <v>-2.0877</v>
      </c>
      <c r="M13" s="15">
        <f>VLOOKUP(B13,草稿!$AR:$AV,5,FALSE)/10000</f>
        <v>19.46</v>
      </c>
      <c r="N13" s="15">
        <f>1.2223</f>
        <v>1.2223</v>
      </c>
      <c r="O13" s="19"/>
      <c r="P13" s="15">
        <f t="shared" si="6"/>
        <v>20.6823</v>
      </c>
      <c r="Q13" s="63">
        <f t="shared" si="1"/>
        <v>0.1034115</v>
      </c>
      <c r="R13" s="40">
        <v>2</v>
      </c>
      <c r="S13" s="61"/>
      <c r="T13" s="64"/>
      <c r="U13" s="61"/>
      <c r="V13" s="15">
        <f t="shared" si="2"/>
        <v>0</v>
      </c>
      <c r="W13" s="63">
        <f t="shared" si="3"/>
        <v>0</v>
      </c>
      <c r="X13" s="65">
        <f t="shared" si="4"/>
        <v>0.0103429887931034</v>
      </c>
    </row>
    <row r="14" ht="17.25" spans="1:24">
      <c r="A14" s="16"/>
      <c r="B14" s="17" t="s">
        <v>72</v>
      </c>
      <c r="C14" s="18">
        <v>27</v>
      </c>
      <c r="D14" s="15">
        <f>I14-草稿!I14</f>
        <v>0</v>
      </c>
      <c r="E14" s="15">
        <f>VLOOKUP(B14,草稿!$AR:$AV,4,FALSE)</f>
        <v>0</v>
      </c>
      <c r="F14" s="19"/>
      <c r="G14" s="15"/>
      <c r="H14" s="15"/>
      <c r="I14" s="15">
        <f t="shared" si="5"/>
        <v>0</v>
      </c>
      <c r="J14" s="41">
        <f t="shared" si="0"/>
        <v>0</v>
      </c>
      <c r="K14" s="42">
        <v>70</v>
      </c>
      <c r="L14" s="15">
        <f>P14-草稿!P14</f>
        <v>23.27</v>
      </c>
      <c r="M14" s="15">
        <f>VLOOKUP(B14,草稿!$AR:$AV,5,FALSE)/10000</f>
        <v>33.27</v>
      </c>
      <c r="N14" s="15"/>
      <c r="O14" s="19"/>
      <c r="P14" s="15">
        <f t="shared" si="6"/>
        <v>33.27</v>
      </c>
      <c r="Q14" s="63">
        <f t="shared" si="1"/>
        <v>0.475285714285714</v>
      </c>
      <c r="R14" s="40">
        <v>2</v>
      </c>
      <c r="S14" s="61"/>
      <c r="T14" s="64"/>
      <c r="U14" s="61"/>
      <c r="V14" s="15">
        <f t="shared" si="2"/>
        <v>0</v>
      </c>
      <c r="W14" s="63">
        <f t="shared" si="3"/>
        <v>0</v>
      </c>
      <c r="X14" s="65">
        <f t="shared" si="4"/>
        <v>0.0237642857142857</v>
      </c>
    </row>
    <row r="15" ht="17.25" spans="1:24">
      <c r="A15" s="16"/>
      <c r="B15" s="17" t="s">
        <v>54</v>
      </c>
      <c r="C15" s="18">
        <v>30</v>
      </c>
      <c r="D15" s="15">
        <f>I15-草稿!I15</f>
        <v>-11</v>
      </c>
      <c r="E15" s="15">
        <f>VLOOKUP(B15,草稿!$AR:$AV,4,FALSE)</f>
        <v>1</v>
      </c>
      <c r="F15" s="19"/>
      <c r="G15" s="15"/>
      <c r="H15" s="15"/>
      <c r="I15" s="15">
        <f t="shared" si="5"/>
        <v>1</v>
      </c>
      <c r="J15" s="41">
        <f t="shared" si="0"/>
        <v>0.0333333333333333</v>
      </c>
      <c r="K15" s="42">
        <v>160</v>
      </c>
      <c r="L15" s="15">
        <f>P15-草稿!P15</f>
        <v>-9.2323</v>
      </c>
      <c r="M15" s="15">
        <f>VLOOKUP(B15,草稿!$AR:$AV,5,FALSE)/10000</f>
        <v>11.1</v>
      </c>
      <c r="N15" s="15"/>
      <c r="O15" s="19"/>
      <c r="P15" s="15">
        <f t="shared" si="6"/>
        <v>11.1</v>
      </c>
      <c r="Q15" s="63">
        <f t="shared" si="1"/>
        <v>0.069375</v>
      </c>
      <c r="R15" s="40">
        <v>2</v>
      </c>
      <c r="S15" s="61"/>
      <c r="T15" s="64"/>
      <c r="U15" s="61"/>
      <c r="V15" s="15">
        <f t="shared" si="2"/>
        <v>0</v>
      </c>
      <c r="W15" s="63">
        <f t="shared" si="3"/>
        <v>0</v>
      </c>
      <c r="X15" s="65">
        <f t="shared" si="4"/>
        <v>0.00513541666666667</v>
      </c>
    </row>
    <row r="16" ht="17.25" spans="1:24">
      <c r="A16" s="16"/>
      <c r="B16" s="17" t="s">
        <v>32</v>
      </c>
      <c r="C16" s="18">
        <v>22</v>
      </c>
      <c r="D16" s="15">
        <f>I16-草稿!I16</f>
        <v>-3</v>
      </c>
      <c r="E16" s="15">
        <f>VLOOKUP(B16,草稿!$AR:$AV,4,FALSE)</f>
        <v>0</v>
      </c>
      <c r="F16" s="19"/>
      <c r="G16" s="15"/>
      <c r="H16" s="15"/>
      <c r="I16" s="15">
        <f t="shared" si="5"/>
        <v>0</v>
      </c>
      <c r="J16" s="41">
        <f t="shared" si="0"/>
        <v>0</v>
      </c>
      <c r="K16" s="42">
        <v>90</v>
      </c>
      <c r="L16" s="15">
        <f>P16-草稿!P16</f>
        <v>-19.3</v>
      </c>
      <c r="M16" s="15">
        <f>VLOOKUP(B16,草稿!$AR:$AV,5,FALSE)/10000</f>
        <v>0.2</v>
      </c>
      <c r="N16" s="15"/>
      <c r="O16" s="19"/>
      <c r="P16" s="15">
        <f t="shared" si="6"/>
        <v>0.2</v>
      </c>
      <c r="Q16" s="63">
        <f t="shared" si="1"/>
        <v>0.00222222222222222</v>
      </c>
      <c r="R16" s="40">
        <v>2</v>
      </c>
      <c r="S16" s="61"/>
      <c r="T16" s="64"/>
      <c r="U16" s="61"/>
      <c r="V16" s="15">
        <f t="shared" si="2"/>
        <v>0</v>
      </c>
      <c r="W16" s="63">
        <f t="shared" si="3"/>
        <v>0</v>
      </c>
      <c r="X16" s="65">
        <f t="shared" si="4"/>
        <v>0.000111111111111111</v>
      </c>
    </row>
    <row r="17" ht="17.25" spans="1:24">
      <c r="A17" s="16"/>
      <c r="B17" s="17" t="s">
        <v>104</v>
      </c>
      <c r="C17" s="18">
        <v>20</v>
      </c>
      <c r="D17" s="15">
        <f>I17-草稿!I17</f>
        <v>-1</v>
      </c>
      <c r="E17" s="15">
        <f>VLOOKUP(B17,草稿!$AR:$AV,4,FALSE)</f>
        <v>0</v>
      </c>
      <c r="F17" s="19"/>
      <c r="G17" s="15"/>
      <c r="H17" s="15"/>
      <c r="I17" s="15">
        <f t="shared" si="5"/>
        <v>0</v>
      </c>
      <c r="J17" s="41">
        <f t="shared" si="0"/>
        <v>0</v>
      </c>
      <c r="K17" s="42">
        <v>150</v>
      </c>
      <c r="L17" s="15">
        <f>P17-草稿!P17</f>
        <v>8.2</v>
      </c>
      <c r="M17" s="15">
        <f>VLOOKUP(B17,草稿!$AR:$AV,5,FALSE)/10000</f>
        <v>17.3</v>
      </c>
      <c r="N17" s="15"/>
      <c r="O17" s="19"/>
      <c r="P17" s="15">
        <f t="shared" si="6"/>
        <v>17.3</v>
      </c>
      <c r="Q17" s="63">
        <f t="shared" si="1"/>
        <v>0.115333333333333</v>
      </c>
      <c r="R17" s="40">
        <v>1</v>
      </c>
      <c r="S17" s="61"/>
      <c r="T17" s="64"/>
      <c r="U17" s="61"/>
      <c r="V17" s="15">
        <f t="shared" si="2"/>
        <v>0</v>
      </c>
      <c r="W17" s="63">
        <f t="shared" si="3"/>
        <v>0</v>
      </c>
      <c r="X17" s="65">
        <f t="shared" si="4"/>
        <v>0.00576666666666667</v>
      </c>
    </row>
    <row r="18" ht="18" spans="1:24">
      <c r="A18" s="20"/>
      <c r="B18" s="21" t="s">
        <v>107</v>
      </c>
      <c r="C18" s="22">
        <v>20</v>
      </c>
      <c r="D18" s="15">
        <f>I18-草稿!I18</f>
        <v>0</v>
      </c>
      <c r="E18" s="15">
        <f>VLOOKUP(B18,草稿!$AR:$AV,4,FALSE)</f>
        <v>0</v>
      </c>
      <c r="F18" s="24"/>
      <c r="G18" s="23"/>
      <c r="H18" s="23"/>
      <c r="I18" s="23">
        <f t="shared" si="5"/>
        <v>0</v>
      </c>
      <c r="J18" s="43">
        <f t="shared" si="0"/>
        <v>0</v>
      </c>
      <c r="K18" s="44">
        <v>110</v>
      </c>
      <c r="L18" s="15">
        <f>P18-草稿!P18</f>
        <v>-10</v>
      </c>
      <c r="M18" s="15">
        <f>VLOOKUP(B18,草稿!$AR:$AV,5,FALSE)/10000</f>
        <v>10</v>
      </c>
      <c r="N18" s="23"/>
      <c r="O18" s="24"/>
      <c r="P18" s="23">
        <f t="shared" si="6"/>
        <v>10</v>
      </c>
      <c r="Q18" s="66">
        <f t="shared" si="1"/>
        <v>0.0909090909090909</v>
      </c>
      <c r="R18" s="46">
        <v>2</v>
      </c>
      <c r="S18" s="67"/>
      <c r="T18" s="68"/>
      <c r="U18" s="67"/>
      <c r="V18" s="23">
        <f t="shared" si="2"/>
        <v>0</v>
      </c>
      <c r="W18" s="66">
        <f t="shared" si="3"/>
        <v>0</v>
      </c>
      <c r="X18" s="69">
        <f t="shared" si="4"/>
        <v>0.00454545454545455</v>
      </c>
    </row>
    <row r="19" ht="18" spans="1:24">
      <c r="A19" s="25" t="s">
        <v>147</v>
      </c>
      <c r="B19" s="13" t="s">
        <v>109</v>
      </c>
      <c r="C19" s="14">
        <v>10</v>
      </c>
      <c r="D19" s="15">
        <f>I19-草稿!I19</f>
        <v>0</v>
      </c>
      <c r="E19" s="15">
        <f>VLOOKUP(B19,草稿!$AR:$AV,4,FALSE)</f>
        <v>3</v>
      </c>
      <c r="F19" s="26"/>
      <c r="G19" s="15"/>
      <c r="H19" s="15"/>
      <c r="I19" s="15">
        <f t="shared" ref="I19:I47" si="7">SUM(E19:H19)</f>
        <v>3</v>
      </c>
      <c r="J19" s="39">
        <f t="shared" si="0"/>
        <v>0.3</v>
      </c>
      <c r="K19" s="40">
        <v>100</v>
      </c>
      <c r="L19" s="15">
        <f>P19-草稿!P19</f>
        <v>0</v>
      </c>
      <c r="M19" s="15">
        <f>VLOOKUP(B19,草稿!$AR:$AV,5,FALSE)/10000</f>
        <v>29.95</v>
      </c>
      <c r="N19" s="15"/>
      <c r="O19" s="26"/>
      <c r="P19" s="15">
        <f t="shared" si="6"/>
        <v>29.95</v>
      </c>
      <c r="Q19" s="60">
        <f t="shared" si="1"/>
        <v>0.2995</v>
      </c>
      <c r="R19" s="40">
        <v>1</v>
      </c>
      <c r="S19" s="61">
        <v>1</v>
      </c>
      <c r="T19" s="70"/>
      <c r="U19" s="70"/>
      <c r="V19" s="15">
        <f t="shared" si="2"/>
        <v>1</v>
      </c>
      <c r="W19" s="71">
        <f t="shared" si="3"/>
        <v>1</v>
      </c>
      <c r="X19" s="62">
        <f t="shared" si="4"/>
        <v>0.079975</v>
      </c>
    </row>
    <row r="20" ht="17.25" spans="1:24">
      <c r="A20" s="25"/>
      <c r="B20" s="13" t="s">
        <v>157</v>
      </c>
      <c r="C20" s="14">
        <v>9</v>
      </c>
      <c r="D20" s="15">
        <f>I20-草稿!I20</f>
        <v>0</v>
      </c>
      <c r="E20" s="15">
        <f>VLOOKUP(B20,草稿!$AR:$AV,4,FALSE)</f>
        <v>1</v>
      </c>
      <c r="F20" s="26"/>
      <c r="G20" s="15"/>
      <c r="H20" s="15"/>
      <c r="I20" s="15">
        <f t="shared" si="7"/>
        <v>1</v>
      </c>
      <c r="J20" s="39">
        <f t="shared" si="0"/>
        <v>0.111111111111111</v>
      </c>
      <c r="K20" s="40">
        <v>50</v>
      </c>
      <c r="L20" s="15">
        <f>P20-草稿!P20</f>
        <v>0</v>
      </c>
      <c r="M20" s="15">
        <f>VLOOKUP(B20,草稿!$AR:$AV,5,FALSE)/10000</f>
        <v>43</v>
      </c>
      <c r="N20" s="15"/>
      <c r="O20" s="26"/>
      <c r="P20" s="15">
        <f t="shared" si="6"/>
        <v>43</v>
      </c>
      <c r="Q20" s="60">
        <f t="shared" si="1"/>
        <v>0.86</v>
      </c>
      <c r="R20" s="40">
        <v>1</v>
      </c>
      <c r="S20" s="61"/>
      <c r="T20" s="70"/>
      <c r="U20" s="70"/>
      <c r="V20" s="15">
        <f t="shared" si="2"/>
        <v>0</v>
      </c>
      <c r="W20" s="71">
        <f t="shared" si="3"/>
        <v>0</v>
      </c>
      <c r="X20" s="62">
        <f t="shared" si="4"/>
        <v>0.0485555555555556</v>
      </c>
    </row>
    <row r="21" ht="17.25" spans="1:24">
      <c r="A21" s="25"/>
      <c r="B21" s="13" t="s">
        <v>121</v>
      </c>
      <c r="C21" s="14">
        <v>17</v>
      </c>
      <c r="D21" s="15">
        <f>I21-草稿!I21</f>
        <v>-10</v>
      </c>
      <c r="E21" s="15">
        <f>VLOOKUP(B21,草稿!$AR:$AV,4,FALSE)</f>
        <v>1</v>
      </c>
      <c r="F21" s="26"/>
      <c r="G21" s="15"/>
      <c r="H21" s="15"/>
      <c r="I21" s="15">
        <f t="shared" si="7"/>
        <v>1</v>
      </c>
      <c r="J21" s="39">
        <f t="shared" si="0"/>
        <v>0.0588235294117647</v>
      </c>
      <c r="K21" s="40">
        <v>20</v>
      </c>
      <c r="L21" s="15">
        <f>P21-草稿!P21</f>
        <v>13.576</v>
      </c>
      <c r="M21" s="15">
        <f>VLOOKUP(B21,草稿!$AR:$AV,5,FALSE)/10000</f>
        <v>56.676</v>
      </c>
      <c r="N21" s="15"/>
      <c r="O21" s="26"/>
      <c r="P21" s="15">
        <f t="shared" si="6"/>
        <v>56.676</v>
      </c>
      <c r="Q21" s="60">
        <f t="shared" si="1"/>
        <v>2.8338</v>
      </c>
      <c r="R21" s="40">
        <v>1</v>
      </c>
      <c r="S21" s="61"/>
      <c r="T21" s="70"/>
      <c r="U21" s="70"/>
      <c r="V21" s="15">
        <f t="shared" si="2"/>
        <v>0</v>
      </c>
      <c r="W21" s="71">
        <f t="shared" si="3"/>
        <v>0</v>
      </c>
      <c r="X21" s="62">
        <f t="shared" si="4"/>
        <v>0.0629411764705882</v>
      </c>
    </row>
    <row r="22" ht="17.25" spans="1:24">
      <c r="A22" s="25"/>
      <c r="B22" s="13" t="s">
        <v>111</v>
      </c>
      <c r="C22" s="14">
        <v>9</v>
      </c>
      <c r="D22" s="15">
        <f>I22-草稿!I22</f>
        <v>7</v>
      </c>
      <c r="E22" s="15">
        <f>VLOOKUP(B22,草稿!$AR:$AV,4,FALSE)</f>
        <v>8</v>
      </c>
      <c r="F22" s="26"/>
      <c r="G22" s="15"/>
      <c r="H22" s="15"/>
      <c r="I22" s="15">
        <f t="shared" si="7"/>
        <v>8</v>
      </c>
      <c r="J22" s="39">
        <f t="shared" si="0"/>
        <v>0.888888888888889</v>
      </c>
      <c r="K22" s="40">
        <v>40</v>
      </c>
      <c r="L22" s="15">
        <f>P22-草稿!P22</f>
        <v>-47.676</v>
      </c>
      <c r="M22" s="15">
        <f>VLOOKUP(B22,草稿!$AR:$AV,5,FALSE)/10000</f>
        <v>9</v>
      </c>
      <c r="N22" s="15"/>
      <c r="O22" s="26"/>
      <c r="P22" s="15">
        <f t="shared" si="6"/>
        <v>9</v>
      </c>
      <c r="Q22" s="60">
        <f t="shared" si="1"/>
        <v>0.225</v>
      </c>
      <c r="R22" s="40">
        <v>1</v>
      </c>
      <c r="S22" s="61"/>
      <c r="T22" s="70"/>
      <c r="U22" s="70"/>
      <c r="V22" s="15">
        <f t="shared" si="2"/>
        <v>0</v>
      </c>
      <c r="W22" s="71">
        <f t="shared" si="3"/>
        <v>0</v>
      </c>
      <c r="X22" s="62">
        <f t="shared" si="4"/>
        <v>0.0556944444444444</v>
      </c>
    </row>
    <row r="23" ht="17.25" spans="1:24">
      <c r="A23" s="25"/>
      <c r="B23" s="13" t="s">
        <v>84</v>
      </c>
      <c r="C23" s="14">
        <v>10</v>
      </c>
      <c r="D23" s="15">
        <f>I23-草稿!I23</f>
        <v>12</v>
      </c>
      <c r="E23" s="15">
        <f>VLOOKUP(B23,草稿!$AR:$AV,4,FALSE)</f>
        <v>12</v>
      </c>
      <c r="F23" s="26"/>
      <c r="G23" s="15"/>
      <c r="H23" s="15"/>
      <c r="I23" s="15">
        <f t="shared" si="7"/>
        <v>12</v>
      </c>
      <c r="J23" s="39">
        <f t="shared" si="0"/>
        <v>1.2</v>
      </c>
      <c r="K23" s="40">
        <v>40</v>
      </c>
      <c r="L23" s="15">
        <f>P23-草稿!P23</f>
        <v>41.8</v>
      </c>
      <c r="M23" s="15">
        <f>VLOOKUP(B23,草稿!$AR:$AV,5,FALSE)/10000</f>
        <v>43.1</v>
      </c>
      <c r="N23" s="15"/>
      <c r="O23" s="26"/>
      <c r="P23" s="15">
        <f t="shared" si="6"/>
        <v>43.1</v>
      </c>
      <c r="Q23" s="60">
        <f t="shared" si="1"/>
        <v>1.0775</v>
      </c>
      <c r="R23" s="40">
        <v>1</v>
      </c>
      <c r="S23" s="61"/>
      <c r="T23" s="70"/>
      <c r="U23" s="70"/>
      <c r="V23" s="15">
        <f t="shared" si="2"/>
        <v>0</v>
      </c>
      <c r="W23" s="71">
        <f t="shared" si="3"/>
        <v>0</v>
      </c>
      <c r="X23" s="62">
        <f t="shared" si="4"/>
        <v>0.113875</v>
      </c>
    </row>
    <row r="24" ht="17.25" spans="1:24">
      <c r="A24" s="25"/>
      <c r="B24" s="13" t="s">
        <v>117</v>
      </c>
      <c r="C24" s="14">
        <v>17</v>
      </c>
      <c r="D24" s="15">
        <f>I24-草稿!I24</f>
        <v>0</v>
      </c>
      <c r="E24" s="15">
        <f>VLOOKUP(B24,草稿!$AR:$AV,4,FALSE)</f>
        <v>7</v>
      </c>
      <c r="F24" s="26"/>
      <c r="G24" s="15"/>
      <c r="H24" s="15"/>
      <c r="I24" s="15">
        <f t="shared" si="7"/>
        <v>7</v>
      </c>
      <c r="J24" s="39">
        <f t="shared" si="0"/>
        <v>0.411764705882353</v>
      </c>
      <c r="K24" s="40">
        <v>40</v>
      </c>
      <c r="L24" s="15">
        <f>P24-草稿!P24</f>
        <v>8.9698</v>
      </c>
      <c r="M24" s="15">
        <f>VLOOKUP(B24,草稿!$AR:$AV,5,FALSE)/10000</f>
        <v>0</v>
      </c>
      <c r="N24" s="15">
        <f>17.9698</f>
        <v>17.9698</v>
      </c>
      <c r="O24" s="26"/>
      <c r="P24" s="15">
        <f t="shared" si="6"/>
        <v>17.9698</v>
      </c>
      <c r="Q24" s="60">
        <f t="shared" si="1"/>
        <v>0.449245</v>
      </c>
      <c r="R24" s="40">
        <v>1</v>
      </c>
      <c r="S24" s="61"/>
      <c r="T24" s="70"/>
      <c r="U24" s="70"/>
      <c r="V24" s="15">
        <f t="shared" si="2"/>
        <v>0</v>
      </c>
      <c r="W24" s="71">
        <f t="shared" si="3"/>
        <v>0</v>
      </c>
      <c r="X24" s="62">
        <f t="shared" si="4"/>
        <v>0.0430504852941176</v>
      </c>
    </row>
    <row r="25" ht="17.25" spans="1:24">
      <c r="A25" s="25"/>
      <c r="B25" s="13" t="s">
        <v>96</v>
      </c>
      <c r="C25" s="14">
        <v>9</v>
      </c>
      <c r="D25" s="15">
        <f>I25-草稿!I25</f>
        <v>-2</v>
      </c>
      <c r="E25" s="15">
        <f>VLOOKUP(B25,草稿!$AR:$AV,4,FALSE)</f>
        <v>5</v>
      </c>
      <c r="F25" s="26"/>
      <c r="G25" s="15"/>
      <c r="H25" s="15"/>
      <c r="I25" s="15">
        <f t="shared" si="7"/>
        <v>5</v>
      </c>
      <c r="J25" s="39">
        <f t="shared" si="0"/>
        <v>0.555555555555556</v>
      </c>
      <c r="K25" s="40">
        <v>80</v>
      </c>
      <c r="L25" s="15">
        <f>P25-草稿!P25</f>
        <v>-5.2</v>
      </c>
      <c r="M25" s="15">
        <f>VLOOKUP(B25,草稿!$AR:$AV,5,FALSE)/10000</f>
        <v>0</v>
      </c>
      <c r="N25" s="15"/>
      <c r="O25" s="26"/>
      <c r="P25" s="15">
        <f t="shared" si="6"/>
        <v>0</v>
      </c>
      <c r="Q25" s="60">
        <f t="shared" si="1"/>
        <v>0</v>
      </c>
      <c r="R25" s="40">
        <v>1</v>
      </c>
      <c r="S25" s="61"/>
      <c r="T25" s="70"/>
      <c r="U25" s="70"/>
      <c r="V25" s="15">
        <f t="shared" si="2"/>
        <v>0</v>
      </c>
      <c r="W25" s="71">
        <f t="shared" si="3"/>
        <v>0</v>
      </c>
      <c r="X25" s="62">
        <f t="shared" si="4"/>
        <v>0.0277777777777778</v>
      </c>
    </row>
    <row r="26" ht="17.25" spans="1:24">
      <c r="A26" s="25"/>
      <c r="B26" s="13" t="s">
        <v>78</v>
      </c>
      <c r="C26" s="14">
        <v>10</v>
      </c>
      <c r="D26" s="15">
        <f>I26-草稿!I26</f>
        <v>1</v>
      </c>
      <c r="E26" s="15">
        <f>VLOOKUP(B26,草稿!$AR:$AV,4,FALSE)</f>
        <v>8</v>
      </c>
      <c r="F26" s="26"/>
      <c r="G26" s="15"/>
      <c r="H26" s="15"/>
      <c r="I26" s="15">
        <f t="shared" si="7"/>
        <v>8</v>
      </c>
      <c r="J26" s="39">
        <f t="shared" si="0"/>
        <v>0.8</v>
      </c>
      <c r="K26" s="40">
        <v>40</v>
      </c>
      <c r="L26" s="15">
        <f>P26-草稿!P26</f>
        <v>-6.8698</v>
      </c>
      <c r="M26" s="15">
        <f>VLOOKUP(B26,草稿!$AR:$AV,5,FALSE)/10000</f>
        <v>11.2</v>
      </c>
      <c r="N26" s="15"/>
      <c r="O26" s="26"/>
      <c r="P26" s="15">
        <f t="shared" si="6"/>
        <v>11.2</v>
      </c>
      <c r="Q26" s="60">
        <f t="shared" si="1"/>
        <v>0.28</v>
      </c>
      <c r="R26" s="40">
        <v>1</v>
      </c>
      <c r="S26" s="61"/>
      <c r="T26" s="70"/>
      <c r="U26" s="70"/>
      <c r="V26" s="15">
        <f t="shared" si="2"/>
        <v>0</v>
      </c>
      <c r="W26" s="71">
        <f t="shared" si="3"/>
        <v>0</v>
      </c>
      <c r="X26" s="62">
        <f t="shared" si="4"/>
        <v>0.054</v>
      </c>
    </row>
    <row r="27" ht="17.25" spans="1:24">
      <c r="A27" s="25"/>
      <c r="B27" s="13" t="s">
        <v>88</v>
      </c>
      <c r="C27" s="14">
        <v>9</v>
      </c>
      <c r="D27" s="15">
        <f>I27-草稿!I27</f>
        <v>-4</v>
      </c>
      <c r="E27" s="15">
        <f>VLOOKUP(B27,草稿!$AR:$AV,4,FALSE)</f>
        <v>0</v>
      </c>
      <c r="F27" s="26"/>
      <c r="G27" s="15"/>
      <c r="H27" s="15"/>
      <c r="I27" s="15">
        <f t="shared" si="7"/>
        <v>0</v>
      </c>
      <c r="J27" s="39">
        <f t="shared" si="0"/>
        <v>0</v>
      </c>
      <c r="K27" s="40">
        <v>50</v>
      </c>
      <c r="L27" s="15">
        <f>P27-草稿!P27</f>
        <v>15.77</v>
      </c>
      <c r="M27" s="15">
        <f>VLOOKUP(B27,草稿!$AR:$AV,5,FALSE)/10000</f>
        <v>15.77</v>
      </c>
      <c r="N27" s="15"/>
      <c r="O27" s="26"/>
      <c r="P27" s="15">
        <f t="shared" si="6"/>
        <v>15.77</v>
      </c>
      <c r="Q27" s="60">
        <f t="shared" si="1"/>
        <v>0.3154</v>
      </c>
      <c r="R27" s="40">
        <v>1</v>
      </c>
      <c r="S27" s="61"/>
      <c r="T27" s="70"/>
      <c r="U27" s="70"/>
      <c r="V27" s="15">
        <f t="shared" si="2"/>
        <v>0</v>
      </c>
      <c r="W27" s="71">
        <f t="shared" si="3"/>
        <v>0</v>
      </c>
      <c r="X27" s="62">
        <f t="shared" si="4"/>
        <v>0.01577</v>
      </c>
    </row>
    <row r="28" ht="17.25" spans="1:24">
      <c r="A28" s="25"/>
      <c r="B28" s="13" t="s">
        <v>163</v>
      </c>
      <c r="C28" s="14">
        <v>10</v>
      </c>
      <c r="D28" s="15">
        <f>I28-草稿!I28</f>
        <v>1</v>
      </c>
      <c r="E28" s="15">
        <f>VLOOKUP(B28,草稿!$AR:$AV,4,FALSE)</f>
        <v>1</v>
      </c>
      <c r="F28" s="26"/>
      <c r="G28" s="15"/>
      <c r="H28" s="15"/>
      <c r="I28" s="15">
        <f t="shared" si="7"/>
        <v>1</v>
      </c>
      <c r="J28" s="39">
        <f t="shared" si="0"/>
        <v>0.1</v>
      </c>
      <c r="K28" s="40">
        <v>80</v>
      </c>
      <c r="L28" s="15">
        <f>P28-草稿!P28</f>
        <v>2.23</v>
      </c>
      <c r="M28" s="15">
        <f>VLOOKUP(B28,草稿!$AR:$AV,5,FALSE)/10000</f>
        <v>18</v>
      </c>
      <c r="N28" s="15"/>
      <c r="O28" s="26"/>
      <c r="P28" s="15">
        <f t="shared" si="6"/>
        <v>18</v>
      </c>
      <c r="Q28" s="60">
        <f t="shared" si="1"/>
        <v>0.225</v>
      </c>
      <c r="R28" s="40">
        <v>1</v>
      </c>
      <c r="S28" s="61"/>
      <c r="T28" s="70"/>
      <c r="U28" s="70"/>
      <c r="V28" s="15">
        <f t="shared" si="2"/>
        <v>0</v>
      </c>
      <c r="W28" s="71">
        <f t="shared" si="3"/>
        <v>0</v>
      </c>
      <c r="X28" s="62">
        <f t="shared" si="4"/>
        <v>0.01625</v>
      </c>
    </row>
    <row r="29" ht="17.25" spans="1:24">
      <c r="A29" s="25"/>
      <c r="B29" s="13" t="s">
        <v>219</v>
      </c>
      <c r="C29" s="14">
        <v>9</v>
      </c>
      <c r="D29" s="15">
        <f>I29-草稿!I29</f>
        <v>1</v>
      </c>
      <c r="E29" s="15">
        <f>VLOOKUP(B29,草稿!$AR:$AV,4,FALSE)</f>
        <v>1</v>
      </c>
      <c r="F29" s="26"/>
      <c r="G29" s="15"/>
      <c r="H29" s="15"/>
      <c r="I29" s="15">
        <f t="shared" si="7"/>
        <v>1</v>
      </c>
      <c r="J29" s="39">
        <f t="shared" si="0"/>
        <v>0.111111111111111</v>
      </c>
      <c r="K29" s="40">
        <v>20</v>
      </c>
      <c r="L29" s="15">
        <f>P29-草稿!P29</f>
        <v>-35.56</v>
      </c>
      <c r="M29" s="15">
        <f>VLOOKUP(B29,草稿!$AR:$AV,5,FALSE)/10000</f>
        <v>0</v>
      </c>
      <c r="N29" s="15"/>
      <c r="O29" s="26"/>
      <c r="P29" s="15">
        <f t="shared" si="6"/>
        <v>0</v>
      </c>
      <c r="Q29" s="60">
        <f t="shared" si="1"/>
        <v>0</v>
      </c>
      <c r="R29" s="40">
        <v>1</v>
      </c>
      <c r="S29" s="61"/>
      <c r="T29" s="70"/>
      <c r="U29" s="70"/>
      <c r="V29" s="15">
        <f t="shared" si="2"/>
        <v>0</v>
      </c>
      <c r="W29" s="71">
        <f t="shared" si="3"/>
        <v>0</v>
      </c>
      <c r="X29" s="62">
        <f t="shared" si="4"/>
        <v>0.00555555555555556</v>
      </c>
    </row>
    <row r="30" ht="17.25" spans="1:24">
      <c r="A30" s="25"/>
      <c r="B30" s="13" t="s">
        <v>149</v>
      </c>
      <c r="C30" s="14">
        <v>9</v>
      </c>
      <c r="D30" s="15">
        <f>I30-草稿!I30</f>
        <v>-8</v>
      </c>
      <c r="E30" s="15">
        <f>VLOOKUP(B30,草稿!$AR:$AV,4,FALSE)</f>
        <v>0</v>
      </c>
      <c r="F30" s="26"/>
      <c r="G30" s="15"/>
      <c r="H30" s="15"/>
      <c r="I30" s="15">
        <f t="shared" si="7"/>
        <v>0</v>
      </c>
      <c r="J30" s="39">
        <f t="shared" si="0"/>
        <v>0</v>
      </c>
      <c r="K30" s="40">
        <v>60</v>
      </c>
      <c r="L30" s="15">
        <f>P30-草稿!P30</f>
        <v>32.14</v>
      </c>
      <c r="M30" s="15">
        <f>VLOOKUP(B30,草稿!$AR:$AV,5,FALSE)/10000</f>
        <v>35.56</v>
      </c>
      <c r="N30" s="15"/>
      <c r="O30" s="26"/>
      <c r="P30" s="15">
        <f t="shared" si="6"/>
        <v>35.56</v>
      </c>
      <c r="Q30" s="60">
        <f t="shared" si="1"/>
        <v>0.592666666666667</v>
      </c>
      <c r="R30" s="40">
        <v>1</v>
      </c>
      <c r="S30" s="61"/>
      <c r="T30" s="70"/>
      <c r="U30" s="70"/>
      <c r="V30" s="15">
        <f t="shared" si="2"/>
        <v>0</v>
      </c>
      <c r="W30" s="71">
        <f t="shared" si="3"/>
        <v>0</v>
      </c>
      <c r="X30" s="62">
        <f t="shared" si="4"/>
        <v>0.0296333333333333</v>
      </c>
    </row>
    <row r="31" ht="17.25" spans="1:24">
      <c r="A31" s="25"/>
      <c r="B31" s="13" t="s">
        <v>135</v>
      </c>
      <c r="C31" s="14">
        <v>14</v>
      </c>
      <c r="D31" s="15">
        <f>I31-草稿!I31</f>
        <v>7</v>
      </c>
      <c r="E31" s="15">
        <f>VLOOKUP(B31,草稿!$AR:$AV,4,FALSE)</f>
        <v>8</v>
      </c>
      <c r="F31" s="26"/>
      <c r="G31" s="15"/>
      <c r="H31" s="15"/>
      <c r="I31" s="15">
        <f t="shared" si="7"/>
        <v>8</v>
      </c>
      <c r="J31" s="39">
        <f t="shared" si="0"/>
        <v>0.571428571428571</v>
      </c>
      <c r="K31" s="40">
        <v>30</v>
      </c>
      <c r="L31" s="15">
        <f>P31-草稿!P31</f>
        <v>-14.58</v>
      </c>
      <c r="M31" s="15">
        <f>VLOOKUP(B31,草稿!$AR:$AV,5,FALSE)/10000</f>
        <v>3.42</v>
      </c>
      <c r="N31" s="15"/>
      <c r="O31" s="26"/>
      <c r="P31" s="15">
        <f t="shared" si="6"/>
        <v>3.42</v>
      </c>
      <c r="Q31" s="60">
        <f t="shared" si="1"/>
        <v>0.114</v>
      </c>
      <c r="R31" s="40">
        <v>1</v>
      </c>
      <c r="S31" s="61"/>
      <c r="T31" s="70"/>
      <c r="U31" s="70"/>
      <c r="V31" s="15">
        <f t="shared" si="2"/>
        <v>0</v>
      </c>
      <c r="W31" s="71">
        <f t="shared" si="3"/>
        <v>0</v>
      </c>
      <c r="X31" s="62">
        <f t="shared" si="4"/>
        <v>0.0342714285714286</v>
      </c>
    </row>
    <row r="32" ht="17.25" spans="1:24">
      <c r="A32" s="25"/>
      <c r="B32" s="13" t="s">
        <v>167</v>
      </c>
      <c r="C32" s="14">
        <v>9</v>
      </c>
      <c r="D32" s="15">
        <f>I32-草稿!I32</f>
        <v>5</v>
      </c>
      <c r="E32" s="15">
        <f>VLOOKUP(B32,草稿!$AR:$AV,4,FALSE)</f>
        <v>6</v>
      </c>
      <c r="F32" s="26"/>
      <c r="G32" s="15"/>
      <c r="H32" s="15"/>
      <c r="I32" s="15">
        <f t="shared" si="7"/>
        <v>6</v>
      </c>
      <c r="J32" s="39">
        <f t="shared" si="0"/>
        <v>0.666666666666667</v>
      </c>
      <c r="K32" s="40">
        <v>170</v>
      </c>
      <c r="L32" s="15">
        <f>P32-草稿!P32</f>
        <v>3.6</v>
      </c>
      <c r="M32" s="15">
        <f>VLOOKUP(B32,草稿!$AR:$AV,5,FALSE)/10000</f>
        <v>3.6</v>
      </c>
      <c r="N32" s="15"/>
      <c r="O32" s="26"/>
      <c r="P32" s="15">
        <f t="shared" si="6"/>
        <v>3.6</v>
      </c>
      <c r="Q32" s="60">
        <f t="shared" si="1"/>
        <v>0.0211764705882353</v>
      </c>
      <c r="R32" s="40">
        <v>1</v>
      </c>
      <c r="S32" s="61"/>
      <c r="T32" s="70"/>
      <c r="U32" s="70"/>
      <c r="V32" s="15">
        <f t="shared" si="2"/>
        <v>0</v>
      </c>
      <c r="W32" s="71">
        <f t="shared" si="3"/>
        <v>0</v>
      </c>
      <c r="X32" s="62">
        <f t="shared" si="4"/>
        <v>0.0343921568627451</v>
      </c>
    </row>
    <row r="33" ht="17.25" spans="1:24">
      <c r="A33" s="25"/>
      <c r="B33" s="13" t="s">
        <v>90</v>
      </c>
      <c r="C33" s="14">
        <v>17</v>
      </c>
      <c r="D33" s="15">
        <f>I33-草稿!I33</f>
        <v>-6</v>
      </c>
      <c r="E33" s="15">
        <f>VLOOKUP(B33,草稿!$AR:$AV,4,FALSE)</f>
        <v>0</v>
      </c>
      <c r="F33" s="26"/>
      <c r="G33" s="15"/>
      <c r="H33" s="15"/>
      <c r="I33" s="15">
        <f t="shared" si="7"/>
        <v>0</v>
      </c>
      <c r="J33" s="39">
        <f t="shared" si="0"/>
        <v>0</v>
      </c>
      <c r="K33" s="40">
        <v>60</v>
      </c>
      <c r="L33" s="15">
        <f>P33-草稿!P33</f>
        <v>-0.612</v>
      </c>
      <c r="M33" s="15">
        <f>VLOOKUP(B33,草稿!$AR:$AV,5,FALSE)/10000</f>
        <v>2.988</v>
      </c>
      <c r="N33" s="15"/>
      <c r="O33" s="26"/>
      <c r="P33" s="15">
        <f t="shared" si="6"/>
        <v>2.988</v>
      </c>
      <c r="Q33" s="60">
        <f t="shared" si="1"/>
        <v>0.0498</v>
      </c>
      <c r="R33" s="40">
        <v>1</v>
      </c>
      <c r="S33" s="61"/>
      <c r="T33" s="70"/>
      <c r="U33" s="70"/>
      <c r="V33" s="15">
        <f t="shared" si="2"/>
        <v>0</v>
      </c>
      <c r="W33" s="71">
        <f t="shared" si="3"/>
        <v>0</v>
      </c>
      <c r="X33" s="62">
        <f t="shared" si="4"/>
        <v>0.00249</v>
      </c>
    </row>
    <row r="34" ht="17.25" spans="1:24">
      <c r="A34" s="25"/>
      <c r="B34" s="13" t="s">
        <v>102</v>
      </c>
      <c r="C34" s="14">
        <v>9</v>
      </c>
      <c r="D34" s="15">
        <f>I34-草稿!I34</f>
        <v>0</v>
      </c>
      <c r="E34" s="15">
        <f>VLOOKUP(B34,草稿!$AR:$AV,4,FALSE)</f>
        <v>0</v>
      </c>
      <c r="F34" s="26"/>
      <c r="G34" s="15"/>
      <c r="H34" s="15"/>
      <c r="I34" s="15">
        <f t="shared" si="7"/>
        <v>0</v>
      </c>
      <c r="J34" s="39">
        <f t="shared" si="0"/>
        <v>0</v>
      </c>
      <c r="K34" s="40">
        <v>150</v>
      </c>
      <c r="L34" s="15">
        <f>P34-草稿!P34</f>
        <v>6.5382</v>
      </c>
      <c r="M34" s="15">
        <f>VLOOKUP(B34,草稿!$AR:$AV,5,FALSE)/10000</f>
        <v>9.5262</v>
      </c>
      <c r="N34" s="15"/>
      <c r="O34" s="26"/>
      <c r="P34" s="15">
        <f t="shared" si="6"/>
        <v>9.5262</v>
      </c>
      <c r="Q34" s="60">
        <f t="shared" si="1"/>
        <v>0.063508</v>
      </c>
      <c r="R34" s="40">
        <v>1</v>
      </c>
      <c r="S34" s="61"/>
      <c r="T34" s="70"/>
      <c r="U34" s="70"/>
      <c r="V34" s="15">
        <f t="shared" si="2"/>
        <v>0</v>
      </c>
      <c r="W34" s="71">
        <f t="shared" si="3"/>
        <v>0</v>
      </c>
      <c r="X34" s="62">
        <f t="shared" si="4"/>
        <v>0.0031754</v>
      </c>
    </row>
    <row r="35" ht="17.25" spans="1:24">
      <c r="A35" s="25"/>
      <c r="B35" s="13" t="s">
        <v>61</v>
      </c>
      <c r="C35" s="14">
        <v>9</v>
      </c>
      <c r="D35" s="15">
        <f>I35-草稿!I35</f>
        <v>2</v>
      </c>
      <c r="E35" s="15">
        <f>VLOOKUP(B35,草稿!$AR:$AV,4,FALSE)</f>
        <v>2</v>
      </c>
      <c r="F35" s="26"/>
      <c r="G35" s="15"/>
      <c r="H35" s="15"/>
      <c r="I35" s="15">
        <f t="shared" si="7"/>
        <v>2</v>
      </c>
      <c r="J35" s="39">
        <f t="shared" si="0"/>
        <v>0.222222222222222</v>
      </c>
      <c r="K35" s="40">
        <v>30</v>
      </c>
      <c r="L35" s="15">
        <f>P35-草稿!P35</f>
        <v>-8.3962</v>
      </c>
      <c r="M35" s="15">
        <f>VLOOKUP(B35,草稿!$AR:$AV,5,FALSE)/10000</f>
        <v>1</v>
      </c>
      <c r="N35" s="15"/>
      <c r="O35" s="26"/>
      <c r="P35" s="15">
        <f t="shared" si="6"/>
        <v>1</v>
      </c>
      <c r="Q35" s="60">
        <f t="shared" si="1"/>
        <v>0.0333333333333333</v>
      </c>
      <c r="R35" s="40">
        <v>1</v>
      </c>
      <c r="S35" s="61"/>
      <c r="T35" s="70"/>
      <c r="U35" s="70"/>
      <c r="V35" s="15">
        <f t="shared" si="2"/>
        <v>0</v>
      </c>
      <c r="W35" s="71">
        <f t="shared" si="3"/>
        <v>0</v>
      </c>
      <c r="X35" s="62">
        <f t="shared" si="4"/>
        <v>0.0127777777777778</v>
      </c>
    </row>
    <row r="36" ht="17.25" spans="1:24">
      <c r="A36" s="25"/>
      <c r="B36" s="17" t="s">
        <v>210</v>
      </c>
      <c r="C36" s="18">
        <v>9</v>
      </c>
      <c r="D36" s="15">
        <f>I36-草稿!I36</f>
        <v>0</v>
      </c>
      <c r="E36" s="15">
        <f>VLOOKUP(B36,草稿!$AR:$AV,4,FALSE)</f>
        <v>0</v>
      </c>
      <c r="F36" s="19"/>
      <c r="G36" s="15"/>
      <c r="H36" s="15"/>
      <c r="I36" s="15">
        <f t="shared" si="7"/>
        <v>0</v>
      </c>
      <c r="J36" s="39">
        <f t="shared" si="0"/>
        <v>0</v>
      </c>
      <c r="K36" s="42">
        <v>20</v>
      </c>
      <c r="L36" s="15">
        <f>P36-草稿!P36</f>
        <v>0.3</v>
      </c>
      <c r="M36" s="15">
        <f>VLOOKUP(B36,草稿!$AR:$AV,5,FALSE)/10000</f>
        <v>1.3</v>
      </c>
      <c r="N36" s="15"/>
      <c r="O36" s="26"/>
      <c r="P36" s="15">
        <f t="shared" si="6"/>
        <v>1.3</v>
      </c>
      <c r="Q36" s="60">
        <f t="shared" si="1"/>
        <v>0.065</v>
      </c>
      <c r="R36" s="40">
        <v>1</v>
      </c>
      <c r="S36" s="61">
        <v>1</v>
      </c>
      <c r="T36" s="70"/>
      <c r="U36" s="70"/>
      <c r="V36" s="15">
        <f t="shared" si="2"/>
        <v>1</v>
      </c>
      <c r="W36" s="71">
        <f t="shared" si="3"/>
        <v>1</v>
      </c>
      <c r="X36" s="62">
        <f t="shared" si="4"/>
        <v>0.05325</v>
      </c>
    </row>
    <row r="37" ht="18" spans="1:24">
      <c r="A37" s="27"/>
      <c r="B37" s="28" t="s">
        <v>199</v>
      </c>
      <c r="C37" s="29">
        <v>9</v>
      </c>
      <c r="D37" s="15">
        <f>I37-草稿!I37</f>
        <v>0</v>
      </c>
      <c r="E37" s="15">
        <f>VLOOKUP(B37,草稿!$AR:$AV,4,FALSE)</f>
        <v>0</v>
      </c>
      <c r="F37" s="30"/>
      <c r="G37" s="23"/>
      <c r="H37" s="23"/>
      <c r="I37" s="23">
        <f t="shared" si="7"/>
        <v>0</v>
      </c>
      <c r="J37" s="45">
        <f t="shared" si="0"/>
        <v>0</v>
      </c>
      <c r="K37" s="46">
        <v>50</v>
      </c>
      <c r="L37" s="15">
        <f>P37-草稿!P37</f>
        <v>0</v>
      </c>
      <c r="M37" s="15">
        <f>VLOOKUP(B37,草稿!$AR:$AV,5,FALSE)/10000</f>
        <v>0</v>
      </c>
      <c r="N37" s="23"/>
      <c r="O37" s="30"/>
      <c r="P37" s="23">
        <f t="shared" si="6"/>
        <v>0</v>
      </c>
      <c r="Q37" s="72">
        <f t="shared" si="1"/>
        <v>0</v>
      </c>
      <c r="R37" s="46">
        <v>1</v>
      </c>
      <c r="S37" s="67"/>
      <c r="T37" s="73"/>
      <c r="U37" s="73"/>
      <c r="V37" s="23">
        <f t="shared" si="2"/>
        <v>0</v>
      </c>
      <c r="W37" s="74">
        <f t="shared" si="3"/>
        <v>0</v>
      </c>
      <c r="X37" s="75">
        <f t="shared" si="4"/>
        <v>0</v>
      </c>
    </row>
    <row r="38" ht="18" spans="1:24">
      <c r="A38" s="25" t="s">
        <v>227</v>
      </c>
      <c r="B38" s="13" t="s">
        <v>93</v>
      </c>
      <c r="C38" s="14">
        <v>9</v>
      </c>
      <c r="D38" s="15">
        <f>I38-草稿!I38</f>
        <v>2</v>
      </c>
      <c r="E38" s="15">
        <f>VLOOKUP(B38,草稿!$AR:$AV,4,FALSE)</f>
        <v>10</v>
      </c>
      <c r="F38" s="26"/>
      <c r="G38" s="15"/>
      <c r="H38" s="15"/>
      <c r="I38" s="15">
        <f t="shared" si="7"/>
        <v>10</v>
      </c>
      <c r="J38" s="39">
        <f t="shared" si="0"/>
        <v>1.11111111111111</v>
      </c>
      <c r="K38" s="40">
        <v>40</v>
      </c>
      <c r="L38" s="15">
        <f>P38-草稿!P38</f>
        <v>0</v>
      </c>
      <c r="M38" s="15">
        <f>VLOOKUP(B38,草稿!$AR:$AV,5,FALSE)/10000</f>
        <v>8.4</v>
      </c>
      <c r="N38" s="15"/>
      <c r="O38" s="26"/>
      <c r="P38" s="15">
        <f t="shared" si="6"/>
        <v>8.4</v>
      </c>
      <c r="Q38" s="60">
        <f t="shared" si="1"/>
        <v>0.21</v>
      </c>
      <c r="R38" s="40">
        <v>1</v>
      </c>
      <c r="S38" s="61"/>
      <c r="T38" s="70"/>
      <c r="U38" s="70"/>
      <c r="V38" s="15">
        <f t="shared" si="2"/>
        <v>0</v>
      </c>
      <c r="W38" s="71">
        <f t="shared" si="3"/>
        <v>0</v>
      </c>
      <c r="X38" s="62">
        <f t="shared" si="4"/>
        <v>0.0660555555555556</v>
      </c>
    </row>
    <row r="39" ht="17.25" spans="1:24">
      <c r="A39" s="25"/>
      <c r="B39" s="13" t="s">
        <v>225</v>
      </c>
      <c r="C39" s="14">
        <v>9</v>
      </c>
      <c r="D39" s="15">
        <f>I39-草稿!I39</f>
        <v>9</v>
      </c>
      <c r="E39" s="15">
        <f>VLOOKUP(B39,草稿!$AR:$AV,4,FALSE)</f>
        <v>9</v>
      </c>
      <c r="F39" s="26"/>
      <c r="G39" s="15"/>
      <c r="H39" s="15"/>
      <c r="I39" s="15">
        <f t="shared" si="7"/>
        <v>9</v>
      </c>
      <c r="J39" s="39">
        <f t="shared" si="0"/>
        <v>1</v>
      </c>
      <c r="K39" s="40">
        <v>20</v>
      </c>
      <c r="L39" s="15">
        <f>P39-草稿!P39</f>
        <v>-14.4</v>
      </c>
      <c r="M39" s="15">
        <f>VLOOKUP(B39,草稿!$AR:$AV,5,FALSE)/10000</f>
        <v>0.6</v>
      </c>
      <c r="N39" s="15"/>
      <c r="O39" s="26"/>
      <c r="P39" s="15">
        <f t="shared" si="6"/>
        <v>0.6</v>
      </c>
      <c r="Q39" s="60">
        <f t="shared" si="1"/>
        <v>0.03</v>
      </c>
      <c r="R39" s="40">
        <v>1</v>
      </c>
      <c r="S39" s="61"/>
      <c r="T39" s="70"/>
      <c r="U39" s="70"/>
      <c r="V39" s="15">
        <f t="shared" si="2"/>
        <v>0</v>
      </c>
      <c r="W39" s="71">
        <f t="shared" si="3"/>
        <v>0</v>
      </c>
      <c r="X39" s="62">
        <f t="shared" si="4"/>
        <v>0.0515</v>
      </c>
    </row>
    <row r="40" ht="17.25" spans="1:24">
      <c r="A40" s="25"/>
      <c r="B40" s="13" t="s">
        <v>82</v>
      </c>
      <c r="C40" s="14">
        <v>9</v>
      </c>
      <c r="D40" s="15">
        <f>I40-草稿!I40</f>
        <v>-6</v>
      </c>
      <c r="E40" s="15">
        <f>VLOOKUP(B40,草稿!$AR:$AV,4,FALSE)</f>
        <v>1</v>
      </c>
      <c r="F40" s="26"/>
      <c r="G40" s="15"/>
      <c r="H40" s="15"/>
      <c r="I40" s="15">
        <f t="shared" si="7"/>
        <v>1</v>
      </c>
      <c r="J40" s="39">
        <f t="shared" si="0"/>
        <v>0.111111111111111</v>
      </c>
      <c r="K40" s="40">
        <v>40</v>
      </c>
      <c r="L40" s="15">
        <f>P40-草稿!P40</f>
        <v>5.7</v>
      </c>
      <c r="M40" s="15">
        <f>VLOOKUP(B40,草稿!$AR:$AV,5,FALSE)/10000</f>
        <v>1.3</v>
      </c>
      <c r="N40" s="15">
        <f>5</f>
        <v>5</v>
      </c>
      <c r="O40" s="26"/>
      <c r="P40" s="15">
        <f t="shared" si="6"/>
        <v>6.3</v>
      </c>
      <c r="Q40" s="60">
        <f t="shared" si="1"/>
        <v>0.1575</v>
      </c>
      <c r="R40" s="40">
        <v>1</v>
      </c>
      <c r="S40" s="61"/>
      <c r="T40" s="70"/>
      <c r="U40" s="70"/>
      <c r="V40" s="15">
        <f t="shared" si="2"/>
        <v>0</v>
      </c>
      <c r="W40" s="71">
        <f t="shared" si="3"/>
        <v>0</v>
      </c>
      <c r="X40" s="62">
        <f t="shared" si="4"/>
        <v>0.0134305555555556</v>
      </c>
    </row>
    <row r="41" ht="17.25" spans="1:24">
      <c r="A41" s="25"/>
      <c r="B41" s="13" t="s">
        <v>159</v>
      </c>
      <c r="C41" s="14">
        <v>9</v>
      </c>
      <c r="D41" s="15" t="e">
        <f>I41-草稿!I41</f>
        <v>#N/A</v>
      </c>
      <c r="E41" s="15" t="e">
        <f>VLOOKUP(B41,草稿!$AR:$AV,4,FALSE)</f>
        <v>#N/A</v>
      </c>
      <c r="F41" s="26"/>
      <c r="G41" s="15"/>
      <c r="H41" s="15"/>
      <c r="I41" s="15" t="e">
        <f t="shared" si="7"/>
        <v>#N/A</v>
      </c>
      <c r="J41" s="39" t="e">
        <f t="shared" si="0"/>
        <v>#N/A</v>
      </c>
      <c r="K41" s="40">
        <v>50</v>
      </c>
      <c r="L41" s="15" t="e">
        <f>P41-草稿!P41</f>
        <v>#N/A</v>
      </c>
      <c r="M41" s="15" t="e">
        <f>VLOOKUP(B41,草稿!$AR:$AV,5,FALSE)/10000</f>
        <v>#N/A</v>
      </c>
      <c r="N41" s="15"/>
      <c r="O41" s="26"/>
      <c r="P41" s="15" t="e">
        <f t="shared" si="6"/>
        <v>#N/A</v>
      </c>
      <c r="Q41" s="60" t="e">
        <f t="shared" si="1"/>
        <v>#N/A</v>
      </c>
      <c r="R41" s="40">
        <v>1</v>
      </c>
      <c r="S41" s="61"/>
      <c r="T41" s="70"/>
      <c r="U41" s="70"/>
      <c r="V41" s="15">
        <f t="shared" si="2"/>
        <v>0</v>
      </c>
      <c r="W41" s="71">
        <f t="shared" si="3"/>
        <v>0</v>
      </c>
      <c r="X41" s="62" t="e">
        <f t="shared" si="4"/>
        <v>#N/A</v>
      </c>
    </row>
    <row r="42" ht="17.25" spans="1:24">
      <c r="A42" s="25"/>
      <c r="B42" s="13" t="s">
        <v>241</v>
      </c>
      <c r="C42" s="14">
        <v>9</v>
      </c>
      <c r="D42" s="15">
        <f>I42-草稿!I42</f>
        <v>-1</v>
      </c>
      <c r="E42" s="15">
        <f>VLOOKUP(B42,草稿!$AR:$AV,4,FALSE)</f>
        <v>0</v>
      </c>
      <c r="F42" s="26"/>
      <c r="G42" s="15"/>
      <c r="H42" s="15"/>
      <c r="I42" s="15">
        <f t="shared" si="7"/>
        <v>0</v>
      </c>
      <c r="J42" s="39">
        <f t="shared" si="0"/>
        <v>0</v>
      </c>
      <c r="K42" s="40">
        <v>40</v>
      </c>
      <c r="L42" s="15">
        <f>P42-草稿!P42</f>
        <v>0</v>
      </c>
      <c r="M42" s="15">
        <f>VLOOKUP(B42,草稿!$AR:$AV,5,FALSE)/10000</f>
        <v>5</v>
      </c>
      <c r="N42" s="15"/>
      <c r="O42" s="26"/>
      <c r="P42" s="15">
        <f t="shared" si="6"/>
        <v>5</v>
      </c>
      <c r="Q42" s="60">
        <f t="shared" si="1"/>
        <v>0.125</v>
      </c>
      <c r="R42" s="40">
        <v>1</v>
      </c>
      <c r="S42" s="61"/>
      <c r="T42" s="70"/>
      <c r="U42" s="70"/>
      <c r="V42" s="15">
        <f t="shared" si="2"/>
        <v>0</v>
      </c>
      <c r="W42" s="71">
        <f t="shared" si="3"/>
        <v>0</v>
      </c>
      <c r="X42" s="62">
        <f t="shared" si="4"/>
        <v>0.00625</v>
      </c>
    </row>
    <row r="43" ht="17.25" spans="1:24">
      <c r="A43" s="25"/>
      <c r="B43" s="13" t="s">
        <v>229</v>
      </c>
      <c r="C43" s="14">
        <v>9</v>
      </c>
      <c r="D43" s="15">
        <f>I43-草稿!I43</f>
        <v>0</v>
      </c>
      <c r="E43" s="15">
        <f>VLOOKUP(B43,草稿!$AR:$AV,4,FALSE)</f>
        <v>1</v>
      </c>
      <c r="F43" s="26"/>
      <c r="G43" s="15"/>
      <c r="H43" s="15"/>
      <c r="I43" s="15">
        <f t="shared" si="7"/>
        <v>1</v>
      </c>
      <c r="J43" s="39">
        <f t="shared" si="0"/>
        <v>0.111111111111111</v>
      </c>
      <c r="K43" s="40">
        <v>20</v>
      </c>
      <c r="L43" s="15">
        <f>P43-草稿!P43</f>
        <v>-4</v>
      </c>
      <c r="M43" s="15">
        <f>VLOOKUP(B43,草稿!$AR:$AV,5,FALSE)/10000</f>
        <v>0</v>
      </c>
      <c r="N43" s="15"/>
      <c r="O43" s="26"/>
      <c r="P43" s="15">
        <f t="shared" si="6"/>
        <v>0</v>
      </c>
      <c r="Q43" s="60">
        <f t="shared" si="1"/>
        <v>0</v>
      </c>
      <c r="R43" s="40">
        <v>1</v>
      </c>
      <c r="S43" s="61"/>
      <c r="T43" s="70"/>
      <c r="U43" s="70"/>
      <c r="V43" s="15">
        <f t="shared" si="2"/>
        <v>0</v>
      </c>
      <c r="W43" s="71">
        <f t="shared" si="3"/>
        <v>0</v>
      </c>
      <c r="X43" s="62">
        <f t="shared" si="4"/>
        <v>0.00555555555555556</v>
      </c>
    </row>
    <row r="44" ht="17.25" spans="1:24">
      <c r="A44" s="25"/>
      <c r="B44" s="13" t="s">
        <v>128</v>
      </c>
      <c r="C44" s="14">
        <v>9</v>
      </c>
      <c r="D44" s="15" t="e">
        <f>I44-草稿!I44</f>
        <v>#N/A</v>
      </c>
      <c r="E44" s="15" t="e">
        <f>VLOOKUP(B44,草稿!$AR:$AV,4,FALSE)</f>
        <v>#N/A</v>
      </c>
      <c r="F44" s="26"/>
      <c r="G44" s="15"/>
      <c r="H44" s="15"/>
      <c r="I44" s="15" t="e">
        <f t="shared" si="7"/>
        <v>#N/A</v>
      </c>
      <c r="J44" s="39" t="e">
        <f t="shared" si="0"/>
        <v>#N/A</v>
      </c>
      <c r="K44" s="40">
        <v>30</v>
      </c>
      <c r="L44" s="15" t="e">
        <f>P44-草稿!P44</f>
        <v>#N/A</v>
      </c>
      <c r="M44" s="15" t="e">
        <f>VLOOKUP(B44,草稿!$AR:$AV,5,FALSE)/10000</f>
        <v>#N/A</v>
      </c>
      <c r="N44" s="15"/>
      <c r="O44" s="26"/>
      <c r="P44" s="15" t="e">
        <f t="shared" si="6"/>
        <v>#N/A</v>
      </c>
      <c r="Q44" s="60" t="e">
        <f t="shared" si="1"/>
        <v>#N/A</v>
      </c>
      <c r="R44" s="40">
        <v>1</v>
      </c>
      <c r="S44" s="61"/>
      <c r="T44" s="70"/>
      <c r="U44" s="70"/>
      <c r="V44" s="15">
        <f t="shared" si="2"/>
        <v>0</v>
      </c>
      <c r="W44" s="71">
        <f t="shared" si="3"/>
        <v>0</v>
      </c>
      <c r="X44" s="62" t="e">
        <f t="shared" si="4"/>
        <v>#N/A</v>
      </c>
    </row>
    <row r="45" ht="17.25" spans="1:24">
      <c r="A45" s="25"/>
      <c r="B45" s="17" t="s">
        <v>182</v>
      </c>
      <c r="C45" s="14">
        <v>12</v>
      </c>
      <c r="D45" s="15">
        <f>I45-草稿!I45</f>
        <v>4</v>
      </c>
      <c r="E45" s="15">
        <f>VLOOKUP(B45,草稿!$AR:$AV,4,FALSE)</f>
        <v>6</v>
      </c>
      <c r="F45" s="26"/>
      <c r="G45" s="15"/>
      <c r="H45" s="15"/>
      <c r="I45" s="15">
        <f t="shared" si="7"/>
        <v>6</v>
      </c>
      <c r="J45" s="39">
        <f t="shared" si="0"/>
        <v>0.5</v>
      </c>
      <c r="K45" s="40">
        <v>20</v>
      </c>
      <c r="L45" s="15">
        <f>P45-草稿!P45</f>
        <v>5.8</v>
      </c>
      <c r="M45" s="15">
        <f>VLOOKUP(B45,草稿!$AR:$AV,5,FALSE)/10000</f>
        <v>5.8</v>
      </c>
      <c r="N45" s="15"/>
      <c r="O45" s="26"/>
      <c r="P45" s="15">
        <f t="shared" si="6"/>
        <v>5.8</v>
      </c>
      <c r="Q45" s="60">
        <f t="shared" si="1"/>
        <v>0.29</v>
      </c>
      <c r="R45" s="40">
        <v>1</v>
      </c>
      <c r="S45" s="61"/>
      <c r="T45" s="70"/>
      <c r="U45" s="70"/>
      <c r="V45" s="15">
        <f t="shared" si="2"/>
        <v>0</v>
      </c>
      <c r="W45" s="71">
        <f t="shared" si="3"/>
        <v>0</v>
      </c>
      <c r="X45" s="62">
        <f t="shared" si="4"/>
        <v>0.0395</v>
      </c>
    </row>
    <row r="46" ht="17.25" spans="1:24">
      <c r="A46" s="25"/>
      <c r="B46" s="13" t="s">
        <v>213</v>
      </c>
      <c r="C46" s="14">
        <v>9</v>
      </c>
      <c r="D46" s="15">
        <f>I46-草稿!I46</f>
        <v>1</v>
      </c>
      <c r="E46" s="15">
        <f>VLOOKUP(B46,草稿!$AR:$AV,4,FALSE)</f>
        <v>2</v>
      </c>
      <c r="F46" s="26"/>
      <c r="G46" s="15"/>
      <c r="H46" s="15"/>
      <c r="I46" s="15">
        <f t="shared" si="7"/>
        <v>2</v>
      </c>
      <c r="J46" s="39">
        <f t="shared" si="0"/>
        <v>0.222222222222222</v>
      </c>
      <c r="K46" s="40">
        <v>30</v>
      </c>
      <c r="L46" s="15">
        <f>P46-草稿!P46</f>
        <v>0</v>
      </c>
      <c r="M46" s="15">
        <f>VLOOKUP(B46,草稿!$AR:$AV,5,FALSE)/10000</f>
        <v>0</v>
      </c>
      <c r="N46" s="15"/>
      <c r="O46" s="26"/>
      <c r="P46" s="15">
        <f t="shared" si="6"/>
        <v>0</v>
      </c>
      <c r="Q46" s="60">
        <f t="shared" si="1"/>
        <v>0</v>
      </c>
      <c r="R46" s="40">
        <v>1</v>
      </c>
      <c r="S46" s="61"/>
      <c r="T46" s="70"/>
      <c r="U46" s="70"/>
      <c r="V46" s="15">
        <f t="shared" si="2"/>
        <v>0</v>
      </c>
      <c r="W46" s="71">
        <f t="shared" si="3"/>
        <v>0</v>
      </c>
      <c r="X46" s="62">
        <f t="shared" si="4"/>
        <v>0.0111111111111111</v>
      </c>
    </row>
    <row r="47" ht="18" spans="1:24">
      <c r="A47" s="31"/>
      <c r="B47" s="32" t="s">
        <v>133</v>
      </c>
      <c r="C47" s="14">
        <v>9</v>
      </c>
      <c r="D47" s="15">
        <f>I47-草稿!I47</f>
        <v>0</v>
      </c>
      <c r="E47" s="15">
        <f>VLOOKUP(B47,草稿!$AR:$AV,4,FALSE)</f>
        <v>0</v>
      </c>
      <c r="F47" s="26"/>
      <c r="G47" s="15"/>
      <c r="H47" s="15"/>
      <c r="I47" s="15">
        <f t="shared" si="7"/>
        <v>0</v>
      </c>
      <c r="J47" s="47">
        <f t="shared" si="0"/>
        <v>0</v>
      </c>
      <c r="K47" s="40">
        <v>30</v>
      </c>
      <c r="L47" s="15">
        <f>P47-草稿!P47</f>
        <v>-2.5</v>
      </c>
      <c r="M47" s="15">
        <f>VLOOKUP(B47,草稿!$AR:$AV,5,FALSE)/10000</f>
        <v>0</v>
      </c>
      <c r="N47" s="15"/>
      <c r="O47" s="26"/>
      <c r="P47" s="15">
        <f t="shared" si="6"/>
        <v>0</v>
      </c>
      <c r="Q47" s="60">
        <f t="shared" si="1"/>
        <v>0</v>
      </c>
      <c r="R47" s="40">
        <v>1</v>
      </c>
      <c r="S47" s="61"/>
      <c r="T47" s="70"/>
      <c r="U47" s="70"/>
      <c r="V47" s="15">
        <f t="shared" si="2"/>
        <v>0</v>
      </c>
      <c r="W47" s="71">
        <f t="shared" si="3"/>
        <v>0</v>
      </c>
      <c r="X47" s="62">
        <f t="shared" si="4"/>
        <v>0</v>
      </c>
    </row>
    <row r="48" ht="18.75" spans="1:24">
      <c r="A48" s="33" t="s">
        <v>264</v>
      </c>
      <c r="B48" s="34"/>
      <c r="C48" s="35">
        <f t="shared" ref="C48:I48" si="8">SUM(C4:C47)</f>
        <v>686</v>
      </c>
      <c r="D48" s="36" t="e">
        <f t="shared" si="8"/>
        <v>#N/A</v>
      </c>
      <c r="E48" s="15" t="e">
        <f t="shared" si="8"/>
        <v>#N/A</v>
      </c>
      <c r="F48" s="36">
        <f t="shared" si="8"/>
        <v>73</v>
      </c>
      <c r="G48" s="36">
        <f t="shared" si="8"/>
        <v>0</v>
      </c>
      <c r="H48" s="36">
        <f t="shared" si="8"/>
        <v>0</v>
      </c>
      <c r="I48" s="36" t="e">
        <f t="shared" si="8"/>
        <v>#N/A</v>
      </c>
      <c r="J48" s="49" t="e">
        <f t="shared" si="0"/>
        <v>#N/A</v>
      </c>
      <c r="K48" s="35">
        <f t="shared" ref="K48:P48" si="9">SUM(K4:K47)</f>
        <v>3410</v>
      </c>
      <c r="L48" s="15" t="e">
        <f t="shared" si="9"/>
        <v>#N/A</v>
      </c>
      <c r="M48" s="15" t="e">
        <f t="shared" si="9"/>
        <v>#N/A</v>
      </c>
      <c r="N48" s="36">
        <f t="shared" si="9"/>
        <v>24.1921</v>
      </c>
      <c r="O48" s="36">
        <f t="shared" si="9"/>
        <v>0</v>
      </c>
      <c r="P48" s="36" t="e">
        <f t="shared" si="9"/>
        <v>#N/A</v>
      </c>
      <c r="Q48" s="76" t="e">
        <f t="shared" si="1"/>
        <v>#N/A</v>
      </c>
      <c r="R48" s="77">
        <f t="shared" ref="R48:V48" si="10">SUM(R4:R47)</f>
        <v>57</v>
      </c>
      <c r="S48" s="78">
        <f t="shared" si="10"/>
        <v>3</v>
      </c>
      <c r="T48" s="78">
        <f t="shared" si="10"/>
        <v>36</v>
      </c>
      <c r="U48" s="78">
        <f t="shared" si="10"/>
        <v>0</v>
      </c>
      <c r="V48" s="78">
        <f t="shared" si="10"/>
        <v>39</v>
      </c>
      <c r="W48" s="76">
        <f t="shared" si="3"/>
        <v>0.684210526315789</v>
      </c>
      <c r="X48" s="79" t="e">
        <f t="shared" si="4"/>
        <v>#N/A</v>
      </c>
    </row>
    <row r="51" spans="1:3">
      <c r="A51" t="s">
        <v>1065</v>
      </c>
      <c r="B51" t="s">
        <v>39</v>
      </c>
      <c r="C51" t="s">
        <v>1066</v>
      </c>
    </row>
    <row r="52" spans="1:3">
      <c r="A52" t="s">
        <v>1067</v>
      </c>
      <c r="B52" t="s">
        <v>1068</v>
      </c>
      <c r="C52" t="s">
        <v>1069</v>
      </c>
    </row>
    <row r="53" spans="1:3">
      <c r="A53" t="s">
        <v>1070</v>
      </c>
      <c r="B53" t="s">
        <v>1071</v>
      </c>
      <c r="C53" t="s">
        <v>1072</v>
      </c>
    </row>
    <row r="54" spans="1:3">
      <c r="A54" t="s">
        <v>1073</v>
      </c>
      <c r="B54" t="s">
        <v>1074</v>
      </c>
      <c r="C54" t="s">
        <v>1075</v>
      </c>
    </row>
    <row r="55" spans="1:3">
      <c r="A55" t="s">
        <v>1076</v>
      </c>
      <c r="B55" t="s">
        <v>1077</v>
      </c>
      <c r="C55" t="s">
        <v>1078</v>
      </c>
    </row>
  </sheetData>
  <mergeCells count="11">
    <mergeCell ref="A1:X1"/>
    <mergeCell ref="C2:J2"/>
    <mergeCell ref="K2:Q2"/>
    <mergeCell ref="R2:W2"/>
    <mergeCell ref="A48:B48"/>
    <mergeCell ref="A2:A3"/>
    <mergeCell ref="A4:A18"/>
    <mergeCell ref="A19:A37"/>
    <mergeCell ref="A38:A47"/>
    <mergeCell ref="B2:B3"/>
    <mergeCell ref="X2:X3"/>
  </mergeCells>
  <conditionalFormatting sqref="D4:D47">
    <cfRule type="cellIs" dxfId="0" priority="2" operator="greaterThan">
      <formula>0</formula>
    </cfRule>
  </conditionalFormatting>
  <conditionalFormatting sqref="E4:E48">
    <cfRule type="cellIs" dxfId="1" priority="6" operator="equal">
      <formula>0</formula>
    </cfRule>
  </conditionalFormatting>
  <conditionalFormatting sqref="I4:I47">
    <cfRule type="cellIs" dxfId="2" priority="4" operator="equal">
      <formula>0</formula>
    </cfRule>
  </conditionalFormatting>
  <conditionalFormatting sqref="J4:J47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{3536e91e-55b4-4350-9794-8ba94bfa7a7c}</x14:id>
        </ext>
      </extLst>
    </cfRule>
    <cfRule type="dataBar" priority="16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{d8163205-858d-49c9-be28-ab6a98c4445c}</x14:id>
        </ext>
      </extLst>
    </cfRule>
    <cfRule type="dataBar" priority="15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{4cdb446d-4a18-421e-8bb2-0a3410c74f92}</x14:id>
        </ext>
      </extLst>
    </cfRule>
    <cfRule type="dataBar" priority="1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{214a3996-b181-4932-a1a0-c020368cb683}</x14:id>
        </ext>
      </extLst>
    </cfRule>
    <cfRule type="dataBar" priority="1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{ac06a2b9-640f-408e-9c88-02144c25a362}</x14:id>
        </ext>
      </extLst>
    </cfRule>
  </conditionalFormatting>
  <conditionalFormatting sqref="L4:L48">
    <cfRule type="cellIs" dxfId="0" priority="1" operator="greaterThan">
      <formula>0</formula>
    </cfRule>
  </conditionalFormatting>
  <conditionalFormatting sqref="P4:P47">
    <cfRule type="cellIs" dxfId="1" priority="7" operator="equal">
      <formula>0</formula>
    </cfRule>
  </conditionalFormatting>
  <conditionalFormatting sqref="V4:V47">
    <cfRule type="cellIs" dxfId="2" priority="3" operator="equal">
      <formula>0</formula>
    </cfRule>
  </conditionalFormatting>
  <conditionalFormatting sqref="X4:X47">
    <cfRule type="top10" dxfId="3" priority="5" rank="10"/>
  </conditionalFormatting>
  <conditionalFormatting sqref="Q4:Q47 W4:W47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{6d2bead4-f6e0-4b3b-bf8e-dd63267be95d}</x14:id>
        </ext>
      </extLst>
    </cfRule>
    <cfRule type="dataBar" priority="1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{666c1bc6-0d3f-4cc4-886d-df1e0e84abe3}</x14:id>
        </ext>
      </extLst>
    </cfRule>
    <cfRule type="dataBar" priority="10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{fa0e74fd-e398-4c01-996b-4f24d555bc66}</x14:id>
        </ext>
      </extLst>
    </cfRule>
    <cfRule type="dataBar" priority="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{2e90af0c-78ef-40ce-908d-022a609c8a5e}</x14:id>
        </ext>
      </extLst>
    </cfRule>
    <cfRule type="dataBar" priority="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{4b41589c-1a02-4f8b-95c2-0741ae6791a9}</x14:id>
        </ext>
      </extLst>
    </cfRule>
  </conditionalFormatting>
  <pageMargins left="0.7" right="0.7" top="0.75" bottom="0.75" header="0.3" footer="0.3"/>
  <pageSetup paperSize="9" orientation="portrait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536e91e-55b4-4350-9794-8ba94bfa7a7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d8163205-858d-49c9-be28-ab6a98c4445c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4cdb446d-4a18-421e-8bb2-0a3410c74f92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214a3996-b181-4932-a1a0-c020368cb68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ac06a2b9-640f-408e-9c88-02144c25a36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J4:J47</xm:sqref>
        </x14:conditionalFormatting>
        <x14:conditionalFormatting xmlns:xm="http://schemas.microsoft.com/office/excel/2006/main">
          <x14:cfRule type="dataBar" id="{6d2bead4-f6e0-4b3b-bf8e-dd63267be95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666c1bc6-0d3f-4cc4-886d-df1e0e84abe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fa0e74fd-e398-4c01-996b-4f24d555bc66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2e90af0c-78ef-40ce-908d-022a609c8a5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4b41589c-1a02-4f8b-95c2-0741ae6791a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Q4:Q47 W4:W47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W787"/>
  <sheetViews>
    <sheetView topLeftCell="A19" workbookViewId="0">
      <selection activeCell="B42" sqref="B42"/>
    </sheetView>
  </sheetViews>
  <sheetFormatPr defaultColWidth="9" defaultRowHeight="13.5"/>
  <cols>
    <col min="1" max="1" width="9.375" style="95" customWidth="1"/>
    <col min="2" max="2" width="16" style="95" customWidth="1"/>
    <col min="3" max="3" width="6" style="95" customWidth="1"/>
    <col min="4" max="4" width="11.875" style="95" customWidth="1"/>
    <col min="5" max="5" width="7.625" style="95" customWidth="1"/>
    <col min="6" max="6" width="9.625" style="95" customWidth="1"/>
    <col min="7" max="7" width="19.125" style="95" hidden="1" customWidth="1"/>
    <col min="8" max="8" width="11.875" style="95" hidden="1" customWidth="1"/>
    <col min="9" max="9" width="7.625" style="95" customWidth="1"/>
    <col min="10" max="10" width="9.125" style="95" customWidth="1"/>
    <col min="11" max="11" width="7.25" style="95" customWidth="1"/>
    <col min="12" max="12" width="11.875" style="80" customWidth="1"/>
    <col min="13" max="13" width="7.625" style="80" hidden="1" customWidth="1"/>
    <col min="14" max="15" width="9.625" style="80" customWidth="1"/>
    <col min="16" max="16" width="7.625" style="80" customWidth="1"/>
    <col min="17" max="17" width="9.125" style="80" customWidth="1"/>
    <col min="18" max="18" width="5.625" style="80" customWidth="1"/>
    <col min="19" max="19" width="9.125" style="80" customWidth="1"/>
    <col min="20" max="20" width="9.625" style="80" customWidth="1"/>
    <col min="21" max="22" width="7.625" style="80" customWidth="1"/>
    <col min="23" max="23" width="9.125" style="80" customWidth="1"/>
    <col min="24" max="25" width="24.05" style="80" customWidth="1"/>
    <col min="26" max="27" width="21.025" style="80" customWidth="1"/>
    <col min="28" max="28" width="12.875" style="81" customWidth="1"/>
    <col min="29" max="32" width="20.25" style="81" customWidth="1"/>
    <col min="33" max="33" width="15" style="80" customWidth="1"/>
    <col min="34" max="34" width="9" style="80" customWidth="1"/>
    <col min="35" max="35" width="9" style="82" customWidth="1"/>
    <col min="36" max="36" width="18.5083333333333" style="82" customWidth="1"/>
    <col min="37" max="37" width="9" style="80" customWidth="1"/>
    <col min="38" max="38" width="21.25" style="83" customWidth="1"/>
    <col min="39" max="42" width="27.625" style="83" customWidth="1"/>
    <col min="43" max="43" width="9" style="80" customWidth="1"/>
    <col min="44" max="44" width="21.25" style="80"/>
    <col min="45" max="48" width="27.625" style="80"/>
    <col min="49" max="52" width="9" style="80" customWidth="1"/>
    <col min="53" max="53" width="26.5083333333333" style="80" customWidth="1"/>
    <col min="54" max="54" width="12.05" style="80" customWidth="1"/>
    <col min="55" max="55" width="12.875" style="80" customWidth="1"/>
    <col min="56" max="56" width="20.25" style="80" customWidth="1"/>
    <col min="57" max="57" width="9" style="80"/>
    <col min="58" max="58" width="15" style="80"/>
    <col min="59" max="59" width="29.625" style="80"/>
    <col min="60" max="61" width="9" style="80"/>
    <col min="62" max="62" width="15" style="80" customWidth="1"/>
    <col min="63" max="63" width="12.875" style="80" customWidth="1"/>
    <col min="64" max="64" width="16.125" style="80" customWidth="1"/>
    <col min="65" max="65" width="9" style="80"/>
    <col min="66" max="66" width="10.875" style="80"/>
    <col min="67" max="67" width="25.125" style="80"/>
    <col min="68" max="68" width="9" style="80"/>
    <col min="69" max="69" width="20.5833333333333" style="80" customWidth="1"/>
    <col min="70" max="70" width="12.35" style="80" customWidth="1"/>
    <col min="71" max="73" width="9" style="80"/>
    <col min="74" max="74" width="10.875" style="80"/>
    <col min="75" max="75" width="12.75" style="80"/>
    <col min="76" max="16384" width="9" style="80"/>
  </cols>
  <sheetData>
    <row r="1" s="80" customFormat="1" ht="27" customHeight="1" spans="1:7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AA1" s="80" t="s">
        <v>1</v>
      </c>
      <c r="AB1" s="81" t="s">
        <v>2</v>
      </c>
      <c r="AC1" s="81" t="s">
        <v>3</v>
      </c>
      <c r="AD1" s="81" t="s">
        <v>4</v>
      </c>
      <c r="AE1" s="81" t="s">
        <v>5</v>
      </c>
      <c r="AF1" s="81" t="s">
        <v>6</v>
      </c>
      <c r="AG1" s="80" t="s">
        <v>1</v>
      </c>
      <c r="AI1" s="86" t="s">
        <v>7</v>
      </c>
      <c r="AJ1" s="86" t="s">
        <v>8</v>
      </c>
      <c r="AL1" s="83" t="s">
        <v>1</v>
      </c>
      <c r="AM1" s="83" t="s">
        <v>9</v>
      </c>
      <c r="AN1" s="83" t="s">
        <v>10</v>
      </c>
      <c r="AO1" s="83" t="s">
        <v>11</v>
      </c>
      <c r="AP1" s="83" t="s">
        <v>12</v>
      </c>
      <c r="AR1" t="s">
        <v>1</v>
      </c>
      <c r="AS1" t="s">
        <v>9</v>
      </c>
      <c r="AT1" t="s">
        <v>10</v>
      </c>
      <c r="AU1" t="s">
        <v>11</v>
      </c>
      <c r="AV1" t="s">
        <v>12</v>
      </c>
      <c r="AX1" s="80" t="s">
        <v>7</v>
      </c>
      <c r="AY1" s="80" t="s">
        <v>8</v>
      </c>
      <c r="BA1" s="99" t="s">
        <v>13</v>
      </c>
      <c r="BB1" s="80" t="s">
        <v>14</v>
      </c>
      <c r="BC1" s="80" t="s">
        <v>2</v>
      </c>
      <c r="BD1" s="80" t="s">
        <v>5</v>
      </c>
      <c r="BF1" s="80" t="s">
        <v>14</v>
      </c>
      <c r="BG1" s="80" t="s">
        <v>11</v>
      </c>
      <c r="BI1" s="99" t="s">
        <v>15</v>
      </c>
      <c r="BJ1" s="80" t="s">
        <v>14</v>
      </c>
      <c r="BK1" s="80" t="s">
        <v>16</v>
      </c>
      <c r="BL1" s="80" t="s">
        <v>17</v>
      </c>
      <c r="BN1" s="80" t="s">
        <v>14</v>
      </c>
      <c r="BO1" s="80" t="s">
        <v>18</v>
      </c>
      <c r="BQ1" s="80" t="s">
        <v>19</v>
      </c>
      <c r="BR1" s="80" t="s">
        <v>14</v>
      </c>
      <c r="BS1" s="80" t="s">
        <v>16</v>
      </c>
      <c r="BT1" s="80" t="s">
        <v>20</v>
      </c>
      <c r="BV1" s="80" t="s">
        <v>14</v>
      </c>
      <c r="BW1" s="80" t="s">
        <v>21</v>
      </c>
    </row>
    <row r="2" s="80" customFormat="1" ht="18" spans="1:75">
      <c r="A2" s="2" t="s">
        <v>22</v>
      </c>
      <c r="B2" s="3" t="s">
        <v>23</v>
      </c>
      <c r="C2" s="4" t="s">
        <v>24</v>
      </c>
      <c r="D2" s="5"/>
      <c r="E2" s="6"/>
      <c r="F2" s="6"/>
      <c r="G2" s="6"/>
      <c r="H2" s="6"/>
      <c r="I2" s="6"/>
      <c r="J2" s="6"/>
      <c r="K2" s="37" t="s">
        <v>25</v>
      </c>
      <c r="L2" s="5"/>
      <c r="M2" s="6"/>
      <c r="N2" s="6"/>
      <c r="O2" s="6"/>
      <c r="P2" s="6"/>
      <c r="Q2" s="50"/>
      <c r="R2" s="51" t="s">
        <v>26</v>
      </c>
      <c r="S2" s="52"/>
      <c r="T2" s="52"/>
      <c r="U2" s="52"/>
      <c r="V2" s="52"/>
      <c r="W2" s="53"/>
      <c r="X2" s="54" t="s">
        <v>27</v>
      </c>
      <c r="Y2" s="97"/>
      <c r="AA2" s="80">
        <f t="shared" ref="AA2:AA65" si="0">AG2</f>
        <v>0</v>
      </c>
      <c r="AB2" s="81" t="s">
        <v>28</v>
      </c>
      <c r="AC2" s="81">
        <v>0</v>
      </c>
      <c r="AD2" s="81">
        <v>0</v>
      </c>
      <c r="AE2" s="81">
        <v>0</v>
      </c>
      <c r="AF2" s="81">
        <v>0</v>
      </c>
      <c r="AG2" s="80">
        <f>IFERROR(VLOOKUP(AB2,$AI:$AJ,2,FALSE),0)</f>
        <v>0</v>
      </c>
      <c r="AI2" s="88" t="s">
        <v>29</v>
      </c>
      <c r="AJ2" s="89" t="s">
        <v>30</v>
      </c>
      <c r="AL2" s="83">
        <v>0</v>
      </c>
      <c r="AM2" s="83">
        <v>0</v>
      </c>
      <c r="AN2" s="83">
        <v>130000</v>
      </c>
      <c r="AO2" s="83">
        <v>0</v>
      </c>
      <c r="AP2" s="83">
        <v>237100</v>
      </c>
      <c r="AR2">
        <v>0</v>
      </c>
      <c r="AS2">
        <v>0</v>
      </c>
      <c r="AT2">
        <v>130000</v>
      </c>
      <c r="AU2">
        <v>0</v>
      </c>
      <c r="AV2">
        <v>237100</v>
      </c>
      <c r="AX2" s="80" t="s">
        <v>29</v>
      </c>
      <c r="AY2" s="80" t="s">
        <v>30</v>
      </c>
      <c r="BB2" s="80" t="str">
        <f>VLOOKUP(BC2,$AX:$AY,2,FALSE)</f>
        <v>高桥支行</v>
      </c>
      <c r="BC2" s="80" t="s">
        <v>123</v>
      </c>
      <c r="BD2" s="80">
        <v>1</v>
      </c>
      <c r="BF2" s="80" t="s">
        <v>32</v>
      </c>
      <c r="BG2" s="80">
        <v>0</v>
      </c>
      <c r="BJ2" s="80" t="str">
        <f>VLOOKUP(BK2,$AX:$AY,2,FALSE)</f>
        <v>零售市场部</v>
      </c>
      <c r="BK2" s="80" t="s">
        <v>33</v>
      </c>
      <c r="BL2" s="80">
        <v>4841502</v>
      </c>
      <c r="BN2" s="80" t="s">
        <v>32</v>
      </c>
      <c r="BO2" s="80">
        <v>235000</v>
      </c>
      <c r="BR2" s="80" t="str">
        <f>VLOOKUP(BS2,$AX:$AY,2,FALSE)</f>
        <v>高桥支行</v>
      </c>
      <c r="BS2" s="80" t="s">
        <v>123</v>
      </c>
      <c r="BT2" s="80">
        <v>1</v>
      </c>
      <c r="BV2" s="80" t="s">
        <v>35</v>
      </c>
      <c r="BW2" s="80">
        <v>2</v>
      </c>
    </row>
    <row r="3" s="80" customFormat="1" ht="18.75" spans="1:75">
      <c r="A3" s="7"/>
      <c r="B3" s="8"/>
      <c r="C3" s="9" t="s">
        <v>36</v>
      </c>
      <c r="D3" s="10" t="s">
        <v>37</v>
      </c>
      <c r="E3" s="11" t="s">
        <v>38</v>
      </c>
      <c r="F3" s="11" t="s">
        <v>39</v>
      </c>
      <c r="G3" s="11" t="s">
        <v>40</v>
      </c>
      <c r="H3" s="11" t="s">
        <v>41</v>
      </c>
      <c r="I3" s="11" t="s">
        <v>42</v>
      </c>
      <c r="J3" s="11" t="s">
        <v>43</v>
      </c>
      <c r="K3" s="38" t="s">
        <v>36</v>
      </c>
      <c r="L3" s="10" t="s">
        <v>37</v>
      </c>
      <c r="M3" s="11" t="s">
        <v>38</v>
      </c>
      <c r="N3" s="11" t="s">
        <v>44</v>
      </c>
      <c r="O3" s="11" t="s">
        <v>39</v>
      </c>
      <c r="P3" s="11" t="s">
        <v>42</v>
      </c>
      <c r="Q3" s="55" t="s">
        <v>43</v>
      </c>
      <c r="R3" s="56" t="s">
        <v>36</v>
      </c>
      <c r="S3" s="57" t="s">
        <v>38</v>
      </c>
      <c r="T3" s="57" t="s">
        <v>39</v>
      </c>
      <c r="U3" s="57" t="s">
        <v>45</v>
      </c>
      <c r="V3" s="57" t="s">
        <v>42</v>
      </c>
      <c r="W3" s="58" t="s">
        <v>43</v>
      </c>
      <c r="X3" s="59"/>
      <c r="Y3" s="97"/>
      <c r="AA3" s="80">
        <f t="shared" si="0"/>
        <v>0</v>
      </c>
      <c r="AB3" s="81" t="s">
        <v>46</v>
      </c>
      <c r="AC3" s="81">
        <v>0</v>
      </c>
      <c r="AD3" s="81">
        <v>0</v>
      </c>
      <c r="AE3" s="81">
        <v>0</v>
      </c>
      <c r="AF3" s="81">
        <v>0</v>
      </c>
      <c r="AG3" s="80">
        <f>IFERROR(VLOOKUP(AB3,$AI:$AJ,2,FALSE),0)</f>
        <v>0</v>
      </c>
      <c r="AI3" s="90" t="s">
        <v>47</v>
      </c>
      <c r="AJ3" s="89" t="s">
        <v>30</v>
      </c>
      <c r="AL3" s="83" t="s">
        <v>32</v>
      </c>
      <c r="AM3" s="83">
        <v>0</v>
      </c>
      <c r="AN3" s="83">
        <v>0</v>
      </c>
      <c r="AO3" s="83">
        <v>0</v>
      </c>
      <c r="AP3" s="83">
        <v>0</v>
      </c>
      <c r="AR3" t="s">
        <v>32</v>
      </c>
      <c r="AS3">
        <v>0</v>
      </c>
      <c r="AT3">
        <v>0</v>
      </c>
      <c r="AU3">
        <v>0</v>
      </c>
      <c r="AV3">
        <v>0</v>
      </c>
      <c r="AX3" s="80" t="s">
        <v>47</v>
      </c>
      <c r="AY3" s="80" t="s">
        <v>30</v>
      </c>
      <c r="BB3" s="80" t="str">
        <f>VLOOKUP(BC3,$AX:$AY,2,FALSE)</f>
        <v>金桥支行</v>
      </c>
      <c r="BC3" s="80" t="s">
        <v>31</v>
      </c>
      <c r="BD3" s="80">
        <v>0</v>
      </c>
      <c r="BF3" s="80" t="s">
        <v>35</v>
      </c>
      <c r="BG3" s="80">
        <v>1</v>
      </c>
      <c r="BJ3" s="80" t="str">
        <f>VLOOKUP(BK3,$AX:$AY,2,FALSE)</f>
        <v>零售市场部</v>
      </c>
      <c r="BK3" s="80" t="s">
        <v>56</v>
      </c>
      <c r="BL3" s="80">
        <v>1237000</v>
      </c>
      <c r="BN3" s="80" t="s">
        <v>34</v>
      </c>
      <c r="BO3" s="80">
        <v>1000</v>
      </c>
      <c r="BR3" s="80" t="str">
        <f>VLOOKUP(BS3,$AX:$AY,2,FALSE)</f>
        <v>零售市场部</v>
      </c>
      <c r="BS3" s="80" t="s">
        <v>33</v>
      </c>
      <c r="BT3" s="80">
        <v>57</v>
      </c>
      <c r="BV3" s="80" t="s">
        <v>66</v>
      </c>
      <c r="BW3" s="80">
        <v>5</v>
      </c>
    </row>
    <row r="4" s="80" customFormat="1" ht="17.25" spans="1:75">
      <c r="A4" s="12" t="s">
        <v>50</v>
      </c>
      <c r="B4" s="13" t="s">
        <v>49</v>
      </c>
      <c r="C4" s="14">
        <v>38</v>
      </c>
      <c r="D4" s="15">
        <v>5</v>
      </c>
      <c r="E4" s="15">
        <f>VLOOKUP(B4,$AL:$AP,4,FALSE)</f>
        <v>1</v>
      </c>
      <c r="F4" s="15">
        <v>77</v>
      </c>
      <c r="G4" s="15"/>
      <c r="H4" s="15"/>
      <c r="I4" s="15">
        <f t="shared" ref="I4:I48" si="1">SUM(E4:H4)</f>
        <v>78</v>
      </c>
      <c r="J4" s="39">
        <f t="shared" ref="J4:J48" si="2">I4/C4</f>
        <v>2.05263157894737</v>
      </c>
      <c r="K4" s="40">
        <v>110</v>
      </c>
      <c r="L4" s="15">
        <v>0</v>
      </c>
      <c r="M4" s="15">
        <f>VLOOKUP(B4,$AL:$AP,5,FALSE)/10000</f>
        <v>22</v>
      </c>
      <c r="N4" s="15"/>
      <c r="O4" s="15"/>
      <c r="P4" s="15">
        <f t="shared" ref="P4:P28" si="3">SUM(M4:O4)</f>
        <v>22</v>
      </c>
      <c r="Q4" s="60">
        <f t="shared" ref="Q4:Q48" si="4">P4/K4</f>
        <v>0.2</v>
      </c>
      <c r="R4" s="40">
        <v>3</v>
      </c>
      <c r="S4" s="61">
        <v>1</v>
      </c>
      <c r="T4" s="61">
        <v>38</v>
      </c>
      <c r="U4" s="61"/>
      <c r="V4" s="15">
        <f t="shared" ref="V4:V47" si="5">SUM(S4:U4)</f>
        <v>39</v>
      </c>
      <c r="W4" s="60">
        <f t="shared" ref="W4:W48" si="6">V4/R4</f>
        <v>13</v>
      </c>
      <c r="X4" s="62">
        <f t="shared" ref="X4:X48" si="7">IF(J4&gt;1.2,1.2,J4)*0.05+IF(Q4&gt;1.2,1.2,Q4)*0.05+IF(W4&gt;1.2,1.2,W4)*0.05</f>
        <v>0.13</v>
      </c>
      <c r="Y4" s="15">
        <v>22</v>
      </c>
      <c r="Z4" s="80">
        <f t="shared" ref="Z4:Z67" si="8">P4-Y4</f>
        <v>0</v>
      </c>
      <c r="AA4" s="80" t="str">
        <f t="shared" si="0"/>
        <v>运营管理部</v>
      </c>
      <c r="AB4" s="81" t="s">
        <v>52</v>
      </c>
      <c r="AC4" s="81">
        <v>0</v>
      </c>
      <c r="AD4" s="81">
        <v>0</v>
      </c>
      <c r="AE4" s="81">
        <v>0</v>
      </c>
      <c r="AF4" s="81">
        <v>0</v>
      </c>
      <c r="AG4" s="80" t="str">
        <f>IFERROR(VLOOKUP(AB4,$AI:$AJ,2,FALSE),0)</f>
        <v>运营管理部</v>
      </c>
      <c r="AI4" s="90" t="s">
        <v>53</v>
      </c>
      <c r="AJ4" s="89" t="s">
        <v>30</v>
      </c>
      <c r="AL4" s="83" t="s">
        <v>35</v>
      </c>
      <c r="AM4" s="83">
        <v>1</v>
      </c>
      <c r="AN4" s="83">
        <v>0</v>
      </c>
      <c r="AO4" s="83">
        <v>4</v>
      </c>
      <c r="AP4" s="83">
        <v>253000</v>
      </c>
      <c r="AR4" t="s">
        <v>35</v>
      </c>
      <c r="AS4">
        <v>1</v>
      </c>
      <c r="AT4">
        <v>0</v>
      </c>
      <c r="AU4">
        <v>4</v>
      </c>
      <c r="AV4">
        <v>253000</v>
      </c>
      <c r="AX4" s="80" t="s">
        <v>53</v>
      </c>
      <c r="AY4" s="80" t="s">
        <v>30</v>
      </c>
      <c r="BB4" s="80" t="str">
        <f>VLOOKUP(BC4,$AX:$AY,2,FALSE)</f>
        <v>零售市场部</v>
      </c>
      <c r="BC4" s="80" t="s">
        <v>33</v>
      </c>
      <c r="BD4" s="80">
        <v>40</v>
      </c>
      <c r="BF4" s="80" t="s">
        <v>34</v>
      </c>
      <c r="BG4" s="80">
        <v>0</v>
      </c>
      <c r="BJ4" s="80" t="str">
        <f>VLOOKUP(BK4,$AX:$AY,2,FALSE)</f>
        <v>金桥支行</v>
      </c>
      <c r="BK4" s="80" t="s">
        <v>70</v>
      </c>
      <c r="BL4" s="80">
        <v>298000</v>
      </c>
      <c r="BN4" s="80" t="s">
        <v>57</v>
      </c>
      <c r="BO4" s="80">
        <v>667229</v>
      </c>
      <c r="BR4" s="80" t="str">
        <f>VLOOKUP(BS4,$AX:$AY,2,FALSE)</f>
        <v>曹路支行</v>
      </c>
      <c r="BS4" s="80" t="s">
        <v>76</v>
      </c>
      <c r="BT4" s="80">
        <v>2</v>
      </c>
      <c r="BV4" s="80" t="s">
        <v>54</v>
      </c>
      <c r="BW4" s="80">
        <v>4</v>
      </c>
    </row>
    <row r="5" s="80" customFormat="1" ht="17.25" spans="1:75">
      <c r="A5" s="16"/>
      <c r="B5" s="17" t="s">
        <v>73</v>
      </c>
      <c r="C5" s="18">
        <v>25</v>
      </c>
      <c r="D5" s="15">
        <v>0</v>
      </c>
      <c r="E5" s="15">
        <f>VLOOKUP(B5,$AL:$AP,4,FALSE)</f>
        <v>0</v>
      </c>
      <c r="F5" s="19">
        <v>8</v>
      </c>
      <c r="G5" s="15"/>
      <c r="H5" s="15"/>
      <c r="I5" s="15">
        <f t="shared" si="1"/>
        <v>8</v>
      </c>
      <c r="J5" s="41">
        <f t="shared" si="2"/>
        <v>0.32</v>
      </c>
      <c r="K5" s="42">
        <v>200</v>
      </c>
      <c r="L5" s="15">
        <v>0</v>
      </c>
      <c r="M5" s="15">
        <f>VLOOKUP(B5,$AL:$AP,5,FALSE)/10000</f>
        <v>16.6</v>
      </c>
      <c r="N5" s="15"/>
      <c r="O5" s="19"/>
      <c r="P5" s="15">
        <f t="shared" si="3"/>
        <v>16.6</v>
      </c>
      <c r="Q5" s="63">
        <f t="shared" si="4"/>
        <v>0.083</v>
      </c>
      <c r="R5" s="40">
        <v>2</v>
      </c>
      <c r="S5" s="61"/>
      <c r="T5" s="64">
        <v>1</v>
      </c>
      <c r="U5" s="61"/>
      <c r="V5" s="15">
        <f t="shared" si="5"/>
        <v>1</v>
      </c>
      <c r="W5" s="63">
        <f t="shared" si="6"/>
        <v>0.5</v>
      </c>
      <c r="X5" s="65">
        <f t="shared" si="7"/>
        <v>0.04515</v>
      </c>
      <c r="Y5" s="15">
        <v>28.47</v>
      </c>
      <c r="Z5" s="80">
        <f t="shared" si="8"/>
        <v>-11.87</v>
      </c>
      <c r="AA5" s="80" t="str">
        <f t="shared" si="0"/>
        <v>川沙支行</v>
      </c>
      <c r="AB5" s="81" t="s">
        <v>59</v>
      </c>
      <c r="AC5" s="81">
        <v>0</v>
      </c>
      <c r="AD5" s="81">
        <v>0</v>
      </c>
      <c r="AE5" s="81">
        <v>0</v>
      </c>
      <c r="AF5" s="81">
        <v>0</v>
      </c>
      <c r="AG5" s="80" t="str">
        <f>IFERROR(VLOOKUP(AB5,$AI:$AJ,2,FALSE),0)</f>
        <v>川沙支行</v>
      </c>
      <c r="AI5" s="89" t="s">
        <v>60</v>
      </c>
      <c r="AJ5" s="89" t="s">
        <v>30</v>
      </c>
      <c r="AL5" s="83" t="s">
        <v>34</v>
      </c>
      <c r="AM5" s="83">
        <v>5</v>
      </c>
      <c r="AN5" s="83">
        <v>14283</v>
      </c>
      <c r="AO5" s="83">
        <v>13</v>
      </c>
      <c r="AP5" s="83">
        <v>194283</v>
      </c>
      <c r="AR5" t="s">
        <v>34</v>
      </c>
      <c r="AS5">
        <v>5</v>
      </c>
      <c r="AT5">
        <v>14283</v>
      </c>
      <c r="AU5">
        <v>13</v>
      </c>
      <c r="AV5">
        <v>194283</v>
      </c>
      <c r="AX5" s="80" t="s">
        <v>60</v>
      </c>
      <c r="AY5" s="80" t="s">
        <v>30</v>
      </c>
      <c r="BB5" s="80" t="str">
        <f>VLOOKUP(BC5,$AX:$AY,2,FALSE)</f>
        <v>金桥支行</v>
      </c>
      <c r="BC5" s="80" t="s">
        <v>55</v>
      </c>
      <c r="BD5" s="80">
        <v>1</v>
      </c>
      <c r="BF5" s="80" t="s">
        <v>49</v>
      </c>
      <c r="BG5" s="80">
        <v>0</v>
      </c>
      <c r="BJ5" s="80" t="str">
        <f>VLOOKUP(BK5,$AX:$AY,2,FALSE)</f>
        <v>零售市场部</v>
      </c>
      <c r="BK5" s="80" t="s">
        <v>77</v>
      </c>
      <c r="BL5" s="80">
        <v>498000</v>
      </c>
      <c r="BN5" s="80" t="s">
        <v>64</v>
      </c>
      <c r="BO5" s="80">
        <v>298000</v>
      </c>
      <c r="BR5" s="80" t="str">
        <f>VLOOKUP(BS5,$AX:$AY,2,FALSE)</f>
        <v>零售市场部</v>
      </c>
      <c r="BS5" s="80" t="s">
        <v>65</v>
      </c>
      <c r="BT5" s="80">
        <v>1</v>
      </c>
      <c r="BV5" s="80" t="s">
        <v>57</v>
      </c>
      <c r="BW5" s="80">
        <v>4</v>
      </c>
    </row>
    <row r="6" s="80" customFormat="1" ht="17.25" spans="1:75">
      <c r="A6" s="16"/>
      <c r="B6" s="17" t="s">
        <v>69</v>
      </c>
      <c r="C6" s="18">
        <v>20</v>
      </c>
      <c r="D6" s="15">
        <v>1</v>
      </c>
      <c r="E6" s="15">
        <f>VLOOKUP(B6,$AL:$AP,4,FALSE)</f>
        <v>4</v>
      </c>
      <c r="F6" s="19"/>
      <c r="G6" s="15"/>
      <c r="H6" s="15"/>
      <c r="I6" s="15">
        <f t="shared" si="1"/>
        <v>4</v>
      </c>
      <c r="J6" s="41">
        <f t="shared" si="2"/>
        <v>0.2</v>
      </c>
      <c r="K6" s="42">
        <v>160</v>
      </c>
      <c r="L6" s="15">
        <v>0</v>
      </c>
      <c r="M6" s="15">
        <f>VLOOKUP(B6,$AL:$AP,5,FALSE)/10000</f>
        <v>28.47</v>
      </c>
      <c r="N6" s="15"/>
      <c r="O6" s="19"/>
      <c r="P6" s="15">
        <f t="shared" si="3"/>
        <v>28.47</v>
      </c>
      <c r="Q6" s="63">
        <f t="shared" si="4"/>
        <v>0.1779375</v>
      </c>
      <c r="R6" s="40">
        <v>2</v>
      </c>
      <c r="S6" s="61">
        <v>1</v>
      </c>
      <c r="T6" s="64"/>
      <c r="U6" s="61"/>
      <c r="V6" s="15">
        <f t="shared" si="5"/>
        <v>1</v>
      </c>
      <c r="W6" s="63">
        <f t="shared" si="6"/>
        <v>0.5</v>
      </c>
      <c r="X6" s="65">
        <f t="shared" si="7"/>
        <v>0.043896875</v>
      </c>
      <c r="Y6" s="15">
        <v>18</v>
      </c>
      <c r="Z6" s="80">
        <f t="shared" si="8"/>
        <v>10.47</v>
      </c>
      <c r="AA6" s="80">
        <f t="shared" si="0"/>
        <v>0</v>
      </c>
      <c r="AB6" s="81" t="s">
        <v>67</v>
      </c>
      <c r="AC6" s="81">
        <v>0</v>
      </c>
      <c r="AD6" s="81">
        <v>0</v>
      </c>
      <c r="AE6" s="81">
        <v>0</v>
      </c>
      <c r="AF6" s="81">
        <v>0</v>
      </c>
      <c r="AG6" s="80">
        <f>IFERROR(VLOOKUP(AB6,$AI:$AJ,2,FALSE),0)</f>
        <v>0</v>
      </c>
      <c r="AI6" s="89" t="s">
        <v>68</v>
      </c>
      <c r="AJ6" s="89" t="s">
        <v>30</v>
      </c>
      <c r="AL6" s="83" t="s">
        <v>49</v>
      </c>
      <c r="AM6" s="83">
        <v>1</v>
      </c>
      <c r="AN6" s="83">
        <v>0</v>
      </c>
      <c r="AO6" s="83">
        <v>1</v>
      </c>
      <c r="AP6" s="83">
        <v>220000</v>
      </c>
      <c r="AR6" t="s">
        <v>49</v>
      </c>
      <c r="AS6">
        <v>1</v>
      </c>
      <c r="AT6">
        <v>0</v>
      </c>
      <c r="AU6">
        <v>1</v>
      </c>
      <c r="AV6">
        <v>220000</v>
      </c>
      <c r="AX6" s="80" t="s">
        <v>68</v>
      </c>
      <c r="AY6" s="80" t="s">
        <v>30</v>
      </c>
      <c r="BB6" s="80" t="str">
        <f>VLOOKUP(BC6,$AX:$AY,2,FALSE)</f>
        <v>御桥分理处</v>
      </c>
      <c r="BC6" s="80" t="s">
        <v>62</v>
      </c>
      <c r="BD6" s="80">
        <v>0</v>
      </c>
      <c r="BF6" s="80" t="s">
        <v>66</v>
      </c>
      <c r="BG6" s="80">
        <v>5</v>
      </c>
      <c r="BJ6" s="80" t="str">
        <f>VLOOKUP(BK6,$AX:$AY,2,FALSE)</f>
        <v>川沙支行</v>
      </c>
      <c r="BK6" s="80" t="s">
        <v>89</v>
      </c>
      <c r="BL6" s="80">
        <v>1000</v>
      </c>
      <c r="BN6" s="80" t="s">
        <v>104</v>
      </c>
      <c r="BO6" s="80">
        <v>410000</v>
      </c>
      <c r="BR6" s="80" t="str">
        <f>VLOOKUP(BS6,$AX:$AY,2,FALSE)</f>
        <v>龚路支行</v>
      </c>
      <c r="BS6" s="80" t="s">
        <v>71</v>
      </c>
      <c r="BT6" s="80">
        <v>1</v>
      </c>
      <c r="BV6" s="80" t="s">
        <v>51</v>
      </c>
      <c r="BW6" s="80">
        <v>3</v>
      </c>
    </row>
    <row r="7" s="80" customFormat="1" ht="18" customHeight="1" spans="1:75">
      <c r="A7" s="16"/>
      <c r="B7" s="17" t="s">
        <v>34</v>
      </c>
      <c r="C7" s="18">
        <v>22</v>
      </c>
      <c r="D7" s="15">
        <v>5</v>
      </c>
      <c r="E7" s="15">
        <f>VLOOKUP(B7,$AL:$AP,4,FALSE)</f>
        <v>13</v>
      </c>
      <c r="F7" s="19"/>
      <c r="G7" s="15"/>
      <c r="H7" s="15"/>
      <c r="I7" s="15">
        <f t="shared" si="1"/>
        <v>13</v>
      </c>
      <c r="J7" s="41">
        <f t="shared" si="2"/>
        <v>0.590909090909091</v>
      </c>
      <c r="K7" s="42">
        <v>90</v>
      </c>
      <c r="L7" s="15">
        <v>1.4283</v>
      </c>
      <c r="M7" s="15">
        <f>VLOOKUP(B7,$AL:$AP,5,FALSE)/10000</f>
        <v>19.4283</v>
      </c>
      <c r="N7" s="15"/>
      <c r="O7" s="19"/>
      <c r="P7" s="15">
        <f t="shared" si="3"/>
        <v>19.4283</v>
      </c>
      <c r="Q7" s="63">
        <f t="shared" si="4"/>
        <v>0.21587</v>
      </c>
      <c r="R7" s="40">
        <v>2</v>
      </c>
      <c r="S7" s="61"/>
      <c r="T7" s="64"/>
      <c r="U7" s="61"/>
      <c r="V7" s="15">
        <f t="shared" si="5"/>
        <v>0</v>
      </c>
      <c r="W7" s="63">
        <f t="shared" si="6"/>
        <v>0</v>
      </c>
      <c r="X7" s="65">
        <f t="shared" si="7"/>
        <v>0.0403389545454546</v>
      </c>
      <c r="Y7" s="15">
        <v>30.6</v>
      </c>
      <c r="Z7" s="80">
        <f t="shared" si="8"/>
        <v>-11.1717</v>
      </c>
      <c r="AA7" s="80" t="str">
        <f t="shared" si="0"/>
        <v>芳华分理处</v>
      </c>
      <c r="AB7" s="81" t="s">
        <v>74</v>
      </c>
      <c r="AC7" s="81">
        <v>1</v>
      </c>
      <c r="AD7" s="81">
        <v>0</v>
      </c>
      <c r="AE7" s="81">
        <v>2</v>
      </c>
      <c r="AF7" s="81">
        <v>1000</v>
      </c>
      <c r="AG7" s="80" t="str">
        <f>IFERROR(VLOOKUP(AB7,$AI:$AJ,2,FALSE),0)</f>
        <v>芳华分理处</v>
      </c>
      <c r="AI7" s="89" t="s">
        <v>75</v>
      </c>
      <c r="AJ7" s="89" t="s">
        <v>30</v>
      </c>
      <c r="AL7" s="83" t="s">
        <v>66</v>
      </c>
      <c r="AM7" s="83">
        <v>0</v>
      </c>
      <c r="AN7" s="83">
        <v>50000</v>
      </c>
      <c r="AO7" s="83">
        <v>1</v>
      </c>
      <c r="AP7" s="83">
        <v>356000</v>
      </c>
      <c r="AR7" t="s">
        <v>66</v>
      </c>
      <c r="AS7">
        <v>0</v>
      </c>
      <c r="AT7">
        <v>50000</v>
      </c>
      <c r="AU7">
        <v>1</v>
      </c>
      <c r="AV7">
        <v>356000</v>
      </c>
      <c r="AX7" s="80" t="s">
        <v>75</v>
      </c>
      <c r="AY7" s="80" t="s">
        <v>30</v>
      </c>
      <c r="BB7" s="80" t="str">
        <f>VLOOKUP(BC7,$AX:$AY,2,FALSE)</f>
        <v>川沙支行</v>
      </c>
      <c r="BC7" s="80" t="s">
        <v>48</v>
      </c>
      <c r="BD7" s="80">
        <v>0</v>
      </c>
      <c r="BF7" s="80" t="s">
        <v>72</v>
      </c>
      <c r="BG7" s="80">
        <v>0</v>
      </c>
      <c r="BJ7" s="80" t="str">
        <f>VLOOKUP(BK7,$AX:$AY,2,FALSE)</f>
        <v>高行支行</v>
      </c>
      <c r="BK7" s="80" t="s">
        <v>122</v>
      </c>
      <c r="BL7" s="80">
        <v>200000</v>
      </c>
      <c r="BN7" s="80" t="s">
        <v>78</v>
      </c>
      <c r="BO7" s="80">
        <v>180000</v>
      </c>
      <c r="BR7" s="80" t="str">
        <f>VLOOKUP(BS7,$AX:$AY,2,FALSE)</f>
        <v>张江支行</v>
      </c>
      <c r="BS7" s="80" t="s">
        <v>126</v>
      </c>
      <c r="BT7" s="80">
        <v>1</v>
      </c>
      <c r="BV7" s="80" t="s">
        <v>64</v>
      </c>
      <c r="BW7" s="80">
        <v>2</v>
      </c>
    </row>
    <row r="8" s="80" customFormat="1" ht="17.25" spans="1:75">
      <c r="A8" s="16"/>
      <c r="B8" s="17" t="s">
        <v>35</v>
      </c>
      <c r="C8" s="18">
        <v>22</v>
      </c>
      <c r="D8" s="15">
        <v>1</v>
      </c>
      <c r="E8" s="15">
        <f>VLOOKUP(B8,$AL:$AP,4,FALSE)</f>
        <v>4</v>
      </c>
      <c r="F8" s="19"/>
      <c r="G8" s="15"/>
      <c r="H8" s="15"/>
      <c r="I8" s="15">
        <f t="shared" si="1"/>
        <v>4</v>
      </c>
      <c r="J8" s="41">
        <f t="shared" si="2"/>
        <v>0.181818181818182</v>
      </c>
      <c r="K8" s="42">
        <v>120</v>
      </c>
      <c r="L8" s="15">
        <v>0</v>
      </c>
      <c r="M8" s="15">
        <f>VLOOKUP(B8,$AL:$AP,5,FALSE)/10000</f>
        <v>25.3</v>
      </c>
      <c r="N8" s="15"/>
      <c r="O8" s="19"/>
      <c r="P8" s="15">
        <f t="shared" si="3"/>
        <v>25.3</v>
      </c>
      <c r="Q8" s="63">
        <f t="shared" si="4"/>
        <v>0.210833333333333</v>
      </c>
      <c r="R8" s="40">
        <v>2</v>
      </c>
      <c r="S8" s="61"/>
      <c r="T8" s="64"/>
      <c r="U8" s="61"/>
      <c r="V8" s="15">
        <f t="shared" si="5"/>
        <v>0</v>
      </c>
      <c r="W8" s="63">
        <f t="shared" si="6"/>
        <v>0</v>
      </c>
      <c r="X8" s="65">
        <f t="shared" si="7"/>
        <v>0.0196325757575758</v>
      </c>
      <c r="Y8" s="15">
        <v>25.3</v>
      </c>
      <c r="Z8" s="80">
        <f t="shared" si="8"/>
        <v>0</v>
      </c>
      <c r="AA8" s="80" t="str">
        <f t="shared" si="0"/>
        <v>风险管理部</v>
      </c>
      <c r="AB8" s="81" t="s">
        <v>80</v>
      </c>
      <c r="AC8" s="81">
        <v>0</v>
      </c>
      <c r="AD8" s="81">
        <v>0</v>
      </c>
      <c r="AE8" s="81">
        <v>0</v>
      </c>
      <c r="AF8" s="81">
        <v>0</v>
      </c>
      <c r="AG8" s="80" t="str">
        <f>IFERROR(VLOOKUP(AB8,$AI:$AJ,2,FALSE),0)</f>
        <v>风险管理部</v>
      </c>
      <c r="AI8" s="89" t="s">
        <v>81</v>
      </c>
      <c r="AJ8" s="89" t="s">
        <v>30</v>
      </c>
      <c r="AL8" s="83" t="s">
        <v>72</v>
      </c>
      <c r="AM8" s="83">
        <v>0</v>
      </c>
      <c r="AN8" s="83">
        <v>200000</v>
      </c>
      <c r="AO8" s="83">
        <v>0</v>
      </c>
      <c r="AP8" s="83">
        <v>227700</v>
      </c>
      <c r="AR8" t="s">
        <v>72</v>
      </c>
      <c r="AS8">
        <v>0</v>
      </c>
      <c r="AT8">
        <v>200000</v>
      </c>
      <c r="AU8">
        <v>0</v>
      </c>
      <c r="AV8">
        <v>227700</v>
      </c>
      <c r="AX8" s="80" t="s">
        <v>81</v>
      </c>
      <c r="AY8" s="80" t="s">
        <v>30</v>
      </c>
      <c r="BB8" s="80" t="str">
        <f>VLOOKUP(BC8,$AX:$AY,2,FALSE)</f>
        <v>曹路支行</v>
      </c>
      <c r="BC8" s="80" t="s">
        <v>76</v>
      </c>
      <c r="BD8" s="80">
        <v>2</v>
      </c>
      <c r="BF8" s="80" t="s">
        <v>54</v>
      </c>
      <c r="BG8" s="80">
        <v>4</v>
      </c>
      <c r="BJ8" s="80" t="e">
        <f>VLOOKUP(BK8,$AX:$AY,2,FALSE)</f>
        <v>#N/A</v>
      </c>
      <c r="BK8" s="80" t="s">
        <v>101</v>
      </c>
      <c r="BL8" s="80">
        <v>4436035</v>
      </c>
      <c r="BN8" s="80" t="s">
        <v>84</v>
      </c>
      <c r="BO8" s="80">
        <v>200000</v>
      </c>
      <c r="BR8" s="80" t="str">
        <f>VLOOKUP(BS8,$AX:$AY,2,FALSE)</f>
        <v>零售市场部</v>
      </c>
      <c r="BS8" s="80" t="s">
        <v>131</v>
      </c>
      <c r="BT8" s="80">
        <v>1</v>
      </c>
      <c r="BV8" s="80" t="s">
        <v>69</v>
      </c>
      <c r="BW8" s="80">
        <v>3</v>
      </c>
    </row>
    <row r="9" s="80" customFormat="1" ht="17.25" spans="1:75">
      <c r="A9" s="16"/>
      <c r="B9" s="17" t="s">
        <v>114</v>
      </c>
      <c r="C9" s="18">
        <v>29</v>
      </c>
      <c r="D9" s="15">
        <v>2</v>
      </c>
      <c r="E9" s="15">
        <f>VLOOKUP(B9,$AL:$AP,4,FALSE)</f>
        <v>2</v>
      </c>
      <c r="F9" s="19"/>
      <c r="G9" s="15"/>
      <c r="H9" s="15"/>
      <c r="I9" s="15">
        <f t="shared" si="1"/>
        <v>2</v>
      </c>
      <c r="J9" s="41">
        <f t="shared" si="2"/>
        <v>0.0689655172413793</v>
      </c>
      <c r="K9" s="42">
        <v>150</v>
      </c>
      <c r="L9" s="15">
        <v>11.1</v>
      </c>
      <c r="M9" s="15">
        <f>VLOOKUP(B9,$AL:$AP,5,FALSE)/10000</f>
        <v>30.3</v>
      </c>
      <c r="N9" s="15"/>
      <c r="O9" s="19"/>
      <c r="P9" s="15">
        <f t="shared" si="3"/>
        <v>30.3</v>
      </c>
      <c r="Q9" s="63">
        <f t="shared" si="4"/>
        <v>0.202</v>
      </c>
      <c r="R9" s="40">
        <v>1</v>
      </c>
      <c r="S9" s="61"/>
      <c r="T9" s="64"/>
      <c r="U9" s="61"/>
      <c r="V9" s="15">
        <f t="shared" si="5"/>
        <v>0</v>
      </c>
      <c r="W9" s="63">
        <f t="shared" si="6"/>
        <v>0</v>
      </c>
      <c r="X9" s="65">
        <f t="shared" si="7"/>
        <v>0.013548275862069</v>
      </c>
      <c r="Y9" s="15">
        <v>26.35</v>
      </c>
      <c r="Z9" s="80">
        <f t="shared" si="8"/>
        <v>3.95</v>
      </c>
      <c r="AA9" s="80">
        <f t="shared" si="0"/>
        <v>0</v>
      </c>
      <c r="AB9" s="81" t="s">
        <v>86</v>
      </c>
      <c r="AC9" s="81">
        <v>0</v>
      </c>
      <c r="AD9" s="81">
        <v>0</v>
      </c>
      <c r="AE9" s="81">
        <v>0</v>
      </c>
      <c r="AF9" s="81">
        <v>0</v>
      </c>
      <c r="AG9" s="80">
        <f>IFERROR(VLOOKUP(AB9,$AI:$AJ,2,FALSE),0)</f>
        <v>0</v>
      </c>
      <c r="AI9" s="89" t="s">
        <v>87</v>
      </c>
      <c r="AJ9" s="89" t="s">
        <v>30</v>
      </c>
      <c r="AL9" s="83" t="s">
        <v>54</v>
      </c>
      <c r="AM9" s="83">
        <v>0</v>
      </c>
      <c r="AN9" s="83">
        <v>25000</v>
      </c>
      <c r="AO9" s="83">
        <v>1</v>
      </c>
      <c r="AP9" s="83">
        <v>49000</v>
      </c>
      <c r="AR9" t="s">
        <v>54</v>
      </c>
      <c r="AS9">
        <v>0</v>
      </c>
      <c r="AT9">
        <v>25000</v>
      </c>
      <c r="AU9">
        <v>1</v>
      </c>
      <c r="AV9">
        <v>49000</v>
      </c>
      <c r="AX9" s="80" t="s">
        <v>87</v>
      </c>
      <c r="AY9" s="80" t="s">
        <v>30</v>
      </c>
      <c r="BB9" s="80" t="str">
        <f>VLOOKUP(BC9,$AX:$AY,2,FALSE)</f>
        <v>北蔡支行</v>
      </c>
      <c r="BC9" s="80" t="s">
        <v>58</v>
      </c>
      <c r="BD9" s="80">
        <v>0</v>
      </c>
      <c r="BF9" s="80" t="s">
        <v>57</v>
      </c>
      <c r="BG9" s="80">
        <v>4</v>
      </c>
      <c r="BJ9" s="80" t="str">
        <f>VLOOKUP(BK9,$AX:$AY,2,FALSE)</f>
        <v>和炯路支行</v>
      </c>
      <c r="BK9" s="80" t="s">
        <v>266</v>
      </c>
      <c r="BL9" s="80">
        <v>40000</v>
      </c>
      <c r="BN9" s="80" t="s">
        <v>157</v>
      </c>
      <c r="BO9" s="80">
        <v>100000</v>
      </c>
      <c r="BR9" s="80" t="str">
        <f>VLOOKUP(BS9,$AX:$AY,2,FALSE)</f>
        <v>零售市场部</v>
      </c>
      <c r="BS9" s="80" t="s">
        <v>56</v>
      </c>
      <c r="BT9" s="80">
        <v>20</v>
      </c>
      <c r="BV9" s="80" t="s">
        <v>104</v>
      </c>
      <c r="BW9" s="80">
        <v>1</v>
      </c>
    </row>
    <row r="10" s="80" customFormat="1" ht="17" customHeight="1" spans="1:75">
      <c r="A10" s="16"/>
      <c r="B10" s="17" t="s">
        <v>66</v>
      </c>
      <c r="C10" s="18">
        <v>38</v>
      </c>
      <c r="D10" s="15">
        <v>0</v>
      </c>
      <c r="E10" s="15">
        <f>VLOOKUP(B10,$AL:$AP,4,FALSE)</f>
        <v>1</v>
      </c>
      <c r="F10" s="19"/>
      <c r="G10" s="15"/>
      <c r="H10" s="15"/>
      <c r="I10" s="15">
        <f t="shared" si="1"/>
        <v>1</v>
      </c>
      <c r="J10" s="41">
        <f t="shared" si="2"/>
        <v>0.0263157894736842</v>
      </c>
      <c r="K10" s="42">
        <v>200</v>
      </c>
      <c r="L10" s="15">
        <v>5</v>
      </c>
      <c r="M10" s="15">
        <f>VLOOKUP(B10,$AL:$AP,5,FALSE)/10000</f>
        <v>35.6</v>
      </c>
      <c r="N10" s="15"/>
      <c r="O10" s="19"/>
      <c r="P10" s="15">
        <f t="shared" si="3"/>
        <v>35.6</v>
      </c>
      <c r="Q10" s="63">
        <f t="shared" si="4"/>
        <v>0.178</v>
      </c>
      <c r="R10" s="40">
        <v>2</v>
      </c>
      <c r="S10" s="61"/>
      <c r="T10" s="64"/>
      <c r="U10" s="61"/>
      <c r="V10" s="15">
        <f t="shared" si="5"/>
        <v>0</v>
      </c>
      <c r="W10" s="63">
        <f t="shared" si="6"/>
        <v>0</v>
      </c>
      <c r="X10" s="65">
        <f t="shared" si="7"/>
        <v>0.0102157894736842</v>
      </c>
      <c r="Y10" s="15">
        <v>19.2</v>
      </c>
      <c r="Z10" s="80">
        <f t="shared" si="8"/>
        <v>16.4</v>
      </c>
      <c r="AA10" s="80">
        <f t="shared" si="0"/>
        <v>0</v>
      </c>
      <c r="AB10" s="81" t="s">
        <v>91</v>
      </c>
      <c r="AC10" s="81">
        <v>0</v>
      </c>
      <c r="AD10" s="81">
        <v>0</v>
      </c>
      <c r="AE10" s="81">
        <v>0</v>
      </c>
      <c r="AF10" s="81">
        <v>0</v>
      </c>
      <c r="AG10" s="80">
        <f>IFERROR(VLOOKUP(AB10,$AI:$AJ,2,FALSE),0)</f>
        <v>0</v>
      </c>
      <c r="AI10" s="89" t="s">
        <v>92</v>
      </c>
      <c r="AJ10" s="89" t="s">
        <v>30</v>
      </c>
      <c r="AL10" s="83" t="s">
        <v>57</v>
      </c>
      <c r="AM10" s="83">
        <v>0</v>
      </c>
      <c r="AN10" s="83">
        <v>1100</v>
      </c>
      <c r="AO10" s="83">
        <v>0</v>
      </c>
      <c r="AP10" s="83">
        <v>81100</v>
      </c>
      <c r="AR10" t="s">
        <v>57</v>
      </c>
      <c r="AS10">
        <v>0</v>
      </c>
      <c r="AT10">
        <v>1100</v>
      </c>
      <c r="AU10">
        <v>0</v>
      </c>
      <c r="AV10">
        <v>81100</v>
      </c>
      <c r="AX10" s="80" t="s">
        <v>92</v>
      </c>
      <c r="AY10" s="80" t="s">
        <v>30</v>
      </c>
      <c r="BB10" s="80" t="str">
        <f>VLOOKUP(BC10,$AX:$AY,2,FALSE)</f>
        <v>零售市场部</v>
      </c>
      <c r="BC10" s="80" t="s">
        <v>65</v>
      </c>
      <c r="BD10" s="80">
        <v>1</v>
      </c>
      <c r="BF10" s="80" t="s">
        <v>73</v>
      </c>
      <c r="BG10" s="80">
        <v>0</v>
      </c>
      <c r="BJ10" s="80" t="str">
        <f>VLOOKUP(BK10,$AX:$AY,2,FALSE)</f>
        <v>零售市场部</v>
      </c>
      <c r="BK10" s="80" t="s">
        <v>116</v>
      </c>
      <c r="BL10" s="80">
        <v>7479700</v>
      </c>
      <c r="BN10" s="80" t="s">
        <v>149</v>
      </c>
      <c r="BO10" s="80">
        <v>40000</v>
      </c>
      <c r="BR10" s="80" t="s">
        <v>35</v>
      </c>
      <c r="BS10" s="80" t="s">
        <v>103</v>
      </c>
      <c r="BT10" s="80">
        <v>1</v>
      </c>
      <c r="BV10" s="80" t="s">
        <v>114</v>
      </c>
      <c r="BW10" s="80">
        <v>1</v>
      </c>
    </row>
    <row r="11" s="80" customFormat="1" ht="17.25" spans="1:75">
      <c r="A11" s="16"/>
      <c r="B11" s="17" t="s">
        <v>104</v>
      </c>
      <c r="C11" s="18">
        <v>20</v>
      </c>
      <c r="D11" s="15">
        <v>0</v>
      </c>
      <c r="E11" s="15">
        <f>VLOOKUP(B11,$AL:$AP,4,FALSE)</f>
        <v>0</v>
      </c>
      <c r="F11" s="19"/>
      <c r="G11" s="15"/>
      <c r="H11" s="15"/>
      <c r="I11" s="15">
        <f t="shared" si="1"/>
        <v>0</v>
      </c>
      <c r="J11" s="41">
        <f t="shared" si="2"/>
        <v>0</v>
      </c>
      <c r="K11" s="42">
        <v>60</v>
      </c>
      <c r="L11" s="15">
        <v>10</v>
      </c>
      <c r="M11" s="15">
        <f>VLOOKUP(B11,$AL:$AP,5,FALSE)/10000</f>
        <v>10.3</v>
      </c>
      <c r="N11" s="15"/>
      <c r="O11" s="19"/>
      <c r="P11" s="15">
        <f t="shared" si="3"/>
        <v>10.3</v>
      </c>
      <c r="Q11" s="63">
        <f t="shared" si="4"/>
        <v>0.171666666666667</v>
      </c>
      <c r="R11" s="40">
        <v>1</v>
      </c>
      <c r="S11" s="61"/>
      <c r="T11" s="64"/>
      <c r="U11" s="61"/>
      <c r="V11" s="15">
        <f t="shared" si="5"/>
        <v>0</v>
      </c>
      <c r="W11" s="63">
        <f t="shared" si="6"/>
        <v>0</v>
      </c>
      <c r="X11" s="65">
        <f t="shared" si="7"/>
        <v>0.00858333333333334</v>
      </c>
      <c r="Y11" s="15">
        <v>16.6</v>
      </c>
      <c r="Z11" s="80">
        <f t="shared" si="8"/>
        <v>-6.3</v>
      </c>
      <c r="AA11" s="80" t="str">
        <f t="shared" si="0"/>
        <v>张江支行</v>
      </c>
      <c r="AB11" s="81" t="s">
        <v>97</v>
      </c>
      <c r="AC11" s="81">
        <v>0</v>
      </c>
      <c r="AD11" s="81">
        <v>0</v>
      </c>
      <c r="AE11" s="81">
        <v>0</v>
      </c>
      <c r="AF11" s="81">
        <v>0</v>
      </c>
      <c r="AG11" s="80" t="str">
        <f>IFERROR(VLOOKUP(AB11,$AI:$AJ,2,FALSE),0)</f>
        <v>张江支行</v>
      </c>
      <c r="AI11" s="89" t="s">
        <v>98</v>
      </c>
      <c r="AJ11" s="89" t="s">
        <v>30</v>
      </c>
      <c r="AL11" s="83" t="s">
        <v>73</v>
      </c>
      <c r="AM11" s="83">
        <v>0</v>
      </c>
      <c r="AN11" s="83">
        <v>0</v>
      </c>
      <c r="AO11" s="83">
        <v>0</v>
      </c>
      <c r="AP11" s="83">
        <v>166000</v>
      </c>
      <c r="AR11" t="s">
        <v>73</v>
      </c>
      <c r="AS11">
        <v>0</v>
      </c>
      <c r="AT11">
        <v>0</v>
      </c>
      <c r="AU11">
        <v>0</v>
      </c>
      <c r="AV11">
        <v>166000</v>
      </c>
      <c r="AX11" s="80" t="s">
        <v>98</v>
      </c>
      <c r="AY11" s="80" t="s">
        <v>30</v>
      </c>
      <c r="BB11" s="80" t="str">
        <f>VLOOKUP(BC11,$AX:$AY,2,FALSE)</f>
        <v>杨园支行</v>
      </c>
      <c r="BC11" s="80" t="s">
        <v>94</v>
      </c>
      <c r="BD11" s="80">
        <v>0</v>
      </c>
      <c r="BF11" s="80" t="s">
        <v>51</v>
      </c>
      <c r="BG11" s="80">
        <v>3</v>
      </c>
      <c r="BJ11" s="80" t="str">
        <f>VLOOKUP(BK11,$AX:$AY,2,FALSE)</f>
        <v>妙境支行</v>
      </c>
      <c r="BK11" s="80" t="s">
        <v>120</v>
      </c>
      <c r="BL11" s="80">
        <v>60000</v>
      </c>
      <c r="BN11" s="80" t="s">
        <v>128</v>
      </c>
      <c r="BO11" s="80">
        <v>20000</v>
      </c>
      <c r="BR11" s="80" t="str">
        <f>VLOOKUP(BS11,$AX:$AY,2,FALSE)</f>
        <v>金桥支行</v>
      </c>
      <c r="BS11" s="80" t="s">
        <v>70</v>
      </c>
      <c r="BT11" s="80">
        <v>1</v>
      </c>
      <c r="BV11" s="80" t="s">
        <v>111</v>
      </c>
      <c r="BW11" s="80">
        <v>1</v>
      </c>
    </row>
    <row r="12" s="80" customFormat="1" ht="17.25" spans="1:75">
      <c r="A12" s="16"/>
      <c r="B12" s="17" t="s">
        <v>64</v>
      </c>
      <c r="C12" s="18">
        <v>27</v>
      </c>
      <c r="D12" s="15">
        <v>0</v>
      </c>
      <c r="E12" s="15">
        <f>VLOOKUP(B12,$AL:$AP,4,FALSE)</f>
        <v>1</v>
      </c>
      <c r="F12" s="19"/>
      <c r="G12" s="15"/>
      <c r="H12" s="15"/>
      <c r="I12" s="15">
        <f t="shared" si="1"/>
        <v>1</v>
      </c>
      <c r="J12" s="41">
        <f t="shared" si="2"/>
        <v>0.037037037037037</v>
      </c>
      <c r="K12" s="42">
        <v>200</v>
      </c>
      <c r="L12" s="15">
        <v>0</v>
      </c>
      <c r="M12" s="15">
        <f>VLOOKUP(B12,$AL:$AP,5,FALSE)/10000</f>
        <v>26.35</v>
      </c>
      <c r="N12" s="15"/>
      <c r="O12" s="19"/>
      <c r="P12" s="15">
        <f t="shared" si="3"/>
        <v>26.35</v>
      </c>
      <c r="Q12" s="63">
        <f t="shared" si="4"/>
        <v>0.13175</v>
      </c>
      <c r="R12" s="40">
        <v>2</v>
      </c>
      <c r="S12" s="61"/>
      <c r="T12" s="64"/>
      <c r="U12" s="61"/>
      <c r="V12" s="15">
        <f t="shared" si="5"/>
        <v>0</v>
      </c>
      <c r="W12" s="63">
        <f t="shared" si="6"/>
        <v>0</v>
      </c>
      <c r="X12" s="65">
        <f t="shared" si="7"/>
        <v>0.00843935185185185</v>
      </c>
      <c r="Y12" s="15">
        <v>0.5</v>
      </c>
      <c r="Z12" s="80">
        <f t="shared" si="8"/>
        <v>25.85</v>
      </c>
      <c r="AA12" s="80" t="str">
        <f t="shared" si="0"/>
        <v>合庆支行</v>
      </c>
      <c r="AB12" s="81" t="s">
        <v>105</v>
      </c>
      <c r="AC12" s="81">
        <v>0</v>
      </c>
      <c r="AD12" s="81">
        <v>0</v>
      </c>
      <c r="AE12" s="81">
        <v>0</v>
      </c>
      <c r="AF12" s="81">
        <v>0</v>
      </c>
      <c r="AG12" s="80" t="str">
        <f>IFERROR(VLOOKUP(AB12,$AI:$AJ,2,FALSE),0)</f>
        <v>合庆支行</v>
      </c>
      <c r="AI12" s="89" t="s">
        <v>106</v>
      </c>
      <c r="AJ12" s="89" t="s">
        <v>30</v>
      </c>
      <c r="AL12" s="83" t="s">
        <v>51</v>
      </c>
      <c r="AM12" s="83">
        <v>0</v>
      </c>
      <c r="AN12" s="83">
        <v>5000</v>
      </c>
      <c r="AO12" s="83">
        <v>1</v>
      </c>
      <c r="AP12" s="83">
        <v>10000</v>
      </c>
      <c r="AR12" t="s">
        <v>51</v>
      </c>
      <c r="AS12">
        <v>0</v>
      </c>
      <c r="AT12">
        <v>5000</v>
      </c>
      <c r="AU12">
        <v>1</v>
      </c>
      <c r="AV12">
        <v>10000</v>
      </c>
      <c r="AX12" s="80" t="s">
        <v>106</v>
      </c>
      <c r="AY12" s="80" t="s">
        <v>30</v>
      </c>
      <c r="BB12" s="80" t="str">
        <f>VLOOKUP(BC12,$AX:$AY,2,FALSE)</f>
        <v>龚路支行</v>
      </c>
      <c r="BC12" s="80" t="s">
        <v>71</v>
      </c>
      <c r="BD12" s="80">
        <v>0</v>
      </c>
      <c r="BF12" s="80" t="s">
        <v>107</v>
      </c>
      <c r="BG12" s="80">
        <v>0</v>
      </c>
      <c r="BJ12" s="80" t="str">
        <f>VLOOKUP(BK12,$AX:$AY,2,FALSE)</f>
        <v>高行支行</v>
      </c>
      <c r="BK12" s="80" t="s">
        <v>127</v>
      </c>
      <c r="BL12" s="80">
        <v>210000</v>
      </c>
      <c r="BN12" s="80" t="s">
        <v>93</v>
      </c>
      <c r="BO12" s="80">
        <v>114324</v>
      </c>
      <c r="BR12" s="80" t="str">
        <f>VLOOKUP(BS12,$AX:$AY,2,FALSE)</f>
        <v>零售市场部</v>
      </c>
      <c r="BS12" s="80" t="s">
        <v>77</v>
      </c>
      <c r="BT12" s="80">
        <v>1</v>
      </c>
      <c r="BV12" s="80" t="s">
        <v>84</v>
      </c>
      <c r="BW12" s="80">
        <v>2</v>
      </c>
    </row>
    <row r="13" s="80" customFormat="1" ht="17.25" spans="1:75">
      <c r="A13" s="16"/>
      <c r="B13" s="17" t="s">
        <v>72</v>
      </c>
      <c r="C13" s="18">
        <v>27</v>
      </c>
      <c r="D13" s="15">
        <v>0</v>
      </c>
      <c r="E13" s="15">
        <f>VLOOKUP(B13,$AL:$AP,4,FALSE)</f>
        <v>0</v>
      </c>
      <c r="F13" s="19"/>
      <c r="G13" s="15"/>
      <c r="H13" s="15"/>
      <c r="I13" s="15">
        <f t="shared" si="1"/>
        <v>0</v>
      </c>
      <c r="J13" s="41">
        <f t="shared" si="2"/>
        <v>0</v>
      </c>
      <c r="K13" s="42">
        <v>140</v>
      </c>
      <c r="L13" s="15">
        <v>20</v>
      </c>
      <c r="M13" s="15">
        <f>VLOOKUP(B13,$AL:$AP,5,FALSE)/10000</f>
        <v>22.77</v>
      </c>
      <c r="N13" s="15"/>
      <c r="O13" s="19"/>
      <c r="P13" s="15">
        <f t="shared" si="3"/>
        <v>22.77</v>
      </c>
      <c r="Q13" s="63">
        <f t="shared" si="4"/>
        <v>0.162642857142857</v>
      </c>
      <c r="R13" s="40">
        <v>2</v>
      </c>
      <c r="S13" s="61"/>
      <c r="T13" s="64"/>
      <c r="U13" s="61"/>
      <c r="V13" s="15">
        <f t="shared" si="5"/>
        <v>0</v>
      </c>
      <c r="W13" s="63">
        <f t="shared" si="6"/>
        <v>0</v>
      </c>
      <c r="X13" s="65">
        <f t="shared" si="7"/>
        <v>0.00813214285714286</v>
      </c>
      <c r="Y13" s="15">
        <v>9.2223</v>
      </c>
      <c r="Z13" s="80">
        <f t="shared" si="8"/>
        <v>13.5477</v>
      </c>
      <c r="AA13" s="80" t="str">
        <f t="shared" si="0"/>
        <v>潼港分理处</v>
      </c>
      <c r="AB13" s="81" t="s">
        <v>112</v>
      </c>
      <c r="AC13" s="81">
        <v>0</v>
      </c>
      <c r="AD13" s="81">
        <v>0</v>
      </c>
      <c r="AE13" s="81">
        <v>0</v>
      </c>
      <c r="AF13" s="81">
        <v>0</v>
      </c>
      <c r="AG13" s="80" t="str">
        <f>IFERROR(VLOOKUP(AB13,$AI:$AJ,2,FALSE),0)</f>
        <v>潼港分理处</v>
      </c>
      <c r="AI13" s="89" t="s">
        <v>113</v>
      </c>
      <c r="AJ13" s="89" t="s">
        <v>30</v>
      </c>
      <c r="AL13" s="83" t="s">
        <v>107</v>
      </c>
      <c r="AM13" s="83">
        <v>0</v>
      </c>
      <c r="AN13" s="83">
        <v>0</v>
      </c>
      <c r="AO13" s="83">
        <v>0</v>
      </c>
      <c r="AP13" s="83">
        <v>100000</v>
      </c>
      <c r="AR13" t="s">
        <v>107</v>
      </c>
      <c r="AS13">
        <v>0</v>
      </c>
      <c r="AT13">
        <v>0</v>
      </c>
      <c r="AU13">
        <v>0</v>
      </c>
      <c r="AV13">
        <v>100000</v>
      </c>
      <c r="AX13" s="80" t="s">
        <v>113</v>
      </c>
      <c r="AY13" s="80" t="s">
        <v>30</v>
      </c>
      <c r="BB13" s="80" t="str">
        <f>VLOOKUP(BC13,$AX:$AY,2,FALSE)</f>
        <v>妙境支行</v>
      </c>
      <c r="BC13" s="80" t="s">
        <v>79</v>
      </c>
      <c r="BD13" s="80">
        <v>0</v>
      </c>
      <c r="BF13" s="80" t="s">
        <v>64</v>
      </c>
      <c r="BG13" s="80">
        <v>2</v>
      </c>
      <c r="BJ13" s="80" t="str">
        <f>VLOOKUP(BK13,$AX:$AY,2,FALSE)</f>
        <v>江镇支行</v>
      </c>
      <c r="BK13" s="80" t="s">
        <v>140</v>
      </c>
      <c r="BL13" s="80">
        <v>235000</v>
      </c>
      <c r="BN13" s="80" t="s">
        <v>82</v>
      </c>
      <c r="BO13" s="80">
        <v>50000</v>
      </c>
      <c r="BR13" s="80" t="str">
        <f>VLOOKUP(BS13,$AX:$AY,2,FALSE)</f>
        <v>高行支行</v>
      </c>
      <c r="BS13" s="80" t="s">
        <v>122</v>
      </c>
      <c r="BT13" s="80">
        <v>1</v>
      </c>
      <c r="BV13" s="80" t="s">
        <v>163</v>
      </c>
      <c r="BW13" s="80">
        <v>2</v>
      </c>
    </row>
    <row r="14" s="80" customFormat="1" ht="17.25" spans="1:75">
      <c r="A14" s="16"/>
      <c r="B14" s="17" t="s">
        <v>107</v>
      </c>
      <c r="C14" s="18">
        <v>20</v>
      </c>
      <c r="D14" s="15">
        <v>0</v>
      </c>
      <c r="E14" s="15">
        <f>VLOOKUP(B14,$AL:$AP,4,FALSE)</f>
        <v>0</v>
      </c>
      <c r="F14" s="19"/>
      <c r="G14" s="15"/>
      <c r="H14" s="15"/>
      <c r="I14" s="15">
        <f t="shared" si="1"/>
        <v>0</v>
      </c>
      <c r="J14" s="41">
        <f t="shared" si="2"/>
        <v>0</v>
      </c>
      <c r="K14" s="42">
        <v>70</v>
      </c>
      <c r="L14" s="15">
        <v>0</v>
      </c>
      <c r="M14" s="15">
        <f>VLOOKUP(B14,$AL:$AP,5,FALSE)/10000</f>
        <v>10</v>
      </c>
      <c r="N14" s="15"/>
      <c r="O14" s="19"/>
      <c r="P14" s="15">
        <f t="shared" si="3"/>
        <v>10</v>
      </c>
      <c r="Q14" s="63">
        <f t="shared" si="4"/>
        <v>0.142857142857143</v>
      </c>
      <c r="R14" s="40">
        <v>2</v>
      </c>
      <c r="S14" s="61"/>
      <c r="T14" s="64"/>
      <c r="U14" s="61"/>
      <c r="V14" s="15">
        <f t="shared" si="5"/>
        <v>0</v>
      </c>
      <c r="W14" s="63">
        <f t="shared" si="6"/>
        <v>0</v>
      </c>
      <c r="X14" s="65">
        <f t="shared" si="7"/>
        <v>0.00714285714285714</v>
      </c>
      <c r="Y14" s="15">
        <v>2.77</v>
      </c>
      <c r="Z14" s="80">
        <f t="shared" si="8"/>
        <v>7.23</v>
      </c>
      <c r="AA14" s="80" t="str">
        <f t="shared" si="0"/>
        <v>严桥支行</v>
      </c>
      <c r="AB14" s="81" t="s">
        <v>118</v>
      </c>
      <c r="AC14" s="81">
        <v>0</v>
      </c>
      <c r="AD14" s="81">
        <v>34200</v>
      </c>
      <c r="AE14" s="81">
        <v>0</v>
      </c>
      <c r="AF14" s="81">
        <v>34200</v>
      </c>
      <c r="AG14" s="80" t="str">
        <f>IFERROR(VLOOKUP(AB14,$AI:$AJ,2,FALSE),0)</f>
        <v>严桥支行</v>
      </c>
      <c r="AI14" s="89" t="s">
        <v>119</v>
      </c>
      <c r="AJ14" s="89" t="s">
        <v>30</v>
      </c>
      <c r="AL14" s="83" t="s">
        <v>64</v>
      </c>
      <c r="AM14" s="83">
        <v>0</v>
      </c>
      <c r="AN14" s="83">
        <v>0</v>
      </c>
      <c r="AO14" s="83">
        <v>1</v>
      </c>
      <c r="AP14" s="83">
        <v>263500</v>
      </c>
      <c r="AR14" t="s">
        <v>64</v>
      </c>
      <c r="AS14">
        <v>0</v>
      </c>
      <c r="AT14">
        <v>0</v>
      </c>
      <c r="AU14">
        <v>1</v>
      </c>
      <c r="AV14">
        <v>263500</v>
      </c>
      <c r="AX14" s="80" t="s">
        <v>119</v>
      </c>
      <c r="AY14" s="80" t="s">
        <v>30</v>
      </c>
      <c r="BB14" s="80" t="str">
        <f>VLOOKUP(BC14,$AX:$AY,2,FALSE)</f>
        <v>龚路支行</v>
      </c>
      <c r="BC14" s="80" t="s">
        <v>115</v>
      </c>
      <c r="BD14" s="80">
        <v>1</v>
      </c>
      <c r="BF14" s="80" t="s">
        <v>69</v>
      </c>
      <c r="BG14" s="80">
        <v>2</v>
      </c>
      <c r="BJ14" s="80" t="str">
        <f>VLOOKUP(BK14,$AX:$AY,2,FALSE)</f>
        <v>零售市场部</v>
      </c>
      <c r="BK14" s="80" t="s">
        <v>173</v>
      </c>
      <c r="BL14" s="80">
        <v>307000</v>
      </c>
      <c r="BN14" s="80" t="s">
        <v>100</v>
      </c>
      <c r="BO14" s="80">
        <v>31050787</v>
      </c>
      <c r="BR14" s="80" t="s">
        <v>100</v>
      </c>
      <c r="BS14" s="80" t="s">
        <v>101</v>
      </c>
      <c r="BT14" s="80">
        <v>75</v>
      </c>
      <c r="BV14" s="80" t="s">
        <v>88</v>
      </c>
      <c r="BW14" s="80">
        <v>3</v>
      </c>
    </row>
    <row r="15" s="80" customFormat="1" ht="17.25" spans="1:75">
      <c r="A15" s="16"/>
      <c r="B15" s="17" t="s">
        <v>57</v>
      </c>
      <c r="C15" s="18">
        <v>29</v>
      </c>
      <c r="D15" s="15">
        <v>0</v>
      </c>
      <c r="E15" s="15">
        <f>VLOOKUP(B15,$AL:$AP,4,FALSE)</f>
        <v>0</v>
      </c>
      <c r="F15" s="19"/>
      <c r="G15" s="15"/>
      <c r="H15" s="15"/>
      <c r="I15" s="15">
        <f t="shared" si="1"/>
        <v>0</v>
      </c>
      <c r="J15" s="41">
        <f t="shared" si="2"/>
        <v>0</v>
      </c>
      <c r="K15" s="42">
        <v>80</v>
      </c>
      <c r="L15" s="15">
        <v>0.109999999999999</v>
      </c>
      <c r="M15" s="15">
        <f>VLOOKUP(B15,$AL:$AP,5,FALSE)/10000</f>
        <v>8.11</v>
      </c>
      <c r="N15" s="15">
        <v>1.2223</v>
      </c>
      <c r="O15" s="19"/>
      <c r="P15" s="15">
        <f t="shared" si="3"/>
        <v>9.3323</v>
      </c>
      <c r="Q15" s="63">
        <f t="shared" si="4"/>
        <v>0.11665375</v>
      </c>
      <c r="R15" s="40">
        <v>2</v>
      </c>
      <c r="S15" s="61"/>
      <c r="T15" s="64"/>
      <c r="U15" s="61"/>
      <c r="V15" s="15">
        <f t="shared" si="5"/>
        <v>0</v>
      </c>
      <c r="W15" s="63">
        <f t="shared" si="6"/>
        <v>0</v>
      </c>
      <c r="X15" s="65">
        <f t="shared" si="7"/>
        <v>0.0058326875</v>
      </c>
      <c r="Y15" s="15">
        <v>2.4</v>
      </c>
      <c r="Z15" s="80">
        <f t="shared" si="8"/>
        <v>6.9323</v>
      </c>
      <c r="AA15" s="80" t="str">
        <f t="shared" si="0"/>
        <v>高桥支行</v>
      </c>
      <c r="AB15" s="81" t="s">
        <v>123</v>
      </c>
      <c r="AC15" s="81">
        <v>1</v>
      </c>
      <c r="AD15" s="81">
        <v>0</v>
      </c>
      <c r="AE15" s="81">
        <v>1</v>
      </c>
      <c r="AF15" s="81">
        <v>0</v>
      </c>
      <c r="AG15" s="80" t="str">
        <f>IFERROR(VLOOKUP(AB15,$AI:$AJ,2,FALSE),0)</f>
        <v>高桥支行</v>
      </c>
      <c r="AI15" s="89" t="s">
        <v>124</v>
      </c>
      <c r="AJ15" s="89" t="s">
        <v>30</v>
      </c>
      <c r="AL15" s="83" t="s">
        <v>69</v>
      </c>
      <c r="AM15" s="83">
        <v>1</v>
      </c>
      <c r="AN15" s="83">
        <v>0</v>
      </c>
      <c r="AO15" s="83">
        <v>4</v>
      </c>
      <c r="AP15" s="83">
        <v>284700</v>
      </c>
      <c r="AR15" t="s">
        <v>69</v>
      </c>
      <c r="AS15">
        <v>1</v>
      </c>
      <c r="AT15">
        <v>0</v>
      </c>
      <c r="AU15">
        <v>4</v>
      </c>
      <c r="AV15">
        <v>284700</v>
      </c>
      <c r="AX15" s="80" t="s">
        <v>124</v>
      </c>
      <c r="AY15" s="80" t="s">
        <v>30</v>
      </c>
      <c r="BB15" s="80" t="str">
        <f>VLOOKUP(BC15,$AX:$AY,2,FALSE)</f>
        <v>芳华分理处</v>
      </c>
      <c r="BC15" s="80" t="s">
        <v>85</v>
      </c>
      <c r="BD15" s="80">
        <v>0</v>
      </c>
      <c r="BF15" s="80" t="s">
        <v>104</v>
      </c>
      <c r="BG15" s="80">
        <v>0</v>
      </c>
      <c r="BJ15" s="80" t="str">
        <f>VLOOKUP(BK15,$AX:$AY,2,FALSE)</f>
        <v>花木支行</v>
      </c>
      <c r="BK15" s="80" t="s">
        <v>154</v>
      </c>
      <c r="BL15" s="80">
        <v>667229</v>
      </c>
      <c r="BN15" s="80" t="e">
        <v>#N/A</v>
      </c>
      <c r="BO15" s="80">
        <v>33366340</v>
      </c>
      <c r="BR15" s="80" t="str">
        <f>VLOOKUP(BS15,$AX:$AY,2,FALSE)</f>
        <v>高东支行</v>
      </c>
      <c r="BS15" s="80" t="s">
        <v>287</v>
      </c>
      <c r="BT15" s="80">
        <v>3</v>
      </c>
      <c r="BV15" s="80" t="s">
        <v>109</v>
      </c>
      <c r="BW15" s="80">
        <v>1</v>
      </c>
    </row>
    <row r="16" s="80" customFormat="1" ht="18" customHeight="1" spans="1:75">
      <c r="A16" s="16"/>
      <c r="B16" s="17" t="s">
        <v>51</v>
      </c>
      <c r="C16" s="18">
        <v>20</v>
      </c>
      <c r="D16" s="15">
        <v>0</v>
      </c>
      <c r="E16" s="15">
        <f>VLOOKUP(B16,$AL:$AP,4,FALSE)</f>
        <v>1</v>
      </c>
      <c r="F16" s="19"/>
      <c r="G16" s="15"/>
      <c r="H16" s="15"/>
      <c r="I16" s="15">
        <f t="shared" si="1"/>
        <v>1</v>
      </c>
      <c r="J16" s="41">
        <f t="shared" si="2"/>
        <v>0.05</v>
      </c>
      <c r="K16" s="42">
        <v>70</v>
      </c>
      <c r="L16" s="15">
        <v>0.5</v>
      </c>
      <c r="M16" s="15">
        <f>VLOOKUP(B16,$AL:$AP,5,FALSE)/10000</f>
        <v>1</v>
      </c>
      <c r="N16" s="15"/>
      <c r="O16" s="19"/>
      <c r="P16" s="15">
        <f t="shared" si="3"/>
        <v>1</v>
      </c>
      <c r="Q16" s="63">
        <f t="shared" si="4"/>
        <v>0.0142857142857143</v>
      </c>
      <c r="R16" s="40">
        <v>1</v>
      </c>
      <c r="S16" s="61"/>
      <c r="T16" s="64"/>
      <c r="U16" s="61"/>
      <c r="V16" s="15">
        <f t="shared" si="5"/>
        <v>0</v>
      </c>
      <c r="W16" s="63">
        <f t="shared" si="6"/>
        <v>0</v>
      </c>
      <c r="X16" s="65">
        <f t="shared" si="7"/>
        <v>0.00321428571428571</v>
      </c>
      <c r="Y16" s="15">
        <v>0</v>
      </c>
      <c r="Z16" s="80">
        <f t="shared" si="8"/>
        <v>1</v>
      </c>
      <c r="AA16" s="80" t="str">
        <f t="shared" si="0"/>
        <v>高东支行</v>
      </c>
      <c r="AB16" s="81" t="s">
        <v>129</v>
      </c>
      <c r="AC16" s="81">
        <v>0</v>
      </c>
      <c r="AD16" s="81">
        <v>0</v>
      </c>
      <c r="AE16" s="81">
        <v>0</v>
      </c>
      <c r="AF16" s="81">
        <v>0</v>
      </c>
      <c r="AG16" s="80" t="str">
        <f>IFERROR(VLOOKUP(AB16,$AI:$AJ,2,FALSE),0)</f>
        <v>高东支行</v>
      </c>
      <c r="AI16" s="89" t="s">
        <v>130</v>
      </c>
      <c r="AJ16" s="89" t="s">
        <v>30</v>
      </c>
      <c r="AL16" s="83" t="s">
        <v>104</v>
      </c>
      <c r="AM16" s="83">
        <v>0</v>
      </c>
      <c r="AN16" s="83">
        <v>100000</v>
      </c>
      <c r="AO16" s="83">
        <v>0</v>
      </c>
      <c r="AP16" s="83">
        <v>103000</v>
      </c>
      <c r="AR16" t="s">
        <v>104</v>
      </c>
      <c r="AS16">
        <v>0</v>
      </c>
      <c r="AT16">
        <v>100000</v>
      </c>
      <c r="AU16">
        <v>0</v>
      </c>
      <c r="AV16">
        <v>103000</v>
      </c>
      <c r="AX16" s="80" t="s">
        <v>130</v>
      </c>
      <c r="AY16" s="80" t="s">
        <v>30</v>
      </c>
      <c r="BB16" s="80" t="str">
        <f>VLOOKUP(BC16,$AX:$AY,2,FALSE)</f>
        <v>张江支行</v>
      </c>
      <c r="BC16" s="80" t="s">
        <v>126</v>
      </c>
      <c r="BD16" s="80">
        <v>1</v>
      </c>
      <c r="BF16" s="80" t="s">
        <v>114</v>
      </c>
      <c r="BG16" s="80">
        <v>1</v>
      </c>
      <c r="BJ16" s="80" t="str">
        <f>VLOOKUP(BK16,$AX:$AY,2,FALSE)</f>
        <v>零售市场部</v>
      </c>
      <c r="BK16" s="80" t="s">
        <v>162</v>
      </c>
      <c r="BL16" s="80">
        <v>52000</v>
      </c>
      <c r="BN16" s="80" t="s">
        <v>146</v>
      </c>
      <c r="BR16" s="80" t="str">
        <f>VLOOKUP(BS16,$AX:$AY,2,FALSE)</f>
        <v>零售市场部</v>
      </c>
      <c r="BS16" s="80" t="s">
        <v>116</v>
      </c>
      <c r="BT16" s="80">
        <v>72</v>
      </c>
      <c r="BV16" s="80" t="s">
        <v>117</v>
      </c>
      <c r="BW16" s="80">
        <v>4</v>
      </c>
    </row>
    <row r="17" s="80" customFormat="1" ht="17.25" spans="1:75">
      <c r="A17" s="16"/>
      <c r="B17" s="17" t="s">
        <v>54</v>
      </c>
      <c r="C17" s="18">
        <v>30</v>
      </c>
      <c r="D17" s="15">
        <v>0</v>
      </c>
      <c r="E17" s="15">
        <f>VLOOKUP(B17,$AL:$AP,4,FALSE)</f>
        <v>1</v>
      </c>
      <c r="F17" s="19"/>
      <c r="G17" s="15"/>
      <c r="H17" s="15"/>
      <c r="I17" s="15">
        <f t="shared" si="1"/>
        <v>1</v>
      </c>
      <c r="J17" s="41">
        <f t="shared" si="2"/>
        <v>0.0333333333333333</v>
      </c>
      <c r="K17" s="42">
        <v>200</v>
      </c>
      <c r="L17" s="15">
        <v>2.5</v>
      </c>
      <c r="M17" s="15">
        <f>VLOOKUP(B17,$AL:$AP,5,FALSE)/10000</f>
        <v>4.9</v>
      </c>
      <c r="N17" s="15"/>
      <c r="O17" s="19"/>
      <c r="P17" s="15">
        <f t="shared" si="3"/>
        <v>4.9</v>
      </c>
      <c r="Q17" s="63">
        <f t="shared" si="4"/>
        <v>0.0245</v>
      </c>
      <c r="R17" s="40">
        <v>2</v>
      </c>
      <c r="S17" s="61"/>
      <c r="T17" s="64"/>
      <c r="U17" s="61"/>
      <c r="V17" s="15">
        <f t="shared" si="5"/>
        <v>0</v>
      </c>
      <c r="W17" s="63">
        <f t="shared" si="6"/>
        <v>0</v>
      </c>
      <c r="X17" s="65">
        <f t="shared" si="7"/>
        <v>0.00289166666666667</v>
      </c>
      <c r="Y17" s="15">
        <v>0.3</v>
      </c>
      <c r="Z17" s="80">
        <f t="shared" si="8"/>
        <v>4.6</v>
      </c>
      <c r="AA17" s="80" t="str">
        <f t="shared" si="0"/>
        <v>张江支行</v>
      </c>
      <c r="AB17" s="81" t="s">
        <v>136</v>
      </c>
      <c r="AC17" s="81">
        <v>0</v>
      </c>
      <c r="AD17" s="81">
        <v>0</v>
      </c>
      <c r="AE17" s="81">
        <v>0</v>
      </c>
      <c r="AF17" s="81">
        <v>300000</v>
      </c>
      <c r="AG17" s="80" t="str">
        <f>IFERROR(VLOOKUP(AB17,$AI:$AJ,2,FALSE),0)</f>
        <v>张江支行</v>
      </c>
      <c r="AI17" s="89" t="s">
        <v>137</v>
      </c>
      <c r="AJ17" s="89" t="s">
        <v>30</v>
      </c>
      <c r="AL17" s="83" t="s">
        <v>114</v>
      </c>
      <c r="AM17" s="83">
        <v>2</v>
      </c>
      <c r="AN17" s="83">
        <v>111000</v>
      </c>
      <c r="AO17" s="83">
        <v>2</v>
      </c>
      <c r="AP17" s="83">
        <v>303000</v>
      </c>
      <c r="AR17" t="s">
        <v>114</v>
      </c>
      <c r="AS17">
        <v>2</v>
      </c>
      <c r="AT17">
        <v>111000</v>
      </c>
      <c r="AU17">
        <v>2</v>
      </c>
      <c r="AV17">
        <v>303000</v>
      </c>
      <c r="AX17" s="80" t="s">
        <v>137</v>
      </c>
      <c r="AY17" s="80" t="s">
        <v>30</v>
      </c>
      <c r="BB17" s="80" t="str">
        <f>VLOOKUP(BC17,$AX:$AY,2,FALSE)</f>
        <v>零售市场部</v>
      </c>
      <c r="BC17" s="80" t="s">
        <v>131</v>
      </c>
      <c r="BD17" s="80">
        <v>0</v>
      </c>
      <c r="BF17" s="80" t="s">
        <v>61</v>
      </c>
      <c r="BG17" s="80">
        <v>0</v>
      </c>
      <c r="BJ17" s="80" t="str">
        <f>VLOOKUP(BK17,$AX:$AY,2,FALSE)</f>
        <v>零售市场部</v>
      </c>
      <c r="BK17" s="80" t="s">
        <v>168</v>
      </c>
      <c r="BL17" s="80">
        <v>5229000</v>
      </c>
      <c r="BN17" s="80" t="s">
        <v>151</v>
      </c>
      <c r="BO17" s="80">
        <v>66732680</v>
      </c>
      <c r="BR17" s="80" t="str">
        <f>VLOOKUP(BS17,$AX:$AY,2,FALSE)</f>
        <v>妙境支行</v>
      </c>
      <c r="BS17" s="80" t="s">
        <v>120</v>
      </c>
      <c r="BT17" s="80">
        <v>1</v>
      </c>
      <c r="BV17" s="80" t="s">
        <v>128</v>
      </c>
      <c r="BW17" s="80">
        <v>1</v>
      </c>
    </row>
    <row r="18" s="80" customFormat="1" ht="18" spans="1:75">
      <c r="A18" s="20"/>
      <c r="B18" s="21" t="s">
        <v>32</v>
      </c>
      <c r="C18" s="22">
        <v>22</v>
      </c>
      <c r="D18" s="23">
        <v>0</v>
      </c>
      <c r="E18" s="23">
        <f>VLOOKUP(B18,$AL:$AP,4,FALSE)</f>
        <v>0</v>
      </c>
      <c r="F18" s="24"/>
      <c r="G18" s="23"/>
      <c r="H18" s="23"/>
      <c r="I18" s="23">
        <f t="shared" si="1"/>
        <v>0</v>
      </c>
      <c r="J18" s="43">
        <f t="shared" si="2"/>
        <v>0</v>
      </c>
      <c r="K18" s="44">
        <v>110</v>
      </c>
      <c r="L18" s="23">
        <v>0</v>
      </c>
      <c r="M18" s="23">
        <f>VLOOKUP(B18,$AL:$AP,5,FALSE)/10000</f>
        <v>0</v>
      </c>
      <c r="N18" s="23"/>
      <c r="O18" s="24"/>
      <c r="P18" s="23">
        <f t="shared" si="3"/>
        <v>0</v>
      </c>
      <c r="Q18" s="66">
        <f t="shared" si="4"/>
        <v>0</v>
      </c>
      <c r="R18" s="46">
        <v>2</v>
      </c>
      <c r="S18" s="67"/>
      <c r="T18" s="68"/>
      <c r="U18" s="67"/>
      <c r="V18" s="23">
        <f t="shared" si="5"/>
        <v>0</v>
      </c>
      <c r="W18" s="66">
        <f t="shared" si="6"/>
        <v>0</v>
      </c>
      <c r="X18" s="69">
        <f t="shared" si="7"/>
        <v>0</v>
      </c>
      <c r="Y18" s="23">
        <v>10</v>
      </c>
      <c r="Z18" s="80">
        <f t="shared" si="8"/>
        <v>-10</v>
      </c>
      <c r="AA18" s="80" t="str">
        <f t="shared" si="0"/>
        <v>江镇支行</v>
      </c>
      <c r="AB18" s="81" t="s">
        <v>142</v>
      </c>
      <c r="AC18" s="81">
        <v>0</v>
      </c>
      <c r="AD18" s="81">
        <v>0</v>
      </c>
      <c r="AE18" s="81">
        <v>0</v>
      </c>
      <c r="AF18" s="81">
        <v>0</v>
      </c>
      <c r="AG18" s="80" t="str">
        <f>IFERROR(VLOOKUP(AB18,$AI:$AJ,2,FALSE),0)</f>
        <v>江镇支行</v>
      </c>
      <c r="AI18" s="89" t="s">
        <v>143</v>
      </c>
      <c r="AJ18" s="89" t="s">
        <v>30</v>
      </c>
      <c r="AL18" s="83" t="s">
        <v>61</v>
      </c>
      <c r="AM18" s="83">
        <v>0</v>
      </c>
      <c r="AN18" s="83">
        <v>0</v>
      </c>
      <c r="AO18" s="83">
        <v>0</v>
      </c>
      <c r="AP18" s="83">
        <v>0</v>
      </c>
      <c r="AR18" t="s">
        <v>61</v>
      </c>
      <c r="AS18">
        <v>0</v>
      </c>
      <c r="AT18">
        <v>0</v>
      </c>
      <c r="AU18">
        <v>0</v>
      </c>
      <c r="AV18">
        <v>0</v>
      </c>
      <c r="AX18" s="80" t="s">
        <v>143</v>
      </c>
      <c r="AY18" s="80" t="s">
        <v>30</v>
      </c>
      <c r="BB18" s="80" t="str">
        <f>VLOOKUP(BC18,$AX:$AY,2,FALSE)</f>
        <v>民耀分理处</v>
      </c>
      <c r="BC18" s="80" t="s">
        <v>139</v>
      </c>
      <c r="BD18" s="80">
        <v>0</v>
      </c>
      <c r="BF18" s="80" t="s">
        <v>111</v>
      </c>
      <c r="BG18" s="80">
        <v>1</v>
      </c>
      <c r="BJ18" s="80" t="str">
        <f>VLOOKUP(BK18,$AX:$AY,2,FALSE)</f>
        <v>新园路支行</v>
      </c>
      <c r="BK18" s="80" t="s">
        <v>172</v>
      </c>
      <c r="BL18" s="80">
        <v>100000</v>
      </c>
      <c r="BR18" s="80" t="str">
        <f>VLOOKUP(BS18,$AX:$AY,2,FALSE)</f>
        <v>零售市场部</v>
      </c>
      <c r="BS18" s="80" t="s">
        <v>150</v>
      </c>
      <c r="BT18" s="80">
        <v>1</v>
      </c>
      <c r="BV18" s="80" t="s">
        <v>229</v>
      </c>
      <c r="BW18" s="80">
        <v>1</v>
      </c>
    </row>
    <row r="19" s="80" customFormat="1" ht="18" spans="1:75">
      <c r="A19" s="25" t="s">
        <v>147</v>
      </c>
      <c r="B19" s="13" t="s">
        <v>109</v>
      </c>
      <c r="C19" s="14">
        <v>10</v>
      </c>
      <c r="D19" s="15">
        <v>2</v>
      </c>
      <c r="E19" s="15">
        <f>VLOOKUP(B19,$AL:$AP,4,FALSE)</f>
        <v>3</v>
      </c>
      <c r="F19" s="26"/>
      <c r="G19" s="15"/>
      <c r="H19" s="15"/>
      <c r="I19" s="15">
        <f t="shared" si="1"/>
        <v>3</v>
      </c>
      <c r="J19" s="39">
        <f t="shared" si="2"/>
        <v>0.3</v>
      </c>
      <c r="K19" s="40">
        <v>80</v>
      </c>
      <c r="L19" s="15">
        <v>0</v>
      </c>
      <c r="M19" s="15">
        <f>VLOOKUP(B19,$AL:$AP,5,FALSE)/10000</f>
        <v>20.55</v>
      </c>
      <c r="N19" s="15"/>
      <c r="O19" s="26"/>
      <c r="P19" s="15">
        <f t="shared" si="3"/>
        <v>20.55</v>
      </c>
      <c r="Q19" s="60">
        <f t="shared" si="4"/>
        <v>0.256875</v>
      </c>
      <c r="R19" s="40">
        <v>1</v>
      </c>
      <c r="S19" s="61">
        <v>1</v>
      </c>
      <c r="T19" s="70"/>
      <c r="U19" s="70"/>
      <c r="V19" s="15">
        <f t="shared" si="5"/>
        <v>1</v>
      </c>
      <c r="W19" s="71">
        <f t="shared" si="6"/>
        <v>1</v>
      </c>
      <c r="X19" s="62">
        <f t="shared" si="7"/>
        <v>0.07784375</v>
      </c>
      <c r="Y19" s="15">
        <v>20.55</v>
      </c>
      <c r="Z19" s="80">
        <f t="shared" si="8"/>
        <v>0</v>
      </c>
      <c r="AA19" s="80" t="str">
        <f t="shared" si="0"/>
        <v>金桥支行</v>
      </c>
      <c r="AB19" s="81" t="s">
        <v>31</v>
      </c>
      <c r="AC19" s="81">
        <v>0</v>
      </c>
      <c r="AD19" s="81">
        <v>0</v>
      </c>
      <c r="AE19" s="81">
        <v>0</v>
      </c>
      <c r="AF19" s="81">
        <v>0</v>
      </c>
      <c r="AG19" s="80" t="str">
        <f>IFERROR(VLOOKUP(AB19,$AI:$AJ,2,FALSE),0)</f>
        <v>金桥支行</v>
      </c>
      <c r="AI19" s="89" t="s">
        <v>148</v>
      </c>
      <c r="AJ19" s="89" t="s">
        <v>30</v>
      </c>
      <c r="AL19" s="83" t="s">
        <v>111</v>
      </c>
      <c r="AM19" s="83">
        <v>2</v>
      </c>
      <c r="AN19" s="83">
        <v>0</v>
      </c>
      <c r="AO19" s="83">
        <v>7</v>
      </c>
      <c r="AP19" s="83">
        <v>50000</v>
      </c>
      <c r="AR19" t="s">
        <v>111</v>
      </c>
      <c r="AS19">
        <v>2</v>
      </c>
      <c r="AT19">
        <v>0</v>
      </c>
      <c r="AU19">
        <v>7</v>
      </c>
      <c r="AV19">
        <v>50000</v>
      </c>
      <c r="AX19" s="80" t="s">
        <v>148</v>
      </c>
      <c r="AY19" s="80" t="s">
        <v>30</v>
      </c>
      <c r="BB19" s="80" t="str">
        <f>VLOOKUP(BC19,$AX:$AY,2,FALSE)</f>
        <v>杨思支行</v>
      </c>
      <c r="BC19" s="80" t="s">
        <v>144</v>
      </c>
      <c r="BD19" s="80">
        <v>0</v>
      </c>
      <c r="BF19" s="80" t="s">
        <v>78</v>
      </c>
      <c r="BG19" s="80">
        <v>0</v>
      </c>
      <c r="BJ19" s="80" t="str">
        <f>VLOOKUP(BK19,$AX:$AY,2,FALSE)</f>
        <v>零售市场部</v>
      </c>
      <c r="BK19" s="80" t="s">
        <v>179</v>
      </c>
      <c r="BL19" s="80">
        <v>3478000</v>
      </c>
      <c r="BR19" s="80" t="str">
        <f>VLOOKUP(BS19,$AX:$AY,2,FALSE)</f>
        <v>零售市场部</v>
      </c>
      <c r="BS19" s="80" t="s">
        <v>173</v>
      </c>
      <c r="BT19" s="80">
        <v>1</v>
      </c>
      <c r="BV19" s="80" t="s">
        <v>182</v>
      </c>
      <c r="BW19" s="80">
        <v>1</v>
      </c>
    </row>
    <row r="20" s="80" customFormat="1" ht="17.25" spans="1:75">
      <c r="A20" s="25"/>
      <c r="B20" s="13" t="s">
        <v>157</v>
      </c>
      <c r="C20" s="14">
        <v>9</v>
      </c>
      <c r="D20" s="15">
        <v>1</v>
      </c>
      <c r="E20" s="15">
        <f>VLOOKUP(B20,$AL:$AP,4,FALSE)</f>
        <v>1</v>
      </c>
      <c r="F20" s="26"/>
      <c r="G20" s="15"/>
      <c r="H20" s="15"/>
      <c r="I20" s="15">
        <f t="shared" si="1"/>
        <v>1</v>
      </c>
      <c r="J20" s="39">
        <f t="shared" si="2"/>
        <v>0.111111111111111</v>
      </c>
      <c r="K20" s="40">
        <v>20</v>
      </c>
      <c r="L20" s="15">
        <v>0</v>
      </c>
      <c r="M20" s="15">
        <f>VLOOKUP(B20,$AL:$AP,5,FALSE)/10000</f>
        <v>38</v>
      </c>
      <c r="N20" s="15"/>
      <c r="O20" s="26"/>
      <c r="P20" s="15">
        <f t="shared" si="3"/>
        <v>38</v>
      </c>
      <c r="Q20" s="60">
        <f t="shared" si="4"/>
        <v>1.9</v>
      </c>
      <c r="R20" s="40">
        <v>1</v>
      </c>
      <c r="S20" s="61"/>
      <c r="T20" s="70"/>
      <c r="U20" s="70"/>
      <c r="V20" s="15">
        <f t="shared" si="5"/>
        <v>0</v>
      </c>
      <c r="W20" s="71">
        <f t="shared" si="6"/>
        <v>0</v>
      </c>
      <c r="X20" s="62">
        <f t="shared" si="7"/>
        <v>0.0655555555555555</v>
      </c>
      <c r="Y20" s="15">
        <v>38</v>
      </c>
      <c r="Z20" s="80">
        <f t="shared" si="8"/>
        <v>0</v>
      </c>
      <c r="AA20" s="80" t="str">
        <f t="shared" si="0"/>
        <v>授信审批部</v>
      </c>
      <c r="AB20" s="81" t="s">
        <v>152</v>
      </c>
      <c r="AC20" s="81">
        <v>0</v>
      </c>
      <c r="AD20" s="81">
        <v>0</v>
      </c>
      <c r="AE20" s="81">
        <v>0</v>
      </c>
      <c r="AF20" s="81">
        <v>0</v>
      </c>
      <c r="AG20" s="80" t="str">
        <f>IFERROR(VLOOKUP(AB20,$AI:$AJ,2,FALSE),0)</f>
        <v>授信审批部</v>
      </c>
      <c r="AI20" s="89" t="s">
        <v>153</v>
      </c>
      <c r="AJ20" s="89" t="s">
        <v>30</v>
      </c>
      <c r="AL20" s="83" t="s">
        <v>78</v>
      </c>
      <c r="AM20" s="83">
        <v>0</v>
      </c>
      <c r="AN20" s="83">
        <v>50000</v>
      </c>
      <c r="AO20" s="83">
        <v>5</v>
      </c>
      <c r="AP20" s="83">
        <v>52000</v>
      </c>
      <c r="AR20" t="s">
        <v>78</v>
      </c>
      <c r="AS20">
        <v>0</v>
      </c>
      <c r="AT20">
        <v>50000</v>
      </c>
      <c r="AU20">
        <v>5</v>
      </c>
      <c r="AV20">
        <v>52000</v>
      </c>
      <c r="AX20" s="80" t="s">
        <v>153</v>
      </c>
      <c r="AY20" s="80" t="s">
        <v>30</v>
      </c>
      <c r="BB20" s="80" t="str">
        <f>VLOOKUP(BC20,$AX:$AY,2,FALSE)</f>
        <v>零售市场部</v>
      </c>
      <c r="BC20" s="80" t="s">
        <v>56</v>
      </c>
      <c r="BD20" s="80">
        <v>16</v>
      </c>
      <c r="BF20" s="80" t="s">
        <v>84</v>
      </c>
      <c r="BG20" s="80">
        <v>1</v>
      </c>
      <c r="BJ20" s="80" t="str">
        <f>VLOOKUP(BK20,$AX:$AY,2,FALSE)</f>
        <v>芳华分理处</v>
      </c>
      <c r="BK20" s="80" t="s">
        <v>232</v>
      </c>
      <c r="BL20" s="80">
        <v>114324</v>
      </c>
      <c r="BR20" s="80" t="str">
        <f>VLOOKUP(BS20,$AX:$AY,2,FALSE)</f>
        <v>北蔡支行</v>
      </c>
      <c r="BS20" s="80" t="s">
        <v>176</v>
      </c>
      <c r="BT20" s="80">
        <v>4</v>
      </c>
      <c r="BV20" s="80" t="s">
        <v>100</v>
      </c>
      <c r="BW20" s="80">
        <v>436</v>
      </c>
    </row>
    <row r="21" s="80" customFormat="1" ht="18" customHeight="1" spans="1:75">
      <c r="A21" s="25"/>
      <c r="B21" s="13" t="s">
        <v>84</v>
      </c>
      <c r="C21" s="14">
        <v>10</v>
      </c>
      <c r="D21" s="15">
        <v>3</v>
      </c>
      <c r="E21" s="15">
        <f>VLOOKUP(B21,$AL:$AP,4,FALSE)</f>
        <v>9</v>
      </c>
      <c r="F21" s="26"/>
      <c r="G21" s="15"/>
      <c r="H21" s="15"/>
      <c r="I21" s="15">
        <f t="shared" si="1"/>
        <v>9</v>
      </c>
      <c r="J21" s="39">
        <f t="shared" si="2"/>
        <v>0.9</v>
      </c>
      <c r="K21" s="40">
        <v>100</v>
      </c>
      <c r="L21" s="15">
        <v>14.2</v>
      </c>
      <c r="M21" s="15">
        <f>VLOOKUP(B21,$AL:$AP,5,FALSE)/10000</f>
        <v>23.1</v>
      </c>
      <c r="N21" s="15"/>
      <c r="O21" s="26"/>
      <c r="P21" s="15">
        <f t="shared" si="3"/>
        <v>23.1</v>
      </c>
      <c r="Q21" s="60">
        <f t="shared" si="4"/>
        <v>0.231</v>
      </c>
      <c r="R21" s="40">
        <v>1</v>
      </c>
      <c r="S21" s="61"/>
      <c r="T21" s="70"/>
      <c r="U21" s="70"/>
      <c r="V21" s="15">
        <f t="shared" si="5"/>
        <v>0</v>
      </c>
      <c r="W21" s="71">
        <f t="shared" si="6"/>
        <v>0</v>
      </c>
      <c r="X21" s="62">
        <f t="shared" si="7"/>
        <v>0.05655</v>
      </c>
      <c r="Y21" s="15">
        <v>46.5</v>
      </c>
      <c r="Z21" s="80">
        <f t="shared" si="8"/>
        <v>-23.4</v>
      </c>
      <c r="AA21" s="80" t="str">
        <f t="shared" si="0"/>
        <v>杨思支行</v>
      </c>
      <c r="AB21" s="81" t="s">
        <v>155</v>
      </c>
      <c r="AC21" s="81">
        <v>0</v>
      </c>
      <c r="AD21" s="81">
        <v>0</v>
      </c>
      <c r="AE21" s="81">
        <v>0</v>
      </c>
      <c r="AF21" s="81">
        <v>0</v>
      </c>
      <c r="AG21" s="80" t="str">
        <f>IFERROR(VLOOKUP(AB21,$AI:$AJ,2,FALSE),0)</f>
        <v>杨思支行</v>
      </c>
      <c r="AI21" s="89" t="s">
        <v>156</v>
      </c>
      <c r="AJ21" s="89" t="s">
        <v>30</v>
      </c>
      <c r="AL21" s="83" t="s">
        <v>84</v>
      </c>
      <c r="AM21" s="83">
        <v>3</v>
      </c>
      <c r="AN21" s="83">
        <v>142000</v>
      </c>
      <c r="AO21" s="83">
        <v>9</v>
      </c>
      <c r="AP21" s="83">
        <v>231000</v>
      </c>
      <c r="AR21" t="s">
        <v>84</v>
      </c>
      <c r="AS21">
        <v>3</v>
      </c>
      <c r="AT21">
        <v>142000</v>
      </c>
      <c r="AU21">
        <v>9</v>
      </c>
      <c r="AV21">
        <v>231000</v>
      </c>
      <c r="AX21" s="80" t="s">
        <v>156</v>
      </c>
      <c r="AY21" s="80" t="s">
        <v>30</v>
      </c>
      <c r="BB21" s="80" t="s">
        <v>35</v>
      </c>
      <c r="BC21" s="80" t="s">
        <v>63</v>
      </c>
      <c r="BD21" s="80">
        <v>0</v>
      </c>
      <c r="BF21" s="80" t="s">
        <v>157</v>
      </c>
      <c r="BG21" s="80">
        <v>0</v>
      </c>
      <c r="BJ21" s="80" t="str">
        <f>VLOOKUP(BK21,$AX:$AY,2,FALSE)</f>
        <v>零售市场部</v>
      </c>
      <c r="BK21" s="80" t="s">
        <v>189</v>
      </c>
      <c r="BL21" s="80">
        <v>3432550</v>
      </c>
      <c r="BR21" s="80" t="str">
        <f>VLOOKUP(BS21,$AX:$AY,2,FALSE)</f>
        <v>零售市场部</v>
      </c>
      <c r="BS21" s="80" t="s">
        <v>158</v>
      </c>
      <c r="BT21" s="80">
        <v>2</v>
      </c>
      <c r="BV21" s="80" t="s">
        <v>221</v>
      </c>
      <c r="BW21" s="80">
        <v>2</v>
      </c>
    </row>
    <row r="22" s="80" customFormat="1" ht="17.25" spans="1:74">
      <c r="A22" s="25"/>
      <c r="B22" s="13" t="s">
        <v>121</v>
      </c>
      <c r="C22" s="14">
        <v>17</v>
      </c>
      <c r="D22" s="15">
        <v>0</v>
      </c>
      <c r="E22" s="15">
        <f>VLOOKUP(B22,$AL:$AP,4,FALSE)</f>
        <v>0</v>
      </c>
      <c r="F22" s="26"/>
      <c r="G22" s="15"/>
      <c r="H22" s="15"/>
      <c r="I22" s="15">
        <f t="shared" si="1"/>
        <v>0</v>
      </c>
      <c r="J22" s="39">
        <f t="shared" si="2"/>
        <v>0</v>
      </c>
      <c r="K22" s="40">
        <v>50</v>
      </c>
      <c r="L22" s="15">
        <v>7.8</v>
      </c>
      <c r="M22" s="15">
        <f>VLOOKUP(B22,$AL:$AP,5,FALSE)/10000</f>
        <v>54.3</v>
      </c>
      <c r="N22" s="15"/>
      <c r="O22" s="26"/>
      <c r="P22" s="15">
        <f t="shared" si="3"/>
        <v>54.3</v>
      </c>
      <c r="Q22" s="60">
        <f t="shared" si="4"/>
        <v>1.086</v>
      </c>
      <c r="R22" s="40">
        <v>1</v>
      </c>
      <c r="S22" s="61"/>
      <c r="T22" s="70"/>
      <c r="U22" s="70"/>
      <c r="V22" s="15">
        <f t="shared" si="5"/>
        <v>0</v>
      </c>
      <c r="W22" s="71">
        <f t="shared" si="6"/>
        <v>0</v>
      </c>
      <c r="X22" s="62">
        <f t="shared" si="7"/>
        <v>0.0543</v>
      </c>
      <c r="Y22" s="15">
        <v>5</v>
      </c>
      <c r="Z22" s="80">
        <f t="shared" si="8"/>
        <v>49.3</v>
      </c>
      <c r="AA22" s="80" t="str">
        <f t="shared" si="0"/>
        <v>零售市场部</v>
      </c>
      <c r="AB22" s="81" t="s">
        <v>33</v>
      </c>
      <c r="AC22" s="81">
        <v>0</v>
      </c>
      <c r="AD22" s="81">
        <v>140000</v>
      </c>
      <c r="AE22" s="81">
        <v>1</v>
      </c>
      <c r="AF22" s="81">
        <v>440000</v>
      </c>
      <c r="AG22" s="80" t="str">
        <f>IFERROR(VLOOKUP(AB22,$AI:$AJ,2,FALSE),0)</f>
        <v>零售市场部</v>
      </c>
      <c r="AI22" s="89" t="s">
        <v>160</v>
      </c>
      <c r="AJ22" s="89" t="s">
        <v>30</v>
      </c>
      <c r="AL22" s="83" t="s">
        <v>157</v>
      </c>
      <c r="AM22" s="83">
        <v>1</v>
      </c>
      <c r="AN22" s="83">
        <v>0</v>
      </c>
      <c r="AO22" s="83">
        <v>1</v>
      </c>
      <c r="AP22" s="83">
        <v>380000</v>
      </c>
      <c r="AR22" t="s">
        <v>157</v>
      </c>
      <c r="AS22">
        <v>1</v>
      </c>
      <c r="AT22">
        <v>0</v>
      </c>
      <c r="AU22">
        <v>1</v>
      </c>
      <c r="AV22">
        <v>380000</v>
      </c>
      <c r="AX22" s="80" t="s">
        <v>160</v>
      </c>
      <c r="AY22" s="80" t="s">
        <v>30</v>
      </c>
      <c r="BB22" s="80" t="e">
        <f>VLOOKUP(BC22,$AX:$AY,2,FALSE)</f>
        <v>#N/A</v>
      </c>
      <c r="BC22" s="80" t="s">
        <v>103</v>
      </c>
      <c r="BD22" s="80">
        <v>1</v>
      </c>
      <c r="BF22" s="80" t="s">
        <v>90</v>
      </c>
      <c r="BG22" s="80">
        <v>0</v>
      </c>
      <c r="BJ22" s="80" t="str">
        <f>VLOOKUP(BK22,$AX:$AY,2,FALSE)</f>
        <v>东波分理处</v>
      </c>
      <c r="BK22" s="80" t="s">
        <v>514</v>
      </c>
      <c r="BL22" s="80">
        <v>50000</v>
      </c>
      <c r="BR22" s="80" t="str">
        <f>VLOOKUP(BS22,$AX:$AY,2,FALSE)</f>
        <v>孙桥支行</v>
      </c>
      <c r="BS22" s="80" t="s">
        <v>342</v>
      </c>
      <c r="BT22" s="80">
        <v>2</v>
      </c>
      <c r="BV22" s="80" t="e">
        <v>#N/A</v>
      </c>
    </row>
    <row r="23" s="80" customFormat="1" ht="17.25" spans="1:74">
      <c r="A23" s="25"/>
      <c r="B23" s="13" t="s">
        <v>210</v>
      </c>
      <c r="C23" s="14">
        <v>9</v>
      </c>
      <c r="D23" s="15">
        <v>0</v>
      </c>
      <c r="E23" s="15">
        <f>VLOOKUP(B23,$AL:$AP,4,FALSE)</f>
        <v>0</v>
      </c>
      <c r="F23" s="26"/>
      <c r="G23" s="15"/>
      <c r="H23" s="15"/>
      <c r="I23" s="15">
        <f t="shared" si="1"/>
        <v>0</v>
      </c>
      <c r="J23" s="39">
        <f t="shared" si="2"/>
        <v>0</v>
      </c>
      <c r="K23" s="40">
        <v>30</v>
      </c>
      <c r="L23" s="15">
        <v>0</v>
      </c>
      <c r="M23" s="15">
        <f>VLOOKUP(B23,$AL:$AP,5,FALSE)/10000</f>
        <v>1.3</v>
      </c>
      <c r="N23" s="15"/>
      <c r="O23" s="26"/>
      <c r="P23" s="15">
        <f t="shared" si="3"/>
        <v>1.3</v>
      </c>
      <c r="Q23" s="60">
        <f t="shared" si="4"/>
        <v>0.0433333333333333</v>
      </c>
      <c r="R23" s="40">
        <v>1</v>
      </c>
      <c r="S23" s="61">
        <v>1</v>
      </c>
      <c r="T23" s="70"/>
      <c r="U23" s="70"/>
      <c r="V23" s="15">
        <f t="shared" si="5"/>
        <v>1</v>
      </c>
      <c r="W23" s="71">
        <f t="shared" si="6"/>
        <v>1</v>
      </c>
      <c r="X23" s="62">
        <f t="shared" si="7"/>
        <v>0.0521666666666667</v>
      </c>
      <c r="Y23" s="15">
        <v>8.9</v>
      </c>
      <c r="Z23" s="80">
        <f t="shared" si="8"/>
        <v>-7.6</v>
      </c>
      <c r="AA23" s="80" t="str">
        <f t="shared" si="0"/>
        <v>川沙支行</v>
      </c>
      <c r="AB23" s="81" t="s">
        <v>164</v>
      </c>
      <c r="AC23" s="81">
        <v>0</v>
      </c>
      <c r="AD23" s="81">
        <v>0</v>
      </c>
      <c r="AE23" s="81">
        <v>0</v>
      </c>
      <c r="AF23" s="81">
        <v>0</v>
      </c>
      <c r="AG23" s="80" t="str">
        <f>IFERROR(VLOOKUP(AB23,$AI:$AJ,2,FALSE),0)</f>
        <v>川沙支行</v>
      </c>
      <c r="AI23" s="89" t="s">
        <v>165</v>
      </c>
      <c r="AJ23" s="89" t="s">
        <v>30</v>
      </c>
      <c r="AL23" s="83" t="s">
        <v>90</v>
      </c>
      <c r="AM23" s="83">
        <v>0</v>
      </c>
      <c r="AN23" s="83">
        <v>0</v>
      </c>
      <c r="AO23" s="83">
        <v>0</v>
      </c>
      <c r="AP23" s="83">
        <v>19880</v>
      </c>
      <c r="AR23" t="s">
        <v>90</v>
      </c>
      <c r="AS23">
        <v>0</v>
      </c>
      <c r="AT23">
        <v>0</v>
      </c>
      <c r="AU23">
        <v>0</v>
      </c>
      <c r="AV23">
        <v>19880</v>
      </c>
      <c r="AX23" s="80" t="s">
        <v>165</v>
      </c>
      <c r="AY23" s="80" t="s">
        <v>30</v>
      </c>
      <c r="BB23" s="80" t="str">
        <f>VLOOKUP(BC23,$AX:$AY,2,FALSE)</f>
        <v>合庆支行</v>
      </c>
      <c r="BC23" s="80" t="s">
        <v>161</v>
      </c>
      <c r="BD23" s="80">
        <v>0</v>
      </c>
      <c r="BF23" s="80" t="s">
        <v>167</v>
      </c>
      <c r="BG23" s="80">
        <v>0</v>
      </c>
      <c r="BJ23" s="80" t="str">
        <f>VLOOKUP(BK23,$AX:$AY,2,FALSE)</f>
        <v>益江分理处</v>
      </c>
      <c r="BK23" s="80" t="s">
        <v>522</v>
      </c>
      <c r="BL23" s="80">
        <v>20000</v>
      </c>
      <c r="BR23" s="80" t="str">
        <f>VLOOKUP(BS23,$AX:$AY,2,FALSE)</f>
        <v>花木支行</v>
      </c>
      <c r="BS23" s="80" t="s">
        <v>364</v>
      </c>
      <c r="BT23" s="80">
        <v>1</v>
      </c>
      <c r="BV23" s="80" t="s">
        <v>146</v>
      </c>
    </row>
    <row r="24" s="80" customFormat="1" ht="17.25" spans="1:75">
      <c r="A24" s="25"/>
      <c r="B24" s="13" t="s">
        <v>111</v>
      </c>
      <c r="C24" s="14">
        <v>9</v>
      </c>
      <c r="D24" s="15">
        <v>2</v>
      </c>
      <c r="E24" s="15">
        <f>VLOOKUP(B24,$AL:$AP,4,FALSE)</f>
        <v>7</v>
      </c>
      <c r="F24" s="26"/>
      <c r="G24" s="15"/>
      <c r="H24" s="15"/>
      <c r="I24" s="15">
        <f t="shared" si="1"/>
        <v>7</v>
      </c>
      <c r="J24" s="39">
        <f t="shared" si="2"/>
        <v>0.777777777777778</v>
      </c>
      <c r="K24" s="40">
        <v>80</v>
      </c>
      <c r="L24" s="15">
        <v>0</v>
      </c>
      <c r="M24" s="15">
        <f>VLOOKUP(B24,$AL:$AP,5,FALSE)/10000</f>
        <v>5</v>
      </c>
      <c r="N24" s="15"/>
      <c r="O24" s="26"/>
      <c r="P24" s="15">
        <f t="shared" si="3"/>
        <v>5</v>
      </c>
      <c r="Q24" s="60">
        <f t="shared" si="4"/>
        <v>0.0625</v>
      </c>
      <c r="R24" s="40">
        <v>1</v>
      </c>
      <c r="S24" s="61"/>
      <c r="T24" s="70"/>
      <c r="U24" s="70"/>
      <c r="V24" s="15">
        <f t="shared" si="5"/>
        <v>0</v>
      </c>
      <c r="W24" s="71">
        <f t="shared" si="6"/>
        <v>0</v>
      </c>
      <c r="X24" s="62">
        <f t="shared" si="7"/>
        <v>0.0420138888888889</v>
      </c>
      <c r="Y24" s="15">
        <v>18.0198</v>
      </c>
      <c r="Z24" s="80">
        <f t="shared" si="8"/>
        <v>-13.0198</v>
      </c>
      <c r="AA24" s="80">
        <f t="shared" si="0"/>
        <v>0</v>
      </c>
      <c r="AB24" s="81" t="s">
        <v>169</v>
      </c>
      <c r="AC24" s="81">
        <v>0</v>
      </c>
      <c r="AD24" s="81">
        <v>0</v>
      </c>
      <c r="AE24" s="81">
        <v>0</v>
      </c>
      <c r="AF24" s="81">
        <v>0</v>
      </c>
      <c r="AG24" s="80">
        <f>IFERROR(VLOOKUP(AB24,$AI:$AJ,2,FALSE),0)</f>
        <v>0</v>
      </c>
      <c r="AI24" s="88" t="s">
        <v>170</v>
      </c>
      <c r="AJ24" s="89" t="s">
        <v>171</v>
      </c>
      <c r="AL24" s="83" t="s">
        <v>167</v>
      </c>
      <c r="AM24" s="83">
        <v>0</v>
      </c>
      <c r="AN24" s="83">
        <v>0</v>
      </c>
      <c r="AO24" s="83">
        <v>0</v>
      </c>
      <c r="AP24" s="83">
        <v>22000</v>
      </c>
      <c r="AR24" t="s">
        <v>167</v>
      </c>
      <c r="AS24">
        <v>0</v>
      </c>
      <c r="AT24">
        <v>0</v>
      </c>
      <c r="AU24">
        <v>0</v>
      </c>
      <c r="AV24">
        <v>22000</v>
      </c>
      <c r="AX24" s="80" t="s">
        <v>170</v>
      </c>
      <c r="AY24" s="80" t="s">
        <v>171</v>
      </c>
      <c r="BB24" s="80" t="str">
        <f>VLOOKUP(BC24,$AX:$AY,2,FALSE)</f>
        <v>洋泾支行</v>
      </c>
      <c r="BC24" s="80" t="s">
        <v>166</v>
      </c>
      <c r="BD24" s="80">
        <v>0</v>
      </c>
      <c r="BF24" s="80" t="s">
        <v>96</v>
      </c>
      <c r="BG24" s="80">
        <v>1</v>
      </c>
      <c r="BJ24" s="80" t="str">
        <f>VLOOKUP(BK24,$AX:$AY,2,FALSE)</f>
        <v>黄楼支行</v>
      </c>
      <c r="BK24" s="80" t="s">
        <v>528</v>
      </c>
      <c r="BL24" s="80">
        <v>180000</v>
      </c>
      <c r="BR24" s="80" t="str">
        <f>VLOOKUP(BS24,$AX:$AY,2,FALSE)</f>
        <v>零售市场部</v>
      </c>
      <c r="BS24" s="80" t="s">
        <v>162</v>
      </c>
      <c r="BT24" s="80">
        <v>1</v>
      </c>
      <c r="BV24" s="80" t="s">
        <v>151</v>
      </c>
      <c r="BW24" s="80">
        <v>479</v>
      </c>
    </row>
    <row r="25" s="80" customFormat="1" ht="17.25" spans="1:72">
      <c r="A25" s="25"/>
      <c r="B25" s="13" t="s">
        <v>78</v>
      </c>
      <c r="C25" s="14">
        <v>10</v>
      </c>
      <c r="D25" s="15">
        <v>0</v>
      </c>
      <c r="E25" s="15">
        <f>VLOOKUP(B25,$AL:$AP,4,FALSE)</f>
        <v>5</v>
      </c>
      <c r="F25" s="26"/>
      <c r="G25" s="15"/>
      <c r="H25" s="15"/>
      <c r="I25" s="15">
        <f t="shared" si="1"/>
        <v>5</v>
      </c>
      <c r="J25" s="39">
        <f t="shared" si="2"/>
        <v>0.5</v>
      </c>
      <c r="K25" s="40">
        <v>40</v>
      </c>
      <c r="L25" s="15">
        <v>5</v>
      </c>
      <c r="M25" s="15">
        <f>VLOOKUP(B25,$AL:$AP,5,FALSE)/10000</f>
        <v>5.2</v>
      </c>
      <c r="N25" s="15"/>
      <c r="O25" s="26"/>
      <c r="P25" s="15">
        <f t="shared" si="3"/>
        <v>5.2</v>
      </c>
      <c r="Q25" s="60">
        <f t="shared" si="4"/>
        <v>0.13</v>
      </c>
      <c r="R25" s="40">
        <v>1</v>
      </c>
      <c r="S25" s="61"/>
      <c r="T25" s="70"/>
      <c r="U25" s="70"/>
      <c r="V25" s="15">
        <f t="shared" si="5"/>
        <v>0</v>
      </c>
      <c r="W25" s="71">
        <f t="shared" si="6"/>
        <v>0</v>
      </c>
      <c r="X25" s="62">
        <f t="shared" si="7"/>
        <v>0.0315</v>
      </c>
      <c r="Y25" s="15">
        <v>0</v>
      </c>
      <c r="Z25" s="80">
        <f t="shared" si="8"/>
        <v>5.2</v>
      </c>
      <c r="AA25" s="80" t="str">
        <f t="shared" si="0"/>
        <v>金桥支行</v>
      </c>
      <c r="AB25" s="81" t="s">
        <v>55</v>
      </c>
      <c r="AC25" s="81">
        <v>0</v>
      </c>
      <c r="AD25" s="81">
        <v>0</v>
      </c>
      <c r="AE25" s="81">
        <v>0</v>
      </c>
      <c r="AF25" s="81">
        <v>0</v>
      </c>
      <c r="AG25" s="80" t="str">
        <f>IFERROR(VLOOKUP(AB25,$AI:$AJ,2,FALSE),0)</f>
        <v>金桥支行</v>
      </c>
      <c r="AI25" s="89" t="s">
        <v>174</v>
      </c>
      <c r="AJ25" s="89" t="s">
        <v>171</v>
      </c>
      <c r="AL25" s="83" t="s">
        <v>96</v>
      </c>
      <c r="AM25" s="83">
        <v>0</v>
      </c>
      <c r="AN25" s="83">
        <v>0</v>
      </c>
      <c r="AO25" s="83">
        <v>4</v>
      </c>
      <c r="AP25" s="83">
        <v>0</v>
      </c>
      <c r="AR25" t="s">
        <v>96</v>
      </c>
      <c r="AS25">
        <v>0</v>
      </c>
      <c r="AT25">
        <v>0</v>
      </c>
      <c r="AU25">
        <v>4</v>
      </c>
      <c r="AV25">
        <v>0</v>
      </c>
      <c r="AX25" s="80" t="s">
        <v>174</v>
      </c>
      <c r="AY25" s="80" t="s">
        <v>171</v>
      </c>
      <c r="BB25" s="80" t="str">
        <f>VLOOKUP(BC25,$AX:$AY,2,FALSE)</f>
        <v>南新分理处</v>
      </c>
      <c r="BC25" s="80" t="s">
        <v>110</v>
      </c>
      <c r="BD25" s="80">
        <v>0</v>
      </c>
      <c r="BF25" s="80" t="s">
        <v>163</v>
      </c>
      <c r="BG25" s="80">
        <v>2</v>
      </c>
      <c r="BJ25" s="80" t="str">
        <f>VLOOKUP(BK25,$AX:$AY,2,FALSE)</f>
        <v>洋泾支行</v>
      </c>
      <c r="BK25" s="80" t="s">
        <v>256</v>
      </c>
      <c r="BL25" s="80">
        <v>200000</v>
      </c>
      <c r="BR25" s="80" t="str">
        <f>VLOOKUP(BS25,$AX:$AY,2,FALSE)</f>
        <v>益江分理处</v>
      </c>
      <c r="BS25" s="80" t="s">
        <v>215</v>
      </c>
      <c r="BT25" s="80">
        <v>1</v>
      </c>
    </row>
    <row r="26" s="80" customFormat="1" ht="17.25" spans="1:72">
      <c r="A26" s="25"/>
      <c r="B26" s="13" t="s">
        <v>117</v>
      </c>
      <c r="C26" s="14">
        <v>17</v>
      </c>
      <c r="D26" s="15">
        <v>0</v>
      </c>
      <c r="E26" s="15">
        <f>VLOOKUP(B26,$AL:$AP,4,FALSE)</f>
        <v>1</v>
      </c>
      <c r="F26" s="26"/>
      <c r="G26" s="15"/>
      <c r="H26" s="15"/>
      <c r="I26" s="15">
        <f t="shared" si="1"/>
        <v>1</v>
      </c>
      <c r="J26" s="39">
        <f t="shared" si="2"/>
        <v>0.0588235294117647</v>
      </c>
      <c r="K26" s="40">
        <v>40</v>
      </c>
      <c r="L26" s="15">
        <v>0</v>
      </c>
      <c r="M26" s="15">
        <f>VLOOKUP(B26,$AL:$AP,5,FALSE)/10000</f>
        <v>0.05</v>
      </c>
      <c r="N26" s="15">
        <v>17.9698</v>
      </c>
      <c r="O26" s="26"/>
      <c r="P26" s="15">
        <f t="shared" si="3"/>
        <v>18.0198</v>
      </c>
      <c r="Q26" s="60">
        <f t="shared" si="4"/>
        <v>0.450495</v>
      </c>
      <c r="R26" s="40">
        <v>1</v>
      </c>
      <c r="S26" s="61"/>
      <c r="T26" s="70"/>
      <c r="U26" s="70"/>
      <c r="V26" s="15">
        <f t="shared" si="5"/>
        <v>0</v>
      </c>
      <c r="W26" s="71">
        <f t="shared" si="6"/>
        <v>0</v>
      </c>
      <c r="X26" s="62">
        <f t="shared" si="7"/>
        <v>0.0254659264705882</v>
      </c>
      <c r="Y26" s="15">
        <v>0.2</v>
      </c>
      <c r="Z26" s="80">
        <f t="shared" si="8"/>
        <v>17.8198</v>
      </c>
      <c r="AA26" s="80" t="str">
        <f t="shared" si="0"/>
        <v>五星路支行</v>
      </c>
      <c r="AB26" s="81" t="s">
        <v>177</v>
      </c>
      <c r="AC26" s="81">
        <v>0</v>
      </c>
      <c r="AD26" s="81">
        <v>0</v>
      </c>
      <c r="AE26" s="81">
        <v>0</v>
      </c>
      <c r="AF26" s="81">
        <v>0</v>
      </c>
      <c r="AG26" s="80" t="str">
        <f>IFERROR(VLOOKUP(AB26,$AI:$AJ,2,FALSE),0)</f>
        <v>五星路支行</v>
      </c>
      <c r="AI26" s="89" t="s">
        <v>178</v>
      </c>
      <c r="AJ26" s="89" t="s">
        <v>171</v>
      </c>
      <c r="AL26" s="83" t="s">
        <v>163</v>
      </c>
      <c r="AM26" s="83">
        <v>0</v>
      </c>
      <c r="AN26" s="83">
        <v>0</v>
      </c>
      <c r="AO26" s="83">
        <v>0</v>
      </c>
      <c r="AP26" s="83">
        <v>50000</v>
      </c>
      <c r="AR26" t="s">
        <v>163</v>
      </c>
      <c r="AS26">
        <v>0</v>
      </c>
      <c r="AT26">
        <v>0</v>
      </c>
      <c r="AU26">
        <v>0</v>
      </c>
      <c r="AV26">
        <v>50000</v>
      </c>
      <c r="AX26" s="80" t="s">
        <v>178</v>
      </c>
      <c r="AY26" s="80" t="s">
        <v>171</v>
      </c>
      <c r="BB26" s="80" t="str">
        <f>VLOOKUP(BC26,$AX:$AY,2,FALSE)</f>
        <v>金桥支行</v>
      </c>
      <c r="BC26" s="80" t="s">
        <v>70</v>
      </c>
      <c r="BD26" s="80">
        <v>0</v>
      </c>
      <c r="BF26" s="80" t="s">
        <v>149</v>
      </c>
      <c r="BG26" s="80">
        <v>0</v>
      </c>
      <c r="BJ26" s="80" t="e">
        <f>VLOOKUP(BK26,$AX:$AY,2,FALSE)</f>
        <v>#N/A</v>
      </c>
      <c r="BK26" s="80" t="s">
        <v>146</v>
      </c>
      <c r="BR26" s="80" t="str">
        <f>VLOOKUP(BS26,$AX:$AY,2,FALSE)</f>
        <v>零售市场部</v>
      </c>
      <c r="BS26" s="80" t="s">
        <v>168</v>
      </c>
      <c r="BT26" s="80">
        <v>104</v>
      </c>
    </row>
    <row r="27" s="80" customFormat="1" ht="17.25" spans="1:72">
      <c r="A27" s="25"/>
      <c r="B27" s="13" t="s">
        <v>96</v>
      </c>
      <c r="C27" s="14">
        <v>9</v>
      </c>
      <c r="D27" s="15">
        <v>0</v>
      </c>
      <c r="E27" s="15">
        <f>VLOOKUP(B27,$AL:$AP,4,FALSE)</f>
        <v>4</v>
      </c>
      <c r="F27" s="26"/>
      <c r="G27" s="15"/>
      <c r="H27" s="15"/>
      <c r="I27" s="15">
        <f t="shared" si="1"/>
        <v>4</v>
      </c>
      <c r="J27" s="39">
        <f t="shared" si="2"/>
        <v>0.444444444444444</v>
      </c>
      <c r="K27" s="40">
        <v>20</v>
      </c>
      <c r="L27" s="15">
        <v>0</v>
      </c>
      <c r="M27" s="15">
        <f>VLOOKUP(B27,$AL:$AP,5,FALSE)/10000</f>
        <v>0</v>
      </c>
      <c r="N27" s="15"/>
      <c r="O27" s="26"/>
      <c r="P27" s="15">
        <f t="shared" si="3"/>
        <v>0</v>
      </c>
      <c r="Q27" s="60">
        <f t="shared" si="4"/>
        <v>0</v>
      </c>
      <c r="R27" s="40">
        <v>1</v>
      </c>
      <c r="S27" s="61"/>
      <c r="T27" s="70"/>
      <c r="U27" s="70"/>
      <c r="V27" s="15">
        <f t="shared" si="5"/>
        <v>0</v>
      </c>
      <c r="W27" s="71">
        <f t="shared" si="6"/>
        <v>0</v>
      </c>
      <c r="X27" s="62">
        <f t="shared" si="7"/>
        <v>0.0222222222222222</v>
      </c>
      <c r="Y27" s="15">
        <v>13.5</v>
      </c>
      <c r="Z27" s="80">
        <f t="shared" si="8"/>
        <v>-13.5</v>
      </c>
      <c r="AA27" s="80" t="str">
        <f t="shared" si="0"/>
        <v>高行支行</v>
      </c>
      <c r="AB27" s="81" t="s">
        <v>180</v>
      </c>
      <c r="AC27" s="81">
        <v>0</v>
      </c>
      <c r="AD27" s="81">
        <v>0</v>
      </c>
      <c r="AE27" s="81">
        <v>0</v>
      </c>
      <c r="AF27" s="81">
        <v>0</v>
      </c>
      <c r="AG27" s="80" t="str">
        <f>IFERROR(VLOOKUP(AB27,$AI:$AJ,2,FALSE),0)</f>
        <v>高行支行</v>
      </c>
      <c r="AI27" s="89" t="s">
        <v>181</v>
      </c>
      <c r="AJ27" s="89" t="s">
        <v>171</v>
      </c>
      <c r="AL27" s="83" t="s">
        <v>149</v>
      </c>
      <c r="AM27" s="83">
        <v>0</v>
      </c>
      <c r="AN27" s="83">
        <v>0</v>
      </c>
      <c r="AO27" s="83">
        <v>0</v>
      </c>
      <c r="AP27" s="83">
        <v>5600</v>
      </c>
      <c r="AR27" t="s">
        <v>149</v>
      </c>
      <c r="AS27">
        <v>0</v>
      </c>
      <c r="AT27">
        <v>0</v>
      </c>
      <c r="AU27">
        <v>0</v>
      </c>
      <c r="AV27">
        <v>5600</v>
      </c>
      <c r="AX27" s="80" t="s">
        <v>181</v>
      </c>
      <c r="AY27" s="80" t="s">
        <v>171</v>
      </c>
      <c r="BB27" s="80" t="str">
        <f>VLOOKUP(BC27,$AX:$AY,2,FALSE)</f>
        <v>零售市场部</v>
      </c>
      <c r="BC27" s="80" t="s">
        <v>77</v>
      </c>
      <c r="BD27" s="80">
        <v>0</v>
      </c>
      <c r="BF27" s="80" t="s">
        <v>88</v>
      </c>
      <c r="BG27" s="80">
        <v>3</v>
      </c>
      <c r="BJ27" s="80" t="e">
        <f>VLOOKUP(BK27,$AX:$AY,2,FALSE)</f>
        <v>#N/A</v>
      </c>
      <c r="BK27" s="80" t="s">
        <v>151</v>
      </c>
      <c r="BL27" s="80">
        <v>33366340</v>
      </c>
      <c r="BR27" s="80" t="str">
        <f>VLOOKUP(BS27,$AX:$AY,2,FALSE)</f>
        <v>凌兆分理处</v>
      </c>
      <c r="BS27" s="80" t="s">
        <v>861</v>
      </c>
      <c r="BT27" s="80">
        <v>1</v>
      </c>
    </row>
    <row r="28" s="80" customFormat="1" ht="17.25" spans="1:72">
      <c r="A28" s="25"/>
      <c r="B28" s="13" t="s">
        <v>88</v>
      </c>
      <c r="C28" s="14">
        <v>9</v>
      </c>
      <c r="D28" s="15">
        <v>0</v>
      </c>
      <c r="E28" s="15">
        <f>VLOOKUP(B28,$AL:$AP,4,FALSE)</f>
        <v>0</v>
      </c>
      <c r="F28" s="26"/>
      <c r="G28" s="15"/>
      <c r="H28" s="15"/>
      <c r="I28" s="15">
        <f t="shared" si="1"/>
        <v>0</v>
      </c>
      <c r="J28" s="39">
        <f t="shared" si="2"/>
        <v>0</v>
      </c>
      <c r="K28" s="40">
        <v>40</v>
      </c>
      <c r="L28" s="15">
        <v>0</v>
      </c>
      <c r="M28" s="15">
        <f>VLOOKUP(B28,$AL:$AP,5,FALSE)/10000</f>
        <v>13.5</v>
      </c>
      <c r="N28" s="15"/>
      <c r="O28" s="26"/>
      <c r="P28" s="15">
        <f t="shared" si="3"/>
        <v>13.5</v>
      </c>
      <c r="Q28" s="60">
        <f t="shared" si="4"/>
        <v>0.3375</v>
      </c>
      <c r="R28" s="40">
        <v>1</v>
      </c>
      <c r="S28" s="61"/>
      <c r="T28" s="70"/>
      <c r="U28" s="70"/>
      <c r="V28" s="15">
        <f t="shared" si="5"/>
        <v>0</v>
      </c>
      <c r="W28" s="71">
        <f t="shared" si="6"/>
        <v>0</v>
      </c>
      <c r="X28" s="62">
        <f t="shared" si="7"/>
        <v>0.016875</v>
      </c>
      <c r="Y28" s="15">
        <v>5</v>
      </c>
      <c r="Z28" s="80">
        <f t="shared" si="8"/>
        <v>8.5</v>
      </c>
      <c r="AA28" s="80" t="str">
        <f t="shared" si="0"/>
        <v>施湾支行</v>
      </c>
      <c r="AB28" s="81" t="s">
        <v>186</v>
      </c>
      <c r="AC28" s="81">
        <v>0</v>
      </c>
      <c r="AD28" s="81">
        <v>0</v>
      </c>
      <c r="AE28" s="81">
        <v>0</v>
      </c>
      <c r="AF28" s="81">
        <v>0</v>
      </c>
      <c r="AG28" s="80" t="str">
        <f>IFERROR(VLOOKUP(AB28,$AI:$AJ,2,FALSE),0)</f>
        <v>施湾支行</v>
      </c>
      <c r="AI28" s="89" t="s">
        <v>187</v>
      </c>
      <c r="AJ28" s="89" t="s">
        <v>171</v>
      </c>
      <c r="AL28" s="83" t="s">
        <v>88</v>
      </c>
      <c r="AM28" s="83">
        <v>0</v>
      </c>
      <c r="AN28" s="83">
        <v>0</v>
      </c>
      <c r="AO28" s="83">
        <v>0</v>
      </c>
      <c r="AP28" s="83">
        <v>135000</v>
      </c>
      <c r="AR28" t="s">
        <v>88</v>
      </c>
      <c r="AS28">
        <v>0</v>
      </c>
      <c r="AT28">
        <v>0</v>
      </c>
      <c r="AU28">
        <v>0</v>
      </c>
      <c r="AV28">
        <v>135000</v>
      </c>
      <c r="AX28" s="80" t="s">
        <v>187</v>
      </c>
      <c r="AY28" s="80" t="s">
        <v>171</v>
      </c>
      <c r="BB28" s="80" t="str">
        <f>VLOOKUP(BC28,$AX:$AY,2,FALSE)</f>
        <v>香山分理处</v>
      </c>
      <c r="BC28" s="80" t="s">
        <v>183</v>
      </c>
      <c r="BD28" s="80">
        <v>0</v>
      </c>
      <c r="BF28" s="80" t="s">
        <v>102</v>
      </c>
      <c r="BG28" s="80">
        <v>0</v>
      </c>
      <c r="BJ28" s="80" t="e">
        <f>VLOOKUP(BK28,$AX:$AY,2,FALSE)</f>
        <v>#N/A</v>
      </c>
      <c r="BR28" s="80" t="str">
        <f>VLOOKUP(BS28,$AX:$AY,2,FALSE)</f>
        <v>曹路支行</v>
      </c>
      <c r="BS28" s="80" t="s">
        <v>226</v>
      </c>
      <c r="BT28" s="80">
        <v>1</v>
      </c>
    </row>
    <row r="29" s="80" customFormat="1" ht="17.25" spans="1:72">
      <c r="A29" s="25"/>
      <c r="B29" s="13" t="s">
        <v>149</v>
      </c>
      <c r="C29" s="14">
        <v>9</v>
      </c>
      <c r="D29" s="15">
        <v>0</v>
      </c>
      <c r="E29" s="15">
        <f>VLOOKUP(B29,$AL:$AP,4,FALSE)</f>
        <v>0</v>
      </c>
      <c r="F29" s="26"/>
      <c r="G29" s="15"/>
      <c r="H29" s="15"/>
      <c r="I29" s="15">
        <f t="shared" si="1"/>
        <v>0</v>
      </c>
      <c r="J29" s="39">
        <f t="shared" si="2"/>
        <v>0</v>
      </c>
      <c r="K29" s="40">
        <v>150</v>
      </c>
      <c r="L29" s="15">
        <v>20</v>
      </c>
      <c r="M29" s="15">
        <f>VLOOKUP(B29,$AL:$AP,5,FALSE)/10000</f>
        <v>0.56</v>
      </c>
      <c r="N29" s="15"/>
      <c r="O29" s="26"/>
      <c r="P29" s="15">
        <f>SUM(M29:O29)+35</f>
        <v>35.56</v>
      </c>
      <c r="Q29" s="60">
        <f t="shared" si="4"/>
        <v>0.237066666666667</v>
      </c>
      <c r="R29" s="40">
        <v>1</v>
      </c>
      <c r="S29" s="61"/>
      <c r="T29" s="70"/>
      <c r="U29" s="70"/>
      <c r="V29" s="15">
        <f t="shared" si="5"/>
        <v>0</v>
      </c>
      <c r="W29" s="71">
        <f t="shared" si="6"/>
        <v>0</v>
      </c>
      <c r="X29" s="62">
        <f t="shared" si="7"/>
        <v>0.0118533333333333</v>
      </c>
      <c r="Y29" s="15">
        <v>0</v>
      </c>
      <c r="Z29" s="80">
        <f t="shared" si="8"/>
        <v>35.56</v>
      </c>
      <c r="AA29" s="80" t="str">
        <f t="shared" si="0"/>
        <v>运营管理部</v>
      </c>
      <c r="AB29" s="81" t="s">
        <v>191</v>
      </c>
      <c r="AC29" s="81">
        <v>0</v>
      </c>
      <c r="AD29" s="81">
        <v>0</v>
      </c>
      <c r="AE29" s="81">
        <v>0</v>
      </c>
      <c r="AF29" s="81">
        <v>0</v>
      </c>
      <c r="AG29" s="80" t="str">
        <f>IFERROR(VLOOKUP(AB29,$AI:$AJ,2,FALSE),0)</f>
        <v>运营管理部</v>
      </c>
      <c r="AI29" s="88" t="s">
        <v>192</v>
      </c>
      <c r="AJ29" s="89" t="s">
        <v>125</v>
      </c>
      <c r="AL29" s="83" t="s">
        <v>102</v>
      </c>
      <c r="AM29" s="83">
        <v>0</v>
      </c>
      <c r="AN29" s="83">
        <v>1500</v>
      </c>
      <c r="AO29" s="83">
        <v>0</v>
      </c>
      <c r="AP29" s="83">
        <v>36162</v>
      </c>
      <c r="AR29" t="s">
        <v>102</v>
      </c>
      <c r="AS29">
        <v>0</v>
      </c>
      <c r="AT29">
        <v>1500</v>
      </c>
      <c r="AU29">
        <v>0</v>
      </c>
      <c r="AV29">
        <v>36162</v>
      </c>
      <c r="AX29" s="80" t="s">
        <v>192</v>
      </c>
      <c r="AY29" s="80" t="s">
        <v>125</v>
      </c>
      <c r="BB29" s="80" t="str">
        <f>VLOOKUP(BC29,$AX:$AY,2,FALSE)</f>
        <v>王港支行</v>
      </c>
      <c r="BC29" s="80" t="s">
        <v>83</v>
      </c>
      <c r="BD29" s="80">
        <v>0</v>
      </c>
      <c r="BF29" s="80" t="s">
        <v>135</v>
      </c>
      <c r="BG29" s="80">
        <v>0</v>
      </c>
      <c r="BJ29" s="80" t="e">
        <f>VLOOKUP(BK29,$AX:$AY,2,FALSE)</f>
        <v>#N/A</v>
      </c>
      <c r="BR29" s="80" t="str">
        <f>VLOOKUP(BS29,$AX:$AY,2,FALSE)</f>
        <v>零售市场部</v>
      </c>
      <c r="BS29" s="80" t="s">
        <v>179</v>
      </c>
      <c r="BT29" s="80">
        <v>32</v>
      </c>
    </row>
    <row r="30" s="80" customFormat="1" ht="17.25" spans="1:72">
      <c r="A30" s="25"/>
      <c r="B30" s="13" t="s">
        <v>135</v>
      </c>
      <c r="C30" s="14">
        <v>14</v>
      </c>
      <c r="D30" s="15">
        <v>0</v>
      </c>
      <c r="E30" s="15">
        <f>VLOOKUP(B30,$AL:$AP,4,FALSE)</f>
        <v>1</v>
      </c>
      <c r="F30" s="26"/>
      <c r="G30" s="15"/>
      <c r="H30" s="15"/>
      <c r="I30" s="15">
        <f t="shared" si="1"/>
        <v>1</v>
      </c>
      <c r="J30" s="39">
        <f t="shared" si="2"/>
        <v>0.0714285714285714</v>
      </c>
      <c r="K30" s="40">
        <v>60</v>
      </c>
      <c r="L30" s="15">
        <v>3.42</v>
      </c>
      <c r="M30" s="15">
        <f>VLOOKUP(B30,$AL:$AP,5,FALSE)/10000</f>
        <v>3.42</v>
      </c>
      <c r="N30" s="15"/>
      <c r="O30" s="26"/>
      <c r="P30" s="15">
        <f t="shared" ref="P30:P47" si="9">SUM(M30:O30)</f>
        <v>3.42</v>
      </c>
      <c r="Q30" s="60">
        <f t="shared" si="4"/>
        <v>0.057</v>
      </c>
      <c r="R30" s="40">
        <v>1</v>
      </c>
      <c r="S30" s="61"/>
      <c r="T30" s="70"/>
      <c r="U30" s="70"/>
      <c r="V30" s="15">
        <f t="shared" si="5"/>
        <v>0</v>
      </c>
      <c r="W30" s="71">
        <f t="shared" si="6"/>
        <v>0</v>
      </c>
      <c r="X30" s="62">
        <f t="shared" si="7"/>
        <v>0.00642142857142857</v>
      </c>
      <c r="Y30" s="15">
        <v>15.56</v>
      </c>
      <c r="Z30" s="80">
        <f t="shared" si="8"/>
        <v>-12.14</v>
      </c>
      <c r="AA30" s="80">
        <f t="shared" si="0"/>
        <v>0</v>
      </c>
      <c r="AB30" s="81" t="s">
        <v>196</v>
      </c>
      <c r="AC30" s="81">
        <v>0</v>
      </c>
      <c r="AD30" s="81">
        <v>0</v>
      </c>
      <c r="AE30" s="81">
        <v>0</v>
      </c>
      <c r="AF30" s="81">
        <v>0</v>
      </c>
      <c r="AG30" s="80">
        <f>IFERROR(VLOOKUP(AB30,$AI:$AJ,2,FALSE),0)</f>
        <v>0</v>
      </c>
      <c r="AI30" s="89" t="s">
        <v>197</v>
      </c>
      <c r="AJ30" s="89" t="s">
        <v>125</v>
      </c>
      <c r="AL30" s="83" t="s">
        <v>135</v>
      </c>
      <c r="AM30" s="83">
        <v>0</v>
      </c>
      <c r="AN30" s="83">
        <v>34200</v>
      </c>
      <c r="AO30" s="83">
        <v>1</v>
      </c>
      <c r="AP30" s="83">
        <v>34200</v>
      </c>
      <c r="AR30" t="s">
        <v>135</v>
      </c>
      <c r="AS30">
        <v>0</v>
      </c>
      <c r="AT30">
        <v>34200</v>
      </c>
      <c r="AU30">
        <v>1</v>
      </c>
      <c r="AV30">
        <v>34200</v>
      </c>
      <c r="AX30" s="80" t="s">
        <v>197</v>
      </c>
      <c r="AY30" s="80" t="s">
        <v>125</v>
      </c>
      <c r="BB30" s="80" t="e">
        <f>VLOOKUP(BC30,$AX:$AY,2,FALSE)</f>
        <v>#N/A</v>
      </c>
      <c r="BC30" s="80" t="s">
        <v>193</v>
      </c>
      <c r="BD30" s="80">
        <v>0</v>
      </c>
      <c r="BF30" s="80" t="s">
        <v>109</v>
      </c>
      <c r="BG30" s="80">
        <v>1</v>
      </c>
      <c r="BJ30" s="80" t="e">
        <f>VLOOKUP(BK30,$AX:$AY,2,FALSE)</f>
        <v>#N/A</v>
      </c>
      <c r="BR30" s="80" t="str">
        <f>VLOOKUP(BS30,$AX:$AY,2,FALSE)</f>
        <v>花木支行</v>
      </c>
      <c r="BS30" s="80" t="s">
        <v>237</v>
      </c>
      <c r="BT30" s="80">
        <v>3</v>
      </c>
    </row>
    <row r="31" s="80" customFormat="1" ht="17.25" spans="1:72">
      <c r="A31" s="25"/>
      <c r="B31" s="13" t="s">
        <v>163</v>
      </c>
      <c r="C31" s="14">
        <v>10</v>
      </c>
      <c r="D31" s="15">
        <v>0</v>
      </c>
      <c r="E31" s="15">
        <f>VLOOKUP(B31,$AL:$AP,4,FALSE)</f>
        <v>0</v>
      </c>
      <c r="F31" s="26"/>
      <c r="G31" s="15"/>
      <c r="H31" s="15"/>
      <c r="I31" s="15">
        <f t="shared" si="1"/>
        <v>0</v>
      </c>
      <c r="J31" s="39">
        <f t="shared" si="2"/>
        <v>0</v>
      </c>
      <c r="K31" s="40">
        <v>40</v>
      </c>
      <c r="L31" s="15">
        <v>0</v>
      </c>
      <c r="M31" s="15">
        <f>VLOOKUP(B31,$AL:$AP,5,FALSE)/10000</f>
        <v>5</v>
      </c>
      <c r="N31" s="15"/>
      <c r="O31" s="26"/>
      <c r="P31" s="15">
        <f t="shared" si="9"/>
        <v>5</v>
      </c>
      <c r="Q31" s="60">
        <f t="shared" si="4"/>
        <v>0.125</v>
      </c>
      <c r="R31" s="40">
        <v>1</v>
      </c>
      <c r="S31" s="61"/>
      <c r="T31" s="70"/>
      <c r="U31" s="70"/>
      <c r="V31" s="15">
        <f t="shared" si="5"/>
        <v>0</v>
      </c>
      <c r="W31" s="71">
        <f t="shared" si="6"/>
        <v>0</v>
      </c>
      <c r="X31" s="62">
        <f t="shared" si="7"/>
        <v>0.00625</v>
      </c>
      <c r="Y31" s="15">
        <v>0</v>
      </c>
      <c r="Z31" s="80">
        <f t="shared" si="8"/>
        <v>5</v>
      </c>
      <c r="AA31" s="80">
        <f t="shared" si="0"/>
        <v>0</v>
      </c>
      <c r="AB31" s="81" t="s">
        <v>200</v>
      </c>
      <c r="AC31" s="81">
        <v>0</v>
      </c>
      <c r="AD31" s="81">
        <v>0</v>
      </c>
      <c r="AE31" s="81">
        <v>0</v>
      </c>
      <c r="AF31" s="81">
        <v>0</v>
      </c>
      <c r="AG31" s="80">
        <f>IFERROR(VLOOKUP(AB31,$AI:$AJ,2,FALSE),0)</f>
        <v>0</v>
      </c>
      <c r="AI31" s="90" t="s">
        <v>201</v>
      </c>
      <c r="AJ31" s="89" t="s">
        <v>125</v>
      </c>
      <c r="AL31" s="83" t="s">
        <v>109</v>
      </c>
      <c r="AM31" s="83">
        <v>2</v>
      </c>
      <c r="AN31" s="83">
        <v>0</v>
      </c>
      <c r="AO31" s="83">
        <v>3</v>
      </c>
      <c r="AP31" s="83">
        <v>205500</v>
      </c>
      <c r="AR31" t="s">
        <v>109</v>
      </c>
      <c r="AS31">
        <v>2</v>
      </c>
      <c r="AT31">
        <v>0</v>
      </c>
      <c r="AU31">
        <v>3</v>
      </c>
      <c r="AV31">
        <v>205500</v>
      </c>
      <c r="AX31" s="80" t="s">
        <v>201</v>
      </c>
      <c r="AY31" s="80" t="s">
        <v>125</v>
      </c>
      <c r="BB31" s="80" t="str">
        <f>VLOOKUP(BC31,$AX:$AY,2,FALSE)</f>
        <v>川沙支行</v>
      </c>
      <c r="BC31" s="80" t="s">
        <v>89</v>
      </c>
      <c r="BD31" s="80">
        <v>0</v>
      </c>
      <c r="BF31" s="80" t="s">
        <v>199</v>
      </c>
      <c r="BG31" s="80">
        <v>0</v>
      </c>
      <c r="BR31" s="80" t="str">
        <f>VLOOKUP(BS31,$AX:$AY,2,FALSE)</f>
        <v>零售市场部</v>
      </c>
      <c r="BS31" s="80" t="s">
        <v>240</v>
      </c>
      <c r="BT31" s="80">
        <v>3</v>
      </c>
    </row>
    <row r="32" s="80" customFormat="1" ht="17.25" spans="1:72">
      <c r="A32" s="25"/>
      <c r="B32" s="13" t="s">
        <v>219</v>
      </c>
      <c r="C32" s="14">
        <v>9</v>
      </c>
      <c r="D32" s="15">
        <v>0</v>
      </c>
      <c r="E32" s="15">
        <f>VLOOKUP(B32,$AL:$AP,4,FALSE)</f>
        <v>1</v>
      </c>
      <c r="F32" s="26"/>
      <c r="G32" s="15"/>
      <c r="H32" s="15"/>
      <c r="I32" s="15">
        <f t="shared" si="1"/>
        <v>1</v>
      </c>
      <c r="J32" s="39">
        <f t="shared" si="2"/>
        <v>0.111111111111111</v>
      </c>
      <c r="K32" s="40">
        <v>20</v>
      </c>
      <c r="L32" s="15">
        <v>0</v>
      </c>
      <c r="M32" s="15">
        <f>VLOOKUP(B32,$AL:$AP,5,FALSE)/10000</f>
        <v>0</v>
      </c>
      <c r="N32" s="15"/>
      <c r="O32" s="26"/>
      <c r="P32" s="15">
        <f t="shared" si="9"/>
        <v>0</v>
      </c>
      <c r="Q32" s="60">
        <f t="shared" si="4"/>
        <v>0</v>
      </c>
      <c r="R32" s="40">
        <v>1</v>
      </c>
      <c r="S32" s="61"/>
      <c r="T32" s="70"/>
      <c r="U32" s="70"/>
      <c r="V32" s="15">
        <f t="shared" si="5"/>
        <v>0</v>
      </c>
      <c r="W32" s="71">
        <f t="shared" si="6"/>
        <v>0</v>
      </c>
      <c r="X32" s="62">
        <f t="shared" si="7"/>
        <v>0.00555555555555556</v>
      </c>
      <c r="Y32" s="15">
        <v>2.2</v>
      </c>
      <c r="Z32" s="80">
        <f t="shared" si="8"/>
        <v>-2.2</v>
      </c>
      <c r="AA32" s="80" t="str">
        <f t="shared" si="0"/>
        <v>江镇支行</v>
      </c>
      <c r="AB32" s="81" t="s">
        <v>204</v>
      </c>
      <c r="AC32" s="81">
        <v>0</v>
      </c>
      <c r="AD32" s="81">
        <v>0</v>
      </c>
      <c r="AE32" s="81">
        <v>0</v>
      </c>
      <c r="AF32" s="81">
        <v>0</v>
      </c>
      <c r="AG32" s="80" t="str">
        <f>IFERROR(VLOOKUP(AB32,$AI:$AJ,2,FALSE),0)</f>
        <v>江镇支行</v>
      </c>
      <c r="AI32" s="90" t="s">
        <v>205</v>
      </c>
      <c r="AJ32" s="89" t="s">
        <v>125</v>
      </c>
      <c r="AL32" s="83" t="s">
        <v>199</v>
      </c>
      <c r="AM32" s="83">
        <v>0</v>
      </c>
      <c r="AN32" s="83">
        <v>0</v>
      </c>
      <c r="AO32" s="83">
        <v>0</v>
      </c>
      <c r="AP32" s="83">
        <v>0</v>
      </c>
      <c r="AR32" t="s">
        <v>199</v>
      </c>
      <c r="AS32">
        <v>0</v>
      </c>
      <c r="AT32">
        <v>0</v>
      </c>
      <c r="AU32">
        <v>0</v>
      </c>
      <c r="AV32">
        <v>0</v>
      </c>
      <c r="AX32" s="80" t="s">
        <v>205</v>
      </c>
      <c r="AY32" s="80" t="s">
        <v>125</v>
      </c>
      <c r="BB32" s="80" t="str">
        <f>VLOOKUP(BC32,$AX:$AY,2,FALSE)</f>
        <v>零售市场部</v>
      </c>
      <c r="BC32" s="80" t="s">
        <v>202</v>
      </c>
      <c r="BD32" s="80">
        <v>0</v>
      </c>
      <c r="BF32" s="80" t="s">
        <v>117</v>
      </c>
      <c r="BG32" s="80">
        <v>3</v>
      </c>
      <c r="BR32" s="80" t="str">
        <f>VLOOKUP(BS32,$AX:$AY,2,FALSE)</f>
        <v>零售市场部</v>
      </c>
      <c r="BS32" s="80" t="s">
        <v>189</v>
      </c>
      <c r="BT32" s="80">
        <v>65</v>
      </c>
    </row>
    <row r="33" s="80" customFormat="1" ht="17.25" spans="1:72">
      <c r="A33" s="25"/>
      <c r="B33" s="13" t="s">
        <v>167</v>
      </c>
      <c r="C33" s="14">
        <v>9</v>
      </c>
      <c r="D33" s="15">
        <v>0</v>
      </c>
      <c r="E33" s="15">
        <f>VLOOKUP(B33,$AL:$AP,4,FALSE)</f>
        <v>0</v>
      </c>
      <c r="F33" s="26"/>
      <c r="G33" s="15"/>
      <c r="H33" s="15"/>
      <c r="I33" s="15">
        <f t="shared" si="1"/>
        <v>0</v>
      </c>
      <c r="J33" s="39">
        <f t="shared" si="2"/>
        <v>0</v>
      </c>
      <c r="K33" s="40">
        <v>50</v>
      </c>
      <c r="L33" s="15">
        <v>0</v>
      </c>
      <c r="M33" s="15">
        <f>VLOOKUP(B33,$AL:$AP,5,FALSE)/10000</f>
        <v>2.2</v>
      </c>
      <c r="N33" s="15"/>
      <c r="O33" s="26"/>
      <c r="P33" s="15">
        <f t="shared" si="9"/>
        <v>2.2</v>
      </c>
      <c r="Q33" s="60">
        <f t="shared" si="4"/>
        <v>0.044</v>
      </c>
      <c r="R33" s="40">
        <v>1</v>
      </c>
      <c r="S33" s="61"/>
      <c r="T33" s="70"/>
      <c r="U33" s="70"/>
      <c r="V33" s="15">
        <f t="shared" si="5"/>
        <v>0</v>
      </c>
      <c r="W33" s="71">
        <f t="shared" si="6"/>
        <v>0</v>
      </c>
      <c r="X33" s="62">
        <f t="shared" si="7"/>
        <v>0.0022</v>
      </c>
      <c r="Y33" s="15">
        <v>1.988</v>
      </c>
      <c r="Z33" s="80">
        <f t="shared" si="8"/>
        <v>0.212</v>
      </c>
      <c r="AA33" s="80" t="str">
        <f t="shared" si="0"/>
        <v>三林支行</v>
      </c>
      <c r="AB33" s="81" t="s">
        <v>207</v>
      </c>
      <c r="AC33" s="81">
        <v>0</v>
      </c>
      <c r="AD33" s="81">
        <v>0</v>
      </c>
      <c r="AE33" s="81">
        <v>0</v>
      </c>
      <c r="AF33" s="81">
        <v>0</v>
      </c>
      <c r="AG33" s="80" t="str">
        <f>IFERROR(VLOOKUP(AB33,$AI:$AJ,2,FALSE),0)</f>
        <v>三林支行</v>
      </c>
      <c r="AI33" s="90" t="s">
        <v>208</v>
      </c>
      <c r="AJ33" s="89" t="s">
        <v>125</v>
      </c>
      <c r="AL33" s="83" t="s">
        <v>117</v>
      </c>
      <c r="AM33" s="83">
        <v>0</v>
      </c>
      <c r="AN33" s="83">
        <v>0</v>
      </c>
      <c r="AO33" s="83">
        <v>1</v>
      </c>
      <c r="AP33" s="83">
        <v>500</v>
      </c>
      <c r="AR33" t="s">
        <v>117</v>
      </c>
      <c r="AS33">
        <v>0</v>
      </c>
      <c r="AT33">
        <v>0</v>
      </c>
      <c r="AU33">
        <v>1</v>
      </c>
      <c r="AV33">
        <v>500</v>
      </c>
      <c r="AX33" s="80" t="s">
        <v>208</v>
      </c>
      <c r="AY33" s="80" t="s">
        <v>125</v>
      </c>
      <c r="BB33" s="80" t="str">
        <f>VLOOKUP(BC33,$AX:$AY,2,FALSE)</f>
        <v>高行支行</v>
      </c>
      <c r="BC33" s="80" t="s">
        <v>122</v>
      </c>
      <c r="BD33" s="80">
        <v>0</v>
      </c>
      <c r="BF33" s="80" t="s">
        <v>210</v>
      </c>
      <c r="BG33" s="80">
        <v>0</v>
      </c>
      <c r="BR33" s="80" t="str">
        <f>VLOOKUP(BS33,$AX:$AY,2,FALSE)</f>
        <v>合庆支行</v>
      </c>
      <c r="BS33" s="80" t="s">
        <v>471</v>
      </c>
      <c r="BT33" s="80">
        <v>1</v>
      </c>
    </row>
    <row r="34" s="80" customFormat="1" ht="17.25" spans="1:72">
      <c r="A34" s="25"/>
      <c r="B34" s="13" t="s">
        <v>90</v>
      </c>
      <c r="C34" s="14">
        <v>17</v>
      </c>
      <c r="D34" s="15">
        <v>0</v>
      </c>
      <c r="E34" s="15">
        <f>VLOOKUP(B34,$AL:$AP,4,FALSE)</f>
        <v>0</v>
      </c>
      <c r="F34" s="26"/>
      <c r="G34" s="15"/>
      <c r="H34" s="15"/>
      <c r="I34" s="15">
        <f t="shared" si="1"/>
        <v>0</v>
      </c>
      <c r="J34" s="39">
        <f t="shared" si="2"/>
        <v>0</v>
      </c>
      <c r="K34" s="40">
        <v>50</v>
      </c>
      <c r="L34" s="15">
        <v>0</v>
      </c>
      <c r="M34" s="15">
        <f>VLOOKUP(B34,$AL:$AP,5,FALSE)/10000</f>
        <v>1.988</v>
      </c>
      <c r="N34" s="15"/>
      <c r="O34" s="26"/>
      <c r="P34" s="15">
        <f t="shared" si="9"/>
        <v>1.988</v>
      </c>
      <c r="Q34" s="60">
        <f t="shared" si="4"/>
        <v>0.03976</v>
      </c>
      <c r="R34" s="40">
        <v>1</v>
      </c>
      <c r="S34" s="61"/>
      <c r="T34" s="70"/>
      <c r="U34" s="70"/>
      <c r="V34" s="15">
        <f t="shared" si="5"/>
        <v>0</v>
      </c>
      <c r="W34" s="71">
        <f t="shared" si="6"/>
        <v>0</v>
      </c>
      <c r="X34" s="62">
        <f t="shared" si="7"/>
        <v>0.001988</v>
      </c>
      <c r="Y34" s="15">
        <v>3.4662</v>
      </c>
      <c r="Z34" s="80">
        <f t="shared" si="8"/>
        <v>-1.4782</v>
      </c>
      <c r="AA34" s="80" t="str">
        <f t="shared" si="0"/>
        <v>御桥分理处</v>
      </c>
      <c r="AB34" s="81" t="s">
        <v>62</v>
      </c>
      <c r="AC34" s="81">
        <v>0</v>
      </c>
      <c r="AD34" s="81">
        <v>0</v>
      </c>
      <c r="AE34" s="81">
        <v>0</v>
      </c>
      <c r="AF34" s="81">
        <v>0</v>
      </c>
      <c r="AG34" s="80" t="str">
        <f>IFERROR(VLOOKUP(AB34,$AI:$AJ,2,FALSE),0)</f>
        <v>御桥分理处</v>
      </c>
      <c r="AI34" s="89" t="s">
        <v>212</v>
      </c>
      <c r="AJ34" s="89" t="s">
        <v>125</v>
      </c>
      <c r="AL34" s="83" t="s">
        <v>210</v>
      </c>
      <c r="AM34" s="83">
        <v>0</v>
      </c>
      <c r="AN34" s="83">
        <v>0</v>
      </c>
      <c r="AO34" s="83">
        <v>0</v>
      </c>
      <c r="AP34" s="83">
        <v>13000</v>
      </c>
      <c r="AR34" t="s">
        <v>210</v>
      </c>
      <c r="AS34">
        <v>0</v>
      </c>
      <c r="AT34">
        <v>0</v>
      </c>
      <c r="AU34">
        <v>0</v>
      </c>
      <c r="AV34">
        <v>13000</v>
      </c>
      <c r="AX34" s="80" t="s">
        <v>212</v>
      </c>
      <c r="AY34" s="80" t="s">
        <v>125</v>
      </c>
      <c r="BB34" s="80" t="str">
        <f>VLOOKUP(BC34,$AX:$AY,2,FALSE)</f>
        <v>妙境支行</v>
      </c>
      <c r="BC34" s="80" t="s">
        <v>209</v>
      </c>
      <c r="BD34" s="80">
        <v>0</v>
      </c>
      <c r="BF34" s="80" t="s">
        <v>121</v>
      </c>
      <c r="BG34" s="80">
        <v>0</v>
      </c>
      <c r="BR34" s="80" t="str">
        <f>VLOOKUP(BS34,$AX:$AY,2,FALSE)</f>
        <v>东沟支行</v>
      </c>
      <c r="BS34" s="80" t="s">
        <v>477</v>
      </c>
      <c r="BT34" s="80">
        <v>3</v>
      </c>
    </row>
    <row r="35" s="80" customFormat="1" ht="17.25" spans="1:72">
      <c r="A35" s="25"/>
      <c r="B35" s="13" t="s">
        <v>102</v>
      </c>
      <c r="C35" s="14">
        <v>9</v>
      </c>
      <c r="D35" s="15">
        <v>0</v>
      </c>
      <c r="E35" s="15">
        <f>VLOOKUP(B35,$AL:$AP,4,FALSE)</f>
        <v>0</v>
      </c>
      <c r="F35" s="26"/>
      <c r="G35" s="15"/>
      <c r="H35" s="15"/>
      <c r="I35" s="15">
        <f t="shared" si="1"/>
        <v>0</v>
      </c>
      <c r="J35" s="39">
        <f t="shared" si="2"/>
        <v>0</v>
      </c>
      <c r="K35" s="40">
        <v>170</v>
      </c>
      <c r="L35" s="15">
        <v>0.15</v>
      </c>
      <c r="M35" s="15">
        <f>VLOOKUP(B35,$AL:$AP,5,FALSE)/10000</f>
        <v>3.6162</v>
      </c>
      <c r="N35" s="15"/>
      <c r="O35" s="26"/>
      <c r="P35" s="15">
        <f t="shared" si="9"/>
        <v>3.6162</v>
      </c>
      <c r="Q35" s="60">
        <f t="shared" si="4"/>
        <v>0.0212717647058824</v>
      </c>
      <c r="R35" s="40">
        <v>1</v>
      </c>
      <c r="S35" s="61"/>
      <c r="T35" s="70"/>
      <c r="U35" s="70"/>
      <c r="V35" s="15">
        <f t="shared" si="5"/>
        <v>0</v>
      </c>
      <c r="W35" s="71">
        <f t="shared" si="6"/>
        <v>0</v>
      </c>
      <c r="X35" s="62">
        <f t="shared" si="7"/>
        <v>0.00106358823529412</v>
      </c>
      <c r="Y35" s="15">
        <v>0</v>
      </c>
      <c r="Z35" s="80">
        <f t="shared" si="8"/>
        <v>3.6162</v>
      </c>
      <c r="AA35" s="80" t="str">
        <f t="shared" si="0"/>
        <v>曹路支行</v>
      </c>
      <c r="AB35" s="81" t="s">
        <v>216</v>
      </c>
      <c r="AC35" s="81">
        <v>0</v>
      </c>
      <c r="AD35" s="81">
        <v>0</v>
      </c>
      <c r="AE35" s="81">
        <v>0</v>
      </c>
      <c r="AF35" s="81">
        <v>0</v>
      </c>
      <c r="AG35" s="80" t="str">
        <f>IFERROR(VLOOKUP(AB35,$AI:$AJ,2,FALSE),0)</f>
        <v>曹路支行</v>
      </c>
      <c r="AI35" s="89" t="s">
        <v>217</v>
      </c>
      <c r="AJ35" s="89" t="s">
        <v>125</v>
      </c>
      <c r="AL35" s="83" t="s">
        <v>219</v>
      </c>
      <c r="AM35" s="83">
        <v>0</v>
      </c>
      <c r="AN35" s="83">
        <v>0</v>
      </c>
      <c r="AO35" s="83">
        <v>1</v>
      </c>
      <c r="AP35" s="83">
        <v>0</v>
      </c>
      <c r="AR35" t="s">
        <v>219</v>
      </c>
      <c r="AS35">
        <v>0</v>
      </c>
      <c r="AT35">
        <v>0</v>
      </c>
      <c r="AU35">
        <v>1</v>
      </c>
      <c r="AV35">
        <v>0</v>
      </c>
      <c r="AX35" s="80" t="s">
        <v>217</v>
      </c>
      <c r="AY35" s="80" t="s">
        <v>125</v>
      </c>
      <c r="BB35" s="80" t="str">
        <f>VLOOKUP(BC35,$AX:$AY,2,FALSE)</f>
        <v>香山分理处</v>
      </c>
      <c r="BC35" s="80" t="s">
        <v>214</v>
      </c>
      <c r="BD35" s="80">
        <v>0</v>
      </c>
      <c r="BF35" s="80" t="s">
        <v>219</v>
      </c>
      <c r="BG35" s="80">
        <v>0</v>
      </c>
      <c r="BR35" s="80" t="str">
        <f>VLOOKUP(BS35,$AX:$AY,2,FALSE)</f>
        <v>金桥支行</v>
      </c>
      <c r="BS35" s="80" t="s">
        <v>249</v>
      </c>
      <c r="BT35" s="80">
        <v>1</v>
      </c>
    </row>
    <row r="36" s="80" customFormat="1" ht="17.25" spans="1:72">
      <c r="A36" s="25"/>
      <c r="B36" s="17" t="s">
        <v>61</v>
      </c>
      <c r="C36" s="18">
        <v>9</v>
      </c>
      <c r="D36" s="15">
        <v>0</v>
      </c>
      <c r="E36" s="15">
        <f>VLOOKUP(B36,$AL:$AP,4,FALSE)</f>
        <v>0</v>
      </c>
      <c r="F36" s="19"/>
      <c r="G36" s="15"/>
      <c r="H36" s="15"/>
      <c r="I36" s="15">
        <f t="shared" si="1"/>
        <v>0</v>
      </c>
      <c r="J36" s="39">
        <f t="shared" si="2"/>
        <v>0</v>
      </c>
      <c r="K36" s="42">
        <v>60</v>
      </c>
      <c r="L36" s="15">
        <v>0</v>
      </c>
      <c r="M36" s="15">
        <f>VLOOKUP(B36,$AL:$AP,5,FALSE)/10000</f>
        <v>0</v>
      </c>
      <c r="N36" s="15"/>
      <c r="O36" s="26"/>
      <c r="P36" s="15">
        <f t="shared" si="9"/>
        <v>0</v>
      </c>
      <c r="Q36" s="60">
        <f t="shared" si="4"/>
        <v>0</v>
      </c>
      <c r="R36" s="40">
        <v>1</v>
      </c>
      <c r="S36" s="61"/>
      <c r="T36" s="70"/>
      <c r="U36" s="70"/>
      <c r="V36" s="15">
        <f t="shared" si="5"/>
        <v>0</v>
      </c>
      <c r="W36" s="71">
        <f t="shared" si="6"/>
        <v>0</v>
      </c>
      <c r="X36" s="62">
        <f t="shared" si="7"/>
        <v>0</v>
      </c>
      <c r="Y36" s="15">
        <v>1.3</v>
      </c>
      <c r="Z36" s="80">
        <f t="shared" si="8"/>
        <v>-1.3</v>
      </c>
      <c r="AA36" s="80" t="str">
        <f t="shared" si="0"/>
        <v>川沙支行</v>
      </c>
      <c r="AB36" s="81" t="s">
        <v>48</v>
      </c>
      <c r="AC36" s="81">
        <v>5</v>
      </c>
      <c r="AD36" s="81">
        <v>0</v>
      </c>
      <c r="AE36" s="81">
        <v>12</v>
      </c>
      <c r="AF36" s="81">
        <v>0</v>
      </c>
      <c r="AG36" s="80" t="str">
        <f>IFERROR(VLOOKUP(AB36,$AI:$AJ,2,FALSE),0)</f>
        <v>川沙支行</v>
      </c>
      <c r="AI36" s="89" t="s">
        <v>220</v>
      </c>
      <c r="AJ36" s="89" t="s">
        <v>125</v>
      </c>
      <c r="AL36" s="83" t="s">
        <v>121</v>
      </c>
      <c r="AM36" s="83">
        <v>0</v>
      </c>
      <c r="AN36" s="83">
        <v>78000</v>
      </c>
      <c r="AO36" s="83">
        <v>0</v>
      </c>
      <c r="AP36" s="83">
        <v>543000</v>
      </c>
      <c r="AR36" t="s">
        <v>121</v>
      </c>
      <c r="AS36">
        <v>0</v>
      </c>
      <c r="AT36">
        <v>78000</v>
      </c>
      <c r="AU36">
        <v>0</v>
      </c>
      <c r="AV36">
        <v>543000</v>
      </c>
      <c r="AX36" s="80" t="s">
        <v>220</v>
      </c>
      <c r="AY36" s="80" t="s">
        <v>125</v>
      </c>
      <c r="BB36" s="80" t="str">
        <f>VLOOKUP(BC36,$AX:$AY,2,FALSE)</f>
        <v>高行支行</v>
      </c>
      <c r="BC36" s="80" t="s">
        <v>218</v>
      </c>
      <c r="BD36" s="80">
        <v>0</v>
      </c>
      <c r="BF36" s="80" t="s">
        <v>213</v>
      </c>
      <c r="BG36" s="80">
        <v>0</v>
      </c>
      <c r="BR36" s="80" t="str">
        <f>VLOOKUP(BS36,$AX:$AY,2,FALSE)</f>
        <v>御桥分理处</v>
      </c>
      <c r="BS36" s="80" t="s">
        <v>486</v>
      </c>
      <c r="BT36" s="80">
        <v>1</v>
      </c>
    </row>
    <row r="37" s="80" customFormat="1" ht="18" spans="1:72">
      <c r="A37" s="27"/>
      <c r="B37" s="28" t="s">
        <v>199</v>
      </c>
      <c r="C37" s="29">
        <v>9</v>
      </c>
      <c r="D37" s="23">
        <v>0</v>
      </c>
      <c r="E37" s="23">
        <f>VLOOKUP(B37,$AL:$AP,4,FALSE)</f>
        <v>0</v>
      </c>
      <c r="F37" s="30"/>
      <c r="G37" s="23"/>
      <c r="H37" s="23"/>
      <c r="I37" s="23">
        <f t="shared" si="1"/>
        <v>0</v>
      </c>
      <c r="J37" s="45">
        <f t="shared" si="2"/>
        <v>0</v>
      </c>
      <c r="K37" s="46">
        <v>30</v>
      </c>
      <c r="L37" s="23">
        <v>0</v>
      </c>
      <c r="M37" s="23">
        <f>VLOOKUP(B37,$AL:$AP,5,FALSE)/10000</f>
        <v>0</v>
      </c>
      <c r="N37" s="23"/>
      <c r="O37" s="30"/>
      <c r="P37" s="23">
        <f t="shared" si="9"/>
        <v>0</v>
      </c>
      <c r="Q37" s="72">
        <f t="shared" si="4"/>
        <v>0</v>
      </c>
      <c r="R37" s="46">
        <v>1</v>
      </c>
      <c r="S37" s="67"/>
      <c r="T37" s="73"/>
      <c r="U37" s="73"/>
      <c r="V37" s="23">
        <f t="shared" si="5"/>
        <v>0</v>
      </c>
      <c r="W37" s="74">
        <f t="shared" si="6"/>
        <v>0</v>
      </c>
      <c r="X37" s="75">
        <f t="shared" si="7"/>
        <v>0</v>
      </c>
      <c r="Y37" s="23">
        <v>0</v>
      </c>
      <c r="Z37" s="80">
        <f t="shared" si="8"/>
        <v>0</v>
      </c>
      <c r="AA37" s="80" t="str">
        <f t="shared" si="0"/>
        <v>曹路支行</v>
      </c>
      <c r="AB37" s="81" t="s">
        <v>76</v>
      </c>
      <c r="AC37" s="81">
        <v>0</v>
      </c>
      <c r="AD37" s="81">
        <v>0</v>
      </c>
      <c r="AE37" s="81">
        <v>1</v>
      </c>
      <c r="AF37" s="81">
        <v>0</v>
      </c>
      <c r="AG37" s="80" t="str">
        <f>IFERROR(VLOOKUP(AB37,$AI:$AJ,2,FALSE),0)</f>
        <v>曹路支行</v>
      </c>
      <c r="AI37" s="89" t="s">
        <v>223</v>
      </c>
      <c r="AJ37" s="89" t="s">
        <v>125</v>
      </c>
      <c r="AL37" s="83" t="s">
        <v>213</v>
      </c>
      <c r="AM37" s="83">
        <v>0</v>
      </c>
      <c r="AN37" s="83">
        <v>0</v>
      </c>
      <c r="AO37" s="83">
        <v>1</v>
      </c>
      <c r="AP37" s="83">
        <v>0</v>
      </c>
      <c r="AR37" t="s">
        <v>213</v>
      </c>
      <c r="AS37">
        <v>0</v>
      </c>
      <c r="AT37">
        <v>0</v>
      </c>
      <c r="AU37">
        <v>1</v>
      </c>
      <c r="AV37">
        <v>0</v>
      </c>
      <c r="AX37" s="80" t="s">
        <v>223</v>
      </c>
      <c r="AY37" s="80" t="s">
        <v>125</v>
      </c>
      <c r="BB37" s="80" t="str">
        <f>VLOOKUP(BC37,$AX:$AY,2,FALSE)</f>
        <v>高东支行</v>
      </c>
      <c r="BC37" s="80" t="s">
        <v>222</v>
      </c>
      <c r="BD37" s="80">
        <v>0</v>
      </c>
      <c r="BF37" s="80" t="s">
        <v>225</v>
      </c>
      <c r="BG37" s="80">
        <v>0</v>
      </c>
      <c r="BR37" s="80" t="str">
        <f>VLOOKUP(BS37,$AX:$AY,2,FALSE)</f>
        <v>张江支行</v>
      </c>
      <c r="BS37" s="80" t="s">
        <v>493</v>
      </c>
      <c r="BT37" s="80">
        <v>4</v>
      </c>
    </row>
    <row r="38" s="80" customFormat="1" ht="18" spans="1:72">
      <c r="A38" s="25" t="s">
        <v>227</v>
      </c>
      <c r="B38" s="13" t="s">
        <v>93</v>
      </c>
      <c r="C38" s="14">
        <v>9</v>
      </c>
      <c r="D38" s="15">
        <v>1</v>
      </c>
      <c r="E38" s="15">
        <f>VLOOKUP(B38,$AL:$AP,4,FALSE)</f>
        <v>6</v>
      </c>
      <c r="F38" s="26"/>
      <c r="G38" s="15"/>
      <c r="H38" s="15"/>
      <c r="I38" s="15">
        <f t="shared" si="1"/>
        <v>6</v>
      </c>
      <c r="J38" s="39">
        <f t="shared" si="2"/>
        <v>0.666666666666667</v>
      </c>
      <c r="K38" s="40">
        <v>30</v>
      </c>
      <c r="L38" s="15">
        <v>3.3</v>
      </c>
      <c r="M38" s="15">
        <f>VLOOKUP(B38,$AL:$AP,5,FALSE)/10000</f>
        <v>6.4</v>
      </c>
      <c r="N38" s="15"/>
      <c r="O38" s="26"/>
      <c r="P38" s="15">
        <f t="shared" si="9"/>
        <v>6.4</v>
      </c>
      <c r="Q38" s="60">
        <f t="shared" si="4"/>
        <v>0.213333333333333</v>
      </c>
      <c r="R38" s="40">
        <v>1</v>
      </c>
      <c r="S38" s="61"/>
      <c r="T38" s="70"/>
      <c r="U38" s="70"/>
      <c r="V38" s="15">
        <f t="shared" si="5"/>
        <v>0</v>
      </c>
      <c r="W38" s="71">
        <f t="shared" si="6"/>
        <v>0</v>
      </c>
      <c r="X38" s="62">
        <f t="shared" si="7"/>
        <v>0.044</v>
      </c>
      <c r="Y38" s="15">
        <v>3.1</v>
      </c>
      <c r="Z38" s="80">
        <f t="shared" si="8"/>
        <v>3.3</v>
      </c>
      <c r="AA38" s="80" t="str">
        <f t="shared" si="0"/>
        <v>北蔡支行</v>
      </c>
      <c r="AB38" s="81" t="s">
        <v>58</v>
      </c>
      <c r="AC38" s="81">
        <v>0</v>
      </c>
      <c r="AD38" s="81">
        <v>0</v>
      </c>
      <c r="AE38" s="81">
        <v>0</v>
      </c>
      <c r="AF38" s="81">
        <v>0</v>
      </c>
      <c r="AG38" s="80" t="str">
        <f>IFERROR(VLOOKUP(AB38,$AI:$AJ,2,FALSE),0)</f>
        <v>北蔡支行</v>
      </c>
      <c r="AI38" s="89" t="s">
        <v>228</v>
      </c>
      <c r="AJ38" s="89" t="s">
        <v>125</v>
      </c>
      <c r="AL38" s="83" t="s">
        <v>225</v>
      </c>
      <c r="AM38" s="83">
        <v>1</v>
      </c>
      <c r="AN38" s="83">
        <v>0</v>
      </c>
      <c r="AO38" s="83">
        <v>4</v>
      </c>
      <c r="AP38" s="83">
        <v>6000</v>
      </c>
      <c r="AR38" t="s">
        <v>225</v>
      </c>
      <c r="AS38">
        <v>1</v>
      </c>
      <c r="AT38">
        <v>0</v>
      </c>
      <c r="AU38">
        <v>4</v>
      </c>
      <c r="AV38">
        <v>6000</v>
      </c>
      <c r="AX38" s="80" t="s">
        <v>228</v>
      </c>
      <c r="AY38" s="80" t="s">
        <v>125</v>
      </c>
      <c r="BB38" s="80" t="str">
        <f>VLOOKUP(BC38,$AX:$AY,2,FALSE)</f>
        <v>陆家嘴支行</v>
      </c>
      <c r="BC38" s="80" t="s">
        <v>224</v>
      </c>
      <c r="BD38" s="80">
        <v>0</v>
      </c>
      <c r="BF38" s="80" t="s">
        <v>128</v>
      </c>
      <c r="BG38" s="80">
        <v>1</v>
      </c>
      <c r="BR38" s="80" t="str">
        <f>VLOOKUP(BS38,$AX:$AY,2,FALSE)</f>
        <v>南新支行</v>
      </c>
      <c r="BS38" s="80" t="s">
        <v>747</v>
      </c>
      <c r="BT38" s="80">
        <v>2</v>
      </c>
    </row>
    <row r="39" s="80" customFormat="1" ht="17.25" spans="1:72">
      <c r="A39" s="25"/>
      <c r="B39" s="13" t="s">
        <v>241</v>
      </c>
      <c r="C39" s="14">
        <v>9</v>
      </c>
      <c r="D39" s="15">
        <v>1</v>
      </c>
      <c r="E39" s="15">
        <f>VLOOKUP(B39,$AL:$AP,4,FALSE)</f>
        <v>3</v>
      </c>
      <c r="F39" s="26"/>
      <c r="G39" s="15"/>
      <c r="H39" s="15"/>
      <c r="I39" s="15">
        <f t="shared" si="1"/>
        <v>3</v>
      </c>
      <c r="J39" s="39">
        <f t="shared" si="2"/>
        <v>0.333333333333333</v>
      </c>
      <c r="K39" s="40">
        <v>40</v>
      </c>
      <c r="L39" s="15">
        <v>15</v>
      </c>
      <c r="M39" s="15">
        <f>VLOOKUP(B39,$AL:$AP,5,FALSE)/10000</f>
        <v>5</v>
      </c>
      <c r="N39" s="15">
        <v>10</v>
      </c>
      <c r="O39" s="26"/>
      <c r="P39" s="15">
        <f t="shared" si="9"/>
        <v>15</v>
      </c>
      <c r="Q39" s="60">
        <f t="shared" si="4"/>
        <v>0.375</v>
      </c>
      <c r="R39" s="40">
        <v>1</v>
      </c>
      <c r="S39" s="61"/>
      <c r="T39" s="70"/>
      <c r="U39" s="70"/>
      <c r="V39" s="15">
        <f t="shared" si="5"/>
        <v>0</v>
      </c>
      <c r="W39" s="71">
        <f t="shared" si="6"/>
        <v>0</v>
      </c>
      <c r="X39" s="62">
        <f t="shared" si="7"/>
        <v>0.0354166666666667</v>
      </c>
      <c r="Y39" s="15">
        <v>0.6</v>
      </c>
      <c r="Z39" s="80">
        <f t="shared" si="8"/>
        <v>14.4</v>
      </c>
      <c r="AA39" s="80">
        <f t="shared" si="0"/>
        <v>0</v>
      </c>
      <c r="AB39" s="81" t="s">
        <v>230</v>
      </c>
      <c r="AC39" s="81">
        <v>0</v>
      </c>
      <c r="AD39" s="81">
        <v>0</v>
      </c>
      <c r="AE39" s="81">
        <v>0</v>
      </c>
      <c r="AF39" s="81">
        <v>0</v>
      </c>
      <c r="AG39" s="80">
        <f>IFERROR(VLOOKUP(AB39,$AI:$AJ,2,FALSE),0)</f>
        <v>0</v>
      </c>
      <c r="AI39" s="89" t="s">
        <v>231</v>
      </c>
      <c r="AJ39" s="89" t="s">
        <v>125</v>
      </c>
      <c r="AL39" s="83" t="s">
        <v>128</v>
      </c>
      <c r="AM39" s="83">
        <v>0</v>
      </c>
      <c r="AN39" s="83">
        <v>50000</v>
      </c>
      <c r="AO39" s="83">
        <v>1</v>
      </c>
      <c r="AP39" s="83">
        <v>50000</v>
      </c>
      <c r="AR39" t="s">
        <v>128</v>
      </c>
      <c r="AS39">
        <v>0</v>
      </c>
      <c r="AT39">
        <v>50000</v>
      </c>
      <c r="AU39">
        <v>1</v>
      </c>
      <c r="AV39">
        <v>50000</v>
      </c>
      <c r="AX39" s="80" t="s">
        <v>231</v>
      </c>
      <c r="AY39" s="80" t="s">
        <v>125</v>
      </c>
      <c r="BB39" s="80" t="s">
        <v>100</v>
      </c>
      <c r="BC39" s="80" t="s">
        <v>95</v>
      </c>
      <c r="BD39" s="80">
        <v>0</v>
      </c>
      <c r="BF39" s="80" t="s">
        <v>93</v>
      </c>
      <c r="BG39" s="80">
        <v>0</v>
      </c>
      <c r="BR39" s="80" t="str">
        <f>VLOOKUP(BS39,$AX:$AY,2,FALSE)</f>
        <v>杨思支行</v>
      </c>
      <c r="BS39" s="80" t="s">
        <v>198</v>
      </c>
      <c r="BT39" s="80">
        <v>4</v>
      </c>
    </row>
    <row r="40" s="80" customFormat="1" ht="17.25" spans="1:72">
      <c r="A40" s="25"/>
      <c r="B40" s="13" t="s">
        <v>225</v>
      </c>
      <c r="C40" s="14">
        <v>9</v>
      </c>
      <c r="D40" s="15">
        <v>1</v>
      </c>
      <c r="E40" s="15">
        <f>VLOOKUP(B40,$AL:$AP,4,FALSE)</f>
        <v>4</v>
      </c>
      <c r="F40" s="26"/>
      <c r="G40" s="15"/>
      <c r="H40" s="15"/>
      <c r="I40" s="15">
        <f t="shared" si="1"/>
        <v>4</v>
      </c>
      <c r="J40" s="39">
        <f t="shared" si="2"/>
        <v>0.444444444444444</v>
      </c>
      <c r="K40" s="40">
        <v>20</v>
      </c>
      <c r="L40" s="15">
        <v>0</v>
      </c>
      <c r="M40" s="15">
        <f>VLOOKUP(B40,$AL:$AP,5,FALSE)/10000</f>
        <v>0.6</v>
      </c>
      <c r="N40" s="15"/>
      <c r="O40" s="26"/>
      <c r="P40" s="15">
        <f t="shared" si="9"/>
        <v>0.6</v>
      </c>
      <c r="Q40" s="60">
        <f t="shared" si="4"/>
        <v>0.03</v>
      </c>
      <c r="R40" s="40">
        <v>1</v>
      </c>
      <c r="S40" s="61"/>
      <c r="T40" s="70"/>
      <c r="U40" s="70"/>
      <c r="V40" s="15">
        <f t="shared" si="5"/>
        <v>0</v>
      </c>
      <c r="W40" s="71">
        <f t="shared" si="6"/>
        <v>0</v>
      </c>
      <c r="X40" s="62">
        <f t="shared" si="7"/>
        <v>0.0237222222222222</v>
      </c>
      <c r="Y40" s="15">
        <v>5</v>
      </c>
      <c r="Z40" s="80">
        <f t="shared" si="8"/>
        <v>-4.4</v>
      </c>
      <c r="AA40" s="80" t="str">
        <f t="shared" si="0"/>
        <v>金海华城分理处</v>
      </c>
      <c r="AB40" s="81" t="s">
        <v>233</v>
      </c>
      <c r="AC40" s="81">
        <v>0</v>
      </c>
      <c r="AD40" s="81">
        <v>0</v>
      </c>
      <c r="AE40" s="81">
        <v>0</v>
      </c>
      <c r="AF40" s="81">
        <v>0</v>
      </c>
      <c r="AG40" s="80" t="str">
        <f>IFERROR(VLOOKUP(AB40,$AI:$AJ,2,FALSE),0)</f>
        <v>金海华城分理处</v>
      </c>
      <c r="AI40" s="89" t="s">
        <v>234</v>
      </c>
      <c r="AJ40" s="89" t="s">
        <v>125</v>
      </c>
      <c r="AL40" s="83" t="s">
        <v>93</v>
      </c>
      <c r="AM40" s="83">
        <v>1</v>
      </c>
      <c r="AN40" s="83">
        <v>33000</v>
      </c>
      <c r="AO40" s="83">
        <v>6</v>
      </c>
      <c r="AP40" s="83">
        <v>64000</v>
      </c>
      <c r="AR40" t="s">
        <v>93</v>
      </c>
      <c r="AS40">
        <v>1</v>
      </c>
      <c r="AT40">
        <v>33000</v>
      </c>
      <c r="AU40">
        <v>6</v>
      </c>
      <c r="AV40">
        <v>64000</v>
      </c>
      <c r="AX40" s="80" t="s">
        <v>234</v>
      </c>
      <c r="AY40" s="80" t="s">
        <v>125</v>
      </c>
      <c r="BB40" s="80" t="e">
        <f>VLOOKUP(BC40,$AX:$AY,2,FALSE)</f>
        <v>#N/A</v>
      </c>
      <c r="BC40" s="80" t="s">
        <v>101</v>
      </c>
      <c r="BD40" s="80">
        <v>45</v>
      </c>
      <c r="BF40" s="80" t="s">
        <v>159</v>
      </c>
      <c r="BG40" s="80">
        <v>0</v>
      </c>
      <c r="BR40" s="80" t="str">
        <f>VLOOKUP(BS40,$AX:$AY,2,FALSE)</f>
        <v>洋泾支行</v>
      </c>
      <c r="BS40" s="80" t="s">
        <v>256</v>
      </c>
      <c r="BT40" s="80">
        <v>2</v>
      </c>
    </row>
    <row r="41" s="80" customFormat="1" ht="17.25" spans="1:70">
      <c r="A41" s="25"/>
      <c r="B41" s="13" t="s">
        <v>82</v>
      </c>
      <c r="C41" s="14">
        <v>9</v>
      </c>
      <c r="D41" s="15">
        <v>0</v>
      </c>
      <c r="E41" s="15">
        <f>VLOOKUP(B41,$AL:$AP,4,FALSE)</f>
        <v>0</v>
      </c>
      <c r="F41" s="26"/>
      <c r="G41" s="15"/>
      <c r="H41" s="15"/>
      <c r="I41" s="15">
        <f t="shared" si="1"/>
        <v>0</v>
      </c>
      <c r="J41" s="39">
        <f t="shared" si="2"/>
        <v>0</v>
      </c>
      <c r="K41" s="40">
        <v>20</v>
      </c>
      <c r="L41" s="15">
        <v>0</v>
      </c>
      <c r="M41" s="15">
        <f>VLOOKUP(B41,$AL:$AP,5,FALSE)/10000</f>
        <v>0</v>
      </c>
      <c r="N41" s="15">
        <v>5</v>
      </c>
      <c r="O41" s="26"/>
      <c r="P41" s="15">
        <f t="shared" si="9"/>
        <v>5</v>
      </c>
      <c r="Q41" s="60">
        <f t="shared" si="4"/>
        <v>0.25</v>
      </c>
      <c r="R41" s="40">
        <v>1</v>
      </c>
      <c r="S41" s="61"/>
      <c r="T41" s="70"/>
      <c r="U41" s="70"/>
      <c r="V41" s="15">
        <f t="shared" si="5"/>
        <v>0</v>
      </c>
      <c r="W41" s="71">
        <f t="shared" si="6"/>
        <v>0</v>
      </c>
      <c r="X41" s="62">
        <f t="shared" si="7"/>
        <v>0.0125</v>
      </c>
      <c r="Y41" s="15">
        <v>2</v>
      </c>
      <c r="Z41" s="80">
        <f t="shared" si="8"/>
        <v>3</v>
      </c>
      <c r="AA41" s="80" t="str">
        <f t="shared" si="0"/>
        <v>零售市场部</v>
      </c>
      <c r="AB41" s="81" t="s">
        <v>65</v>
      </c>
      <c r="AC41" s="81">
        <v>0</v>
      </c>
      <c r="AD41" s="81">
        <v>30000</v>
      </c>
      <c r="AE41" s="81">
        <v>0</v>
      </c>
      <c r="AF41" s="81">
        <v>38300</v>
      </c>
      <c r="AG41" s="80" t="str">
        <f>IFERROR(VLOOKUP(AB41,$AI:$AJ,2,FALSE),0)</f>
        <v>零售市场部</v>
      </c>
      <c r="AI41" s="89" t="s">
        <v>238</v>
      </c>
      <c r="AJ41" s="89" t="s">
        <v>125</v>
      </c>
      <c r="AL41" s="83" t="s">
        <v>159</v>
      </c>
      <c r="AM41" s="83">
        <v>0</v>
      </c>
      <c r="AN41" s="83">
        <v>0</v>
      </c>
      <c r="AO41" s="83">
        <v>1</v>
      </c>
      <c r="AP41" s="83">
        <v>20000</v>
      </c>
      <c r="AR41" t="s">
        <v>159</v>
      </c>
      <c r="AS41">
        <v>0</v>
      </c>
      <c r="AT41">
        <v>0</v>
      </c>
      <c r="AU41">
        <v>1</v>
      </c>
      <c r="AV41">
        <v>20000</v>
      </c>
      <c r="AX41" s="80" t="s">
        <v>238</v>
      </c>
      <c r="AY41" s="80" t="s">
        <v>125</v>
      </c>
      <c r="BB41" s="80" t="str">
        <f>VLOOKUP(BC41,$AX:$AY,2,FALSE)</f>
        <v>凌兆分理处</v>
      </c>
      <c r="BC41" s="80" t="s">
        <v>236</v>
      </c>
      <c r="BD41" s="80">
        <v>0</v>
      </c>
      <c r="BF41" s="80" t="s">
        <v>229</v>
      </c>
      <c r="BG41" s="80">
        <v>1</v>
      </c>
      <c r="BR41" s="80" t="e">
        <f>VLOOKUP(BS41,$AX:$AY,2,FALSE)</f>
        <v>#N/A</v>
      </c>
    </row>
    <row r="42" s="80" customFormat="1" ht="17.25" spans="1:70">
      <c r="A42" s="25"/>
      <c r="B42" s="13" t="s">
        <v>128</v>
      </c>
      <c r="C42" s="14">
        <v>9</v>
      </c>
      <c r="D42" s="15">
        <v>1</v>
      </c>
      <c r="E42" s="15">
        <f>VLOOKUP(B42,$AL:$AP,4,FALSE)</f>
        <v>1</v>
      </c>
      <c r="F42" s="26"/>
      <c r="G42" s="15"/>
      <c r="H42" s="15"/>
      <c r="I42" s="15">
        <f t="shared" si="1"/>
        <v>1</v>
      </c>
      <c r="J42" s="39">
        <f t="shared" si="2"/>
        <v>0.111111111111111</v>
      </c>
      <c r="K42" s="40">
        <v>40</v>
      </c>
      <c r="L42" s="15">
        <v>5</v>
      </c>
      <c r="M42" s="15">
        <f>VLOOKUP(B42,$AL:$AP,5,FALSE)/10000</f>
        <v>5</v>
      </c>
      <c r="N42" s="15"/>
      <c r="O42" s="26"/>
      <c r="P42" s="15">
        <f t="shared" si="9"/>
        <v>5</v>
      </c>
      <c r="Q42" s="60">
        <f t="shared" si="4"/>
        <v>0.125</v>
      </c>
      <c r="R42" s="40">
        <v>1</v>
      </c>
      <c r="S42" s="61"/>
      <c r="T42" s="70"/>
      <c r="U42" s="70"/>
      <c r="V42" s="15">
        <f t="shared" si="5"/>
        <v>0</v>
      </c>
      <c r="W42" s="71">
        <f t="shared" si="6"/>
        <v>0</v>
      </c>
      <c r="X42" s="62">
        <f t="shared" si="7"/>
        <v>0.0118055555555556</v>
      </c>
      <c r="Y42" s="15">
        <v>0</v>
      </c>
      <c r="Z42" s="80">
        <f t="shared" si="8"/>
        <v>5</v>
      </c>
      <c r="AA42" s="80" t="str">
        <f t="shared" si="0"/>
        <v>凌兆分理处</v>
      </c>
      <c r="AB42" s="81" t="s">
        <v>242</v>
      </c>
      <c r="AC42" s="81">
        <v>0</v>
      </c>
      <c r="AD42" s="81">
        <v>0</v>
      </c>
      <c r="AE42" s="81">
        <v>0</v>
      </c>
      <c r="AF42" s="81">
        <v>0</v>
      </c>
      <c r="AG42" s="80" t="str">
        <f>IFERROR(VLOOKUP(AB42,$AI:$AJ,2,FALSE),0)</f>
        <v>凌兆分理处</v>
      </c>
      <c r="AI42" s="89" t="s">
        <v>243</v>
      </c>
      <c r="AJ42" s="89" t="s">
        <v>125</v>
      </c>
      <c r="AL42" s="83" t="s">
        <v>229</v>
      </c>
      <c r="AM42" s="83">
        <v>0</v>
      </c>
      <c r="AN42" s="83">
        <v>0</v>
      </c>
      <c r="AO42" s="83">
        <v>0</v>
      </c>
      <c r="AP42" s="83">
        <v>0</v>
      </c>
      <c r="AR42" t="s">
        <v>229</v>
      </c>
      <c r="AS42">
        <v>0</v>
      </c>
      <c r="AT42">
        <v>0</v>
      </c>
      <c r="AU42">
        <v>0</v>
      </c>
      <c r="AV42">
        <v>0</v>
      </c>
      <c r="AX42" s="80" t="s">
        <v>243</v>
      </c>
      <c r="AY42" s="80" t="s">
        <v>125</v>
      </c>
      <c r="BB42" s="80" t="str">
        <f>VLOOKUP(BC42,$AX:$AY,2,FALSE)</f>
        <v>东沟支行</v>
      </c>
      <c r="BC42" s="80" t="s">
        <v>134</v>
      </c>
      <c r="BD42" s="80">
        <v>0</v>
      </c>
      <c r="BF42" s="80" t="s">
        <v>82</v>
      </c>
      <c r="BG42" s="80">
        <v>0</v>
      </c>
      <c r="BR42" s="80" t="e">
        <f>VLOOKUP(BS42,$AX:$AY,2,FALSE)</f>
        <v>#N/A</v>
      </c>
    </row>
    <row r="43" s="80" customFormat="1" ht="17.25" spans="1:70">
      <c r="A43" s="25"/>
      <c r="B43" s="13" t="s">
        <v>159</v>
      </c>
      <c r="C43" s="14">
        <v>9</v>
      </c>
      <c r="D43" s="15">
        <v>0</v>
      </c>
      <c r="E43" s="15">
        <f>VLOOKUP(B43,$AL:$AP,4,FALSE)</f>
        <v>1</v>
      </c>
      <c r="F43" s="26"/>
      <c r="G43" s="15"/>
      <c r="H43" s="15"/>
      <c r="I43" s="15">
        <f t="shared" si="1"/>
        <v>1</v>
      </c>
      <c r="J43" s="39">
        <f t="shared" si="2"/>
        <v>0.111111111111111</v>
      </c>
      <c r="K43" s="40">
        <v>40</v>
      </c>
      <c r="L43" s="15">
        <v>0</v>
      </c>
      <c r="M43" s="15">
        <f>VLOOKUP(B43,$AL:$AP,5,FALSE)/10000</f>
        <v>2</v>
      </c>
      <c r="N43" s="15"/>
      <c r="O43" s="26"/>
      <c r="P43" s="15">
        <f t="shared" si="9"/>
        <v>2</v>
      </c>
      <c r="Q43" s="60">
        <f t="shared" si="4"/>
        <v>0.05</v>
      </c>
      <c r="R43" s="40">
        <v>1</v>
      </c>
      <c r="S43" s="61"/>
      <c r="T43" s="70"/>
      <c r="U43" s="70"/>
      <c r="V43" s="15">
        <f t="shared" si="5"/>
        <v>0</v>
      </c>
      <c r="W43" s="71">
        <f t="shared" si="6"/>
        <v>0</v>
      </c>
      <c r="X43" s="62">
        <f t="shared" si="7"/>
        <v>0.00805555555555556</v>
      </c>
      <c r="Y43" s="15">
        <v>0</v>
      </c>
      <c r="Z43" s="80">
        <f t="shared" si="8"/>
        <v>2</v>
      </c>
      <c r="AA43" s="80">
        <f t="shared" si="0"/>
        <v>0</v>
      </c>
      <c r="AB43" s="81" t="s">
        <v>246</v>
      </c>
      <c r="AC43" s="81">
        <v>0</v>
      </c>
      <c r="AD43" s="81">
        <v>0</v>
      </c>
      <c r="AE43" s="81">
        <v>0</v>
      </c>
      <c r="AF43" s="81">
        <v>0</v>
      </c>
      <c r="AG43" s="80">
        <f>IFERROR(VLOOKUP(AB43,$AI:$AJ,2,FALSE),0)</f>
        <v>0</v>
      </c>
      <c r="AI43" s="88" t="s">
        <v>247</v>
      </c>
      <c r="AJ43" s="89" t="s">
        <v>125</v>
      </c>
      <c r="AL43" s="83" t="s">
        <v>82</v>
      </c>
      <c r="AM43" s="83">
        <v>0</v>
      </c>
      <c r="AN43" s="83">
        <v>0</v>
      </c>
      <c r="AO43" s="83">
        <v>0</v>
      </c>
      <c r="AP43" s="83">
        <v>0</v>
      </c>
      <c r="AR43" t="s">
        <v>82</v>
      </c>
      <c r="AS43">
        <v>0</v>
      </c>
      <c r="AT43">
        <v>0</v>
      </c>
      <c r="AU43">
        <v>0</v>
      </c>
      <c r="AV43">
        <v>0</v>
      </c>
      <c r="AX43" s="80" t="s">
        <v>247</v>
      </c>
      <c r="AY43" s="80" t="s">
        <v>125</v>
      </c>
      <c r="BB43" s="80" t="str">
        <f>VLOOKUP(BC43,$AX:$AY,2,FALSE)</f>
        <v>潼港分理处</v>
      </c>
      <c r="BC43" s="80" t="s">
        <v>245</v>
      </c>
      <c r="BD43" s="80">
        <v>0</v>
      </c>
      <c r="BF43" s="80" t="s">
        <v>241</v>
      </c>
      <c r="BG43" s="80">
        <v>0</v>
      </c>
      <c r="BR43" s="80" t="e">
        <f>VLOOKUP(BS43,$AX:$AY,2,FALSE)</f>
        <v>#N/A</v>
      </c>
    </row>
    <row r="44" s="80" customFormat="1" ht="17.25" spans="1:70">
      <c r="A44" s="25"/>
      <c r="B44" s="13" t="s">
        <v>182</v>
      </c>
      <c r="C44" s="14">
        <v>12</v>
      </c>
      <c r="D44" s="15">
        <v>0</v>
      </c>
      <c r="E44" s="15">
        <f>VLOOKUP(B44,$AL:$AP,4,FALSE)</f>
        <v>0</v>
      </c>
      <c r="F44" s="26"/>
      <c r="G44" s="15"/>
      <c r="H44" s="15"/>
      <c r="I44" s="15">
        <f t="shared" si="1"/>
        <v>0</v>
      </c>
      <c r="J44" s="39">
        <f t="shared" si="2"/>
        <v>0</v>
      </c>
      <c r="K44" s="40">
        <v>50</v>
      </c>
      <c r="L44" s="15">
        <v>5.8</v>
      </c>
      <c r="M44" s="15">
        <f>VLOOKUP(B44,$AL:$AP,5,FALSE)/10000</f>
        <v>5.8</v>
      </c>
      <c r="N44" s="15"/>
      <c r="O44" s="26"/>
      <c r="P44" s="15">
        <f t="shared" si="9"/>
        <v>5.8</v>
      </c>
      <c r="Q44" s="60">
        <f t="shared" si="4"/>
        <v>0.116</v>
      </c>
      <c r="R44" s="40">
        <v>1</v>
      </c>
      <c r="S44" s="61"/>
      <c r="T44" s="70"/>
      <c r="U44" s="70"/>
      <c r="V44" s="15">
        <f t="shared" si="5"/>
        <v>0</v>
      </c>
      <c r="W44" s="71">
        <f t="shared" si="6"/>
        <v>0</v>
      </c>
      <c r="X44" s="62">
        <f t="shared" si="7"/>
        <v>0.0058</v>
      </c>
      <c r="Y44" s="15">
        <v>0</v>
      </c>
      <c r="Z44" s="80">
        <f t="shared" si="8"/>
        <v>5.8</v>
      </c>
      <c r="AA44" s="80">
        <f t="shared" si="0"/>
        <v>0</v>
      </c>
      <c r="AB44" s="81" t="s">
        <v>250</v>
      </c>
      <c r="AC44" s="81">
        <v>0</v>
      </c>
      <c r="AD44" s="81">
        <v>0</v>
      </c>
      <c r="AE44" s="81">
        <v>0</v>
      </c>
      <c r="AF44" s="81">
        <v>0</v>
      </c>
      <c r="AG44" s="80">
        <f>IFERROR(VLOOKUP(AB44,$AI:$AJ,2,FALSE),0)</f>
        <v>0</v>
      </c>
      <c r="AI44" s="90" t="s">
        <v>251</v>
      </c>
      <c r="AJ44" s="89" t="s">
        <v>188</v>
      </c>
      <c r="AL44" s="83" t="s">
        <v>241</v>
      </c>
      <c r="AM44" s="83">
        <v>1</v>
      </c>
      <c r="AN44" s="83">
        <v>50000</v>
      </c>
      <c r="AO44" s="83">
        <v>3</v>
      </c>
      <c r="AP44" s="83">
        <v>50000</v>
      </c>
      <c r="AR44" t="s">
        <v>241</v>
      </c>
      <c r="AS44">
        <v>1</v>
      </c>
      <c r="AT44">
        <v>50000</v>
      </c>
      <c r="AU44">
        <v>3</v>
      </c>
      <c r="AV44">
        <v>50000</v>
      </c>
      <c r="AX44" s="80" t="s">
        <v>251</v>
      </c>
      <c r="AY44" s="80" t="s">
        <v>188</v>
      </c>
      <c r="BB44" s="80" t="str">
        <f>VLOOKUP(BC44,$AX:$AY,2,FALSE)</f>
        <v>民耀分理处</v>
      </c>
      <c r="BC44" s="80" t="s">
        <v>248</v>
      </c>
      <c r="BD44" s="80">
        <v>0</v>
      </c>
      <c r="BF44" s="80" t="s">
        <v>182</v>
      </c>
      <c r="BG44" s="80">
        <v>1</v>
      </c>
      <c r="BR44" s="80" t="e">
        <f>VLOOKUP(BS44,$AX:$AY,2,FALSE)</f>
        <v>#N/A</v>
      </c>
    </row>
    <row r="45" s="80" customFormat="1" ht="17.25" spans="1:70">
      <c r="A45" s="25"/>
      <c r="B45" s="17" t="s">
        <v>213</v>
      </c>
      <c r="C45" s="14">
        <v>9</v>
      </c>
      <c r="D45" s="15">
        <v>0</v>
      </c>
      <c r="E45" s="15">
        <f>VLOOKUP(B45,$AL:$AP,4,FALSE)</f>
        <v>1</v>
      </c>
      <c r="F45" s="26"/>
      <c r="G45" s="15"/>
      <c r="H45" s="15"/>
      <c r="I45" s="15">
        <f t="shared" si="1"/>
        <v>1</v>
      </c>
      <c r="J45" s="39">
        <f t="shared" si="2"/>
        <v>0.111111111111111</v>
      </c>
      <c r="K45" s="40">
        <v>30</v>
      </c>
      <c r="L45" s="15">
        <v>0</v>
      </c>
      <c r="M45" s="15">
        <f>VLOOKUP(B45,$AL:$AP,5,FALSE)/10000</f>
        <v>0</v>
      </c>
      <c r="N45" s="15"/>
      <c r="O45" s="26"/>
      <c r="P45" s="15">
        <f t="shared" si="9"/>
        <v>0</v>
      </c>
      <c r="Q45" s="60">
        <f t="shared" si="4"/>
        <v>0</v>
      </c>
      <c r="R45" s="40">
        <v>1</v>
      </c>
      <c r="S45" s="61"/>
      <c r="T45" s="70"/>
      <c r="U45" s="70"/>
      <c r="V45" s="15">
        <f t="shared" si="5"/>
        <v>0</v>
      </c>
      <c r="W45" s="71">
        <f t="shared" si="6"/>
        <v>0</v>
      </c>
      <c r="X45" s="62">
        <f t="shared" si="7"/>
        <v>0.00555555555555556</v>
      </c>
      <c r="Y45" s="15">
        <v>0</v>
      </c>
      <c r="Z45" s="80">
        <f t="shared" si="8"/>
        <v>0</v>
      </c>
      <c r="AA45" s="80" t="str">
        <f t="shared" si="0"/>
        <v>合庆支行</v>
      </c>
      <c r="AB45" s="81" t="s">
        <v>253</v>
      </c>
      <c r="AC45" s="81">
        <v>0</v>
      </c>
      <c r="AD45" s="81">
        <v>0</v>
      </c>
      <c r="AE45" s="81">
        <v>0</v>
      </c>
      <c r="AF45" s="81">
        <v>0</v>
      </c>
      <c r="AG45" s="80" t="str">
        <f>IFERROR(VLOOKUP(AB45,$AI:$AJ,2,FALSE),0)</f>
        <v>合庆支行</v>
      </c>
      <c r="AI45" s="89" t="s">
        <v>254</v>
      </c>
      <c r="AJ45" s="89" t="s">
        <v>188</v>
      </c>
      <c r="AL45" s="83" t="s">
        <v>182</v>
      </c>
      <c r="AM45" s="83">
        <v>0</v>
      </c>
      <c r="AN45" s="83">
        <v>58000</v>
      </c>
      <c r="AO45" s="83">
        <v>0</v>
      </c>
      <c r="AP45" s="83">
        <v>58000</v>
      </c>
      <c r="AR45" t="s">
        <v>182</v>
      </c>
      <c r="AS45">
        <v>0</v>
      </c>
      <c r="AT45">
        <v>58000</v>
      </c>
      <c r="AU45">
        <v>0</v>
      </c>
      <c r="AV45">
        <v>58000</v>
      </c>
      <c r="AX45" s="80" t="s">
        <v>254</v>
      </c>
      <c r="AY45" s="80" t="s">
        <v>188</v>
      </c>
      <c r="BB45" s="80" t="str">
        <f>VLOOKUP(BC45,$AX:$AY,2,FALSE)</f>
        <v>六里支行</v>
      </c>
      <c r="BC45" s="80" t="s">
        <v>108</v>
      </c>
      <c r="BD45" s="80">
        <v>0</v>
      </c>
      <c r="BF45" s="80" t="s">
        <v>133</v>
      </c>
      <c r="BG45" s="80">
        <v>0</v>
      </c>
      <c r="BR45" s="80" t="e">
        <f>VLOOKUP(BS45,$AX:$AY,2,FALSE)</f>
        <v>#N/A</v>
      </c>
    </row>
    <row r="46" s="80" customFormat="1" ht="17.25" spans="1:59">
      <c r="A46" s="25"/>
      <c r="B46" s="13" t="s">
        <v>229</v>
      </c>
      <c r="C46" s="14">
        <v>9</v>
      </c>
      <c r="D46" s="15">
        <v>0</v>
      </c>
      <c r="E46" s="15">
        <f>VLOOKUP(B46,$AL:$AP,4,FALSE)</f>
        <v>0</v>
      </c>
      <c r="F46" s="26"/>
      <c r="G46" s="15"/>
      <c r="H46" s="15"/>
      <c r="I46" s="15">
        <f t="shared" si="1"/>
        <v>0</v>
      </c>
      <c r="J46" s="39">
        <f t="shared" si="2"/>
        <v>0</v>
      </c>
      <c r="K46" s="40">
        <v>20</v>
      </c>
      <c r="L46" s="15">
        <v>0</v>
      </c>
      <c r="M46" s="15">
        <f>VLOOKUP(B46,$AL:$AP,5,FALSE)/10000</f>
        <v>0</v>
      </c>
      <c r="N46" s="15"/>
      <c r="O46" s="26"/>
      <c r="P46" s="15">
        <f t="shared" si="9"/>
        <v>0</v>
      </c>
      <c r="Q46" s="60">
        <f t="shared" si="4"/>
        <v>0</v>
      </c>
      <c r="R46" s="40">
        <v>1</v>
      </c>
      <c r="S46" s="61"/>
      <c r="T46" s="70"/>
      <c r="U46" s="70"/>
      <c r="V46" s="15">
        <f t="shared" si="5"/>
        <v>0</v>
      </c>
      <c r="W46" s="71">
        <f t="shared" si="6"/>
        <v>0</v>
      </c>
      <c r="X46" s="62">
        <f t="shared" si="7"/>
        <v>0</v>
      </c>
      <c r="Y46" s="15">
        <v>0</v>
      </c>
      <c r="Z46" s="80">
        <f t="shared" si="8"/>
        <v>0</v>
      </c>
      <c r="AA46" s="80">
        <f t="shared" si="0"/>
        <v>0</v>
      </c>
      <c r="AB46" s="81" t="s">
        <v>257</v>
      </c>
      <c r="AC46" s="81">
        <v>0</v>
      </c>
      <c r="AD46" s="81">
        <v>0</v>
      </c>
      <c r="AE46" s="81">
        <v>0</v>
      </c>
      <c r="AF46" s="81">
        <v>0</v>
      </c>
      <c r="AG46" s="80">
        <f>IFERROR(VLOOKUP(AB46,$AI:$AJ,2,FALSE),0)</f>
        <v>0</v>
      </c>
      <c r="AI46" s="89" t="s">
        <v>258</v>
      </c>
      <c r="AJ46" s="89" t="s">
        <v>188</v>
      </c>
      <c r="AL46" s="83" t="s">
        <v>133</v>
      </c>
      <c r="AM46" s="83">
        <v>0</v>
      </c>
      <c r="AN46" s="83">
        <v>0</v>
      </c>
      <c r="AO46" s="83">
        <v>0</v>
      </c>
      <c r="AP46" s="83">
        <v>0</v>
      </c>
      <c r="AR46" t="s">
        <v>133</v>
      </c>
      <c r="AS46">
        <v>0</v>
      </c>
      <c r="AT46">
        <v>0</v>
      </c>
      <c r="AU46">
        <v>0</v>
      </c>
      <c r="AV46">
        <v>0</v>
      </c>
      <c r="AX46" s="80" t="s">
        <v>258</v>
      </c>
      <c r="AY46" s="80" t="s">
        <v>188</v>
      </c>
      <c r="BB46" s="80" t="str">
        <f>VLOOKUP(BC46,$AX:$AY,2,FALSE)</f>
        <v>零售市场部</v>
      </c>
      <c r="BC46" s="80" t="s">
        <v>255</v>
      </c>
      <c r="BD46" s="80">
        <v>0</v>
      </c>
      <c r="BF46" s="80" t="s">
        <v>100</v>
      </c>
      <c r="BG46" s="80">
        <v>259</v>
      </c>
    </row>
    <row r="47" s="80" customFormat="1" ht="22" customHeight="1" spans="1:59">
      <c r="A47" s="31"/>
      <c r="B47" s="32" t="s">
        <v>133</v>
      </c>
      <c r="C47" s="14">
        <v>9</v>
      </c>
      <c r="D47" s="15">
        <v>0</v>
      </c>
      <c r="E47" s="15">
        <f>VLOOKUP(B47,$AL:$AP,4,FALSE)</f>
        <v>0</v>
      </c>
      <c r="F47" s="26"/>
      <c r="G47" s="15"/>
      <c r="H47" s="15"/>
      <c r="I47" s="15">
        <f t="shared" si="1"/>
        <v>0</v>
      </c>
      <c r="J47" s="47">
        <f t="shared" si="2"/>
        <v>0</v>
      </c>
      <c r="K47" s="40">
        <v>30</v>
      </c>
      <c r="L47" s="15">
        <v>0</v>
      </c>
      <c r="M47" s="15">
        <f>VLOOKUP(B47,$AL:$AP,5,FALSE)/10000</f>
        <v>0</v>
      </c>
      <c r="N47" s="15"/>
      <c r="O47" s="26"/>
      <c r="P47" s="15">
        <f t="shared" si="9"/>
        <v>0</v>
      </c>
      <c r="Q47" s="60">
        <f t="shared" si="4"/>
        <v>0</v>
      </c>
      <c r="R47" s="40">
        <v>1</v>
      </c>
      <c r="S47" s="61"/>
      <c r="T47" s="70"/>
      <c r="U47" s="70"/>
      <c r="V47" s="15">
        <f t="shared" si="5"/>
        <v>0</v>
      </c>
      <c r="W47" s="71">
        <f t="shared" si="6"/>
        <v>0</v>
      </c>
      <c r="X47" s="62">
        <f t="shared" si="7"/>
        <v>0</v>
      </c>
      <c r="Y47" s="15">
        <v>0</v>
      </c>
      <c r="Z47" s="80">
        <f t="shared" si="8"/>
        <v>0</v>
      </c>
      <c r="AA47" s="80" t="str">
        <f t="shared" si="0"/>
        <v>杨园支行</v>
      </c>
      <c r="AB47" s="81" t="s">
        <v>94</v>
      </c>
      <c r="AC47" s="81">
        <v>0</v>
      </c>
      <c r="AD47" s="81">
        <v>0</v>
      </c>
      <c r="AE47" s="81">
        <v>0</v>
      </c>
      <c r="AF47" s="81">
        <v>0</v>
      </c>
      <c r="AG47" s="80" t="str">
        <f>IFERROR(VLOOKUP(AB47,$AI:$AJ,2,FALSE),0)</f>
        <v>杨园支行</v>
      </c>
      <c r="AI47" s="89" t="s">
        <v>261</v>
      </c>
      <c r="AJ47" s="89" t="s">
        <v>188</v>
      </c>
      <c r="AL47" s="83" t="s">
        <v>30</v>
      </c>
      <c r="AM47" s="83">
        <v>0</v>
      </c>
      <c r="AN47" s="83">
        <v>0</v>
      </c>
      <c r="AO47" s="83">
        <v>0</v>
      </c>
      <c r="AP47" s="83">
        <v>0</v>
      </c>
      <c r="AR47" t="s">
        <v>30</v>
      </c>
      <c r="AS47">
        <v>0</v>
      </c>
      <c r="AT47">
        <v>0</v>
      </c>
      <c r="AU47">
        <v>0</v>
      </c>
      <c r="AV47">
        <v>0</v>
      </c>
      <c r="AX47" s="80" t="s">
        <v>261</v>
      </c>
      <c r="AY47" s="80" t="s">
        <v>188</v>
      </c>
      <c r="BB47" s="80" t="str">
        <f>VLOOKUP(BC47,$AX:$AY,2,FALSE)</f>
        <v>北蔡支行</v>
      </c>
      <c r="BC47" s="80" t="s">
        <v>260</v>
      </c>
      <c r="BD47" s="80">
        <v>0</v>
      </c>
      <c r="BF47" s="80" t="s">
        <v>221</v>
      </c>
      <c r="BG47" s="80">
        <v>2</v>
      </c>
    </row>
    <row r="48" s="80" customFormat="1" ht="19" customHeight="1" spans="1:59">
      <c r="A48" s="33" t="s">
        <v>264</v>
      </c>
      <c r="B48" s="34"/>
      <c r="C48" s="35">
        <f t="shared" ref="C48:H48" si="10">SUM(C4:C47)</f>
        <v>686</v>
      </c>
      <c r="D48" s="36">
        <v>26</v>
      </c>
      <c r="E48" s="36">
        <f t="shared" si="10"/>
        <v>76</v>
      </c>
      <c r="F48" s="36">
        <f t="shared" si="10"/>
        <v>85</v>
      </c>
      <c r="G48" s="36">
        <f t="shared" si="10"/>
        <v>0</v>
      </c>
      <c r="H48" s="36">
        <f t="shared" si="10"/>
        <v>0</v>
      </c>
      <c r="I48" s="36">
        <f t="shared" si="1"/>
        <v>161</v>
      </c>
      <c r="J48" s="49">
        <f t="shared" si="2"/>
        <v>0.23469387755102</v>
      </c>
      <c r="K48" s="35">
        <f t="shared" ref="K48:P48" si="11">SUM(K4:K47)</f>
        <v>3410</v>
      </c>
      <c r="L48" s="36">
        <v>130</v>
      </c>
      <c r="M48" s="36">
        <f t="shared" si="11"/>
        <v>463.7125</v>
      </c>
      <c r="N48" s="36">
        <f t="shared" si="11"/>
        <v>34.1921</v>
      </c>
      <c r="O48" s="36">
        <f t="shared" si="11"/>
        <v>0</v>
      </c>
      <c r="P48" s="36">
        <f t="shared" si="11"/>
        <v>532.9046</v>
      </c>
      <c r="Q48" s="76">
        <f t="shared" si="4"/>
        <v>0.156277008797654</v>
      </c>
      <c r="R48" s="77">
        <f t="shared" ref="R48:V48" si="12">SUM(R4:R47)</f>
        <v>57</v>
      </c>
      <c r="S48" s="78">
        <f t="shared" si="12"/>
        <v>4</v>
      </c>
      <c r="T48" s="78">
        <f t="shared" si="12"/>
        <v>39</v>
      </c>
      <c r="U48" s="78">
        <f t="shared" si="12"/>
        <v>0</v>
      </c>
      <c r="V48" s="78">
        <f t="shared" si="12"/>
        <v>43</v>
      </c>
      <c r="W48" s="76">
        <f t="shared" si="6"/>
        <v>0.754385964912281</v>
      </c>
      <c r="X48" s="79">
        <f t="shared" si="7"/>
        <v>0.0572678425630478</v>
      </c>
      <c r="Y48" s="98">
        <v>402.5963</v>
      </c>
      <c r="Z48" s="80">
        <f t="shared" si="8"/>
        <v>130.3083</v>
      </c>
      <c r="AA48" s="80" t="str">
        <f t="shared" si="0"/>
        <v>龚路支行</v>
      </c>
      <c r="AB48" s="81" t="s">
        <v>71</v>
      </c>
      <c r="AC48" s="81">
        <v>0</v>
      </c>
      <c r="AD48" s="81">
        <v>0</v>
      </c>
      <c r="AE48" s="81">
        <v>1</v>
      </c>
      <c r="AF48" s="81">
        <v>0</v>
      </c>
      <c r="AG48" s="80" t="str">
        <f>IFERROR(VLOOKUP(AB48,$AI:$AJ,2,FALSE),0)</f>
        <v>龚路支行</v>
      </c>
      <c r="AI48" s="89" t="s">
        <v>265</v>
      </c>
      <c r="AJ48" s="89" t="s">
        <v>188</v>
      </c>
      <c r="AL48" s="83" t="s">
        <v>99</v>
      </c>
      <c r="AM48" s="83">
        <v>0</v>
      </c>
      <c r="AN48" s="83">
        <v>0</v>
      </c>
      <c r="AO48" s="83">
        <v>0</v>
      </c>
      <c r="AP48" s="83">
        <v>0</v>
      </c>
      <c r="AR48" t="s">
        <v>99</v>
      </c>
      <c r="AS48">
        <v>0</v>
      </c>
      <c r="AT48">
        <v>0</v>
      </c>
      <c r="AU48">
        <v>0</v>
      </c>
      <c r="AV48">
        <v>0</v>
      </c>
      <c r="AX48" s="80" t="s">
        <v>265</v>
      </c>
      <c r="AY48" s="80" t="s">
        <v>188</v>
      </c>
      <c r="BB48" s="80" t="str">
        <f>VLOOKUP(BC48,$AX:$AY,2,FALSE)</f>
        <v>营业部</v>
      </c>
      <c r="BC48" s="80" t="s">
        <v>262</v>
      </c>
      <c r="BD48" s="80">
        <v>0</v>
      </c>
      <c r="BF48" s="80" t="e">
        <v>#N/A</v>
      </c>
      <c r="BG48" s="80">
        <v>46</v>
      </c>
    </row>
    <row r="49" s="80" customFormat="1" ht="17.25" spans="1:59">
      <c r="A49" s="96"/>
      <c r="B49" s="96"/>
      <c r="C49" s="96"/>
      <c r="D49" s="96"/>
      <c r="E49" s="96"/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Y49" s="98"/>
      <c r="Z49" s="80">
        <f t="shared" si="8"/>
        <v>0</v>
      </c>
      <c r="AA49" s="80">
        <f t="shared" si="0"/>
        <v>0</v>
      </c>
      <c r="AB49" s="81" t="s">
        <v>268</v>
      </c>
      <c r="AC49" s="81">
        <v>0</v>
      </c>
      <c r="AD49" s="81">
        <v>0</v>
      </c>
      <c r="AE49" s="81">
        <v>0</v>
      </c>
      <c r="AF49" s="81">
        <v>0</v>
      </c>
      <c r="AG49" s="80">
        <f>IFERROR(VLOOKUP(AB49,$AI:$AJ,2,FALSE),0)</f>
        <v>0</v>
      </c>
      <c r="AI49" s="89" t="s">
        <v>269</v>
      </c>
      <c r="AJ49" s="89" t="s">
        <v>188</v>
      </c>
      <c r="AL49" s="83" t="s">
        <v>125</v>
      </c>
      <c r="AM49" s="83">
        <v>0</v>
      </c>
      <c r="AN49" s="83">
        <v>0</v>
      </c>
      <c r="AO49" s="83">
        <v>0</v>
      </c>
      <c r="AP49" s="83">
        <v>0</v>
      </c>
      <c r="AR49" t="s">
        <v>125</v>
      </c>
      <c r="AS49">
        <v>0</v>
      </c>
      <c r="AT49">
        <v>0</v>
      </c>
      <c r="AU49">
        <v>0</v>
      </c>
      <c r="AV49">
        <v>0</v>
      </c>
      <c r="AX49" s="80" t="s">
        <v>269</v>
      </c>
      <c r="AY49" s="80" t="s">
        <v>188</v>
      </c>
      <c r="BB49" s="80" t="str">
        <f>VLOOKUP(BC49,$AX:$AY,2,FALSE)</f>
        <v>和炯路支行</v>
      </c>
      <c r="BC49" s="80" t="s">
        <v>266</v>
      </c>
      <c r="BD49" s="80">
        <v>0</v>
      </c>
      <c r="BF49" s="80" t="s">
        <v>146</v>
      </c>
      <c r="BG49" s="80">
        <v>346</v>
      </c>
    </row>
    <row r="50" s="80" customFormat="1" ht="17.25" spans="1:59">
      <c r="A50" s="96"/>
      <c r="B50" s="96"/>
      <c r="C50" s="96"/>
      <c r="D50" s="96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Y50" s="98"/>
      <c r="Z50" s="80">
        <f t="shared" si="8"/>
        <v>0</v>
      </c>
      <c r="AA50" s="80" t="str">
        <f t="shared" si="0"/>
        <v>妙境支行</v>
      </c>
      <c r="AB50" s="81" t="s">
        <v>79</v>
      </c>
      <c r="AC50" s="81">
        <v>0</v>
      </c>
      <c r="AD50" s="81">
        <v>0</v>
      </c>
      <c r="AE50" s="81">
        <v>0</v>
      </c>
      <c r="AF50" s="81">
        <v>5500</v>
      </c>
      <c r="AG50" s="80" t="str">
        <f>IFERROR(VLOOKUP(AB50,$AI:$AJ,2,FALSE),0)</f>
        <v>妙境支行</v>
      </c>
      <c r="AI50" s="89" t="s">
        <v>272</v>
      </c>
      <c r="AJ50" s="89" t="s">
        <v>188</v>
      </c>
      <c r="AL50" s="83" t="s">
        <v>138</v>
      </c>
      <c r="AM50" s="83">
        <v>0</v>
      </c>
      <c r="AN50" s="83">
        <v>0</v>
      </c>
      <c r="AO50" s="83">
        <v>0</v>
      </c>
      <c r="AP50" s="83">
        <v>0</v>
      </c>
      <c r="AR50" t="s">
        <v>138</v>
      </c>
      <c r="AS50">
        <v>0</v>
      </c>
      <c r="AT50">
        <v>0</v>
      </c>
      <c r="AU50">
        <v>0</v>
      </c>
      <c r="AV50">
        <v>0</v>
      </c>
      <c r="AX50" s="80" t="s">
        <v>272</v>
      </c>
      <c r="AY50" s="80" t="s">
        <v>188</v>
      </c>
      <c r="BB50" s="80" t="s">
        <v>34</v>
      </c>
      <c r="BC50" s="80" t="s">
        <v>270</v>
      </c>
      <c r="BD50" s="80">
        <v>0</v>
      </c>
      <c r="BF50" s="80" t="s">
        <v>151</v>
      </c>
      <c r="BG50" s="80">
        <v>690</v>
      </c>
    </row>
    <row r="51" s="80" customFormat="1" ht="17.25" spans="1:56">
      <c r="A51" s="96"/>
      <c r="B51" s="96"/>
      <c r="C51" s="96"/>
      <c r="D51" s="96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Y51" s="98"/>
      <c r="Z51" s="80">
        <f t="shared" si="8"/>
        <v>0</v>
      </c>
      <c r="AA51" s="80">
        <f t="shared" si="0"/>
        <v>0</v>
      </c>
      <c r="AB51" s="81" t="s">
        <v>273</v>
      </c>
      <c r="AC51" s="81">
        <v>0</v>
      </c>
      <c r="AD51" s="81">
        <v>0</v>
      </c>
      <c r="AE51" s="81">
        <v>0</v>
      </c>
      <c r="AF51" s="81">
        <v>0</v>
      </c>
      <c r="AG51" s="80">
        <f>IFERROR(VLOOKUP(AB51,$AI:$AJ,2,FALSE),0)</f>
        <v>0</v>
      </c>
      <c r="AI51" s="89" t="s">
        <v>274</v>
      </c>
      <c r="AJ51" s="89" t="s">
        <v>188</v>
      </c>
      <c r="AL51" s="83" t="s">
        <v>188</v>
      </c>
      <c r="AM51" s="83">
        <v>0</v>
      </c>
      <c r="AN51" s="83">
        <v>0</v>
      </c>
      <c r="AO51" s="83">
        <v>0</v>
      </c>
      <c r="AP51" s="83">
        <v>1000</v>
      </c>
      <c r="AR51" t="s">
        <v>188</v>
      </c>
      <c r="AS51">
        <v>0</v>
      </c>
      <c r="AT51">
        <v>0</v>
      </c>
      <c r="AU51">
        <v>0</v>
      </c>
      <c r="AV51">
        <v>1000</v>
      </c>
      <c r="AX51" s="80" t="s">
        <v>274</v>
      </c>
      <c r="AY51" s="80" t="s">
        <v>188</v>
      </c>
      <c r="BB51" s="80" t="e">
        <f>VLOOKUP(BC51,$AX:$AY,2,FALSE)</f>
        <v>#N/A</v>
      </c>
      <c r="BC51" s="80" t="s">
        <v>141</v>
      </c>
      <c r="BD51" s="80">
        <v>0</v>
      </c>
    </row>
    <row r="52" s="80" customFormat="1" ht="17.25" spans="1:56">
      <c r="A52" s="96"/>
      <c r="B52" s="96"/>
      <c r="C52" s="96"/>
      <c r="D52" s="96"/>
      <c r="E52" s="96"/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Y52" s="98"/>
      <c r="Z52" s="80">
        <f t="shared" si="8"/>
        <v>0</v>
      </c>
      <c r="AA52" s="80" t="str">
        <f t="shared" si="0"/>
        <v>龚路支行</v>
      </c>
      <c r="AB52" s="81" t="s">
        <v>115</v>
      </c>
      <c r="AC52" s="81">
        <v>2</v>
      </c>
      <c r="AD52" s="81">
        <v>0</v>
      </c>
      <c r="AE52" s="81">
        <v>6</v>
      </c>
      <c r="AF52" s="81">
        <v>50000</v>
      </c>
      <c r="AG52" s="80" t="str">
        <f>IFERROR(VLOOKUP(AB52,$AI:$AJ,2,FALSE),0)</f>
        <v>龚路支行</v>
      </c>
      <c r="AI52" s="89" t="s">
        <v>276</v>
      </c>
      <c r="AJ52" s="89" t="s">
        <v>188</v>
      </c>
      <c r="AL52" s="83" t="s">
        <v>100</v>
      </c>
      <c r="AM52" s="83">
        <v>4</v>
      </c>
      <c r="AN52" s="83">
        <v>1054500</v>
      </c>
      <c r="AO52" s="83">
        <v>58</v>
      </c>
      <c r="AP52" s="83">
        <v>5221722</v>
      </c>
      <c r="AR52" t="s">
        <v>100</v>
      </c>
      <c r="AS52">
        <v>4</v>
      </c>
      <c r="AT52">
        <v>1054500</v>
      </c>
      <c r="AU52">
        <v>58</v>
      </c>
      <c r="AV52">
        <v>5221722</v>
      </c>
      <c r="AX52" s="80" t="s">
        <v>276</v>
      </c>
      <c r="AY52" s="80" t="s">
        <v>188</v>
      </c>
      <c r="BB52" s="80" t="str">
        <f>VLOOKUP(BC52,$AX:$AY,2,FALSE)</f>
        <v>张江支行</v>
      </c>
      <c r="BC52" s="80" t="s">
        <v>275</v>
      </c>
      <c r="BD52" s="80">
        <v>0</v>
      </c>
    </row>
    <row r="53" s="80" customFormat="1" ht="17.25" spans="1:56">
      <c r="A53" s="96"/>
      <c r="B53" s="96"/>
      <c r="C53" s="96"/>
      <c r="D53" s="96"/>
      <c r="E53" s="96"/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Y53" s="98"/>
      <c r="Z53" s="80">
        <f t="shared" si="8"/>
        <v>0</v>
      </c>
      <c r="AA53" s="80">
        <f t="shared" si="0"/>
        <v>0</v>
      </c>
      <c r="AB53" s="81" t="s">
        <v>278</v>
      </c>
      <c r="AC53" s="81">
        <v>0</v>
      </c>
      <c r="AD53" s="81">
        <v>0</v>
      </c>
      <c r="AE53" s="81">
        <v>0</v>
      </c>
      <c r="AF53" s="81">
        <v>0</v>
      </c>
      <c r="AG53" s="80">
        <f>IFERROR(VLOOKUP(AB53,$AI:$AJ,2,FALSE),0)</f>
        <v>0</v>
      </c>
      <c r="AI53" s="89" t="s">
        <v>279</v>
      </c>
      <c r="AJ53" s="89" t="s">
        <v>188</v>
      </c>
      <c r="AL53" s="83" t="s">
        <v>221</v>
      </c>
      <c r="AM53" s="83">
        <v>0</v>
      </c>
      <c r="AN53" s="83">
        <v>0</v>
      </c>
      <c r="AO53" s="83">
        <v>0</v>
      </c>
      <c r="AP53" s="83">
        <v>0</v>
      </c>
      <c r="AR53" t="s">
        <v>221</v>
      </c>
      <c r="AS53">
        <v>0</v>
      </c>
      <c r="AT53">
        <v>0</v>
      </c>
      <c r="AU53">
        <v>0</v>
      </c>
      <c r="AV53">
        <v>0</v>
      </c>
      <c r="AX53" s="80" t="s">
        <v>279</v>
      </c>
      <c r="AY53" s="80" t="s">
        <v>188</v>
      </c>
      <c r="BB53" s="80" t="str">
        <f>VLOOKUP(BC53,$AX:$AY,2,FALSE)</f>
        <v>张江支行</v>
      </c>
      <c r="BC53" s="80" t="s">
        <v>277</v>
      </c>
      <c r="BD53" s="80">
        <v>0</v>
      </c>
    </row>
    <row r="54" s="80" customFormat="1" ht="17.25" spans="2:56">
      <c r="B54" s="96"/>
      <c r="C54" s="96"/>
      <c r="D54" s="96"/>
      <c r="E54" s="96"/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Y54" s="98"/>
      <c r="Z54" s="80">
        <f t="shared" si="8"/>
        <v>0</v>
      </c>
      <c r="AA54" s="80" t="str">
        <f t="shared" si="0"/>
        <v>三林支行</v>
      </c>
      <c r="AB54" s="81" t="s">
        <v>281</v>
      </c>
      <c r="AC54" s="81">
        <v>0</v>
      </c>
      <c r="AD54" s="81">
        <v>200000</v>
      </c>
      <c r="AE54" s="81">
        <v>0</v>
      </c>
      <c r="AF54" s="81">
        <v>200000</v>
      </c>
      <c r="AG54" s="80" t="str">
        <f>IFERROR(VLOOKUP(AB54,$AI:$AJ,2,FALSE),0)</f>
        <v>三林支行</v>
      </c>
      <c r="AI54" s="89" t="s">
        <v>282</v>
      </c>
      <c r="AJ54" s="89" t="s">
        <v>188</v>
      </c>
      <c r="AL54" s="83" t="s">
        <v>171</v>
      </c>
      <c r="AM54" s="83">
        <v>0</v>
      </c>
      <c r="AN54" s="83">
        <v>0</v>
      </c>
      <c r="AO54" s="83">
        <v>0</v>
      </c>
      <c r="AP54" s="83">
        <v>0</v>
      </c>
      <c r="AR54" t="s">
        <v>171</v>
      </c>
      <c r="AS54">
        <v>0</v>
      </c>
      <c r="AT54">
        <v>0</v>
      </c>
      <c r="AU54">
        <v>0</v>
      </c>
      <c r="AV54">
        <v>0</v>
      </c>
      <c r="AX54" s="80" t="s">
        <v>282</v>
      </c>
      <c r="AY54" s="80" t="s">
        <v>188</v>
      </c>
      <c r="BB54" s="80" t="str">
        <f>VLOOKUP(BC54,$AX:$AY,2,FALSE)</f>
        <v>零售市场部</v>
      </c>
      <c r="BC54" s="80" t="s">
        <v>280</v>
      </c>
      <c r="BD54" s="80">
        <v>0</v>
      </c>
    </row>
    <row r="55" s="80" customFormat="1" ht="17.25" spans="1:56">
      <c r="A55" s="96"/>
      <c r="B55" s="95"/>
      <c r="C55" s="95"/>
      <c r="D55" s="95"/>
      <c r="E55" s="95"/>
      <c r="F55" s="95"/>
      <c r="G55" s="95"/>
      <c r="H55" s="95"/>
      <c r="I55" s="95"/>
      <c r="J55" s="95"/>
      <c r="K55" s="95"/>
      <c r="Y55" s="98"/>
      <c r="Z55" s="80">
        <f t="shared" si="8"/>
        <v>0</v>
      </c>
      <c r="AA55" s="80" t="str">
        <f t="shared" si="0"/>
        <v>川沙支行</v>
      </c>
      <c r="AB55" s="81" t="s">
        <v>284</v>
      </c>
      <c r="AC55" s="81">
        <v>0</v>
      </c>
      <c r="AD55" s="81">
        <v>0</v>
      </c>
      <c r="AE55" s="81">
        <v>0</v>
      </c>
      <c r="AF55" s="81">
        <v>0</v>
      </c>
      <c r="AG55" s="80" t="str">
        <f>IFERROR(VLOOKUP(AB55,$AI:$AJ,2,FALSE),0)</f>
        <v>川沙支行</v>
      </c>
      <c r="AI55" s="88" t="s">
        <v>285</v>
      </c>
      <c r="AJ55" s="89" t="s">
        <v>286</v>
      </c>
      <c r="AL55" s="83" t="s">
        <v>235</v>
      </c>
      <c r="AM55" s="83">
        <v>0</v>
      </c>
      <c r="AN55" s="83">
        <v>0</v>
      </c>
      <c r="AO55" s="83">
        <v>0</v>
      </c>
      <c r="AP55" s="83">
        <v>0</v>
      </c>
      <c r="AR55" t="s">
        <v>235</v>
      </c>
      <c r="AS55">
        <v>0</v>
      </c>
      <c r="AT55">
        <v>0</v>
      </c>
      <c r="AU55">
        <v>0</v>
      </c>
      <c r="AV55">
        <v>0</v>
      </c>
      <c r="AX55" s="80" t="s">
        <v>285</v>
      </c>
      <c r="AY55" s="80" t="s">
        <v>286</v>
      </c>
      <c r="BB55" s="80" t="str">
        <f>VLOOKUP(BC55,$AX:$AY,2,FALSE)</f>
        <v>川沙支行</v>
      </c>
      <c r="BC55" s="80" t="s">
        <v>283</v>
      </c>
      <c r="BD55" s="80">
        <v>0</v>
      </c>
    </row>
    <row r="56" s="80" customFormat="1" ht="17.25" spans="1:56">
      <c r="A56" s="96"/>
      <c r="B56" s="95"/>
      <c r="C56" s="95"/>
      <c r="D56" s="95"/>
      <c r="E56" s="95"/>
      <c r="F56" s="95"/>
      <c r="G56" s="95"/>
      <c r="H56" s="95"/>
      <c r="I56" s="95"/>
      <c r="J56" s="95"/>
      <c r="K56" s="95"/>
      <c r="Y56" s="98"/>
      <c r="Z56" s="80">
        <f t="shared" si="8"/>
        <v>0</v>
      </c>
      <c r="AA56" s="80">
        <f t="shared" si="0"/>
        <v>0</v>
      </c>
      <c r="AB56" s="81" t="s">
        <v>288</v>
      </c>
      <c r="AC56" s="81">
        <v>0</v>
      </c>
      <c r="AD56" s="81">
        <v>0</v>
      </c>
      <c r="AE56" s="81">
        <v>0</v>
      </c>
      <c r="AF56" s="81">
        <v>0</v>
      </c>
      <c r="AG56" s="80">
        <f>IFERROR(VLOOKUP(AB56,$AI:$AJ,2,FALSE),0)</f>
        <v>0</v>
      </c>
      <c r="AI56" s="89" t="s">
        <v>289</v>
      </c>
      <c r="AJ56" s="89" t="s">
        <v>286</v>
      </c>
      <c r="AL56" s="83" t="s">
        <v>239</v>
      </c>
      <c r="AM56" s="83">
        <v>0</v>
      </c>
      <c r="AN56" s="83">
        <v>0</v>
      </c>
      <c r="AO56" s="83">
        <v>0</v>
      </c>
      <c r="AP56" s="83">
        <v>202734</v>
      </c>
      <c r="AR56" t="s">
        <v>239</v>
      </c>
      <c r="AS56">
        <v>0</v>
      </c>
      <c r="AT56">
        <v>0</v>
      </c>
      <c r="AU56">
        <v>0</v>
      </c>
      <c r="AV56">
        <v>202734</v>
      </c>
      <c r="AX56" s="80" t="s">
        <v>289</v>
      </c>
      <c r="AY56" s="80" t="s">
        <v>286</v>
      </c>
      <c r="BB56" s="80" t="str">
        <f>VLOOKUP(BC56,$AX:$AY,2,FALSE)</f>
        <v>高东支行</v>
      </c>
      <c r="BC56" s="80" t="s">
        <v>287</v>
      </c>
      <c r="BD56" s="80">
        <v>3</v>
      </c>
    </row>
    <row r="57" s="80" customFormat="1" ht="17.25" spans="1:56">
      <c r="A57" s="95"/>
      <c r="B57" s="95"/>
      <c r="C57" s="95"/>
      <c r="D57" s="95"/>
      <c r="E57" s="95"/>
      <c r="F57" s="95"/>
      <c r="G57" s="95"/>
      <c r="H57" s="95"/>
      <c r="I57" s="95"/>
      <c r="J57" s="95"/>
      <c r="K57" s="95"/>
      <c r="Y57" s="98"/>
      <c r="Z57" s="80">
        <f t="shared" si="8"/>
        <v>0</v>
      </c>
      <c r="AA57" s="80">
        <f t="shared" si="0"/>
        <v>0</v>
      </c>
      <c r="AB57" s="81" t="s">
        <v>292</v>
      </c>
      <c r="AC57" s="81">
        <v>0</v>
      </c>
      <c r="AD57" s="81">
        <v>0</v>
      </c>
      <c r="AE57" s="81">
        <v>0</v>
      </c>
      <c r="AF57" s="81">
        <v>0</v>
      </c>
      <c r="AG57" s="80">
        <f>IFERROR(VLOOKUP(AB57,$AI:$AJ,2,FALSE),0)</f>
        <v>0</v>
      </c>
      <c r="AI57" s="89" t="s">
        <v>293</v>
      </c>
      <c r="AJ57" s="89" t="s">
        <v>286</v>
      </c>
      <c r="AL57" s="83" t="s">
        <v>244</v>
      </c>
      <c r="AM57" s="83">
        <v>0</v>
      </c>
      <c r="AN57" s="83">
        <v>0</v>
      </c>
      <c r="AO57" s="83">
        <v>0</v>
      </c>
      <c r="AP57" s="83">
        <v>0</v>
      </c>
      <c r="AR57" t="s">
        <v>244</v>
      </c>
      <c r="AS57">
        <v>0</v>
      </c>
      <c r="AT57">
        <v>0</v>
      </c>
      <c r="AU57">
        <v>0</v>
      </c>
      <c r="AV57">
        <v>0</v>
      </c>
      <c r="AX57" s="80" t="s">
        <v>293</v>
      </c>
      <c r="AY57" s="80" t="s">
        <v>286</v>
      </c>
      <c r="BB57" s="80" t="str">
        <f>VLOOKUP(BC57,$AX:$AY,2,FALSE)</f>
        <v>陆家嘴支行</v>
      </c>
      <c r="BC57" s="80" t="s">
        <v>291</v>
      </c>
      <c r="BD57" s="80">
        <v>0</v>
      </c>
    </row>
    <row r="58" s="80" customFormat="1" ht="17.25" spans="1:56">
      <c r="A58" s="95"/>
      <c r="B58" s="95"/>
      <c r="C58" s="95"/>
      <c r="D58" s="95"/>
      <c r="E58" s="95"/>
      <c r="F58" s="95"/>
      <c r="G58" s="95"/>
      <c r="H58" s="95"/>
      <c r="I58" s="95"/>
      <c r="J58" s="95"/>
      <c r="K58" s="95"/>
      <c r="Y58" s="98"/>
      <c r="Z58" s="80">
        <f t="shared" si="8"/>
        <v>0</v>
      </c>
      <c r="AA58" s="80" t="str">
        <f t="shared" si="0"/>
        <v>唐镇支行</v>
      </c>
      <c r="AB58" s="81" t="s">
        <v>294</v>
      </c>
      <c r="AC58" s="81">
        <v>0</v>
      </c>
      <c r="AD58" s="81">
        <v>0</v>
      </c>
      <c r="AE58" s="81">
        <v>0</v>
      </c>
      <c r="AF58" s="81">
        <v>0</v>
      </c>
      <c r="AG58" s="80" t="str">
        <f>IFERROR(VLOOKUP(AB58,$AI:$AJ,2,FALSE),0)</f>
        <v>唐镇支行</v>
      </c>
      <c r="AI58" s="89" t="s">
        <v>295</v>
      </c>
      <c r="AJ58" s="89" t="s">
        <v>286</v>
      </c>
      <c r="AL58" s="83" t="s">
        <v>259</v>
      </c>
      <c r="AM58" s="83">
        <v>0</v>
      </c>
      <c r="AN58" s="83">
        <v>0</v>
      </c>
      <c r="AO58" s="83">
        <v>0</v>
      </c>
      <c r="AP58" s="83">
        <v>0</v>
      </c>
      <c r="AR58" t="s">
        <v>259</v>
      </c>
      <c r="AS58">
        <v>0</v>
      </c>
      <c r="AT58">
        <v>0</v>
      </c>
      <c r="AU58">
        <v>0</v>
      </c>
      <c r="AV58">
        <v>0</v>
      </c>
      <c r="AX58" s="80" t="s">
        <v>295</v>
      </c>
      <c r="AY58" s="80" t="s">
        <v>286</v>
      </c>
      <c r="BB58" s="80" t="str">
        <f>VLOOKUP(BC58,$AX:$AY,2,FALSE)</f>
        <v>零售市场部</v>
      </c>
      <c r="BC58" s="80" t="s">
        <v>116</v>
      </c>
      <c r="BD58" s="80">
        <v>43</v>
      </c>
    </row>
    <row r="59" s="80" customFormat="1" ht="17.25" spans="1:56">
      <c r="A59" s="95"/>
      <c r="B59" s="95"/>
      <c r="C59" s="95"/>
      <c r="D59" s="95"/>
      <c r="E59" s="95"/>
      <c r="F59" s="95"/>
      <c r="G59" s="95"/>
      <c r="H59" s="95"/>
      <c r="I59" s="95"/>
      <c r="J59" s="95"/>
      <c r="K59" s="95"/>
      <c r="Y59" s="98"/>
      <c r="Z59" s="80">
        <f t="shared" si="8"/>
        <v>0</v>
      </c>
      <c r="AA59" s="80" t="str">
        <f t="shared" si="0"/>
        <v>凌兆分理处</v>
      </c>
      <c r="AB59" s="81" t="s">
        <v>296</v>
      </c>
      <c r="AC59" s="81">
        <v>0</v>
      </c>
      <c r="AD59" s="81">
        <v>0</v>
      </c>
      <c r="AE59" s="81">
        <v>0</v>
      </c>
      <c r="AF59" s="81">
        <v>0</v>
      </c>
      <c r="AG59" s="80" t="str">
        <f>IFERROR(VLOOKUP(AB59,$AI:$AJ,2,FALSE),0)</f>
        <v>凌兆分理处</v>
      </c>
      <c r="AI59" s="89" t="s">
        <v>191</v>
      </c>
      <c r="AJ59" s="89" t="s">
        <v>286</v>
      </c>
      <c r="AL59" s="83" t="s">
        <v>286</v>
      </c>
      <c r="AM59" s="83">
        <v>0</v>
      </c>
      <c r="AN59" s="83">
        <v>0</v>
      </c>
      <c r="AO59" s="83">
        <v>0</v>
      </c>
      <c r="AP59" s="83">
        <v>0</v>
      </c>
      <c r="AR59" t="s">
        <v>286</v>
      </c>
      <c r="AS59">
        <v>0</v>
      </c>
      <c r="AT59">
        <v>0</v>
      </c>
      <c r="AU59">
        <v>0</v>
      </c>
      <c r="AV59">
        <v>0</v>
      </c>
      <c r="AX59" s="80" t="s">
        <v>191</v>
      </c>
      <c r="AY59" s="80" t="s">
        <v>286</v>
      </c>
      <c r="BB59" s="80" t="str">
        <f>VLOOKUP(BC59,$AX:$AY,2,FALSE)</f>
        <v>妙境支行</v>
      </c>
      <c r="BC59" s="80" t="s">
        <v>120</v>
      </c>
      <c r="BD59" s="80">
        <v>1</v>
      </c>
    </row>
    <row r="60" s="80" customFormat="1" ht="17.25" spans="1:56">
      <c r="A60" s="95"/>
      <c r="B60" s="95"/>
      <c r="C60" s="95"/>
      <c r="D60" s="95"/>
      <c r="E60" s="95"/>
      <c r="F60" s="95"/>
      <c r="G60" s="95"/>
      <c r="H60" s="95"/>
      <c r="I60" s="95"/>
      <c r="J60" s="95"/>
      <c r="K60" s="95"/>
      <c r="Y60" s="98"/>
      <c r="Z60" s="80">
        <f t="shared" si="8"/>
        <v>0</v>
      </c>
      <c r="AA60" s="80" t="str">
        <f t="shared" si="0"/>
        <v>营业部</v>
      </c>
      <c r="AB60" s="81" t="s">
        <v>297</v>
      </c>
      <c r="AC60" s="81">
        <v>0</v>
      </c>
      <c r="AD60" s="81">
        <v>0</v>
      </c>
      <c r="AE60" s="81">
        <v>0</v>
      </c>
      <c r="AF60" s="81">
        <v>0</v>
      </c>
      <c r="AG60" s="80" t="str">
        <f>IFERROR(VLOOKUP(AB60,$AI:$AJ,2,FALSE),0)</f>
        <v>营业部</v>
      </c>
      <c r="AI60" s="89" t="s">
        <v>298</v>
      </c>
      <c r="AJ60" s="89" t="s">
        <v>286</v>
      </c>
      <c r="AL60" s="83" t="s">
        <v>299</v>
      </c>
      <c r="AM60" s="83">
        <v>0</v>
      </c>
      <c r="AN60" s="83">
        <v>0</v>
      </c>
      <c r="AO60" s="83">
        <v>0</v>
      </c>
      <c r="AP60" s="83">
        <v>200000</v>
      </c>
      <c r="AR60" t="s">
        <v>299</v>
      </c>
      <c r="AS60">
        <v>0</v>
      </c>
      <c r="AT60">
        <v>0</v>
      </c>
      <c r="AU60">
        <v>0</v>
      </c>
      <c r="AV60">
        <v>200000</v>
      </c>
      <c r="AX60" s="80" t="s">
        <v>298</v>
      </c>
      <c r="AY60" s="80" t="s">
        <v>286</v>
      </c>
      <c r="BB60" s="80" t="str">
        <f>VLOOKUP(BC60,$AX:$AY,2,FALSE)</f>
        <v>高行支行</v>
      </c>
      <c r="BC60" s="80" t="s">
        <v>127</v>
      </c>
      <c r="BD60" s="80">
        <v>0</v>
      </c>
    </row>
    <row r="61" s="80" customFormat="1" ht="17.25" spans="1:56">
      <c r="A61" s="95"/>
      <c r="B61" s="95"/>
      <c r="C61" s="95"/>
      <c r="D61" s="95"/>
      <c r="E61" s="95"/>
      <c r="F61" s="95"/>
      <c r="G61" s="95"/>
      <c r="H61" s="95"/>
      <c r="I61" s="95"/>
      <c r="J61" s="95"/>
      <c r="K61" s="95"/>
      <c r="Y61" s="98"/>
      <c r="Z61" s="80">
        <f t="shared" si="8"/>
        <v>0</v>
      </c>
      <c r="AA61" s="80">
        <f t="shared" si="0"/>
        <v>0</v>
      </c>
      <c r="AB61" s="81" t="s">
        <v>301</v>
      </c>
      <c r="AC61" s="81">
        <v>0</v>
      </c>
      <c r="AD61" s="81">
        <v>0</v>
      </c>
      <c r="AE61" s="81">
        <v>0</v>
      </c>
      <c r="AF61" s="81">
        <v>0</v>
      </c>
      <c r="AG61" s="80">
        <f>IFERROR(VLOOKUP(AB61,$AI:$AJ,2,FALSE),0)</f>
        <v>0</v>
      </c>
      <c r="AI61" s="89" t="s">
        <v>302</v>
      </c>
      <c r="AJ61" s="89" t="s">
        <v>286</v>
      </c>
      <c r="AL61" s="83" t="s">
        <v>146</v>
      </c>
      <c r="AM61" s="83">
        <v>25</v>
      </c>
      <c r="AN61" s="83">
        <v>2587583</v>
      </c>
      <c r="AO61" s="83">
        <v>134</v>
      </c>
      <c r="AP61" s="83">
        <v>11199681</v>
      </c>
      <c r="AR61" t="s">
        <v>146</v>
      </c>
      <c r="AS61">
        <v>25</v>
      </c>
      <c r="AT61">
        <v>2587583</v>
      </c>
      <c r="AU61">
        <v>134</v>
      </c>
      <c r="AV61">
        <v>11199681</v>
      </c>
      <c r="AX61" s="80" t="s">
        <v>302</v>
      </c>
      <c r="AY61" s="80" t="s">
        <v>286</v>
      </c>
      <c r="BB61" s="80" t="e">
        <f>VLOOKUP(BC61,$AX:$AY,2,FALSE)</f>
        <v>#N/A</v>
      </c>
      <c r="BC61" s="80" t="s">
        <v>300</v>
      </c>
      <c r="BD61" s="80">
        <v>0</v>
      </c>
    </row>
    <row r="62" s="80" customFormat="1" ht="17.25" spans="1:56">
      <c r="A62" s="95"/>
      <c r="B62" s="95"/>
      <c r="C62" s="95"/>
      <c r="D62" s="95"/>
      <c r="E62" s="95"/>
      <c r="F62" s="95"/>
      <c r="G62" s="95"/>
      <c r="H62" s="95"/>
      <c r="I62" s="95"/>
      <c r="J62" s="95"/>
      <c r="K62" s="95"/>
      <c r="Y62" s="98"/>
      <c r="Z62" s="80">
        <f t="shared" si="8"/>
        <v>0</v>
      </c>
      <c r="AA62" s="80" t="str">
        <f t="shared" si="0"/>
        <v>王港支行</v>
      </c>
      <c r="AB62" s="81" t="s">
        <v>304</v>
      </c>
      <c r="AC62" s="81">
        <v>0</v>
      </c>
      <c r="AD62" s="81">
        <v>0</v>
      </c>
      <c r="AE62" s="81">
        <v>0</v>
      </c>
      <c r="AF62" s="81">
        <v>0</v>
      </c>
      <c r="AG62" s="80" t="str">
        <f>IFERROR(VLOOKUP(AB62,$AI:$AJ,2,FALSE),0)</f>
        <v>王港支行</v>
      </c>
      <c r="AI62" s="89" t="s">
        <v>305</v>
      </c>
      <c r="AJ62" s="89" t="s">
        <v>286</v>
      </c>
      <c r="AL62" s="83" t="s">
        <v>151</v>
      </c>
      <c r="AM62" s="83">
        <v>50</v>
      </c>
      <c r="AN62" s="83">
        <v>4775166</v>
      </c>
      <c r="AO62" s="83">
        <v>268</v>
      </c>
      <c r="AP62" s="83">
        <v>21699362</v>
      </c>
      <c r="AR62" t="s">
        <v>151</v>
      </c>
      <c r="AS62">
        <v>50</v>
      </c>
      <c r="AT62">
        <v>4775166</v>
      </c>
      <c r="AU62">
        <v>268</v>
      </c>
      <c r="AV62">
        <v>21699362</v>
      </c>
      <c r="AX62" s="80" t="s">
        <v>305</v>
      </c>
      <c r="AY62" s="80" t="s">
        <v>286</v>
      </c>
      <c r="BB62" s="80" t="str">
        <f>VLOOKUP(BC62,$AX:$AY,2,FALSE)</f>
        <v>金杨支行</v>
      </c>
      <c r="BC62" s="80" t="s">
        <v>303</v>
      </c>
      <c r="BD62" s="80">
        <v>0</v>
      </c>
    </row>
    <row r="63" s="80" customFormat="1" ht="17.25" spans="1:56">
      <c r="A63" s="95"/>
      <c r="B63" s="95"/>
      <c r="C63" s="95"/>
      <c r="D63" s="95"/>
      <c r="E63" s="95"/>
      <c r="F63" s="95"/>
      <c r="G63" s="95"/>
      <c r="H63" s="95"/>
      <c r="I63" s="95"/>
      <c r="J63" s="95"/>
      <c r="K63" s="95"/>
      <c r="Y63" s="98"/>
      <c r="Z63" s="80">
        <f t="shared" si="8"/>
        <v>0</v>
      </c>
      <c r="AA63" s="80">
        <f t="shared" si="0"/>
        <v>0</v>
      </c>
      <c r="AB63" s="81" t="s">
        <v>306</v>
      </c>
      <c r="AC63" s="81">
        <v>0</v>
      </c>
      <c r="AD63" s="81">
        <v>0</v>
      </c>
      <c r="AE63" s="81">
        <v>0</v>
      </c>
      <c r="AF63" s="81">
        <v>0</v>
      </c>
      <c r="AG63" s="80">
        <f>IFERROR(VLOOKUP(AB63,$AI:$AJ,2,FALSE),0)</f>
        <v>0</v>
      </c>
      <c r="AI63" s="89" t="s">
        <v>307</v>
      </c>
      <c r="AJ63" s="89" t="s">
        <v>286</v>
      </c>
      <c r="AL63" s="83"/>
      <c r="AM63" s="83"/>
      <c r="AN63" s="83"/>
      <c r="AO63" s="83"/>
      <c r="AP63" s="83"/>
      <c r="AX63" s="80" t="s">
        <v>307</v>
      </c>
      <c r="AY63" s="80" t="s">
        <v>286</v>
      </c>
      <c r="BB63" s="80" t="str">
        <f>VLOOKUP(BC63,$AX:$AY,2,FALSE)</f>
        <v>陆家嘴支行</v>
      </c>
      <c r="BC63" s="80" t="s">
        <v>132</v>
      </c>
      <c r="BD63" s="80">
        <v>0</v>
      </c>
    </row>
    <row r="64" s="80" customFormat="1" ht="17.25" spans="1:56">
      <c r="A64" s="95"/>
      <c r="B64" s="95"/>
      <c r="C64" s="95"/>
      <c r="D64" s="95"/>
      <c r="E64" s="95"/>
      <c r="F64" s="95"/>
      <c r="G64" s="95"/>
      <c r="H64" s="95"/>
      <c r="I64" s="95"/>
      <c r="J64" s="95"/>
      <c r="K64" s="95"/>
      <c r="Y64" s="98"/>
      <c r="Z64" s="80">
        <f t="shared" si="8"/>
        <v>0</v>
      </c>
      <c r="AA64" s="80" t="str">
        <f t="shared" si="0"/>
        <v>芳华分理处</v>
      </c>
      <c r="AB64" s="81" t="s">
        <v>85</v>
      </c>
      <c r="AC64" s="81">
        <v>0</v>
      </c>
      <c r="AD64" s="81">
        <v>0</v>
      </c>
      <c r="AE64" s="81">
        <v>4</v>
      </c>
      <c r="AF64" s="81">
        <v>0</v>
      </c>
      <c r="AG64" s="80" t="str">
        <f>IFERROR(VLOOKUP(AB64,$AI:$AJ,2,FALSE),0)</f>
        <v>芳华分理处</v>
      </c>
      <c r="AI64" s="89" t="s">
        <v>309</v>
      </c>
      <c r="AJ64" s="89" t="s">
        <v>286</v>
      </c>
      <c r="AL64" s="83"/>
      <c r="AM64" s="83"/>
      <c r="AN64" s="83"/>
      <c r="AO64" s="83"/>
      <c r="AP64" s="83"/>
      <c r="AX64" s="80" t="s">
        <v>309</v>
      </c>
      <c r="AY64" s="80" t="s">
        <v>286</v>
      </c>
      <c r="BB64" s="80" t="e">
        <f>VLOOKUP(BC64,$AX:$AY,2,FALSE)</f>
        <v>#N/A</v>
      </c>
      <c r="BC64" s="80" t="s">
        <v>308</v>
      </c>
      <c r="BD64" s="80">
        <v>0</v>
      </c>
    </row>
    <row r="65" s="80" customFormat="1" ht="17.25" spans="1:56">
      <c r="A65" s="95"/>
      <c r="B65" s="95"/>
      <c r="C65" s="95"/>
      <c r="D65" s="95"/>
      <c r="E65" s="95"/>
      <c r="F65" s="95"/>
      <c r="G65" s="95"/>
      <c r="H65" s="95"/>
      <c r="I65" s="95"/>
      <c r="J65" s="95"/>
      <c r="K65" s="95"/>
      <c r="Y65" s="98"/>
      <c r="Z65" s="80">
        <f t="shared" si="8"/>
        <v>0</v>
      </c>
      <c r="AA65" s="80" t="str">
        <f t="shared" si="0"/>
        <v>运营管理部</v>
      </c>
      <c r="AB65" s="81" t="s">
        <v>310</v>
      </c>
      <c r="AC65" s="81">
        <v>0</v>
      </c>
      <c r="AD65" s="81">
        <v>0</v>
      </c>
      <c r="AE65" s="81">
        <v>0</v>
      </c>
      <c r="AF65" s="81">
        <v>0</v>
      </c>
      <c r="AG65" s="80" t="str">
        <f>IFERROR(VLOOKUP(AB65,$AI:$AJ,2,FALSE),0)</f>
        <v>运营管理部</v>
      </c>
      <c r="AI65" s="89" t="s">
        <v>52</v>
      </c>
      <c r="AJ65" s="89" t="s">
        <v>286</v>
      </c>
      <c r="AL65" s="83"/>
      <c r="AM65" s="83"/>
      <c r="AN65" s="83"/>
      <c r="AO65" s="83"/>
      <c r="AP65" s="83"/>
      <c r="AX65" s="80" t="s">
        <v>52</v>
      </c>
      <c r="AY65" s="80" t="s">
        <v>286</v>
      </c>
      <c r="BB65" s="80" t="str">
        <f>VLOOKUP(BC65,$AX:$AY,2,FALSE)</f>
        <v>江镇支行</v>
      </c>
      <c r="BC65" s="80" t="s">
        <v>140</v>
      </c>
      <c r="BD65" s="80">
        <v>0</v>
      </c>
    </row>
    <row r="66" s="80" customFormat="1" ht="17.25" spans="1:56">
      <c r="A66" s="95"/>
      <c r="B66" s="95"/>
      <c r="C66" s="95"/>
      <c r="D66" s="95"/>
      <c r="E66" s="95"/>
      <c r="F66" s="95"/>
      <c r="G66" s="95"/>
      <c r="H66" s="95"/>
      <c r="I66" s="95"/>
      <c r="J66" s="95"/>
      <c r="K66" s="95"/>
      <c r="Y66" s="98"/>
      <c r="Z66" s="80">
        <f t="shared" si="8"/>
        <v>0</v>
      </c>
      <c r="AA66" s="80">
        <f t="shared" ref="AA66:AA129" si="13">AG66</f>
        <v>0</v>
      </c>
      <c r="AB66" s="81" t="s">
        <v>311</v>
      </c>
      <c r="AC66" s="81">
        <v>0</v>
      </c>
      <c r="AD66" s="81">
        <v>0</v>
      </c>
      <c r="AE66" s="81">
        <v>0</v>
      </c>
      <c r="AF66" s="81">
        <v>0</v>
      </c>
      <c r="AG66" s="80">
        <f>IFERROR(VLOOKUP(AB66,$AI:$AJ,2,FALSE),0)</f>
        <v>0</v>
      </c>
      <c r="AI66" s="89" t="s">
        <v>312</v>
      </c>
      <c r="AJ66" s="89" t="s">
        <v>286</v>
      </c>
      <c r="AL66" s="83"/>
      <c r="AM66" s="83"/>
      <c r="AN66" s="83"/>
      <c r="AO66" s="83"/>
      <c r="AP66" s="83"/>
      <c r="AX66" s="80" t="s">
        <v>312</v>
      </c>
      <c r="AY66" s="80" t="s">
        <v>286</v>
      </c>
      <c r="BB66" s="80" t="str">
        <f>VLOOKUP(BC66,$AX:$AY,2,FALSE)</f>
        <v>金海华城分理处</v>
      </c>
      <c r="BC66" s="80" t="s">
        <v>145</v>
      </c>
      <c r="BD66" s="80">
        <v>0</v>
      </c>
    </row>
    <row r="67" s="80" customFormat="1" ht="17.25" spans="1:56">
      <c r="A67" s="95"/>
      <c r="B67" s="95"/>
      <c r="C67" s="95"/>
      <c r="D67" s="95"/>
      <c r="E67" s="95"/>
      <c r="F67" s="95"/>
      <c r="G67" s="95"/>
      <c r="H67" s="95"/>
      <c r="I67" s="95"/>
      <c r="J67" s="95"/>
      <c r="K67" s="95"/>
      <c r="Y67" s="98"/>
      <c r="Z67" s="80">
        <f t="shared" si="8"/>
        <v>0</v>
      </c>
      <c r="AA67" s="80" t="str">
        <f t="shared" si="13"/>
        <v>陆家嘴支行</v>
      </c>
      <c r="AB67" s="81" t="s">
        <v>314</v>
      </c>
      <c r="AC67" s="81">
        <v>0</v>
      </c>
      <c r="AD67" s="81">
        <v>0</v>
      </c>
      <c r="AE67" s="81">
        <v>0</v>
      </c>
      <c r="AF67" s="81">
        <v>20000</v>
      </c>
      <c r="AG67" s="80" t="str">
        <f>IFERROR(VLOOKUP(AB67,$AI:$AJ,2,FALSE),0)</f>
        <v>陆家嘴支行</v>
      </c>
      <c r="AI67" s="89" t="s">
        <v>315</v>
      </c>
      <c r="AJ67" s="89" t="s">
        <v>286</v>
      </c>
      <c r="AL67" s="83"/>
      <c r="AM67" s="83"/>
      <c r="AN67" s="83"/>
      <c r="AO67" s="83"/>
      <c r="AP67" s="83"/>
      <c r="AX67" s="80" t="s">
        <v>315</v>
      </c>
      <c r="AY67" s="80" t="s">
        <v>286</v>
      </c>
      <c r="BB67" s="80" t="str">
        <f>VLOOKUP(BC67,$AX:$AY,2,FALSE)</f>
        <v>张江支行</v>
      </c>
      <c r="BC67" s="80" t="s">
        <v>313</v>
      </c>
      <c r="BD67" s="80">
        <v>0</v>
      </c>
    </row>
    <row r="68" s="80" customFormat="1" ht="17.25" spans="1:56">
      <c r="A68" s="95"/>
      <c r="B68" s="95"/>
      <c r="C68" s="95"/>
      <c r="D68" s="95"/>
      <c r="E68" s="95"/>
      <c r="F68" s="95"/>
      <c r="G68" s="95"/>
      <c r="H68" s="95"/>
      <c r="I68" s="95"/>
      <c r="J68" s="95"/>
      <c r="K68" s="95"/>
      <c r="Y68" s="98"/>
      <c r="Z68" s="80">
        <f t="shared" ref="Z68:Z131" si="14">P68-Y68</f>
        <v>0</v>
      </c>
      <c r="AA68" s="80" t="str">
        <f t="shared" si="13"/>
        <v>江镇支行</v>
      </c>
      <c r="AB68" s="81" t="s">
        <v>317</v>
      </c>
      <c r="AC68" s="81">
        <v>0</v>
      </c>
      <c r="AD68" s="81">
        <v>0</v>
      </c>
      <c r="AE68" s="81">
        <v>0</v>
      </c>
      <c r="AF68" s="81">
        <v>0</v>
      </c>
      <c r="AG68" s="80" t="str">
        <f>IFERROR(VLOOKUP(AB68,$AI:$AJ,2,FALSE),0)</f>
        <v>江镇支行</v>
      </c>
      <c r="AI68" s="89" t="s">
        <v>318</v>
      </c>
      <c r="AJ68" s="89" t="s">
        <v>286</v>
      </c>
      <c r="AL68" s="83"/>
      <c r="AM68" s="83"/>
      <c r="AN68" s="83"/>
      <c r="AO68" s="83"/>
      <c r="AP68" s="83"/>
      <c r="AX68" s="80" t="s">
        <v>318</v>
      </c>
      <c r="AY68" s="80" t="s">
        <v>286</v>
      </c>
      <c r="BB68" s="80" t="e">
        <f>VLOOKUP(BC68,$AX:$AY,2,FALSE)</f>
        <v>#N/A</v>
      </c>
      <c r="BC68" s="80" t="s">
        <v>316</v>
      </c>
      <c r="BD68" s="80">
        <v>0</v>
      </c>
    </row>
    <row r="69" s="80" customFormat="1" ht="17.25" spans="1:56">
      <c r="A69" s="95"/>
      <c r="B69" s="95"/>
      <c r="C69" s="95"/>
      <c r="D69" s="95"/>
      <c r="E69" s="95"/>
      <c r="F69" s="95"/>
      <c r="G69" s="95"/>
      <c r="H69" s="95"/>
      <c r="I69" s="95"/>
      <c r="J69" s="95"/>
      <c r="K69" s="95"/>
      <c r="Y69" s="98"/>
      <c r="Z69" s="80">
        <f t="shared" si="14"/>
        <v>0</v>
      </c>
      <c r="AA69" s="80" t="str">
        <f t="shared" si="13"/>
        <v>张江支行</v>
      </c>
      <c r="AB69" s="81" t="s">
        <v>126</v>
      </c>
      <c r="AC69" s="81">
        <v>0</v>
      </c>
      <c r="AD69" s="81">
        <v>0</v>
      </c>
      <c r="AE69" s="81">
        <v>1</v>
      </c>
      <c r="AF69" s="81">
        <v>0</v>
      </c>
      <c r="AG69" s="80" t="str">
        <f>IFERROR(VLOOKUP(AB69,$AI:$AJ,2,FALSE),0)</f>
        <v>张江支行</v>
      </c>
      <c r="AI69" s="89" t="s">
        <v>319</v>
      </c>
      <c r="AJ69" s="89" t="s">
        <v>286</v>
      </c>
      <c r="AL69" s="83"/>
      <c r="AM69" s="83"/>
      <c r="AN69" s="83"/>
      <c r="AO69" s="83"/>
      <c r="AP69" s="83"/>
      <c r="AX69" s="80" t="s">
        <v>319</v>
      </c>
      <c r="AY69" s="80" t="s">
        <v>286</v>
      </c>
      <c r="BB69" s="80" t="str">
        <f>VLOOKUP(BC69,$AX:$AY,2,FALSE)</f>
        <v>零售市场部</v>
      </c>
      <c r="BC69" s="80" t="s">
        <v>150</v>
      </c>
      <c r="BD69" s="80">
        <v>1</v>
      </c>
    </row>
    <row r="70" s="80" customFormat="1" ht="17.25" spans="1:56">
      <c r="A70" s="95"/>
      <c r="B70" s="95"/>
      <c r="C70" s="95"/>
      <c r="D70" s="95"/>
      <c r="E70" s="95"/>
      <c r="F70" s="95"/>
      <c r="G70" s="95"/>
      <c r="H70" s="95"/>
      <c r="I70" s="95"/>
      <c r="J70" s="95"/>
      <c r="K70" s="95"/>
      <c r="Y70" s="98"/>
      <c r="Z70" s="80">
        <f t="shared" si="14"/>
        <v>0</v>
      </c>
      <c r="AA70" s="80" t="str">
        <f t="shared" si="13"/>
        <v>办公室</v>
      </c>
      <c r="AB70" s="81" t="s">
        <v>106</v>
      </c>
      <c r="AC70" s="81">
        <v>0</v>
      </c>
      <c r="AD70" s="81">
        <v>0</v>
      </c>
      <c r="AE70" s="81">
        <v>0</v>
      </c>
      <c r="AF70" s="81">
        <v>0</v>
      </c>
      <c r="AG70" s="80" t="str">
        <f>IFERROR(VLOOKUP(AB70,$AI:$AJ,2,FALSE),0)</f>
        <v>办公室</v>
      </c>
      <c r="AI70" s="89" t="s">
        <v>320</v>
      </c>
      <c r="AJ70" s="89" t="s">
        <v>286</v>
      </c>
      <c r="AL70" s="83"/>
      <c r="AM70" s="83"/>
      <c r="AN70" s="83"/>
      <c r="AO70" s="83"/>
      <c r="AP70" s="83"/>
      <c r="AX70" s="80" t="s">
        <v>320</v>
      </c>
      <c r="AY70" s="80" t="s">
        <v>286</v>
      </c>
      <c r="BB70" s="80" t="str">
        <f>VLOOKUP(BC70,$AX:$AY,2,FALSE)</f>
        <v>零售市场部</v>
      </c>
      <c r="BC70" s="80" t="s">
        <v>173</v>
      </c>
      <c r="BD70" s="80">
        <v>1</v>
      </c>
    </row>
    <row r="71" s="80" customFormat="1" ht="17.25" spans="1:56">
      <c r="A71" s="95"/>
      <c r="B71" s="95"/>
      <c r="C71" s="95"/>
      <c r="D71" s="95"/>
      <c r="E71" s="95"/>
      <c r="F71" s="95"/>
      <c r="G71" s="95"/>
      <c r="H71" s="95"/>
      <c r="I71" s="95"/>
      <c r="J71" s="95"/>
      <c r="K71" s="95"/>
      <c r="Y71" s="98"/>
      <c r="Z71" s="80">
        <f t="shared" si="14"/>
        <v>0</v>
      </c>
      <c r="AA71" s="80" t="str">
        <f t="shared" si="13"/>
        <v>严桥支行</v>
      </c>
      <c r="AB71" s="81" t="s">
        <v>322</v>
      </c>
      <c r="AC71" s="81">
        <v>0</v>
      </c>
      <c r="AD71" s="81">
        <v>0</v>
      </c>
      <c r="AE71" s="81">
        <v>0</v>
      </c>
      <c r="AF71" s="81">
        <v>0</v>
      </c>
      <c r="AG71" s="80" t="str">
        <f>IFERROR(VLOOKUP(AB71,$AI:$AJ,2,FALSE),0)</f>
        <v>严桥支行</v>
      </c>
      <c r="AI71" s="89" t="s">
        <v>323</v>
      </c>
      <c r="AJ71" s="89" t="s">
        <v>286</v>
      </c>
      <c r="AL71" s="83"/>
      <c r="AM71" s="83"/>
      <c r="AN71" s="83"/>
      <c r="AO71" s="83"/>
      <c r="AP71" s="83"/>
      <c r="AX71" s="80" t="s">
        <v>323</v>
      </c>
      <c r="AY71" s="80" t="s">
        <v>286</v>
      </c>
      <c r="BB71" s="80" t="str">
        <f>VLOOKUP(BC71,$AX:$AY,2,FALSE)</f>
        <v>黄楼支行</v>
      </c>
      <c r="BC71" s="80" t="s">
        <v>321</v>
      </c>
      <c r="BD71" s="80">
        <v>0</v>
      </c>
    </row>
    <row r="72" s="80" customFormat="1" ht="17.25" spans="1:56">
      <c r="A72" s="95"/>
      <c r="B72" s="95"/>
      <c r="C72" s="95"/>
      <c r="D72" s="95"/>
      <c r="E72" s="95"/>
      <c r="F72" s="95"/>
      <c r="G72" s="95"/>
      <c r="H72" s="95"/>
      <c r="I72" s="95"/>
      <c r="J72" s="95"/>
      <c r="K72" s="95"/>
      <c r="Y72" s="98"/>
      <c r="Z72" s="80">
        <f t="shared" si="14"/>
        <v>0</v>
      </c>
      <c r="AA72" s="80" t="str">
        <f t="shared" si="13"/>
        <v>王港支行</v>
      </c>
      <c r="AB72" s="81" t="s">
        <v>324</v>
      </c>
      <c r="AC72" s="81">
        <v>0</v>
      </c>
      <c r="AD72" s="81">
        <v>0</v>
      </c>
      <c r="AE72" s="81">
        <v>0</v>
      </c>
      <c r="AF72" s="81">
        <v>0</v>
      </c>
      <c r="AG72" s="80" t="str">
        <f>IFERROR(VLOOKUP(AB72,$AI:$AJ,2,FALSE),0)</f>
        <v>王港支行</v>
      </c>
      <c r="AI72" s="89" t="s">
        <v>325</v>
      </c>
      <c r="AJ72" s="89" t="s">
        <v>286</v>
      </c>
      <c r="AL72" s="83"/>
      <c r="AM72" s="83"/>
      <c r="AN72" s="83"/>
      <c r="AO72" s="83"/>
      <c r="AP72" s="83"/>
      <c r="AX72" s="80" t="s">
        <v>325</v>
      </c>
      <c r="AY72" s="80" t="s">
        <v>286</v>
      </c>
      <c r="BB72" s="80" t="str">
        <f>VLOOKUP(BC72,$AX:$AY,2,FALSE)</f>
        <v>花木支行</v>
      </c>
      <c r="BC72" s="80" t="s">
        <v>154</v>
      </c>
      <c r="BD72" s="80">
        <v>0</v>
      </c>
    </row>
    <row r="73" s="80" customFormat="1" ht="17.25" spans="1:56">
      <c r="A73" s="95"/>
      <c r="B73" s="95"/>
      <c r="C73" s="95"/>
      <c r="D73" s="95"/>
      <c r="E73" s="95"/>
      <c r="F73" s="95"/>
      <c r="G73" s="95"/>
      <c r="H73" s="95"/>
      <c r="I73" s="95"/>
      <c r="J73" s="95"/>
      <c r="K73" s="95"/>
      <c r="Y73" s="98"/>
      <c r="Z73" s="80">
        <f t="shared" si="14"/>
        <v>0</v>
      </c>
      <c r="AA73" s="80">
        <f t="shared" si="13"/>
        <v>0</v>
      </c>
      <c r="AB73" s="81" t="s">
        <v>327</v>
      </c>
      <c r="AC73" s="81">
        <v>0</v>
      </c>
      <c r="AD73" s="81">
        <v>0</v>
      </c>
      <c r="AE73" s="81">
        <v>0</v>
      </c>
      <c r="AF73" s="81">
        <v>2600</v>
      </c>
      <c r="AG73" s="80">
        <f>IFERROR(VLOOKUP(AB73,$AI:$AJ,2,FALSE),0)</f>
        <v>0</v>
      </c>
      <c r="AI73" s="89" t="s">
        <v>328</v>
      </c>
      <c r="AJ73" s="89" t="s">
        <v>286</v>
      </c>
      <c r="AL73" s="83"/>
      <c r="AM73" s="83"/>
      <c r="AN73" s="83"/>
      <c r="AO73" s="83"/>
      <c r="AP73" s="83"/>
      <c r="AX73" s="80" t="s">
        <v>328</v>
      </c>
      <c r="AY73" s="80" t="s">
        <v>286</v>
      </c>
      <c r="BB73" s="80" t="str">
        <f>VLOOKUP(BC73,$AX:$AY,2,FALSE)</f>
        <v>北蔡支行</v>
      </c>
      <c r="BC73" s="80" t="s">
        <v>326</v>
      </c>
      <c r="BD73" s="80">
        <v>0</v>
      </c>
    </row>
    <row r="74" s="80" customFormat="1" ht="17.25" spans="1:56">
      <c r="A74" s="95"/>
      <c r="B74" s="95"/>
      <c r="C74" s="95"/>
      <c r="D74" s="95"/>
      <c r="E74" s="95"/>
      <c r="F74" s="95"/>
      <c r="G74" s="95"/>
      <c r="H74" s="95"/>
      <c r="I74" s="95"/>
      <c r="J74" s="95"/>
      <c r="K74" s="95"/>
      <c r="Y74" s="98"/>
      <c r="Z74" s="80">
        <f t="shared" si="14"/>
        <v>0</v>
      </c>
      <c r="AA74" s="80" t="str">
        <f t="shared" si="13"/>
        <v>御桥分理处</v>
      </c>
      <c r="AB74" s="81" t="s">
        <v>329</v>
      </c>
      <c r="AC74" s="81">
        <v>0</v>
      </c>
      <c r="AD74" s="81">
        <v>0</v>
      </c>
      <c r="AE74" s="81">
        <v>0</v>
      </c>
      <c r="AF74" s="81">
        <v>0</v>
      </c>
      <c r="AG74" s="80" t="str">
        <f>IFERROR(VLOOKUP(AB74,$AI:$AJ,2,FALSE),0)</f>
        <v>御桥分理处</v>
      </c>
      <c r="AI74" s="89" t="s">
        <v>330</v>
      </c>
      <c r="AJ74" s="89" t="s">
        <v>286</v>
      </c>
      <c r="AL74" s="83"/>
      <c r="AM74" s="83"/>
      <c r="AN74" s="83"/>
      <c r="AO74" s="83"/>
      <c r="AP74" s="83"/>
      <c r="AX74" s="80" t="s">
        <v>330</v>
      </c>
      <c r="AY74" s="80" t="s">
        <v>286</v>
      </c>
      <c r="BB74" s="80" t="str">
        <f>VLOOKUP(BC74,$AX:$AY,2,FALSE)</f>
        <v>北蔡支行</v>
      </c>
      <c r="BC74" s="80" t="s">
        <v>176</v>
      </c>
      <c r="BD74" s="80">
        <v>4</v>
      </c>
    </row>
    <row r="75" s="80" customFormat="1" ht="17.25" spans="1:56">
      <c r="A75" s="95"/>
      <c r="B75" s="95"/>
      <c r="C75" s="95"/>
      <c r="D75" s="95"/>
      <c r="E75" s="95"/>
      <c r="F75" s="95"/>
      <c r="G75" s="95"/>
      <c r="H75" s="95"/>
      <c r="I75" s="95"/>
      <c r="J75" s="95"/>
      <c r="K75" s="95"/>
      <c r="Y75" s="98"/>
      <c r="Z75" s="80">
        <f t="shared" si="14"/>
        <v>0</v>
      </c>
      <c r="AA75" s="80">
        <f t="shared" si="13"/>
        <v>0</v>
      </c>
      <c r="AB75" s="81" t="s">
        <v>332</v>
      </c>
      <c r="AC75" s="81">
        <v>0</v>
      </c>
      <c r="AD75" s="81">
        <v>0</v>
      </c>
      <c r="AE75" s="81">
        <v>0</v>
      </c>
      <c r="AF75" s="81">
        <v>0</v>
      </c>
      <c r="AG75" s="80">
        <f>IFERROR(VLOOKUP(AB75,$AI:$AJ,2,FALSE),0)</f>
        <v>0</v>
      </c>
      <c r="AI75" s="89" t="s">
        <v>333</v>
      </c>
      <c r="AJ75" s="89" t="s">
        <v>286</v>
      </c>
      <c r="AL75" s="83"/>
      <c r="AM75" s="83"/>
      <c r="AN75" s="83"/>
      <c r="AO75" s="83"/>
      <c r="AP75" s="83"/>
      <c r="AX75" s="80" t="s">
        <v>333</v>
      </c>
      <c r="AY75" s="80" t="s">
        <v>286</v>
      </c>
      <c r="BB75" s="80" t="str">
        <f>VLOOKUP(BC75,$AX:$AY,2,FALSE)</f>
        <v>营业部</v>
      </c>
      <c r="BC75" s="80" t="s">
        <v>331</v>
      </c>
      <c r="BD75" s="80">
        <v>0</v>
      </c>
    </row>
    <row r="76" s="80" customFormat="1" ht="17.25" spans="1:56">
      <c r="A76" s="95"/>
      <c r="B76" s="95"/>
      <c r="C76" s="95"/>
      <c r="D76" s="95"/>
      <c r="E76" s="95"/>
      <c r="F76" s="95"/>
      <c r="G76" s="95"/>
      <c r="H76" s="95"/>
      <c r="I76" s="95"/>
      <c r="J76" s="95"/>
      <c r="K76" s="95"/>
      <c r="Y76" s="98"/>
      <c r="Z76" s="80">
        <f t="shared" si="14"/>
        <v>0</v>
      </c>
      <c r="AA76" s="80" t="str">
        <f t="shared" si="13"/>
        <v>零售市场部</v>
      </c>
      <c r="AB76" s="81" t="s">
        <v>131</v>
      </c>
      <c r="AC76" s="81">
        <v>0</v>
      </c>
      <c r="AD76" s="81">
        <v>0</v>
      </c>
      <c r="AE76" s="81">
        <v>0</v>
      </c>
      <c r="AF76" s="81">
        <v>70000</v>
      </c>
      <c r="AG76" s="80" t="str">
        <f>IFERROR(VLOOKUP(AB76,$AI:$AJ,2,FALSE),0)</f>
        <v>零售市场部</v>
      </c>
      <c r="AI76" s="89" t="s">
        <v>335</v>
      </c>
      <c r="AJ76" s="89" t="s">
        <v>286</v>
      </c>
      <c r="AL76" s="83"/>
      <c r="AM76" s="83"/>
      <c r="AN76" s="83"/>
      <c r="AO76" s="83"/>
      <c r="AP76" s="83"/>
      <c r="AX76" s="80" t="s">
        <v>335</v>
      </c>
      <c r="AY76" s="80" t="s">
        <v>286</v>
      </c>
      <c r="BB76" s="80" t="e">
        <f>VLOOKUP(BC76,$AX:$AY,2,FALSE)</f>
        <v>#N/A</v>
      </c>
      <c r="BC76" s="80" t="s">
        <v>334</v>
      </c>
      <c r="BD76" s="80">
        <v>0</v>
      </c>
    </row>
    <row r="77" s="80" customFormat="1" ht="17.25" spans="1:56">
      <c r="A77" s="95"/>
      <c r="B77" s="95"/>
      <c r="C77" s="95"/>
      <c r="D77" s="95"/>
      <c r="E77" s="95"/>
      <c r="F77" s="95"/>
      <c r="G77" s="95"/>
      <c r="H77" s="95"/>
      <c r="I77" s="95"/>
      <c r="J77" s="95"/>
      <c r="K77" s="95"/>
      <c r="Y77" s="98"/>
      <c r="Z77" s="80">
        <f t="shared" si="14"/>
        <v>0</v>
      </c>
      <c r="AA77" s="80" t="str">
        <f t="shared" si="13"/>
        <v>零售金融部</v>
      </c>
      <c r="AB77" s="81" t="s">
        <v>265</v>
      </c>
      <c r="AC77" s="81">
        <v>0</v>
      </c>
      <c r="AD77" s="81">
        <v>0</v>
      </c>
      <c r="AE77" s="81">
        <v>0</v>
      </c>
      <c r="AF77" s="81">
        <v>0</v>
      </c>
      <c r="AG77" s="80" t="str">
        <f>IFERROR(VLOOKUP(AB77,$AI:$AJ,2,FALSE),0)</f>
        <v>零售金融部</v>
      </c>
      <c r="AI77" s="89" t="s">
        <v>310</v>
      </c>
      <c r="AJ77" s="89" t="s">
        <v>286</v>
      </c>
      <c r="AL77" s="83"/>
      <c r="AM77" s="83"/>
      <c r="AN77" s="83"/>
      <c r="AO77" s="83"/>
      <c r="AP77" s="83"/>
      <c r="AX77" s="80" t="s">
        <v>310</v>
      </c>
      <c r="AY77" s="80" t="s">
        <v>286</v>
      </c>
      <c r="BB77" s="80" t="str">
        <f>VLOOKUP(BC77,$AX:$AY,2,FALSE)</f>
        <v>零售市场部</v>
      </c>
      <c r="BC77" s="80" t="s">
        <v>158</v>
      </c>
      <c r="BD77" s="80">
        <v>1</v>
      </c>
    </row>
    <row r="78" s="80" customFormat="1" ht="17.25" spans="1:56">
      <c r="A78" s="95"/>
      <c r="B78" s="95"/>
      <c r="C78" s="95"/>
      <c r="D78" s="95"/>
      <c r="E78" s="95"/>
      <c r="F78" s="95"/>
      <c r="G78" s="95"/>
      <c r="H78" s="95"/>
      <c r="I78" s="95"/>
      <c r="J78" s="95"/>
      <c r="K78" s="95"/>
      <c r="Y78" s="98"/>
      <c r="Z78" s="80">
        <f t="shared" si="14"/>
        <v>0</v>
      </c>
      <c r="AA78" s="80" t="str">
        <f t="shared" si="13"/>
        <v>民耀分理处</v>
      </c>
      <c r="AB78" s="81" t="s">
        <v>139</v>
      </c>
      <c r="AC78" s="81">
        <v>0</v>
      </c>
      <c r="AD78" s="81">
        <v>0</v>
      </c>
      <c r="AE78" s="81">
        <v>1</v>
      </c>
      <c r="AF78" s="81">
        <v>0</v>
      </c>
      <c r="AG78" s="80" t="str">
        <f>IFERROR(VLOOKUP(AB78,$AI:$AJ,2,FALSE),0)</f>
        <v>民耀分理处</v>
      </c>
      <c r="AI78" s="89" t="s">
        <v>337</v>
      </c>
      <c r="AJ78" s="89" t="s">
        <v>286</v>
      </c>
      <c r="AL78" s="83"/>
      <c r="AM78" s="83"/>
      <c r="AN78" s="83"/>
      <c r="AO78" s="83"/>
      <c r="AP78" s="83"/>
      <c r="AX78" s="80" t="s">
        <v>337</v>
      </c>
      <c r="AY78" s="80" t="s">
        <v>286</v>
      </c>
      <c r="BB78" s="80" t="str">
        <f>VLOOKUP(BC78,$AX:$AY,2,FALSE)</f>
        <v>川沙支行</v>
      </c>
      <c r="BC78" s="80" t="s">
        <v>336</v>
      </c>
      <c r="BD78" s="80">
        <v>0</v>
      </c>
    </row>
    <row r="79" s="80" customFormat="1" ht="17.25" spans="1:56">
      <c r="A79" s="95"/>
      <c r="B79" s="95"/>
      <c r="C79" s="95"/>
      <c r="D79" s="95"/>
      <c r="E79" s="95"/>
      <c r="F79" s="95"/>
      <c r="G79" s="95"/>
      <c r="H79" s="95"/>
      <c r="I79" s="95"/>
      <c r="J79" s="95"/>
      <c r="K79" s="95"/>
      <c r="Y79" s="98"/>
      <c r="Z79" s="80">
        <f t="shared" si="14"/>
        <v>0</v>
      </c>
      <c r="AA79" s="80" t="str">
        <f t="shared" si="13"/>
        <v>花木支行</v>
      </c>
      <c r="AB79" s="81" t="s">
        <v>339</v>
      </c>
      <c r="AC79" s="81">
        <v>0</v>
      </c>
      <c r="AD79" s="81">
        <v>0</v>
      </c>
      <c r="AE79" s="81">
        <v>0</v>
      </c>
      <c r="AF79" s="81">
        <v>0</v>
      </c>
      <c r="AG79" s="80" t="str">
        <f>IFERROR(VLOOKUP(AB79,$AI:$AJ,2,FALSE),0)</f>
        <v>花木支行</v>
      </c>
      <c r="AI79" s="89" t="s">
        <v>337</v>
      </c>
      <c r="AJ79" s="89" t="s">
        <v>286</v>
      </c>
      <c r="AL79" s="83"/>
      <c r="AM79" s="83"/>
      <c r="AN79" s="83"/>
      <c r="AO79" s="83"/>
      <c r="AP79" s="83"/>
      <c r="AX79" s="80" t="s">
        <v>337</v>
      </c>
      <c r="AY79" s="80" t="s">
        <v>286</v>
      </c>
      <c r="BB79" s="80" t="str">
        <f>VLOOKUP(BC79,$AX:$AY,2,FALSE)</f>
        <v>川沙支行</v>
      </c>
      <c r="BC79" s="80" t="s">
        <v>338</v>
      </c>
      <c r="BD79" s="80">
        <v>0</v>
      </c>
    </row>
    <row r="80" s="80" customFormat="1" ht="17.25" spans="1:56">
      <c r="A80" s="95"/>
      <c r="B80" s="95"/>
      <c r="C80" s="95"/>
      <c r="D80" s="95"/>
      <c r="E80" s="95"/>
      <c r="F80" s="95"/>
      <c r="G80" s="95"/>
      <c r="H80" s="95"/>
      <c r="I80" s="95"/>
      <c r="J80" s="95"/>
      <c r="K80" s="95"/>
      <c r="Y80" s="98"/>
      <c r="Z80" s="80">
        <f t="shared" si="14"/>
        <v>0</v>
      </c>
      <c r="AA80" s="80" t="str">
        <f t="shared" si="13"/>
        <v>南新分理处</v>
      </c>
      <c r="AB80" s="81" t="s">
        <v>340</v>
      </c>
      <c r="AC80" s="81">
        <v>0</v>
      </c>
      <c r="AD80" s="81">
        <v>0</v>
      </c>
      <c r="AE80" s="81">
        <v>0</v>
      </c>
      <c r="AF80" s="81">
        <v>0</v>
      </c>
      <c r="AG80" s="80" t="str">
        <f>IFERROR(VLOOKUP(AB80,$AI:$AJ,2,FALSE),0)</f>
        <v>南新分理处</v>
      </c>
      <c r="AI80" s="89" t="s">
        <v>341</v>
      </c>
      <c r="AJ80" s="89" t="s">
        <v>286</v>
      </c>
      <c r="AL80" s="83"/>
      <c r="AM80" s="83"/>
      <c r="AN80" s="83"/>
      <c r="AO80" s="83"/>
      <c r="AP80" s="83"/>
      <c r="AX80" s="80" t="s">
        <v>341</v>
      </c>
      <c r="AY80" s="80" t="s">
        <v>286</v>
      </c>
      <c r="BB80" s="80" t="str">
        <f>VLOOKUP(BC80,$AX:$AY,2,FALSE)</f>
        <v>零售市场部</v>
      </c>
      <c r="BC80" s="80" t="s">
        <v>185</v>
      </c>
      <c r="BD80" s="80">
        <v>0</v>
      </c>
    </row>
    <row r="81" s="80" customFormat="1" ht="17.25" spans="1:56">
      <c r="A81" s="95"/>
      <c r="B81" s="95"/>
      <c r="C81" s="95"/>
      <c r="D81" s="95"/>
      <c r="E81" s="95"/>
      <c r="F81" s="95"/>
      <c r="G81" s="95"/>
      <c r="H81" s="95"/>
      <c r="I81" s="95"/>
      <c r="J81" s="95"/>
      <c r="K81" s="95"/>
      <c r="Y81" s="98"/>
      <c r="Z81" s="80">
        <f t="shared" si="14"/>
        <v>0</v>
      </c>
      <c r="AA81" s="80" t="str">
        <f t="shared" si="13"/>
        <v>唐镇支行</v>
      </c>
      <c r="AB81" s="81" t="s">
        <v>343</v>
      </c>
      <c r="AC81" s="81">
        <v>0</v>
      </c>
      <c r="AD81" s="81">
        <v>0</v>
      </c>
      <c r="AE81" s="81">
        <v>0</v>
      </c>
      <c r="AF81" s="81">
        <v>0</v>
      </c>
      <c r="AG81" s="80" t="str">
        <f>IFERROR(VLOOKUP(AB81,$AI:$AJ,2,FALSE),0)</f>
        <v>唐镇支行</v>
      </c>
      <c r="AI81" s="89" t="s">
        <v>344</v>
      </c>
      <c r="AJ81" s="89" t="s">
        <v>286</v>
      </c>
      <c r="AL81" s="83"/>
      <c r="AM81" s="83"/>
      <c r="AN81" s="83"/>
      <c r="AO81" s="83"/>
      <c r="AP81" s="83"/>
      <c r="AX81" s="80" t="s">
        <v>344</v>
      </c>
      <c r="AY81" s="80" t="s">
        <v>286</v>
      </c>
      <c r="BB81" s="80" t="str">
        <f>VLOOKUP(BC81,$AX:$AY,2,FALSE)</f>
        <v>孙桥支行</v>
      </c>
      <c r="BC81" s="80" t="s">
        <v>342</v>
      </c>
      <c r="BD81" s="80">
        <v>2</v>
      </c>
    </row>
    <row r="82" s="80" customFormat="1" ht="17.25" spans="1:56">
      <c r="A82" s="95"/>
      <c r="B82" s="95"/>
      <c r="C82" s="95"/>
      <c r="D82" s="95"/>
      <c r="E82" s="95"/>
      <c r="F82" s="95"/>
      <c r="G82" s="95"/>
      <c r="H82" s="95"/>
      <c r="I82" s="95"/>
      <c r="J82" s="95"/>
      <c r="K82" s="95"/>
      <c r="Y82" s="98"/>
      <c r="Z82" s="80">
        <f t="shared" si="14"/>
        <v>0</v>
      </c>
      <c r="AA82" s="80" t="str">
        <f t="shared" si="13"/>
        <v>杨思支行</v>
      </c>
      <c r="AB82" s="81" t="s">
        <v>144</v>
      </c>
      <c r="AC82" s="81">
        <v>0</v>
      </c>
      <c r="AD82" s="81">
        <v>0</v>
      </c>
      <c r="AE82" s="81">
        <v>0</v>
      </c>
      <c r="AF82" s="81">
        <v>0</v>
      </c>
      <c r="AG82" s="80" t="str">
        <f>IFERROR(VLOOKUP(AB82,$AI:$AJ,2,FALSE),0)</f>
        <v>杨思支行</v>
      </c>
      <c r="AI82" s="89" t="s">
        <v>346</v>
      </c>
      <c r="AJ82" s="89" t="s">
        <v>286</v>
      </c>
      <c r="AL82" s="83"/>
      <c r="AM82" s="83"/>
      <c r="AN82" s="83"/>
      <c r="AO82" s="83"/>
      <c r="AP82" s="83"/>
      <c r="AX82" s="80" t="s">
        <v>346</v>
      </c>
      <c r="AY82" s="80" t="s">
        <v>286</v>
      </c>
      <c r="BB82" s="80" t="str">
        <f>VLOOKUP(BC82,$AX:$AY,2,FALSE)</f>
        <v>凌兆分理处</v>
      </c>
      <c r="BC82" s="80" t="s">
        <v>345</v>
      </c>
      <c r="BD82" s="80">
        <v>0</v>
      </c>
    </row>
    <row r="83" s="80" customFormat="1" ht="17.25" spans="1:56">
      <c r="A83" s="95"/>
      <c r="B83" s="95"/>
      <c r="C83" s="95"/>
      <c r="D83" s="95"/>
      <c r="E83" s="95"/>
      <c r="F83" s="95"/>
      <c r="G83" s="95"/>
      <c r="H83" s="95"/>
      <c r="I83" s="95"/>
      <c r="J83" s="95"/>
      <c r="K83" s="95"/>
      <c r="Y83" s="98"/>
      <c r="Z83" s="80">
        <f t="shared" si="14"/>
        <v>0</v>
      </c>
      <c r="AA83" s="80" t="str">
        <f t="shared" si="13"/>
        <v>零售市场部</v>
      </c>
      <c r="AB83" s="81" t="s">
        <v>56</v>
      </c>
      <c r="AC83" s="81">
        <v>0</v>
      </c>
      <c r="AD83" s="81">
        <v>0</v>
      </c>
      <c r="AE83" s="81">
        <v>1</v>
      </c>
      <c r="AF83" s="81">
        <v>100000</v>
      </c>
      <c r="AG83" s="80" t="str">
        <f>IFERROR(VLOOKUP(AB83,$AI:$AJ,2,FALSE),0)</f>
        <v>零售市场部</v>
      </c>
      <c r="AI83" s="89" t="s">
        <v>348</v>
      </c>
      <c r="AJ83" s="89" t="s">
        <v>286</v>
      </c>
      <c r="AL83" s="83"/>
      <c r="AM83" s="83"/>
      <c r="AN83" s="83"/>
      <c r="AO83" s="83"/>
      <c r="AP83" s="83"/>
      <c r="AX83" s="80" t="s">
        <v>348</v>
      </c>
      <c r="AY83" s="80" t="s">
        <v>286</v>
      </c>
      <c r="BB83" s="80" t="str">
        <f>VLOOKUP(BC83,$AX:$AY,2,FALSE)</f>
        <v>黄楼支行</v>
      </c>
      <c r="BC83" s="80" t="s">
        <v>347</v>
      </c>
      <c r="BD83" s="80">
        <v>0</v>
      </c>
    </row>
    <row r="84" s="80" customFormat="1" ht="17.25" spans="1:56">
      <c r="A84" s="95"/>
      <c r="B84" s="95"/>
      <c r="C84" s="95"/>
      <c r="D84" s="95"/>
      <c r="E84" s="95"/>
      <c r="F84" s="95"/>
      <c r="G84" s="95"/>
      <c r="H84" s="95"/>
      <c r="I84" s="95"/>
      <c r="J84" s="95"/>
      <c r="K84" s="95"/>
      <c r="Y84" s="98"/>
      <c r="Z84" s="80">
        <f t="shared" si="14"/>
        <v>0</v>
      </c>
      <c r="AA84" s="80" t="str">
        <f t="shared" si="13"/>
        <v>曹路支行</v>
      </c>
      <c r="AB84" s="81" t="s">
        <v>63</v>
      </c>
      <c r="AC84" s="81">
        <v>0</v>
      </c>
      <c r="AD84" s="81">
        <v>0</v>
      </c>
      <c r="AE84" s="81">
        <v>0</v>
      </c>
      <c r="AF84" s="81">
        <v>0</v>
      </c>
      <c r="AG84" s="80" t="str">
        <f>IFERROR(VLOOKUP(AB84,$AI:$AJ,2,FALSE),0)</f>
        <v>曹路支行</v>
      </c>
      <c r="AI84" s="89" t="s">
        <v>350</v>
      </c>
      <c r="AJ84" s="89" t="s">
        <v>286</v>
      </c>
      <c r="AL84" s="83"/>
      <c r="AM84" s="83"/>
      <c r="AN84" s="83"/>
      <c r="AO84" s="83"/>
      <c r="AP84" s="83"/>
      <c r="AX84" s="80" t="s">
        <v>350</v>
      </c>
      <c r="AY84" s="80" t="s">
        <v>286</v>
      </c>
      <c r="BB84" s="80" t="str">
        <f>VLOOKUP(BC84,$AX:$AY,2,FALSE)</f>
        <v>龚路支行</v>
      </c>
      <c r="BC84" s="80" t="s">
        <v>349</v>
      </c>
      <c r="BD84" s="80">
        <v>0</v>
      </c>
    </row>
    <row r="85" s="80" customFormat="1" ht="17.25" spans="1:56">
      <c r="A85" s="95"/>
      <c r="B85" s="95"/>
      <c r="C85" s="95"/>
      <c r="D85" s="95"/>
      <c r="E85" s="95"/>
      <c r="F85" s="95"/>
      <c r="G85" s="95"/>
      <c r="H85" s="95"/>
      <c r="I85" s="95"/>
      <c r="J85" s="95"/>
      <c r="K85" s="95"/>
      <c r="Y85" s="98"/>
      <c r="Z85" s="80">
        <f t="shared" si="14"/>
        <v>0</v>
      </c>
      <c r="AA85" s="80" t="str">
        <f t="shared" si="13"/>
        <v>零售金融部</v>
      </c>
      <c r="AB85" s="81" t="s">
        <v>279</v>
      </c>
      <c r="AC85" s="81">
        <v>0</v>
      </c>
      <c r="AD85" s="81">
        <v>0</v>
      </c>
      <c r="AE85" s="81">
        <v>0</v>
      </c>
      <c r="AF85" s="81">
        <v>0</v>
      </c>
      <c r="AG85" s="80" t="str">
        <f>IFERROR(VLOOKUP(AB85,$AI:$AJ,2,FALSE),0)</f>
        <v>零售金融部</v>
      </c>
      <c r="AI85" s="89" t="s">
        <v>351</v>
      </c>
      <c r="AJ85" s="89" t="s">
        <v>286</v>
      </c>
      <c r="AL85" s="83"/>
      <c r="AM85" s="83"/>
      <c r="AN85" s="83"/>
      <c r="AO85" s="83"/>
      <c r="AP85" s="83"/>
      <c r="AX85" s="80" t="s">
        <v>351</v>
      </c>
      <c r="AY85" s="80" t="s">
        <v>286</v>
      </c>
      <c r="BB85" s="80" t="str">
        <f>VLOOKUP(BC85,$AX:$AY,2,FALSE)</f>
        <v>北蔡支行</v>
      </c>
      <c r="BC85" s="80" t="s">
        <v>190</v>
      </c>
      <c r="BD85" s="80">
        <v>0</v>
      </c>
    </row>
    <row r="86" s="80" customFormat="1" ht="17.25" spans="1:56">
      <c r="A86" s="95"/>
      <c r="B86" s="95"/>
      <c r="C86" s="95"/>
      <c r="D86" s="95"/>
      <c r="E86" s="95"/>
      <c r="F86" s="95"/>
      <c r="G86" s="95"/>
      <c r="H86" s="95"/>
      <c r="I86" s="95"/>
      <c r="J86" s="95"/>
      <c r="K86" s="95"/>
      <c r="Y86" s="98"/>
      <c r="Z86" s="80">
        <f t="shared" si="14"/>
        <v>0</v>
      </c>
      <c r="AA86" s="80" t="str">
        <f t="shared" si="13"/>
        <v>市场一部</v>
      </c>
      <c r="AB86" s="81" t="s">
        <v>352</v>
      </c>
      <c r="AC86" s="81">
        <v>0</v>
      </c>
      <c r="AD86" s="81">
        <v>0</v>
      </c>
      <c r="AE86" s="81">
        <v>0</v>
      </c>
      <c r="AF86" s="81">
        <v>0</v>
      </c>
      <c r="AG86" s="80" t="str">
        <f>IFERROR(VLOOKUP(AB86,$AI:$AJ,2,FALSE),0)</f>
        <v>市场一部</v>
      </c>
      <c r="AI86" s="89" t="s">
        <v>353</v>
      </c>
      <c r="AJ86" s="89" t="s">
        <v>286</v>
      </c>
      <c r="AL86" s="83"/>
      <c r="AM86" s="83"/>
      <c r="AN86" s="83"/>
      <c r="AO86" s="83"/>
      <c r="AP86" s="83"/>
      <c r="AX86" s="80" t="s">
        <v>353</v>
      </c>
      <c r="AY86" s="80" t="s">
        <v>286</v>
      </c>
      <c r="BB86" s="80" t="str">
        <f>VLOOKUP(BC86,$AX:$AY,2,FALSE)</f>
        <v>零售市场部</v>
      </c>
      <c r="BC86" s="80" t="s">
        <v>195</v>
      </c>
      <c r="BD86" s="80">
        <v>0</v>
      </c>
    </row>
    <row r="87" s="80" customFormat="1" ht="17.25" spans="1:56">
      <c r="A87" s="95"/>
      <c r="B87" s="95"/>
      <c r="C87" s="95"/>
      <c r="D87" s="95"/>
      <c r="E87" s="95"/>
      <c r="F87" s="95"/>
      <c r="G87" s="95"/>
      <c r="H87" s="95"/>
      <c r="I87" s="95"/>
      <c r="J87" s="95"/>
      <c r="K87" s="95"/>
      <c r="Y87" s="98"/>
      <c r="Z87" s="80">
        <f t="shared" si="14"/>
        <v>0</v>
      </c>
      <c r="AA87" s="80" t="str">
        <f t="shared" si="13"/>
        <v>零售市场部</v>
      </c>
      <c r="AB87" s="81" t="s">
        <v>355</v>
      </c>
      <c r="AC87" s="81">
        <v>0</v>
      </c>
      <c r="AD87" s="81">
        <v>0</v>
      </c>
      <c r="AE87" s="81">
        <v>0</v>
      </c>
      <c r="AF87" s="81">
        <v>0</v>
      </c>
      <c r="AG87" s="80" t="str">
        <f>IFERROR(VLOOKUP(AB87,$AI:$AJ,2,FALSE),0)</f>
        <v>零售市场部</v>
      </c>
      <c r="AI87" s="89" t="s">
        <v>356</v>
      </c>
      <c r="AJ87" s="89" t="s">
        <v>286</v>
      </c>
      <c r="AL87" s="83"/>
      <c r="AM87" s="83"/>
      <c r="AN87" s="83"/>
      <c r="AO87" s="83"/>
      <c r="AP87" s="83"/>
      <c r="AX87" s="80" t="s">
        <v>356</v>
      </c>
      <c r="AY87" s="80" t="s">
        <v>286</v>
      </c>
      <c r="BB87" s="80" t="str">
        <f>VLOOKUP(BC87,$AX:$AY,2,FALSE)</f>
        <v>东波分理处</v>
      </c>
      <c r="BC87" s="80" t="s">
        <v>354</v>
      </c>
      <c r="BD87" s="80">
        <v>0</v>
      </c>
    </row>
    <row r="88" s="80" customFormat="1" ht="17.25" spans="1:56">
      <c r="A88" s="95"/>
      <c r="B88" s="95"/>
      <c r="C88" s="95"/>
      <c r="D88" s="95"/>
      <c r="E88" s="95"/>
      <c r="F88" s="95"/>
      <c r="G88" s="95"/>
      <c r="H88" s="95"/>
      <c r="I88" s="95"/>
      <c r="J88" s="95"/>
      <c r="K88" s="95"/>
      <c r="Y88" s="98"/>
      <c r="Z88" s="80">
        <f t="shared" si="14"/>
        <v>0</v>
      </c>
      <c r="AA88" s="80" t="str">
        <f t="shared" si="13"/>
        <v>张江支行</v>
      </c>
      <c r="AB88" s="81" t="s">
        <v>358</v>
      </c>
      <c r="AC88" s="81">
        <v>0</v>
      </c>
      <c r="AD88" s="81">
        <v>0</v>
      </c>
      <c r="AE88" s="81">
        <v>0</v>
      </c>
      <c r="AF88" s="81">
        <v>0</v>
      </c>
      <c r="AG88" s="80" t="str">
        <f>IFERROR(VLOOKUP(AB88,$AI:$AJ,2,FALSE),0)</f>
        <v>张江支行</v>
      </c>
      <c r="AI88" s="89" t="s">
        <v>359</v>
      </c>
      <c r="AJ88" s="89" t="s">
        <v>286</v>
      </c>
      <c r="AL88" s="83"/>
      <c r="AM88" s="83"/>
      <c r="AN88" s="83"/>
      <c r="AO88" s="83"/>
      <c r="AP88" s="83"/>
      <c r="AX88" s="80" t="s">
        <v>359</v>
      </c>
      <c r="AY88" s="80" t="s">
        <v>286</v>
      </c>
      <c r="BB88" s="80" t="str">
        <f>VLOOKUP(BC88,$AX:$AY,2,FALSE)</f>
        <v>六团支行</v>
      </c>
      <c r="BC88" s="80" t="s">
        <v>357</v>
      </c>
      <c r="BD88" s="80">
        <v>0</v>
      </c>
    </row>
    <row r="89" s="80" customFormat="1" ht="17.25" spans="1:56">
      <c r="A89" s="95"/>
      <c r="B89" s="95"/>
      <c r="C89" s="95"/>
      <c r="D89" s="95"/>
      <c r="E89" s="95"/>
      <c r="F89" s="95"/>
      <c r="G89" s="95"/>
      <c r="H89" s="95"/>
      <c r="I89" s="95"/>
      <c r="J89" s="95"/>
      <c r="K89" s="95"/>
      <c r="Y89" s="98"/>
      <c r="Z89" s="80">
        <f t="shared" si="14"/>
        <v>0</v>
      </c>
      <c r="AA89" s="80" t="str">
        <f t="shared" si="13"/>
        <v>合庆支行</v>
      </c>
      <c r="AB89" s="81" t="s">
        <v>103</v>
      </c>
      <c r="AC89" s="81">
        <v>1</v>
      </c>
      <c r="AD89" s="81">
        <v>0</v>
      </c>
      <c r="AE89" s="81">
        <v>2</v>
      </c>
      <c r="AF89" s="81">
        <v>0</v>
      </c>
      <c r="AG89" s="80" t="str">
        <f>IFERROR(VLOOKUP(AB89,$AI:$AJ,2,FALSE),0)</f>
        <v>合庆支行</v>
      </c>
      <c r="AI89" s="89" t="s">
        <v>361</v>
      </c>
      <c r="AJ89" s="89" t="s">
        <v>286</v>
      </c>
      <c r="AL89" s="83"/>
      <c r="AM89" s="83"/>
      <c r="AN89" s="83"/>
      <c r="AO89" s="83"/>
      <c r="AP89" s="83"/>
      <c r="AX89" s="80" t="s">
        <v>361</v>
      </c>
      <c r="AY89" s="80" t="s">
        <v>286</v>
      </c>
      <c r="BB89" s="80" t="str">
        <f>VLOOKUP(BC89,$AX:$AY,2,FALSE)</f>
        <v>高行支行</v>
      </c>
      <c r="BC89" s="80" t="s">
        <v>360</v>
      </c>
      <c r="BD89" s="80">
        <v>0</v>
      </c>
    </row>
    <row r="90" s="80" customFormat="1" ht="17.25" spans="1:56">
      <c r="A90" s="95"/>
      <c r="B90" s="95"/>
      <c r="C90" s="95"/>
      <c r="D90" s="95"/>
      <c r="E90" s="95"/>
      <c r="F90" s="95"/>
      <c r="G90" s="95"/>
      <c r="H90" s="95"/>
      <c r="I90" s="95"/>
      <c r="J90" s="95"/>
      <c r="K90" s="95"/>
      <c r="Y90" s="98"/>
      <c r="Z90" s="80">
        <f t="shared" si="14"/>
        <v>0</v>
      </c>
      <c r="AA90" s="80" t="str">
        <f t="shared" si="13"/>
        <v>合庆支行</v>
      </c>
      <c r="AB90" s="81" t="s">
        <v>161</v>
      </c>
      <c r="AC90" s="81">
        <v>0</v>
      </c>
      <c r="AD90" s="81">
        <v>0</v>
      </c>
      <c r="AE90" s="81">
        <v>0</v>
      </c>
      <c r="AF90" s="81">
        <v>136000</v>
      </c>
      <c r="AG90" s="80" t="str">
        <f>IFERROR(VLOOKUP(AB90,$AI:$AJ,2,FALSE),0)</f>
        <v>合庆支行</v>
      </c>
      <c r="AI90" s="89" t="s">
        <v>363</v>
      </c>
      <c r="AJ90" s="89" t="s">
        <v>286</v>
      </c>
      <c r="AL90" s="83"/>
      <c r="AM90" s="83"/>
      <c r="AN90" s="83"/>
      <c r="AO90" s="83"/>
      <c r="AP90" s="83"/>
      <c r="AX90" s="80" t="s">
        <v>363</v>
      </c>
      <c r="AY90" s="80" t="s">
        <v>286</v>
      </c>
      <c r="BB90" s="80" t="str">
        <f>VLOOKUP(BC90,$AX:$AY,2,FALSE)</f>
        <v>唐镇支行</v>
      </c>
      <c r="BC90" s="80" t="s">
        <v>362</v>
      </c>
      <c r="BD90" s="80">
        <v>0</v>
      </c>
    </row>
    <row r="91" s="80" customFormat="1" ht="17.25" spans="1:56">
      <c r="A91" s="95"/>
      <c r="B91" s="95"/>
      <c r="C91" s="95"/>
      <c r="D91" s="95"/>
      <c r="E91" s="95"/>
      <c r="F91" s="95"/>
      <c r="G91" s="95"/>
      <c r="H91" s="95"/>
      <c r="I91" s="95"/>
      <c r="J91" s="95"/>
      <c r="K91" s="95"/>
      <c r="Y91" s="98"/>
      <c r="Z91" s="80">
        <f t="shared" si="14"/>
        <v>0</v>
      </c>
      <c r="AA91" s="80" t="str">
        <f t="shared" si="13"/>
        <v>凌桥支行</v>
      </c>
      <c r="AB91" s="81" t="s">
        <v>365</v>
      </c>
      <c r="AC91" s="81">
        <v>0</v>
      </c>
      <c r="AD91" s="81">
        <v>0</v>
      </c>
      <c r="AE91" s="81">
        <v>1</v>
      </c>
      <c r="AF91" s="81">
        <v>0</v>
      </c>
      <c r="AG91" s="80" t="str">
        <f>IFERROR(VLOOKUP(AB91,$AI:$AJ,2,FALSE),0)</f>
        <v>凌桥支行</v>
      </c>
      <c r="AI91" s="89" t="s">
        <v>366</v>
      </c>
      <c r="AJ91" s="89" t="s">
        <v>286</v>
      </c>
      <c r="AL91" s="83"/>
      <c r="AM91" s="83"/>
      <c r="AN91" s="83"/>
      <c r="AO91" s="83"/>
      <c r="AP91" s="83"/>
      <c r="AX91" s="80" t="s">
        <v>366</v>
      </c>
      <c r="AY91" s="80" t="s">
        <v>286</v>
      </c>
      <c r="BB91" s="80" t="str">
        <f>VLOOKUP(BC91,$AX:$AY,2,FALSE)</f>
        <v>花木支行</v>
      </c>
      <c r="BC91" s="80" t="s">
        <v>364</v>
      </c>
      <c r="BD91" s="80">
        <v>1</v>
      </c>
    </row>
    <row r="92" s="80" customFormat="1" ht="17.25" spans="1:56">
      <c r="A92" s="95"/>
      <c r="B92" s="95"/>
      <c r="C92" s="95"/>
      <c r="D92" s="95"/>
      <c r="E92" s="95"/>
      <c r="F92" s="95"/>
      <c r="G92" s="95"/>
      <c r="H92" s="95"/>
      <c r="I92" s="95"/>
      <c r="J92" s="95"/>
      <c r="K92" s="95"/>
      <c r="Y92" s="98"/>
      <c r="Z92" s="80">
        <f t="shared" si="14"/>
        <v>0</v>
      </c>
      <c r="AA92" s="80" t="str">
        <f t="shared" si="13"/>
        <v>洋泾支行</v>
      </c>
      <c r="AB92" s="81" t="s">
        <v>166</v>
      </c>
      <c r="AC92" s="81">
        <v>3</v>
      </c>
      <c r="AD92" s="81">
        <v>0</v>
      </c>
      <c r="AE92" s="81">
        <v>4</v>
      </c>
      <c r="AF92" s="81">
        <v>0</v>
      </c>
      <c r="AG92" s="80" t="str">
        <f>IFERROR(VLOOKUP(AB92,$AI:$AJ,2,FALSE),0)</f>
        <v>洋泾支行</v>
      </c>
      <c r="AI92" s="89" t="s">
        <v>367</v>
      </c>
      <c r="AJ92" s="89" t="s">
        <v>286</v>
      </c>
      <c r="AL92" s="83"/>
      <c r="AM92" s="83"/>
      <c r="AN92" s="83"/>
      <c r="AO92" s="83"/>
      <c r="AP92" s="83"/>
      <c r="AX92" s="80" t="s">
        <v>367</v>
      </c>
      <c r="AY92" s="80" t="s">
        <v>286</v>
      </c>
      <c r="BB92" s="80" t="str">
        <f>VLOOKUP(BC92,$AX:$AY,2,FALSE)</f>
        <v>零售市场部</v>
      </c>
      <c r="BC92" s="80" t="s">
        <v>162</v>
      </c>
      <c r="BD92" s="80">
        <v>1</v>
      </c>
    </row>
    <row r="93" s="80" customFormat="1" ht="17.25" spans="1:56">
      <c r="A93" s="95"/>
      <c r="B93" s="95"/>
      <c r="C93" s="95"/>
      <c r="D93" s="95"/>
      <c r="E93" s="95"/>
      <c r="F93" s="95"/>
      <c r="G93" s="95"/>
      <c r="H93" s="95"/>
      <c r="I93" s="95"/>
      <c r="J93" s="95"/>
      <c r="K93" s="95"/>
      <c r="Y93" s="98"/>
      <c r="Z93" s="80">
        <f t="shared" si="14"/>
        <v>0</v>
      </c>
      <c r="AA93" s="80" t="str">
        <f t="shared" si="13"/>
        <v>金桥支行</v>
      </c>
      <c r="AB93" s="81" t="s">
        <v>369</v>
      </c>
      <c r="AC93" s="81">
        <v>0</v>
      </c>
      <c r="AD93" s="81">
        <v>0</v>
      </c>
      <c r="AE93" s="81">
        <v>0</v>
      </c>
      <c r="AF93" s="81">
        <v>0</v>
      </c>
      <c r="AG93" s="80" t="str">
        <f>IFERROR(VLOOKUP(AB93,$AI:$AJ,2,FALSE),0)</f>
        <v>金桥支行</v>
      </c>
      <c r="AI93" s="89"/>
      <c r="AJ93" s="89"/>
      <c r="AL93" s="83"/>
      <c r="AM93" s="83"/>
      <c r="AN93" s="83"/>
      <c r="AO93" s="83"/>
      <c r="AP93" s="83"/>
      <c r="BB93" s="80" t="str">
        <f>VLOOKUP(BC93,$AX:$AY,2,FALSE)</f>
        <v>南新分理处</v>
      </c>
      <c r="BC93" s="80" t="s">
        <v>368</v>
      </c>
      <c r="BD93" s="80">
        <v>0</v>
      </c>
    </row>
    <row r="94" s="80" customFormat="1" ht="17.25" spans="1:56">
      <c r="A94" s="95"/>
      <c r="B94" s="95"/>
      <c r="C94" s="95"/>
      <c r="D94" s="95"/>
      <c r="E94" s="95"/>
      <c r="F94" s="95"/>
      <c r="G94" s="95"/>
      <c r="H94" s="95"/>
      <c r="I94" s="95"/>
      <c r="J94" s="95"/>
      <c r="K94" s="95"/>
      <c r="Y94" s="98"/>
      <c r="Z94" s="80">
        <f t="shared" si="14"/>
        <v>0</v>
      </c>
      <c r="AA94" s="80" t="str">
        <f t="shared" si="13"/>
        <v>合规内控部</v>
      </c>
      <c r="AB94" s="81" t="s">
        <v>371</v>
      </c>
      <c r="AC94" s="81">
        <v>0</v>
      </c>
      <c r="AD94" s="81">
        <v>0</v>
      </c>
      <c r="AE94" s="81">
        <v>0</v>
      </c>
      <c r="AF94" s="81">
        <v>0</v>
      </c>
      <c r="AG94" s="80" t="str">
        <f>IFERROR(VLOOKUP(AB94,$AI:$AJ,2,FALSE),0)</f>
        <v>合规内控部</v>
      </c>
      <c r="AI94" s="89" t="s">
        <v>372</v>
      </c>
      <c r="AJ94" s="89" t="s">
        <v>286</v>
      </c>
      <c r="AL94" s="83"/>
      <c r="AM94" s="83"/>
      <c r="AN94" s="83"/>
      <c r="AO94" s="83"/>
      <c r="AP94" s="83"/>
      <c r="AX94" s="80" t="s">
        <v>372</v>
      </c>
      <c r="AY94" s="80" t="s">
        <v>286</v>
      </c>
      <c r="BB94" s="80" t="str">
        <f>VLOOKUP(BC94,$AX:$AY,2,FALSE)</f>
        <v>陆家嘴支行</v>
      </c>
      <c r="BC94" s="80" t="s">
        <v>370</v>
      </c>
      <c r="BD94" s="80">
        <v>0</v>
      </c>
    </row>
    <row r="95" s="80" customFormat="1" ht="17.25" spans="1:56">
      <c r="A95" s="95"/>
      <c r="B95" s="95"/>
      <c r="C95" s="95"/>
      <c r="D95" s="95"/>
      <c r="E95" s="95"/>
      <c r="F95" s="95"/>
      <c r="G95" s="95"/>
      <c r="H95" s="95"/>
      <c r="I95" s="95"/>
      <c r="J95" s="95"/>
      <c r="K95" s="95"/>
      <c r="Y95" s="98"/>
      <c r="Z95" s="80">
        <f t="shared" si="14"/>
        <v>0</v>
      </c>
      <c r="AA95" s="80" t="str">
        <f t="shared" si="13"/>
        <v>御桥分理处</v>
      </c>
      <c r="AB95" s="81" t="s">
        <v>374</v>
      </c>
      <c r="AC95" s="81">
        <v>0</v>
      </c>
      <c r="AD95" s="81">
        <v>0</v>
      </c>
      <c r="AE95" s="81">
        <v>0</v>
      </c>
      <c r="AF95" s="81">
        <v>0</v>
      </c>
      <c r="AG95" s="80" t="str">
        <f>IFERROR(VLOOKUP(AB95,$AI:$AJ,2,FALSE),0)</f>
        <v>御桥分理处</v>
      </c>
      <c r="AI95" s="89" t="s">
        <v>375</v>
      </c>
      <c r="AJ95" s="89" t="s">
        <v>286</v>
      </c>
      <c r="AL95" s="83"/>
      <c r="AM95" s="83"/>
      <c r="AN95" s="83"/>
      <c r="AO95" s="83"/>
      <c r="AP95" s="83"/>
      <c r="AX95" s="80" t="s">
        <v>375</v>
      </c>
      <c r="AY95" s="80" t="s">
        <v>286</v>
      </c>
      <c r="BB95" s="80" t="str">
        <f>VLOOKUP(BC95,$AX:$AY,2,FALSE)</f>
        <v>东沟支行</v>
      </c>
      <c r="BC95" s="80" t="s">
        <v>373</v>
      </c>
      <c r="BD95" s="80">
        <v>0</v>
      </c>
    </row>
    <row r="96" s="80" customFormat="1" ht="17.25" spans="1:56">
      <c r="A96" s="95"/>
      <c r="B96" s="95"/>
      <c r="C96" s="95"/>
      <c r="D96" s="95"/>
      <c r="E96" s="95"/>
      <c r="F96" s="95"/>
      <c r="G96" s="95"/>
      <c r="H96" s="95"/>
      <c r="I96" s="95"/>
      <c r="J96" s="95"/>
      <c r="K96" s="95"/>
      <c r="Y96" s="98"/>
      <c r="Z96" s="80">
        <f t="shared" si="14"/>
        <v>0</v>
      </c>
      <c r="AA96" s="80" t="str">
        <f t="shared" si="13"/>
        <v>凌兆分理处</v>
      </c>
      <c r="AB96" s="81" t="s">
        <v>376</v>
      </c>
      <c r="AC96" s="81">
        <v>0</v>
      </c>
      <c r="AD96" s="81">
        <v>0</v>
      </c>
      <c r="AE96" s="81">
        <v>0</v>
      </c>
      <c r="AF96" s="81">
        <v>0</v>
      </c>
      <c r="AG96" s="80" t="str">
        <f>IFERROR(VLOOKUP(AB96,$AI:$AJ,2,FALSE),0)</f>
        <v>凌兆分理处</v>
      </c>
      <c r="AI96" s="89" t="s">
        <v>377</v>
      </c>
      <c r="AJ96" s="89" t="s">
        <v>286</v>
      </c>
      <c r="AL96" s="83"/>
      <c r="AM96" s="83"/>
      <c r="AN96" s="83"/>
      <c r="AO96" s="83"/>
      <c r="AP96" s="83"/>
      <c r="AX96" s="80" t="s">
        <v>377</v>
      </c>
      <c r="AY96" s="80" t="s">
        <v>286</v>
      </c>
      <c r="BB96" s="80" t="str">
        <f>VLOOKUP(BC96,$AX:$AY,2,FALSE)</f>
        <v>孙桥支行</v>
      </c>
      <c r="BC96" s="80" t="s">
        <v>203</v>
      </c>
      <c r="BD96" s="80">
        <v>0</v>
      </c>
    </row>
    <row r="97" s="80" customFormat="1" ht="17.25" spans="1:56">
      <c r="A97" s="95"/>
      <c r="B97" s="95"/>
      <c r="C97" s="95"/>
      <c r="D97" s="95"/>
      <c r="E97" s="95"/>
      <c r="F97" s="95"/>
      <c r="G97" s="95"/>
      <c r="H97" s="95"/>
      <c r="I97" s="95"/>
      <c r="J97" s="95"/>
      <c r="K97" s="95"/>
      <c r="Y97" s="98"/>
      <c r="Z97" s="80">
        <f t="shared" si="14"/>
        <v>0</v>
      </c>
      <c r="AA97" s="80">
        <f t="shared" si="13"/>
        <v>0</v>
      </c>
      <c r="AB97" s="81" t="s">
        <v>379</v>
      </c>
      <c r="AC97" s="81">
        <v>0</v>
      </c>
      <c r="AD97" s="81">
        <v>0</v>
      </c>
      <c r="AE97" s="81">
        <v>0</v>
      </c>
      <c r="AF97" s="81">
        <v>0</v>
      </c>
      <c r="AG97" s="80">
        <f>IFERROR(VLOOKUP(AB97,$AI:$AJ,2,FALSE),0)</f>
        <v>0</v>
      </c>
      <c r="AI97" s="89" t="s">
        <v>380</v>
      </c>
      <c r="AJ97" s="89" t="s">
        <v>286</v>
      </c>
      <c r="AL97" s="83"/>
      <c r="AM97" s="83"/>
      <c r="AN97" s="83"/>
      <c r="AO97" s="83"/>
      <c r="AP97" s="83"/>
      <c r="AX97" s="80" t="s">
        <v>380</v>
      </c>
      <c r="AY97" s="80" t="s">
        <v>286</v>
      </c>
      <c r="BB97" s="80" t="str">
        <f>VLOOKUP(BC97,$AX:$AY,2,FALSE)</f>
        <v>施湾支行</v>
      </c>
      <c r="BC97" s="80" t="s">
        <v>378</v>
      </c>
      <c r="BD97" s="80">
        <v>0</v>
      </c>
    </row>
    <row r="98" s="80" customFormat="1" ht="17.25" spans="1:56">
      <c r="A98" s="95"/>
      <c r="B98" s="95"/>
      <c r="C98" s="95"/>
      <c r="D98" s="95"/>
      <c r="E98" s="95"/>
      <c r="F98" s="95"/>
      <c r="G98" s="95"/>
      <c r="H98" s="95"/>
      <c r="I98" s="95"/>
      <c r="J98" s="95"/>
      <c r="K98" s="95"/>
      <c r="Y98" s="98"/>
      <c r="Z98" s="80">
        <f t="shared" si="14"/>
        <v>0</v>
      </c>
      <c r="AA98" s="80">
        <f t="shared" si="13"/>
        <v>0</v>
      </c>
      <c r="AB98" s="81" t="s">
        <v>382</v>
      </c>
      <c r="AC98" s="81">
        <v>0</v>
      </c>
      <c r="AD98" s="81">
        <v>0</v>
      </c>
      <c r="AE98" s="81">
        <v>0</v>
      </c>
      <c r="AF98" s="81">
        <v>0</v>
      </c>
      <c r="AG98" s="80">
        <f>IFERROR(VLOOKUP(AB98,$AI:$AJ,2,FALSE),0)</f>
        <v>0</v>
      </c>
      <c r="AI98" s="89" t="s">
        <v>383</v>
      </c>
      <c r="AJ98" s="89" t="s">
        <v>286</v>
      </c>
      <c r="AL98" s="83"/>
      <c r="AM98" s="83"/>
      <c r="AN98" s="83"/>
      <c r="AO98" s="83"/>
      <c r="AP98" s="83"/>
      <c r="AX98" s="80" t="s">
        <v>383</v>
      </c>
      <c r="AY98" s="80" t="s">
        <v>286</v>
      </c>
      <c r="BB98" s="80" t="str">
        <f>VLOOKUP(BC98,$AX:$AY,2,FALSE)</f>
        <v>洋泾支行</v>
      </c>
      <c r="BC98" s="80" t="s">
        <v>381</v>
      </c>
      <c r="BD98" s="80">
        <v>1</v>
      </c>
    </row>
    <row r="99" s="80" customFormat="1" ht="17.25" spans="1:56">
      <c r="A99" s="95"/>
      <c r="B99" s="95"/>
      <c r="C99" s="95"/>
      <c r="D99" s="95"/>
      <c r="E99" s="95"/>
      <c r="F99" s="95"/>
      <c r="G99" s="95"/>
      <c r="H99" s="95"/>
      <c r="I99" s="95"/>
      <c r="J99" s="95"/>
      <c r="K99" s="95"/>
      <c r="Y99" s="98"/>
      <c r="Z99" s="80">
        <f t="shared" si="14"/>
        <v>0</v>
      </c>
      <c r="AA99" s="80" t="str">
        <f t="shared" si="13"/>
        <v>南新分理处</v>
      </c>
      <c r="AB99" s="81" t="s">
        <v>110</v>
      </c>
      <c r="AC99" s="81">
        <v>0</v>
      </c>
      <c r="AD99" s="81">
        <v>0</v>
      </c>
      <c r="AE99" s="81">
        <v>0</v>
      </c>
      <c r="AF99" s="81">
        <v>0</v>
      </c>
      <c r="AG99" s="80" t="str">
        <f>IFERROR(VLOOKUP(AB99,$AI:$AJ,2,FALSE),0)</f>
        <v>南新分理处</v>
      </c>
      <c r="AI99" s="89" t="s">
        <v>385</v>
      </c>
      <c r="AJ99" s="89" t="s">
        <v>286</v>
      </c>
      <c r="AL99" s="83"/>
      <c r="AM99" s="83"/>
      <c r="AN99" s="83"/>
      <c r="AO99" s="83"/>
      <c r="AP99" s="83"/>
      <c r="AX99" s="80" t="s">
        <v>385</v>
      </c>
      <c r="AY99" s="80" t="s">
        <v>286</v>
      </c>
      <c r="BB99" s="80" t="str">
        <f>VLOOKUP(BC99,$AX:$AY,2,FALSE)</f>
        <v>合庆支行</v>
      </c>
      <c r="BC99" s="80" t="s">
        <v>384</v>
      </c>
      <c r="BD99" s="80">
        <v>0</v>
      </c>
    </row>
    <row r="100" s="80" customFormat="1" ht="17.25" spans="1:56">
      <c r="A100" s="95"/>
      <c r="B100" s="95"/>
      <c r="C100" s="95"/>
      <c r="D100" s="95"/>
      <c r="E100" s="95"/>
      <c r="F100" s="95"/>
      <c r="G100" s="95"/>
      <c r="H100" s="95"/>
      <c r="I100" s="95"/>
      <c r="J100" s="95"/>
      <c r="K100" s="95"/>
      <c r="Y100" s="98"/>
      <c r="Z100" s="80">
        <f t="shared" si="14"/>
        <v>0</v>
      </c>
      <c r="AA100" s="80">
        <f t="shared" si="13"/>
        <v>0</v>
      </c>
      <c r="AB100" s="81" t="s">
        <v>386</v>
      </c>
      <c r="AC100" s="81">
        <v>0</v>
      </c>
      <c r="AD100" s="81">
        <v>0</v>
      </c>
      <c r="AE100" s="81">
        <v>0</v>
      </c>
      <c r="AF100" s="81">
        <v>0</v>
      </c>
      <c r="AG100" s="80">
        <f>IFERROR(VLOOKUP(AB100,$AI:$AJ,2,FALSE),0)</f>
        <v>0</v>
      </c>
      <c r="AI100" s="89" t="s">
        <v>387</v>
      </c>
      <c r="AJ100" s="89" t="s">
        <v>286</v>
      </c>
      <c r="AL100" s="83"/>
      <c r="AM100" s="83"/>
      <c r="AN100" s="83"/>
      <c r="AO100" s="83"/>
      <c r="AP100" s="83"/>
      <c r="AX100" s="80" t="s">
        <v>387</v>
      </c>
      <c r="AY100" s="80" t="s">
        <v>286</v>
      </c>
      <c r="BB100" s="80" t="str">
        <f>VLOOKUP(BC100,$AX:$AY,2,FALSE)</f>
        <v>零售市场部</v>
      </c>
      <c r="BC100" s="80" t="s">
        <v>206</v>
      </c>
      <c r="BD100" s="80">
        <v>0</v>
      </c>
    </row>
    <row r="101" s="80" customFormat="1" ht="17.25" spans="1:56">
      <c r="A101" s="95"/>
      <c r="B101" s="95"/>
      <c r="C101" s="95"/>
      <c r="D101" s="95"/>
      <c r="E101" s="95"/>
      <c r="F101" s="95"/>
      <c r="G101" s="95"/>
      <c r="H101" s="95"/>
      <c r="I101" s="95"/>
      <c r="J101" s="95"/>
      <c r="K101" s="95"/>
      <c r="Y101" s="98"/>
      <c r="Z101" s="80">
        <f t="shared" si="14"/>
        <v>0</v>
      </c>
      <c r="AA101" s="80">
        <f t="shared" si="13"/>
        <v>0</v>
      </c>
      <c r="AB101" s="81" t="s">
        <v>388</v>
      </c>
      <c r="AC101" s="81">
        <v>0</v>
      </c>
      <c r="AD101" s="81">
        <v>0</v>
      </c>
      <c r="AE101" s="81">
        <v>0</v>
      </c>
      <c r="AF101" s="81">
        <v>0</v>
      </c>
      <c r="AG101" s="80">
        <f>IFERROR(VLOOKUP(AB101,$AI:$AJ,2,FALSE),0)</f>
        <v>0</v>
      </c>
      <c r="AI101" s="89" t="s">
        <v>389</v>
      </c>
      <c r="AJ101" s="89" t="s">
        <v>286</v>
      </c>
      <c r="AL101" s="83"/>
      <c r="AM101" s="83"/>
      <c r="AN101" s="83"/>
      <c r="AO101" s="83"/>
      <c r="AP101" s="83"/>
      <c r="AX101" s="80" t="s">
        <v>389</v>
      </c>
      <c r="AY101" s="80" t="s">
        <v>286</v>
      </c>
      <c r="BB101" s="80" t="str">
        <f>VLOOKUP(BC101,$AX:$AY,2,FALSE)</f>
        <v>严桥支行</v>
      </c>
      <c r="BC101" s="80" t="s">
        <v>211</v>
      </c>
      <c r="BD101" s="80">
        <v>0</v>
      </c>
    </row>
    <row r="102" s="80" customFormat="1" ht="17.25" spans="1:56">
      <c r="A102" s="95"/>
      <c r="B102" s="95"/>
      <c r="C102" s="95"/>
      <c r="D102" s="95"/>
      <c r="E102" s="95"/>
      <c r="F102" s="95"/>
      <c r="G102" s="95"/>
      <c r="H102" s="95"/>
      <c r="I102" s="95"/>
      <c r="J102" s="95"/>
      <c r="K102" s="95"/>
      <c r="Y102" s="98"/>
      <c r="Z102" s="80">
        <f t="shared" si="14"/>
        <v>0</v>
      </c>
      <c r="AA102" s="80" t="str">
        <f t="shared" si="13"/>
        <v>龚路支行</v>
      </c>
      <c r="AB102" s="81" t="s">
        <v>391</v>
      </c>
      <c r="AC102" s="81">
        <v>0</v>
      </c>
      <c r="AD102" s="81">
        <v>0</v>
      </c>
      <c r="AE102" s="81">
        <v>0</v>
      </c>
      <c r="AF102" s="81">
        <v>0</v>
      </c>
      <c r="AG102" s="80" t="str">
        <f>IFERROR(VLOOKUP(AB102,$AI:$AJ,2,FALSE),0)</f>
        <v>龚路支行</v>
      </c>
      <c r="AI102" s="89" t="s">
        <v>392</v>
      </c>
      <c r="AJ102" s="89" t="s">
        <v>286</v>
      </c>
      <c r="AL102" s="83"/>
      <c r="AM102" s="83"/>
      <c r="AN102" s="83"/>
      <c r="AO102" s="83"/>
      <c r="AP102" s="83"/>
      <c r="AX102" s="80" t="s">
        <v>392</v>
      </c>
      <c r="AY102" s="80" t="s">
        <v>286</v>
      </c>
      <c r="BB102" s="80" t="str">
        <f>VLOOKUP(BC102,$AX:$AY,2,FALSE)</f>
        <v>三林支行</v>
      </c>
      <c r="BC102" s="80" t="s">
        <v>390</v>
      </c>
      <c r="BD102" s="80">
        <v>0</v>
      </c>
    </row>
    <row r="103" s="80" customFormat="1" ht="17.25" spans="1:56">
      <c r="A103" s="95"/>
      <c r="B103" s="95"/>
      <c r="C103" s="95"/>
      <c r="D103" s="95"/>
      <c r="E103" s="95"/>
      <c r="F103" s="95"/>
      <c r="G103" s="95"/>
      <c r="H103" s="95"/>
      <c r="I103" s="95"/>
      <c r="J103" s="95"/>
      <c r="K103" s="95"/>
      <c r="Y103" s="98"/>
      <c r="Z103" s="80">
        <f t="shared" si="14"/>
        <v>0</v>
      </c>
      <c r="AA103" s="80" t="str">
        <f t="shared" si="13"/>
        <v>江镇支行</v>
      </c>
      <c r="AB103" s="81" t="s">
        <v>394</v>
      </c>
      <c r="AC103" s="81">
        <v>0</v>
      </c>
      <c r="AD103" s="81">
        <v>0</v>
      </c>
      <c r="AE103" s="81">
        <v>0</v>
      </c>
      <c r="AF103" s="81">
        <v>0</v>
      </c>
      <c r="AG103" s="80" t="str">
        <f>IFERROR(VLOOKUP(AB103,$AI:$AJ,2,FALSE),0)</f>
        <v>江镇支行</v>
      </c>
      <c r="AI103" s="89" t="s">
        <v>395</v>
      </c>
      <c r="AJ103" s="89" t="s">
        <v>286</v>
      </c>
      <c r="AL103" s="83"/>
      <c r="AM103" s="83"/>
      <c r="AN103" s="83"/>
      <c r="AO103" s="83"/>
      <c r="AP103" s="83"/>
      <c r="AX103" s="80" t="s">
        <v>395</v>
      </c>
      <c r="AY103" s="80" t="s">
        <v>286</v>
      </c>
      <c r="BB103" s="80" t="str">
        <f>VLOOKUP(BC103,$AX:$AY,2,FALSE)</f>
        <v>凌桥支行</v>
      </c>
      <c r="BC103" s="80" t="s">
        <v>393</v>
      </c>
      <c r="BD103" s="80">
        <v>0</v>
      </c>
    </row>
    <row r="104" s="80" customFormat="1" ht="17.25" spans="1:56">
      <c r="A104" s="95"/>
      <c r="B104" s="95"/>
      <c r="C104" s="95"/>
      <c r="D104" s="95"/>
      <c r="E104" s="95"/>
      <c r="F104" s="95"/>
      <c r="G104" s="95"/>
      <c r="H104" s="95"/>
      <c r="I104" s="95"/>
      <c r="J104" s="95"/>
      <c r="K104" s="95"/>
      <c r="Y104" s="98"/>
      <c r="Z104" s="80">
        <f t="shared" si="14"/>
        <v>0</v>
      </c>
      <c r="AA104" s="80">
        <f t="shared" si="13"/>
        <v>0</v>
      </c>
      <c r="AB104" s="81" t="s">
        <v>397</v>
      </c>
      <c r="AC104" s="81">
        <v>0</v>
      </c>
      <c r="AD104" s="81">
        <v>0</v>
      </c>
      <c r="AE104" s="81">
        <v>0</v>
      </c>
      <c r="AF104" s="81">
        <v>0</v>
      </c>
      <c r="AG104" s="80">
        <f>IFERROR(VLOOKUP(AB104,$AI:$AJ,2,FALSE),0)</f>
        <v>0</v>
      </c>
      <c r="AI104" s="89" t="s">
        <v>398</v>
      </c>
      <c r="AJ104" s="89" t="s">
        <v>286</v>
      </c>
      <c r="AL104" s="83"/>
      <c r="AM104" s="83"/>
      <c r="AN104" s="83"/>
      <c r="AO104" s="83"/>
      <c r="AP104" s="83"/>
      <c r="AX104" s="80" t="s">
        <v>398</v>
      </c>
      <c r="AY104" s="80" t="s">
        <v>286</v>
      </c>
      <c r="BB104" s="80" t="str">
        <f>VLOOKUP(BC104,$AX:$AY,2,FALSE)</f>
        <v>三林支行</v>
      </c>
      <c r="BC104" s="80" t="s">
        <v>396</v>
      </c>
      <c r="BD104" s="80">
        <v>0</v>
      </c>
    </row>
    <row r="105" s="80" customFormat="1" ht="17.25" spans="1:56">
      <c r="A105" s="95"/>
      <c r="B105" s="95"/>
      <c r="C105" s="95"/>
      <c r="D105" s="95"/>
      <c r="E105" s="95"/>
      <c r="F105" s="95"/>
      <c r="G105" s="95"/>
      <c r="H105" s="95"/>
      <c r="I105" s="95"/>
      <c r="J105" s="95"/>
      <c r="K105" s="95"/>
      <c r="Y105" s="98"/>
      <c r="Z105" s="80">
        <f t="shared" si="14"/>
        <v>0</v>
      </c>
      <c r="AA105" s="80" t="str">
        <f t="shared" si="13"/>
        <v>益江分理处</v>
      </c>
      <c r="AB105" s="81" t="s">
        <v>399</v>
      </c>
      <c r="AC105" s="81">
        <v>0</v>
      </c>
      <c r="AD105" s="81">
        <v>0</v>
      </c>
      <c r="AE105" s="81">
        <v>1</v>
      </c>
      <c r="AF105" s="81">
        <v>0</v>
      </c>
      <c r="AG105" s="80" t="str">
        <f>IFERROR(VLOOKUP(AB105,$AI:$AJ,2,FALSE),0)</f>
        <v>益江分理处</v>
      </c>
      <c r="AI105" s="89" t="s">
        <v>400</v>
      </c>
      <c r="AJ105" s="89" t="s">
        <v>286</v>
      </c>
      <c r="AL105" s="83"/>
      <c r="AM105" s="83"/>
      <c r="AN105" s="83"/>
      <c r="AO105" s="83"/>
      <c r="AP105" s="83"/>
      <c r="AX105" s="80" t="s">
        <v>400</v>
      </c>
      <c r="AY105" s="80" t="s">
        <v>286</v>
      </c>
      <c r="BB105" s="80" t="str">
        <f>VLOOKUP(BC105,$AX:$AY,2,FALSE)</f>
        <v>益江分理处</v>
      </c>
      <c r="BC105" s="80" t="s">
        <v>215</v>
      </c>
      <c r="BD105" s="80">
        <v>1</v>
      </c>
    </row>
    <row r="106" s="80" customFormat="1" ht="17.25" spans="1:56">
      <c r="A106" s="95"/>
      <c r="B106" s="95"/>
      <c r="C106" s="95"/>
      <c r="D106" s="95"/>
      <c r="E106" s="95"/>
      <c r="F106" s="95"/>
      <c r="G106" s="95"/>
      <c r="H106" s="95"/>
      <c r="I106" s="95"/>
      <c r="J106" s="95"/>
      <c r="K106" s="95"/>
      <c r="Y106" s="98"/>
      <c r="Z106" s="80">
        <f t="shared" si="14"/>
        <v>0</v>
      </c>
      <c r="AA106" s="80" t="str">
        <f t="shared" si="13"/>
        <v>川沙支行</v>
      </c>
      <c r="AB106" s="81" t="s">
        <v>401</v>
      </c>
      <c r="AC106" s="81">
        <v>0</v>
      </c>
      <c r="AD106" s="81">
        <v>0</v>
      </c>
      <c r="AE106" s="81">
        <v>0</v>
      </c>
      <c r="AF106" s="81">
        <v>0</v>
      </c>
      <c r="AG106" s="80" t="str">
        <f>IFERROR(VLOOKUP(AB106,$AI:$AJ,2,FALSE),0)</f>
        <v>川沙支行</v>
      </c>
      <c r="AI106" s="89" t="s">
        <v>402</v>
      </c>
      <c r="AJ106" s="89" t="s">
        <v>286</v>
      </c>
      <c r="AL106" s="83"/>
      <c r="AM106" s="83"/>
      <c r="AN106" s="83"/>
      <c r="AO106" s="83"/>
      <c r="AP106" s="83"/>
      <c r="AX106" s="80" t="s">
        <v>402</v>
      </c>
      <c r="AY106" s="80" t="s">
        <v>286</v>
      </c>
      <c r="BB106" s="80" t="str">
        <f>VLOOKUP(BC106,$AX:$AY,2,FALSE)</f>
        <v>零售市场部</v>
      </c>
      <c r="BC106" s="80" t="s">
        <v>168</v>
      </c>
      <c r="BD106" s="80">
        <v>89</v>
      </c>
    </row>
    <row r="107" s="80" customFormat="1" ht="17.25" spans="1:56">
      <c r="A107" s="95"/>
      <c r="B107" s="95"/>
      <c r="C107" s="95"/>
      <c r="D107" s="95"/>
      <c r="E107" s="95"/>
      <c r="F107" s="95"/>
      <c r="G107" s="95"/>
      <c r="H107" s="95"/>
      <c r="I107" s="95"/>
      <c r="J107" s="95"/>
      <c r="K107" s="95"/>
      <c r="Y107" s="98"/>
      <c r="Z107" s="80">
        <f t="shared" si="14"/>
        <v>0</v>
      </c>
      <c r="AA107" s="80" t="str">
        <f t="shared" si="13"/>
        <v>零售市场部</v>
      </c>
      <c r="AB107" s="81" t="s">
        <v>403</v>
      </c>
      <c r="AC107" s="81">
        <v>0</v>
      </c>
      <c r="AD107" s="81">
        <v>0</v>
      </c>
      <c r="AE107" s="81">
        <v>0</v>
      </c>
      <c r="AF107" s="81">
        <v>0</v>
      </c>
      <c r="AG107" s="80" t="str">
        <f>IFERROR(VLOOKUP(AB107,$AI:$AJ,2,FALSE),0)</f>
        <v>零售市场部</v>
      </c>
      <c r="AI107" s="89" t="s">
        <v>404</v>
      </c>
      <c r="AJ107" s="89" t="s">
        <v>286</v>
      </c>
      <c r="AL107" s="83"/>
      <c r="AM107" s="83"/>
      <c r="AN107" s="83"/>
      <c r="AO107" s="83"/>
      <c r="AP107" s="83"/>
      <c r="AX107" s="80" t="s">
        <v>404</v>
      </c>
      <c r="AY107" s="80" t="s">
        <v>286</v>
      </c>
      <c r="BB107" s="80" t="str">
        <f>VLOOKUP(BC107,$AX:$AY,2,FALSE)</f>
        <v>新园路支行</v>
      </c>
      <c r="BC107" s="80" t="s">
        <v>172</v>
      </c>
      <c r="BD107" s="80">
        <v>0</v>
      </c>
    </row>
    <row r="108" s="80" customFormat="1" ht="17.25" spans="1:56">
      <c r="A108" s="95"/>
      <c r="B108" s="95"/>
      <c r="C108" s="95"/>
      <c r="D108" s="95"/>
      <c r="E108" s="95"/>
      <c r="F108" s="95"/>
      <c r="G108" s="95"/>
      <c r="H108" s="95"/>
      <c r="I108" s="95"/>
      <c r="J108" s="95"/>
      <c r="K108" s="95"/>
      <c r="Y108" s="98"/>
      <c r="Z108" s="80">
        <f t="shared" si="14"/>
        <v>0</v>
      </c>
      <c r="AA108" s="80" t="str">
        <f t="shared" si="13"/>
        <v>金桥支行</v>
      </c>
      <c r="AB108" s="81" t="s">
        <v>70</v>
      </c>
      <c r="AC108" s="81">
        <v>0</v>
      </c>
      <c r="AD108" s="81">
        <v>0</v>
      </c>
      <c r="AE108" s="81">
        <v>0</v>
      </c>
      <c r="AF108" s="81">
        <v>100000</v>
      </c>
      <c r="AG108" s="80" t="str">
        <f>IFERROR(VLOOKUP(AB108,$AI:$AJ,2,FALSE),0)</f>
        <v>金桥支行</v>
      </c>
      <c r="AI108" s="90" t="s">
        <v>406</v>
      </c>
      <c r="AJ108" s="89" t="s">
        <v>286</v>
      </c>
      <c r="AL108" s="83"/>
      <c r="AM108" s="83"/>
      <c r="AN108" s="83"/>
      <c r="AO108" s="83"/>
      <c r="AP108" s="83"/>
      <c r="AX108" s="80" t="s">
        <v>406</v>
      </c>
      <c r="AY108" s="80" t="s">
        <v>286</v>
      </c>
      <c r="BB108" s="80" t="str">
        <f>VLOOKUP(BC108,$AX:$AY,2,FALSE)</f>
        <v>江镇支行</v>
      </c>
      <c r="BC108" s="80" t="s">
        <v>405</v>
      </c>
      <c r="BD108" s="80">
        <v>0</v>
      </c>
    </row>
    <row r="109" s="80" customFormat="1" ht="17.25" spans="1:56">
      <c r="A109" s="95"/>
      <c r="B109" s="95"/>
      <c r="C109" s="95"/>
      <c r="D109" s="95"/>
      <c r="E109" s="95"/>
      <c r="F109" s="95"/>
      <c r="G109" s="95"/>
      <c r="H109" s="95"/>
      <c r="I109" s="95"/>
      <c r="J109" s="95"/>
      <c r="K109" s="95"/>
      <c r="Y109" s="98"/>
      <c r="Z109" s="80">
        <f t="shared" si="14"/>
        <v>0</v>
      </c>
      <c r="AA109" s="80" t="str">
        <f t="shared" si="13"/>
        <v>零售市场部</v>
      </c>
      <c r="AB109" s="81" t="s">
        <v>408</v>
      </c>
      <c r="AC109" s="81">
        <v>0</v>
      </c>
      <c r="AD109" s="81">
        <v>0</v>
      </c>
      <c r="AE109" s="81">
        <v>0</v>
      </c>
      <c r="AF109" s="81">
        <v>0</v>
      </c>
      <c r="AG109" s="80" t="str">
        <f>IFERROR(VLOOKUP(AB109,$AI:$AJ,2,FALSE),0)</f>
        <v>零售市场部</v>
      </c>
      <c r="AI109" s="89" t="s">
        <v>409</v>
      </c>
      <c r="AJ109" s="89" t="s">
        <v>286</v>
      </c>
      <c r="AL109" s="83"/>
      <c r="AM109" s="83"/>
      <c r="AN109" s="83"/>
      <c r="AO109" s="83"/>
      <c r="AP109" s="83"/>
      <c r="AX109" s="80" t="s">
        <v>409</v>
      </c>
      <c r="AY109" s="80" t="s">
        <v>286</v>
      </c>
      <c r="BB109" s="80" t="str">
        <f>VLOOKUP(BC109,$AX:$AY,2,FALSE)</f>
        <v>凌兆分理处</v>
      </c>
      <c r="BC109" s="80" t="s">
        <v>861</v>
      </c>
      <c r="BD109" s="80">
        <v>1</v>
      </c>
    </row>
    <row r="110" s="80" customFormat="1" ht="17.25" spans="1:56">
      <c r="A110" s="95"/>
      <c r="B110" s="95"/>
      <c r="C110" s="95"/>
      <c r="D110" s="95"/>
      <c r="E110" s="95"/>
      <c r="F110" s="95"/>
      <c r="G110" s="95"/>
      <c r="H110" s="95"/>
      <c r="I110" s="95"/>
      <c r="J110" s="95"/>
      <c r="K110" s="95"/>
      <c r="Y110" s="98"/>
      <c r="Z110" s="80">
        <f t="shared" si="14"/>
        <v>0</v>
      </c>
      <c r="AA110" s="80" t="str">
        <f t="shared" si="13"/>
        <v>龚路支行</v>
      </c>
      <c r="AB110" s="81" t="s">
        <v>411</v>
      </c>
      <c r="AC110" s="81">
        <v>0</v>
      </c>
      <c r="AD110" s="81">
        <v>0</v>
      </c>
      <c r="AE110" s="81">
        <v>0</v>
      </c>
      <c r="AF110" s="81">
        <v>0</v>
      </c>
      <c r="AG110" s="80" t="str">
        <f>IFERROR(VLOOKUP(AB110,$AI:$AJ,2,FALSE),0)</f>
        <v>龚路支行</v>
      </c>
      <c r="AI110" s="89" t="s">
        <v>412</v>
      </c>
      <c r="AJ110" s="89" t="s">
        <v>286</v>
      </c>
      <c r="AL110" s="83"/>
      <c r="AM110" s="83"/>
      <c r="AN110" s="83"/>
      <c r="AO110" s="83"/>
      <c r="AP110" s="83"/>
      <c r="AX110" s="80" t="s">
        <v>412</v>
      </c>
      <c r="AY110" s="80" t="s">
        <v>286</v>
      </c>
      <c r="BB110" s="80" t="str">
        <f>VLOOKUP(BC110,$AX:$AY,2,FALSE)</f>
        <v>金桥支行</v>
      </c>
      <c r="BC110" s="80" t="s">
        <v>407</v>
      </c>
      <c r="BD110" s="80">
        <v>0</v>
      </c>
    </row>
    <row r="111" s="80" customFormat="1" ht="17.25" spans="1:56">
      <c r="A111" s="95"/>
      <c r="B111" s="95"/>
      <c r="C111" s="95"/>
      <c r="D111" s="95"/>
      <c r="E111" s="95"/>
      <c r="F111" s="95"/>
      <c r="G111" s="95"/>
      <c r="H111" s="95"/>
      <c r="I111" s="95"/>
      <c r="J111" s="95"/>
      <c r="K111" s="95"/>
      <c r="Y111" s="98"/>
      <c r="Z111" s="80">
        <f t="shared" si="14"/>
        <v>0</v>
      </c>
      <c r="AA111" s="80" t="str">
        <f t="shared" si="13"/>
        <v>运营管理部业务保障部</v>
      </c>
      <c r="AB111" s="81" t="s">
        <v>414</v>
      </c>
      <c r="AC111" s="81">
        <v>0</v>
      </c>
      <c r="AD111" s="81">
        <v>0</v>
      </c>
      <c r="AE111" s="81">
        <v>0</v>
      </c>
      <c r="AF111" s="81">
        <v>0</v>
      </c>
      <c r="AG111" s="80" t="str">
        <f>IFERROR(VLOOKUP(AB111,$AI:$AJ,2,FALSE),0)</f>
        <v>运营管理部业务保障部</v>
      </c>
      <c r="AI111" s="89" t="s">
        <v>415</v>
      </c>
      <c r="AJ111" s="89" t="s">
        <v>299</v>
      </c>
      <c r="AL111" s="83"/>
      <c r="AM111" s="83"/>
      <c r="AN111" s="83"/>
      <c r="AO111" s="83"/>
      <c r="AP111" s="83"/>
      <c r="AX111" s="80" t="s">
        <v>415</v>
      </c>
      <c r="AY111" s="80" t="s">
        <v>299</v>
      </c>
      <c r="BB111" s="80" t="str">
        <f>VLOOKUP(BC111,$AX:$AY,2,FALSE)</f>
        <v>营业部</v>
      </c>
      <c r="BC111" s="80" t="s">
        <v>410</v>
      </c>
      <c r="BD111" s="80">
        <v>0</v>
      </c>
    </row>
    <row r="112" s="80" customFormat="1" ht="17.25" spans="1:56">
      <c r="A112" s="95"/>
      <c r="B112" s="95"/>
      <c r="C112" s="95"/>
      <c r="D112" s="95"/>
      <c r="E112" s="95"/>
      <c r="F112" s="95"/>
      <c r="G112" s="95"/>
      <c r="H112" s="95"/>
      <c r="I112" s="95"/>
      <c r="J112" s="95"/>
      <c r="K112" s="95"/>
      <c r="Y112" s="98"/>
      <c r="Z112" s="80">
        <f t="shared" si="14"/>
        <v>0</v>
      </c>
      <c r="AA112" s="80">
        <f t="shared" si="13"/>
        <v>0</v>
      </c>
      <c r="AB112" s="81" t="s">
        <v>417</v>
      </c>
      <c r="AC112" s="81">
        <v>0</v>
      </c>
      <c r="AD112" s="81">
        <v>0</v>
      </c>
      <c r="AE112" s="81">
        <v>0</v>
      </c>
      <c r="AF112" s="81">
        <v>0</v>
      </c>
      <c r="AG112" s="80">
        <f>IFERROR(VLOOKUP(AB112,$AI:$AJ,2,FALSE),0)</f>
        <v>0</v>
      </c>
      <c r="AI112" s="89" t="s">
        <v>418</v>
      </c>
      <c r="AJ112" s="89" t="s">
        <v>299</v>
      </c>
      <c r="AL112" s="83"/>
      <c r="AM112" s="83"/>
      <c r="AN112" s="83"/>
      <c r="AO112" s="83"/>
      <c r="AP112" s="83"/>
      <c r="AX112" s="80" t="s">
        <v>418</v>
      </c>
      <c r="AY112" s="80" t="s">
        <v>299</v>
      </c>
      <c r="BB112" s="80" t="str">
        <f>VLOOKUP(BC112,$AX:$AY,2,FALSE)</f>
        <v>北蔡支行</v>
      </c>
      <c r="BC112" s="80" t="s">
        <v>413</v>
      </c>
      <c r="BD112" s="80">
        <v>0</v>
      </c>
    </row>
    <row r="113" s="80" customFormat="1" ht="17.25" spans="1:56">
      <c r="A113" s="95"/>
      <c r="B113" s="95"/>
      <c r="C113" s="95"/>
      <c r="D113" s="95"/>
      <c r="E113" s="95"/>
      <c r="F113" s="95"/>
      <c r="G113" s="95"/>
      <c r="H113" s="95"/>
      <c r="I113" s="95"/>
      <c r="J113" s="95"/>
      <c r="K113" s="95"/>
      <c r="Y113" s="98"/>
      <c r="Z113" s="80">
        <f t="shared" si="14"/>
        <v>0</v>
      </c>
      <c r="AA113" s="80" t="str">
        <f t="shared" si="13"/>
        <v>办公室</v>
      </c>
      <c r="AB113" s="81" t="s">
        <v>137</v>
      </c>
      <c r="AC113" s="81">
        <v>0</v>
      </c>
      <c r="AD113" s="81">
        <v>0</v>
      </c>
      <c r="AE113" s="81">
        <v>0</v>
      </c>
      <c r="AF113" s="81">
        <v>0</v>
      </c>
      <c r="AG113" s="80" t="str">
        <f>IFERROR(VLOOKUP(AB113,$AI:$AJ,2,FALSE),0)</f>
        <v>办公室</v>
      </c>
      <c r="AI113" s="89" t="s">
        <v>419</v>
      </c>
      <c r="AJ113" s="89" t="s">
        <v>299</v>
      </c>
      <c r="AL113" s="83"/>
      <c r="AM113" s="83"/>
      <c r="AN113" s="83"/>
      <c r="AO113" s="83"/>
      <c r="AP113" s="83"/>
      <c r="AX113" s="80" t="s">
        <v>419</v>
      </c>
      <c r="AY113" s="80" t="s">
        <v>299</v>
      </c>
      <c r="BB113" s="80" t="str">
        <f>VLOOKUP(BC113,$AX:$AY,2,FALSE)</f>
        <v>潼港分理处</v>
      </c>
      <c r="BC113" s="80" t="s">
        <v>416</v>
      </c>
      <c r="BD113" s="80">
        <v>0</v>
      </c>
    </row>
    <row r="114" s="80" customFormat="1" ht="17.25" spans="1:56">
      <c r="A114" s="95"/>
      <c r="B114" s="95"/>
      <c r="C114" s="95"/>
      <c r="D114" s="95"/>
      <c r="E114" s="95"/>
      <c r="F114" s="95"/>
      <c r="G114" s="95"/>
      <c r="H114" s="95"/>
      <c r="I114" s="95"/>
      <c r="J114" s="95"/>
      <c r="K114" s="95"/>
      <c r="Y114" s="98"/>
      <c r="Z114" s="80">
        <f t="shared" si="14"/>
        <v>0</v>
      </c>
      <c r="AA114" s="80" t="str">
        <f t="shared" si="13"/>
        <v>民耀分理处</v>
      </c>
      <c r="AB114" s="81" t="s">
        <v>421</v>
      </c>
      <c r="AC114" s="81">
        <v>0</v>
      </c>
      <c r="AD114" s="81">
        <v>0</v>
      </c>
      <c r="AE114" s="81">
        <v>0</v>
      </c>
      <c r="AF114" s="81">
        <v>0</v>
      </c>
      <c r="AG114" s="80" t="str">
        <f>IFERROR(VLOOKUP(AB114,$AI:$AJ,2,FALSE),0)</f>
        <v>民耀分理处</v>
      </c>
      <c r="AI114" s="89" t="s">
        <v>414</v>
      </c>
      <c r="AJ114" s="89" t="s">
        <v>299</v>
      </c>
      <c r="AL114" s="83"/>
      <c r="AM114" s="83"/>
      <c r="AN114" s="83"/>
      <c r="AO114" s="83"/>
      <c r="AP114" s="83"/>
      <c r="AX114" s="80" t="s">
        <v>414</v>
      </c>
      <c r="AY114" s="80" t="s">
        <v>299</v>
      </c>
      <c r="BB114" s="80" t="str">
        <f>VLOOKUP(BC114,$AX:$AY,2,FALSE)</f>
        <v>曹路支行</v>
      </c>
      <c r="BC114" s="80" t="s">
        <v>226</v>
      </c>
      <c r="BD114" s="80">
        <v>0</v>
      </c>
    </row>
    <row r="115" s="80" customFormat="1" ht="17.25" spans="1:56">
      <c r="A115" s="95"/>
      <c r="B115" s="95"/>
      <c r="C115" s="95"/>
      <c r="D115" s="95"/>
      <c r="E115" s="95"/>
      <c r="F115" s="95"/>
      <c r="G115" s="95"/>
      <c r="H115" s="95"/>
      <c r="I115" s="95"/>
      <c r="J115" s="95"/>
      <c r="K115" s="95"/>
      <c r="Y115" s="98"/>
      <c r="Z115" s="80">
        <f t="shared" si="14"/>
        <v>0</v>
      </c>
      <c r="AA115" s="80" t="str">
        <f t="shared" si="13"/>
        <v>零售市场部</v>
      </c>
      <c r="AB115" s="81" t="s">
        <v>423</v>
      </c>
      <c r="AC115" s="81">
        <v>0</v>
      </c>
      <c r="AD115" s="81">
        <v>0</v>
      </c>
      <c r="AE115" s="81">
        <v>0</v>
      </c>
      <c r="AF115" s="81">
        <v>0</v>
      </c>
      <c r="AG115" s="80" t="str">
        <f>IFERROR(VLOOKUP(AB115,$AI:$AJ,2,FALSE),0)</f>
        <v>零售市场部</v>
      </c>
      <c r="AI115" s="89" t="s">
        <v>424</v>
      </c>
      <c r="AJ115" s="89" t="s">
        <v>299</v>
      </c>
      <c r="AL115" s="83"/>
      <c r="AM115" s="83"/>
      <c r="AN115" s="83"/>
      <c r="AO115" s="83"/>
      <c r="AP115" s="83"/>
      <c r="AX115" s="80" t="s">
        <v>424</v>
      </c>
      <c r="AY115" s="80" t="s">
        <v>299</v>
      </c>
      <c r="BB115" s="80" t="str">
        <f>VLOOKUP(BC115,$AX:$AY,2,FALSE)</f>
        <v>营业部</v>
      </c>
      <c r="BC115" s="80" t="s">
        <v>420</v>
      </c>
      <c r="BD115" s="80">
        <v>0</v>
      </c>
    </row>
    <row r="116" s="80" customFormat="1" ht="17.25" spans="1:56">
      <c r="A116" s="95"/>
      <c r="B116" s="95"/>
      <c r="C116" s="95"/>
      <c r="D116" s="95"/>
      <c r="E116" s="95"/>
      <c r="F116" s="95"/>
      <c r="G116" s="95"/>
      <c r="H116" s="95"/>
      <c r="I116" s="95"/>
      <c r="J116" s="95"/>
      <c r="K116" s="95"/>
      <c r="Y116" s="98"/>
      <c r="Z116" s="80">
        <f t="shared" si="14"/>
        <v>0</v>
      </c>
      <c r="AA116" s="80" t="str">
        <f t="shared" si="13"/>
        <v>金海华城分理处</v>
      </c>
      <c r="AB116" s="81" t="s">
        <v>426</v>
      </c>
      <c r="AC116" s="81">
        <v>0</v>
      </c>
      <c r="AD116" s="81">
        <v>0</v>
      </c>
      <c r="AE116" s="81">
        <v>0</v>
      </c>
      <c r="AF116" s="81">
        <v>0</v>
      </c>
      <c r="AG116" s="80" t="str">
        <f>IFERROR(VLOOKUP(AB116,$AI:$AJ,2,FALSE),0)</f>
        <v>金海华城分理处</v>
      </c>
      <c r="AI116" s="89" t="s">
        <v>427</v>
      </c>
      <c r="AJ116" s="89" t="s">
        <v>299</v>
      </c>
      <c r="AL116" s="83"/>
      <c r="AM116" s="83"/>
      <c r="AN116" s="83"/>
      <c r="AO116" s="83"/>
      <c r="AP116" s="83"/>
      <c r="AX116" s="80" t="s">
        <v>427</v>
      </c>
      <c r="AY116" s="80" t="s">
        <v>299</v>
      </c>
      <c r="BB116" s="80" t="str">
        <f>VLOOKUP(BC116,$AX:$AY,2,FALSE)</f>
        <v>六团支行</v>
      </c>
      <c r="BC116" s="80" t="s">
        <v>422</v>
      </c>
      <c r="BD116" s="80">
        <v>0</v>
      </c>
    </row>
    <row r="117" s="80" customFormat="1" ht="17.25" spans="1:56">
      <c r="A117" s="95"/>
      <c r="B117" s="95"/>
      <c r="C117" s="95"/>
      <c r="D117" s="95"/>
      <c r="E117" s="95"/>
      <c r="F117" s="95"/>
      <c r="G117" s="95"/>
      <c r="H117" s="95"/>
      <c r="I117" s="95"/>
      <c r="J117" s="95"/>
      <c r="K117" s="95"/>
      <c r="Y117" s="98"/>
      <c r="Z117" s="80">
        <f t="shared" si="14"/>
        <v>0</v>
      </c>
      <c r="AA117" s="80">
        <f t="shared" si="13"/>
        <v>0</v>
      </c>
      <c r="AB117" s="81" t="s">
        <v>429</v>
      </c>
      <c r="AC117" s="81">
        <v>0</v>
      </c>
      <c r="AD117" s="81">
        <v>0</v>
      </c>
      <c r="AE117" s="81">
        <v>0</v>
      </c>
      <c r="AF117" s="81">
        <v>0</v>
      </c>
      <c r="AG117" s="80">
        <f>IFERROR(VLOOKUP(AB117,$AI:$AJ,2,FALSE),0)</f>
        <v>0</v>
      </c>
      <c r="AI117" s="89" t="s">
        <v>430</v>
      </c>
      <c r="AJ117" s="89" t="s">
        <v>299</v>
      </c>
      <c r="AL117" s="83"/>
      <c r="AM117" s="83"/>
      <c r="AN117" s="83"/>
      <c r="AO117" s="83"/>
      <c r="AP117" s="83"/>
      <c r="AX117" s="80" t="s">
        <v>430</v>
      </c>
      <c r="AY117" s="80" t="s">
        <v>299</v>
      </c>
      <c r="BB117" s="80" t="str">
        <f>VLOOKUP(BC117,$AX:$AY,2,FALSE)</f>
        <v>香山分理处</v>
      </c>
      <c r="BC117" s="80" t="s">
        <v>425</v>
      </c>
      <c r="BD117" s="80">
        <v>0</v>
      </c>
    </row>
    <row r="118" s="80" customFormat="1" ht="17.25" spans="1:56">
      <c r="A118" s="95"/>
      <c r="B118" s="95"/>
      <c r="C118" s="95"/>
      <c r="D118" s="95"/>
      <c r="E118" s="95"/>
      <c r="F118" s="95"/>
      <c r="G118" s="95"/>
      <c r="H118" s="95"/>
      <c r="I118" s="95"/>
      <c r="J118" s="95"/>
      <c r="K118" s="95"/>
      <c r="Y118" s="98"/>
      <c r="Z118" s="80">
        <f t="shared" si="14"/>
        <v>0</v>
      </c>
      <c r="AA118" s="80" t="str">
        <f t="shared" si="13"/>
        <v>龚路支行</v>
      </c>
      <c r="AB118" s="81" t="s">
        <v>432</v>
      </c>
      <c r="AC118" s="81">
        <v>0</v>
      </c>
      <c r="AD118" s="81">
        <v>0</v>
      </c>
      <c r="AE118" s="81">
        <v>0</v>
      </c>
      <c r="AF118" s="81">
        <v>0</v>
      </c>
      <c r="AG118" s="80" t="str">
        <f>IFERROR(VLOOKUP(AB118,$AI:$AJ,2,FALSE),0)</f>
        <v>龚路支行</v>
      </c>
      <c r="AI118" s="89" t="s">
        <v>433</v>
      </c>
      <c r="AJ118" s="89" t="s">
        <v>299</v>
      </c>
      <c r="AL118" s="83"/>
      <c r="AM118" s="83"/>
      <c r="AN118" s="83"/>
      <c r="AO118" s="83"/>
      <c r="AP118" s="83"/>
      <c r="AX118" s="80" t="s">
        <v>433</v>
      </c>
      <c r="AY118" s="80" t="s">
        <v>299</v>
      </c>
      <c r="BB118" s="80" t="str">
        <f>VLOOKUP(BC118,$AX:$AY,2,FALSE)</f>
        <v>江镇支行</v>
      </c>
      <c r="BC118" s="80" t="s">
        <v>428</v>
      </c>
      <c r="BD118" s="80">
        <v>0</v>
      </c>
    </row>
    <row r="119" s="80" customFormat="1" ht="17.25" spans="1:56">
      <c r="A119" s="95"/>
      <c r="B119" s="95"/>
      <c r="C119" s="95"/>
      <c r="D119" s="95"/>
      <c r="E119" s="95"/>
      <c r="F119" s="95"/>
      <c r="G119" s="95"/>
      <c r="H119" s="95"/>
      <c r="I119" s="95"/>
      <c r="J119" s="95"/>
      <c r="K119" s="95"/>
      <c r="Y119" s="98"/>
      <c r="Z119" s="80">
        <f t="shared" si="14"/>
        <v>0</v>
      </c>
      <c r="AA119" s="80" t="str">
        <f t="shared" si="13"/>
        <v>花木支行</v>
      </c>
      <c r="AB119" s="81" t="s">
        <v>435</v>
      </c>
      <c r="AC119" s="81">
        <v>0</v>
      </c>
      <c r="AD119" s="81">
        <v>0</v>
      </c>
      <c r="AE119" s="81">
        <v>0</v>
      </c>
      <c r="AF119" s="81">
        <v>0</v>
      </c>
      <c r="AG119" s="80" t="str">
        <f>IFERROR(VLOOKUP(AB119,$AI:$AJ,2,FALSE),0)</f>
        <v>花木支行</v>
      </c>
      <c r="AI119" s="89" t="s">
        <v>436</v>
      </c>
      <c r="AJ119" s="89" t="s">
        <v>299</v>
      </c>
      <c r="AL119" s="83"/>
      <c r="AM119" s="83"/>
      <c r="AN119" s="83"/>
      <c r="AO119" s="83"/>
      <c r="AP119" s="83"/>
      <c r="AX119" s="80" t="s">
        <v>436</v>
      </c>
      <c r="AY119" s="80" t="s">
        <v>299</v>
      </c>
      <c r="BB119" s="80" t="str">
        <f>VLOOKUP(BC119,$AX:$AY,2,FALSE)</f>
        <v>严桥支行</v>
      </c>
      <c r="BC119" s="80" t="s">
        <v>431</v>
      </c>
      <c r="BD119" s="80">
        <v>0</v>
      </c>
    </row>
    <row r="120" s="80" customFormat="1" ht="17.25" spans="1:56">
      <c r="A120" s="95"/>
      <c r="B120" s="95"/>
      <c r="C120" s="95"/>
      <c r="D120" s="95"/>
      <c r="E120" s="95"/>
      <c r="F120" s="95"/>
      <c r="G120" s="95"/>
      <c r="H120" s="95"/>
      <c r="I120" s="95"/>
      <c r="J120" s="95"/>
      <c r="K120" s="95"/>
      <c r="Y120" s="98"/>
      <c r="Z120" s="80">
        <f t="shared" si="14"/>
        <v>0</v>
      </c>
      <c r="AA120" s="80" t="str">
        <f t="shared" si="13"/>
        <v>高桥支行</v>
      </c>
      <c r="AB120" s="81" t="s">
        <v>438</v>
      </c>
      <c r="AC120" s="81">
        <v>0</v>
      </c>
      <c r="AD120" s="81">
        <v>0</v>
      </c>
      <c r="AE120" s="81">
        <v>0</v>
      </c>
      <c r="AF120" s="81">
        <v>0</v>
      </c>
      <c r="AG120" s="80" t="str">
        <f>IFERROR(VLOOKUP(AB120,$AI:$AJ,2,FALSE),0)</f>
        <v>高桥支行</v>
      </c>
      <c r="AI120" s="89" t="s">
        <v>439</v>
      </c>
      <c r="AJ120" s="89" t="s">
        <v>299</v>
      </c>
      <c r="AL120" s="83"/>
      <c r="AM120" s="83"/>
      <c r="AN120" s="83"/>
      <c r="AO120" s="83"/>
      <c r="AP120" s="83"/>
      <c r="AX120" s="80" t="s">
        <v>439</v>
      </c>
      <c r="AY120" s="80" t="s">
        <v>299</v>
      </c>
      <c r="BB120" s="80" t="str">
        <f>VLOOKUP(BC120,$AX:$AY,2,FALSE)</f>
        <v>蔡路支行</v>
      </c>
      <c r="BC120" s="80" t="s">
        <v>434</v>
      </c>
      <c r="BD120" s="80">
        <v>0</v>
      </c>
    </row>
    <row r="121" s="80" customFormat="1" ht="17.25" spans="1:56">
      <c r="A121" s="95"/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Y121" s="98"/>
      <c r="Z121" s="80">
        <f t="shared" si="14"/>
        <v>0</v>
      </c>
      <c r="AA121" s="80">
        <f t="shared" si="13"/>
        <v>0</v>
      </c>
      <c r="AB121" s="81" t="s">
        <v>441</v>
      </c>
      <c r="AC121" s="81">
        <v>0</v>
      </c>
      <c r="AD121" s="81">
        <v>0</v>
      </c>
      <c r="AE121" s="81">
        <v>0</v>
      </c>
      <c r="AF121" s="81">
        <v>0</v>
      </c>
      <c r="AG121" s="80">
        <f>IFERROR(VLOOKUP(AB121,$AI:$AJ,2,FALSE),0)</f>
        <v>0</v>
      </c>
      <c r="AI121" s="89" t="s">
        <v>442</v>
      </c>
      <c r="AJ121" s="89" t="s">
        <v>299</v>
      </c>
      <c r="AL121" s="83"/>
      <c r="AM121" s="83"/>
      <c r="AN121" s="83"/>
      <c r="AO121" s="83"/>
      <c r="AP121" s="83"/>
      <c r="AX121" s="80" t="s">
        <v>442</v>
      </c>
      <c r="AY121" s="80" t="s">
        <v>299</v>
      </c>
      <c r="BB121" s="80" t="str">
        <f>VLOOKUP(BC121,$AX:$AY,2,FALSE)</f>
        <v>唐镇支行</v>
      </c>
      <c r="BC121" s="80" t="s">
        <v>437</v>
      </c>
      <c r="BD121" s="80">
        <v>0</v>
      </c>
    </row>
    <row r="122" s="80" customFormat="1" ht="17.25" spans="1:56">
      <c r="A122" s="95"/>
      <c r="B122" s="95"/>
      <c r="C122" s="95"/>
      <c r="D122" s="95"/>
      <c r="E122" s="95"/>
      <c r="F122" s="95"/>
      <c r="G122" s="95"/>
      <c r="H122" s="95"/>
      <c r="I122" s="95"/>
      <c r="J122" s="95"/>
      <c r="K122" s="95"/>
      <c r="Y122" s="98"/>
      <c r="Z122" s="80">
        <f t="shared" si="14"/>
        <v>0</v>
      </c>
      <c r="AA122" s="80" t="str">
        <f t="shared" si="13"/>
        <v>潼港分理处</v>
      </c>
      <c r="AB122" s="81" t="s">
        <v>443</v>
      </c>
      <c r="AC122" s="81">
        <v>0</v>
      </c>
      <c r="AD122" s="81">
        <v>0</v>
      </c>
      <c r="AE122" s="81">
        <v>0</v>
      </c>
      <c r="AF122" s="81">
        <v>0</v>
      </c>
      <c r="AG122" s="80" t="str">
        <f>IFERROR(VLOOKUP(AB122,$AI:$AJ,2,FALSE),0)</f>
        <v>潼港分理处</v>
      </c>
      <c r="AI122" s="89" t="s">
        <v>444</v>
      </c>
      <c r="AJ122" s="89" t="s">
        <v>299</v>
      </c>
      <c r="AL122" s="83"/>
      <c r="AM122" s="83"/>
      <c r="AN122" s="83"/>
      <c r="AO122" s="83"/>
      <c r="AP122" s="83"/>
      <c r="AX122" s="80" t="s">
        <v>444</v>
      </c>
      <c r="AY122" s="80" t="s">
        <v>299</v>
      </c>
      <c r="BB122" s="80" t="str">
        <f>VLOOKUP(BC122,$AX:$AY,2,FALSE)</f>
        <v>东波分理处</v>
      </c>
      <c r="BC122" s="80" t="s">
        <v>440</v>
      </c>
      <c r="BD122" s="80">
        <v>0</v>
      </c>
    </row>
    <row r="123" s="80" customFormat="1" ht="17.25" spans="1:56">
      <c r="A123" s="95"/>
      <c r="B123" s="95"/>
      <c r="C123" s="95"/>
      <c r="D123" s="95"/>
      <c r="E123" s="95"/>
      <c r="F123" s="95"/>
      <c r="G123" s="95"/>
      <c r="H123" s="95"/>
      <c r="I123" s="95"/>
      <c r="J123" s="95"/>
      <c r="K123" s="95"/>
      <c r="Y123" s="98"/>
      <c r="Z123" s="80">
        <f t="shared" si="14"/>
        <v>0</v>
      </c>
      <c r="AA123" s="80" t="str">
        <f t="shared" si="13"/>
        <v>零售市场部</v>
      </c>
      <c r="AB123" s="81" t="s">
        <v>77</v>
      </c>
      <c r="AC123" s="81">
        <v>0</v>
      </c>
      <c r="AD123" s="81">
        <v>0</v>
      </c>
      <c r="AE123" s="81">
        <v>0</v>
      </c>
      <c r="AF123" s="81">
        <v>50000</v>
      </c>
      <c r="AG123" s="80" t="str">
        <f>IFERROR(VLOOKUP(AB123,$AI:$AJ,2,FALSE),0)</f>
        <v>零售市场部</v>
      </c>
      <c r="AI123" s="89" t="s">
        <v>445</v>
      </c>
      <c r="AJ123" s="89" t="s">
        <v>299</v>
      </c>
      <c r="AL123" s="83"/>
      <c r="AM123" s="83"/>
      <c r="AN123" s="83"/>
      <c r="AO123" s="83"/>
      <c r="AP123" s="83"/>
      <c r="AX123" s="80" t="s">
        <v>445</v>
      </c>
      <c r="AY123" s="80" t="s">
        <v>299</v>
      </c>
      <c r="BB123" s="80" t="str">
        <f>VLOOKUP(BC123,$AX:$AY,2,FALSE)</f>
        <v>零售市场部</v>
      </c>
      <c r="BC123" s="80" t="s">
        <v>179</v>
      </c>
      <c r="BD123" s="80">
        <v>16</v>
      </c>
    </row>
    <row r="124" s="80" customFormat="1" ht="17.25" spans="1:56">
      <c r="A124" s="95"/>
      <c r="B124" s="95"/>
      <c r="C124" s="95"/>
      <c r="D124" s="95"/>
      <c r="E124" s="95"/>
      <c r="F124" s="95"/>
      <c r="G124" s="95"/>
      <c r="H124" s="95"/>
      <c r="I124" s="95"/>
      <c r="J124" s="95"/>
      <c r="K124" s="95"/>
      <c r="Y124" s="98"/>
      <c r="Z124" s="80">
        <f t="shared" si="14"/>
        <v>0</v>
      </c>
      <c r="AA124" s="80">
        <f t="shared" si="13"/>
        <v>0</v>
      </c>
      <c r="AB124" s="81" t="s">
        <v>447</v>
      </c>
      <c r="AC124" s="81">
        <v>0</v>
      </c>
      <c r="AD124" s="81">
        <v>0</v>
      </c>
      <c r="AE124" s="81">
        <v>0</v>
      </c>
      <c r="AF124" s="81">
        <v>0</v>
      </c>
      <c r="AG124" s="80">
        <f>IFERROR(VLOOKUP(AB124,$AI:$AJ,2,FALSE),0)</f>
        <v>0</v>
      </c>
      <c r="AI124" s="89" t="s">
        <v>448</v>
      </c>
      <c r="AJ124" s="89" t="s">
        <v>299</v>
      </c>
      <c r="AL124" s="83"/>
      <c r="AM124" s="83"/>
      <c r="AN124" s="83"/>
      <c r="AO124" s="83"/>
      <c r="AP124" s="83"/>
      <c r="AX124" s="80" t="s">
        <v>448</v>
      </c>
      <c r="AY124" s="80" t="s">
        <v>299</v>
      </c>
      <c r="BB124" s="80" t="str">
        <f>VLOOKUP(BC124,$AX:$AY,2,FALSE)</f>
        <v>芳华分理处</v>
      </c>
      <c r="BC124" s="80" t="s">
        <v>232</v>
      </c>
      <c r="BD124" s="80">
        <v>0</v>
      </c>
    </row>
    <row r="125" s="80" customFormat="1" ht="17.25" spans="1:56">
      <c r="A125" s="95"/>
      <c r="B125" s="95"/>
      <c r="C125" s="95"/>
      <c r="D125" s="95"/>
      <c r="E125" s="95"/>
      <c r="F125" s="95"/>
      <c r="G125" s="95"/>
      <c r="H125" s="95"/>
      <c r="I125" s="95"/>
      <c r="J125" s="95"/>
      <c r="K125" s="95"/>
      <c r="Y125" s="98"/>
      <c r="Z125" s="80">
        <f t="shared" si="14"/>
        <v>0</v>
      </c>
      <c r="AA125" s="80" t="str">
        <f t="shared" si="13"/>
        <v>香山分理处</v>
      </c>
      <c r="AB125" s="81" t="s">
        <v>183</v>
      </c>
      <c r="AC125" s="81">
        <v>0</v>
      </c>
      <c r="AD125" s="81">
        <v>0</v>
      </c>
      <c r="AE125" s="81">
        <v>0</v>
      </c>
      <c r="AF125" s="81">
        <v>0</v>
      </c>
      <c r="AG125" s="80" t="str">
        <f>IFERROR(VLOOKUP(AB125,$AI:$AJ,2,FALSE),0)</f>
        <v>香山分理处</v>
      </c>
      <c r="AI125" s="89" t="s">
        <v>450</v>
      </c>
      <c r="AJ125" s="89" t="s">
        <v>299</v>
      </c>
      <c r="AL125" s="83"/>
      <c r="AM125" s="83"/>
      <c r="AN125" s="83"/>
      <c r="AO125" s="83"/>
      <c r="AP125" s="83"/>
      <c r="AX125" s="80" t="s">
        <v>450</v>
      </c>
      <c r="AY125" s="80" t="s">
        <v>299</v>
      </c>
      <c r="BB125" s="80" t="str">
        <f>VLOOKUP(BC125,$AX:$AY,2,FALSE)</f>
        <v>民耀分理处</v>
      </c>
      <c r="BC125" s="80" t="s">
        <v>446</v>
      </c>
      <c r="BD125" s="80">
        <v>0</v>
      </c>
    </row>
    <row r="126" s="80" customFormat="1" ht="17.25" spans="1:56">
      <c r="A126" s="95"/>
      <c r="B126" s="95"/>
      <c r="C126" s="95"/>
      <c r="D126" s="95"/>
      <c r="E126" s="95"/>
      <c r="F126" s="95"/>
      <c r="G126" s="95"/>
      <c r="H126" s="95"/>
      <c r="I126" s="95"/>
      <c r="J126" s="95"/>
      <c r="K126" s="95"/>
      <c r="Y126" s="98"/>
      <c r="Z126" s="80">
        <f t="shared" si="14"/>
        <v>0</v>
      </c>
      <c r="AA126" s="80" t="str">
        <f t="shared" si="13"/>
        <v>王港支行</v>
      </c>
      <c r="AB126" s="81" t="s">
        <v>452</v>
      </c>
      <c r="AC126" s="81">
        <v>0</v>
      </c>
      <c r="AD126" s="81">
        <v>0</v>
      </c>
      <c r="AE126" s="81">
        <v>0</v>
      </c>
      <c r="AF126" s="81">
        <v>0</v>
      </c>
      <c r="AG126" s="80" t="str">
        <f>IFERROR(VLOOKUP(AB126,$AI:$AJ,2,FALSE),0)</f>
        <v>王港支行</v>
      </c>
      <c r="AI126" s="89" t="s">
        <v>453</v>
      </c>
      <c r="AJ126" s="89" t="s">
        <v>299</v>
      </c>
      <c r="AL126" s="83"/>
      <c r="AM126" s="83"/>
      <c r="AN126" s="83"/>
      <c r="AO126" s="83"/>
      <c r="AP126" s="83"/>
      <c r="AX126" s="80" t="s">
        <v>453</v>
      </c>
      <c r="AY126" s="80" t="s">
        <v>299</v>
      </c>
      <c r="BB126" s="80" t="str">
        <f>VLOOKUP(BC126,$AX:$AY,2,FALSE)</f>
        <v>金杨支行</v>
      </c>
      <c r="BC126" s="80" t="s">
        <v>449</v>
      </c>
      <c r="BD126" s="80">
        <v>0</v>
      </c>
    </row>
    <row r="127" s="80" customFormat="1" ht="17.25" spans="1:56">
      <c r="A127" s="95"/>
      <c r="B127" s="95"/>
      <c r="C127" s="95"/>
      <c r="D127" s="95"/>
      <c r="E127" s="95"/>
      <c r="F127" s="95"/>
      <c r="G127" s="95"/>
      <c r="H127" s="95"/>
      <c r="I127" s="95"/>
      <c r="J127" s="95"/>
      <c r="K127" s="95"/>
      <c r="Y127" s="98"/>
      <c r="Z127" s="80">
        <f t="shared" si="14"/>
        <v>0</v>
      </c>
      <c r="AA127" s="80">
        <f t="shared" si="13"/>
        <v>0</v>
      </c>
      <c r="AB127" s="81" t="s">
        <v>454</v>
      </c>
      <c r="AC127" s="81">
        <v>0</v>
      </c>
      <c r="AD127" s="81">
        <v>0</v>
      </c>
      <c r="AE127" s="81">
        <v>0</v>
      </c>
      <c r="AF127" s="81">
        <v>0</v>
      </c>
      <c r="AG127" s="80">
        <f>IFERROR(VLOOKUP(AB127,$AI:$AJ,2,FALSE),0)</f>
        <v>0</v>
      </c>
      <c r="AI127" s="89" t="s">
        <v>455</v>
      </c>
      <c r="AJ127" s="89" t="s">
        <v>299</v>
      </c>
      <c r="AL127" s="83"/>
      <c r="AM127" s="83"/>
      <c r="AN127" s="83"/>
      <c r="AO127" s="83"/>
      <c r="AP127" s="83"/>
      <c r="AX127" s="80" t="s">
        <v>455</v>
      </c>
      <c r="AY127" s="80" t="s">
        <v>299</v>
      </c>
      <c r="BB127" s="80" t="str">
        <f>VLOOKUP(BC127,$AX:$AY,2,FALSE)</f>
        <v>杨思支行</v>
      </c>
      <c r="BC127" s="80" t="s">
        <v>451</v>
      </c>
      <c r="BD127" s="80">
        <v>0</v>
      </c>
    </row>
    <row r="128" s="80" customFormat="1" ht="17.25" spans="1:56">
      <c r="A128" s="95"/>
      <c r="B128" s="95"/>
      <c r="C128" s="95"/>
      <c r="D128" s="95"/>
      <c r="E128" s="95"/>
      <c r="F128" s="95"/>
      <c r="G128" s="95"/>
      <c r="H128" s="95"/>
      <c r="I128" s="95"/>
      <c r="J128" s="95"/>
      <c r="K128" s="95"/>
      <c r="Y128" s="98"/>
      <c r="Z128" s="80">
        <f t="shared" si="14"/>
        <v>0</v>
      </c>
      <c r="AA128" s="80" t="str">
        <f t="shared" si="13"/>
        <v>公司金融部</v>
      </c>
      <c r="AB128" s="81" t="s">
        <v>201</v>
      </c>
      <c r="AC128" s="81">
        <v>0</v>
      </c>
      <c r="AD128" s="81">
        <v>0</v>
      </c>
      <c r="AE128" s="81">
        <v>0</v>
      </c>
      <c r="AF128" s="81">
        <v>0</v>
      </c>
      <c r="AG128" s="80" t="str">
        <f>IFERROR(VLOOKUP(AB128,$AI:$AJ,2,FALSE),0)</f>
        <v>公司金融部</v>
      </c>
      <c r="AI128" s="89" t="s">
        <v>456</v>
      </c>
      <c r="AJ128" s="89" t="s">
        <v>299</v>
      </c>
      <c r="AL128" s="83"/>
      <c r="AM128" s="83"/>
      <c r="AN128" s="83"/>
      <c r="AO128" s="83"/>
      <c r="AP128" s="83"/>
      <c r="AX128" s="80" t="s">
        <v>456</v>
      </c>
      <c r="AY128" s="80" t="s">
        <v>299</v>
      </c>
      <c r="BB128" s="80" t="str">
        <f>VLOOKUP(BC128,$AX:$AY,2,FALSE)</f>
        <v>花木支行</v>
      </c>
      <c r="BC128" s="80" t="s">
        <v>237</v>
      </c>
      <c r="BD128" s="80">
        <v>3</v>
      </c>
    </row>
    <row r="129" s="80" customFormat="1" ht="17.25" spans="1:56">
      <c r="A129" s="95"/>
      <c r="B129" s="95"/>
      <c r="C129" s="95"/>
      <c r="D129" s="95"/>
      <c r="E129" s="95"/>
      <c r="F129" s="95"/>
      <c r="G129" s="95"/>
      <c r="H129" s="95"/>
      <c r="I129" s="95"/>
      <c r="J129" s="95"/>
      <c r="K129" s="95"/>
      <c r="Y129" s="98"/>
      <c r="Z129" s="80">
        <f t="shared" si="14"/>
        <v>0</v>
      </c>
      <c r="AA129" s="80" t="str">
        <f t="shared" si="13"/>
        <v>办公室</v>
      </c>
      <c r="AB129" s="81" t="s">
        <v>113</v>
      </c>
      <c r="AC129" s="81">
        <v>0</v>
      </c>
      <c r="AD129" s="81">
        <v>0</v>
      </c>
      <c r="AE129" s="81">
        <v>0</v>
      </c>
      <c r="AF129" s="81">
        <v>0</v>
      </c>
      <c r="AG129" s="80" t="str">
        <f>IFERROR(VLOOKUP(AB129,$AI:$AJ,2,FALSE),0)</f>
        <v>办公室</v>
      </c>
      <c r="AI129" s="89" t="s">
        <v>458</v>
      </c>
      <c r="AJ129" s="89" t="s">
        <v>299</v>
      </c>
      <c r="AL129" s="83"/>
      <c r="AM129" s="83"/>
      <c r="AN129" s="83"/>
      <c r="AO129" s="83"/>
      <c r="AP129" s="83"/>
      <c r="AX129" s="80" t="s">
        <v>458</v>
      </c>
      <c r="AY129" s="80" t="s">
        <v>299</v>
      </c>
      <c r="BB129" s="80" t="str">
        <f>VLOOKUP(BC129,$AX:$AY,2,FALSE)</f>
        <v>零售市场部</v>
      </c>
      <c r="BC129" s="80" t="s">
        <v>240</v>
      </c>
      <c r="BD129" s="80">
        <v>3</v>
      </c>
    </row>
    <row r="130" s="80" customFormat="1" ht="17.25" spans="1:56">
      <c r="A130" s="95"/>
      <c r="B130" s="95"/>
      <c r="C130" s="95"/>
      <c r="D130" s="95"/>
      <c r="E130" s="95"/>
      <c r="F130" s="95"/>
      <c r="G130" s="95"/>
      <c r="H130" s="95"/>
      <c r="I130" s="95"/>
      <c r="J130" s="95"/>
      <c r="K130" s="95"/>
      <c r="Y130" s="98"/>
      <c r="Z130" s="80">
        <f t="shared" si="14"/>
        <v>0</v>
      </c>
      <c r="AA130" s="80" t="str">
        <f t="shared" ref="AA130:AA193" si="15">AG130</f>
        <v>王港支行</v>
      </c>
      <c r="AB130" s="81" t="s">
        <v>83</v>
      </c>
      <c r="AC130" s="81">
        <v>0</v>
      </c>
      <c r="AD130" s="81">
        <v>0</v>
      </c>
      <c r="AE130" s="81">
        <v>0</v>
      </c>
      <c r="AF130" s="81">
        <v>0</v>
      </c>
      <c r="AG130" s="80" t="str">
        <f>IFERROR(VLOOKUP(AB130,$AI:$AJ,2,FALSE),0)</f>
        <v>王港支行</v>
      </c>
      <c r="AI130" s="89" t="s">
        <v>460</v>
      </c>
      <c r="AJ130" s="89" t="s">
        <v>299</v>
      </c>
      <c r="AL130" s="83"/>
      <c r="AM130" s="83"/>
      <c r="AN130" s="83"/>
      <c r="AO130" s="83"/>
      <c r="AP130" s="83"/>
      <c r="AX130" s="80" t="s">
        <v>460</v>
      </c>
      <c r="AY130" s="80" t="s">
        <v>299</v>
      </c>
      <c r="BB130" s="80" t="str">
        <f>VLOOKUP(BC130,$AX:$AY,2,FALSE)</f>
        <v>唐镇支行</v>
      </c>
      <c r="BC130" s="80" t="s">
        <v>457</v>
      </c>
      <c r="BD130" s="80">
        <v>0</v>
      </c>
    </row>
    <row r="131" s="80" customFormat="1" ht="17.25" spans="1:56">
      <c r="A131" s="95"/>
      <c r="B131" s="95"/>
      <c r="C131" s="95"/>
      <c r="D131" s="95"/>
      <c r="E131" s="95"/>
      <c r="F131" s="95"/>
      <c r="G131" s="95"/>
      <c r="H131" s="95"/>
      <c r="I131" s="95"/>
      <c r="J131" s="95"/>
      <c r="K131" s="95"/>
      <c r="Y131" s="98"/>
      <c r="Z131" s="80">
        <f t="shared" si="14"/>
        <v>0</v>
      </c>
      <c r="AA131" s="80">
        <f t="shared" si="15"/>
        <v>0</v>
      </c>
      <c r="AB131" s="81" t="s">
        <v>462</v>
      </c>
      <c r="AC131" s="81">
        <v>0</v>
      </c>
      <c r="AD131" s="81">
        <v>0</v>
      </c>
      <c r="AE131" s="81">
        <v>0</v>
      </c>
      <c r="AF131" s="81">
        <v>0</v>
      </c>
      <c r="AG131" s="80">
        <f>IFERROR(VLOOKUP(AB131,$AI:$AJ,2,FALSE),0)</f>
        <v>0</v>
      </c>
      <c r="AI131" s="88" t="s">
        <v>463</v>
      </c>
      <c r="AJ131" s="89" t="s">
        <v>299</v>
      </c>
      <c r="AL131" s="83"/>
      <c r="AM131" s="83"/>
      <c r="AN131" s="83"/>
      <c r="AO131" s="83"/>
      <c r="AP131" s="83"/>
      <c r="AX131" s="80" t="s">
        <v>463</v>
      </c>
      <c r="AY131" s="80" t="s">
        <v>299</v>
      </c>
      <c r="BB131" s="80" t="str">
        <f>VLOOKUP(BC131,$AX:$AY,2,FALSE)</f>
        <v>新园路支行</v>
      </c>
      <c r="BC131" s="80" t="s">
        <v>459</v>
      </c>
      <c r="BD131" s="80">
        <v>0</v>
      </c>
    </row>
    <row r="132" s="80" customFormat="1" ht="17.25" spans="1:56">
      <c r="A132" s="95"/>
      <c r="B132" s="95"/>
      <c r="C132" s="95"/>
      <c r="D132" s="95"/>
      <c r="E132" s="95"/>
      <c r="F132" s="95"/>
      <c r="G132" s="95"/>
      <c r="H132" s="95"/>
      <c r="I132" s="95"/>
      <c r="J132" s="95"/>
      <c r="K132" s="95"/>
      <c r="Y132" s="98"/>
      <c r="Z132" s="80">
        <f t="shared" ref="Z132:Z195" si="16">P132-Y132</f>
        <v>0</v>
      </c>
      <c r="AA132" s="80" t="str">
        <f t="shared" si="15"/>
        <v>公司金融部</v>
      </c>
      <c r="AB132" s="81" t="s">
        <v>197</v>
      </c>
      <c r="AC132" s="81">
        <v>0</v>
      </c>
      <c r="AD132" s="81">
        <v>0</v>
      </c>
      <c r="AE132" s="81">
        <v>0</v>
      </c>
      <c r="AF132" s="81">
        <v>0</v>
      </c>
      <c r="AG132" s="80" t="str">
        <f>IFERROR(VLOOKUP(AB132,$AI:$AJ,2,FALSE),0)</f>
        <v>公司金融部</v>
      </c>
      <c r="AI132" s="90" t="s">
        <v>465</v>
      </c>
      <c r="AJ132" s="89" t="s">
        <v>299</v>
      </c>
      <c r="AL132" s="83"/>
      <c r="AM132" s="83"/>
      <c r="AN132" s="83"/>
      <c r="AO132" s="83"/>
      <c r="AP132" s="83"/>
      <c r="AX132" s="80" t="s">
        <v>465</v>
      </c>
      <c r="AY132" s="80" t="s">
        <v>299</v>
      </c>
      <c r="BB132" s="80" t="str">
        <f>VLOOKUP(BC132,$AX:$AY,2,FALSE)</f>
        <v>香山分理处</v>
      </c>
      <c r="BC132" s="80" t="s">
        <v>461</v>
      </c>
      <c r="BD132" s="80">
        <v>0</v>
      </c>
    </row>
    <row r="133" s="80" customFormat="1" ht="17.25" spans="1:56">
      <c r="A133" s="95"/>
      <c r="B133" s="95"/>
      <c r="C133" s="95"/>
      <c r="D133" s="95"/>
      <c r="E133" s="95"/>
      <c r="F133" s="95"/>
      <c r="G133" s="95"/>
      <c r="H133" s="95"/>
      <c r="I133" s="95"/>
      <c r="J133" s="95"/>
      <c r="K133" s="95"/>
      <c r="Y133" s="98"/>
      <c r="Z133" s="80">
        <f t="shared" si="16"/>
        <v>0</v>
      </c>
      <c r="AA133" s="80">
        <f t="shared" si="15"/>
        <v>0</v>
      </c>
      <c r="AB133" s="81" t="s">
        <v>193</v>
      </c>
      <c r="AC133" s="81">
        <v>0</v>
      </c>
      <c r="AD133" s="81">
        <v>0</v>
      </c>
      <c r="AE133" s="81">
        <v>0</v>
      </c>
      <c r="AF133" s="81">
        <v>0</v>
      </c>
      <c r="AG133" s="80">
        <f>IFERROR(VLOOKUP(AB133,$AI:$AJ,2,FALSE),0)</f>
        <v>0</v>
      </c>
      <c r="AI133" s="89" t="s">
        <v>466</v>
      </c>
      <c r="AJ133" s="89" t="s">
        <v>138</v>
      </c>
      <c r="AL133" s="83"/>
      <c r="AM133" s="83"/>
      <c r="AN133" s="83"/>
      <c r="AO133" s="83"/>
      <c r="AP133" s="83"/>
      <c r="AX133" s="80" t="s">
        <v>466</v>
      </c>
      <c r="AY133" s="80" t="s">
        <v>138</v>
      </c>
      <c r="BB133" s="80" t="str">
        <f>VLOOKUP(BC133,$AX:$AY,2,FALSE)</f>
        <v>严桥支行</v>
      </c>
      <c r="BC133" s="80" t="s">
        <v>464</v>
      </c>
      <c r="BD133" s="80">
        <v>0</v>
      </c>
    </row>
    <row r="134" s="80" customFormat="1" ht="17.25" spans="1:56">
      <c r="A134" s="95"/>
      <c r="B134" s="95"/>
      <c r="C134" s="95"/>
      <c r="D134" s="95"/>
      <c r="E134" s="95"/>
      <c r="F134" s="95"/>
      <c r="G134" s="95"/>
      <c r="H134" s="95"/>
      <c r="I134" s="95"/>
      <c r="J134" s="95"/>
      <c r="K134" s="95"/>
      <c r="Y134" s="98"/>
      <c r="Z134" s="80">
        <f t="shared" si="16"/>
        <v>0</v>
      </c>
      <c r="AA134" s="80" t="str">
        <f t="shared" si="15"/>
        <v>公司金融部</v>
      </c>
      <c r="AB134" s="81" t="s">
        <v>208</v>
      </c>
      <c r="AC134" s="81">
        <v>0</v>
      </c>
      <c r="AD134" s="81">
        <v>0</v>
      </c>
      <c r="AE134" s="81">
        <v>0</v>
      </c>
      <c r="AF134" s="81">
        <v>0</v>
      </c>
      <c r="AG134" s="80" t="str">
        <f>IFERROR(VLOOKUP(AB134,$AI:$AJ,2,FALSE),0)</f>
        <v>公司金融部</v>
      </c>
      <c r="AI134" s="89" t="s">
        <v>371</v>
      </c>
      <c r="AJ134" s="89" t="s">
        <v>138</v>
      </c>
      <c r="AL134" s="83"/>
      <c r="AM134" s="83"/>
      <c r="AN134" s="83"/>
      <c r="AO134" s="83"/>
      <c r="AP134" s="83"/>
      <c r="AX134" s="80" t="s">
        <v>371</v>
      </c>
      <c r="AY134" s="80" t="s">
        <v>138</v>
      </c>
      <c r="BB134" s="80" t="str">
        <f>VLOOKUP(BC134,$AX:$AY,2,FALSE)</f>
        <v>金杨支行</v>
      </c>
      <c r="BC134" s="80" t="s">
        <v>184</v>
      </c>
      <c r="BD134" s="80">
        <v>0</v>
      </c>
    </row>
    <row r="135" s="80" customFormat="1" ht="17.25" spans="1:56">
      <c r="A135" s="95"/>
      <c r="B135" s="95"/>
      <c r="C135" s="95"/>
      <c r="D135" s="95"/>
      <c r="E135" s="95"/>
      <c r="F135" s="95"/>
      <c r="G135" s="95"/>
      <c r="H135" s="95"/>
      <c r="I135" s="95"/>
      <c r="J135" s="95"/>
      <c r="K135" s="95"/>
      <c r="Y135" s="98"/>
      <c r="Z135" s="80">
        <f t="shared" si="16"/>
        <v>0</v>
      </c>
      <c r="AA135" s="80" t="str">
        <f t="shared" si="15"/>
        <v>运营管理部</v>
      </c>
      <c r="AB135" s="81" t="s">
        <v>409</v>
      </c>
      <c r="AC135" s="81">
        <v>0</v>
      </c>
      <c r="AD135" s="81">
        <v>0</v>
      </c>
      <c r="AE135" s="81">
        <v>0</v>
      </c>
      <c r="AF135" s="81">
        <v>0</v>
      </c>
      <c r="AG135" s="80" t="str">
        <f>IFERROR(VLOOKUP(AB135,$AI:$AJ,2,FALSE),0)</f>
        <v>运营管理部</v>
      </c>
      <c r="AI135" s="89" t="s">
        <v>469</v>
      </c>
      <c r="AJ135" s="89" t="s">
        <v>138</v>
      </c>
      <c r="AL135" s="83"/>
      <c r="AM135" s="83"/>
      <c r="AN135" s="83"/>
      <c r="AO135" s="83"/>
      <c r="AP135" s="83"/>
      <c r="AX135" s="80" t="s">
        <v>469</v>
      </c>
      <c r="AY135" s="80" t="s">
        <v>138</v>
      </c>
      <c r="BB135" s="80" t="str">
        <f>VLOOKUP(BC135,$AX:$AY,2,FALSE)</f>
        <v>黄楼支行</v>
      </c>
      <c r="BC135" s="80" t="s">
        <v>467</v>
      </c>
      <c r="BD135" s="80">
        <v>0</v>
      </c>
    </row>
    <row r="136" s="80" customFormat="1" ht="17.25" spans="1:56">
      <c r="A136" s="95"/>
      <c r="B136" s="95"/>
      <c r="C136" s="95"/>
      <c r="D136" s="95"/>
      <c r="E136" s="95"/>
      <c r="F136" s="95"/>
      <c r="G136" s="95"/>
      <c r="H136" s="95"/>
      <c r="I136" s="95"/>
      <c r="J136" s="95"/>
      <c r="K136" s="95"/>
      <c r="Y136" s="98"/>
      <c r="Z136" s="80">
        <f t="shared" si="16"/>
        <v>0</v>
      </c>
      <c r="AA136" s="80" t="str">
        <f t="shared" si="15"/>
        <v>运营管理部</v>
      </c>
      <c r="AB136" s="81" t="s">
        <v>302</v>
      </c>
      <c r="AC136" s="81">
        <v>0</v>
      </c>
      <c r="AD136" s="81">
        <v>0</v>
      </c>
      <c r="AE136" s="81">
        <v>0</v>
      </c>
      <c r="AF136" s="81">
        <v>0</v>
      </c>
      <c r="AG136" s="80" t="str">
        <f>IFERROR(VLOOKUP(AB136,$AI:$AJ,2,FALSE),0)</f>
        <v>运营管理部</v>
      </c>
      <c r="AI136" s="89" t="s">
        <v>470</v>
      </c>
      <c r="AJ136" s="89" t="s">
        <v>138</v>
      </c>
      <c r="AL136" s="83"/>
      <c r="AM136" s="83"/>
      <c r="AN136" s="83"/>
      <c r="AO136" s="83"/>
      <c r="AP136" s="83"/>
      <c r="AX136" s="80" t="s">
        <v>470</v>
      </c>
      <c r="AY136" s="80" t="s">
        <v>138</v>
      </c>
      <c r="BB136" s="80" t="str">
        <f>VLOOKUP(BC136,$AX:$AY,2,FALSE)</f>
        <v>孙桥支行</v>
      </c>
      <c r="BC136" s="80" t="s">
        <v>468</v>
      </c>
      <c r="BD136" s="80">
        <v>0</v>
      </c>
    </row>
    <row r="137" s="80" customFormat="1" ht="17.25" spans="1:56">
      <c r="A137" s="95"/>
      <c r="B137" s="95"/>
      <c r="C137" s="95"/>
      <c r="D137" s="95"/>
      <c r="E137" s="95"/>
      <c r="F137" s="95"/>
      <c r="G137" s="95"/>
      <c r="H137" s="95"/>
      <c r="I137" s="95"/>
      <c r="J137" s="95"/>
      <c r="K137" s="95"/>
      <c r="Y137" s="98"/>
      <c r="Z137" s="80">
        <f t="shared" si="16"/>
        <v>0</v>
      </c>
      <c r="AA137" s="80" t="str">
        <f t="shared" si="15"/>
        <v>川沙支行</v>
      </c>
      <c r="AB137" s="81" t="s">
        <v>89</v>
      </c>
      <c r="AC137" s="81">
        <v>0</v>
      </c>
      <c r="AD137" s="81">
        <v>14283</v>
      </c>
      <c r="AE137" s="81">
        <v>0</v>
      </c>
      <c r="AF137" s="81">
        <v>54283</v>
      </c>
      <c r="AG137" s="80" t="str">
        <f>IFERROR(VLOOKUP(AB137,$AI:$AJ,2,FALSE),0)</f>
        <v>川沙支行</v>
      </c>
      <c r="AI137" s="89" t="s">
        <v>472</v>
      </c>
      <c r="AJ137" s="89" t="s">
        <v>138</v>
      </c>
      <c r="AL137" s="83"/>
      <c r="AM137" s="83"/>
      <c r="AN137" s="83"/>
      <c r="AO137" s="83"/>
      <c r="AP137" s="83"/>
      <c r="AX137" s="80" t="s">
        <v>472</v>
      </c>
      <c r="AY137" s="80" t="s">
        <v>138</v>
      </c>
      <c r="BB137" s="80" t="str">
        <f>VLOOKUP(BC137,$AX:$AY,2,FALSE)</f>
        <v>零售市场部</v>
      </c>
      <c r="BC137" s="80" t="s">
        <v>189</v>
      </c>
      <c r="BD137" s="80">
        <v>47</v>
      </c>
    </row>
    <row r="138" s="80" customFormat="1" ht="17.25" spans="1:56">
      <c r="A138" s="95"/>
      <c r="B138" s="95"/>
      <c r="C138" s="95"/>
      <c r="D138" s="95"/>
      <c r="E138" s="95"/>
      <c r="F138" s="95"/>
      <c r="G138" s="95"/>
      <c r="H138" s="95"/>
      <c r="I138" s="95"/>
      <c r="J138" s="95"/>
      <c r="K138" s="95"/>
      <c r="Y138" s="98"/>
      <c r="Z138" s="80">
        <f t="shared" si="16"/>
        <v>0</v>
      </c>
      <c r="AA138" s="80" t="str">
        <f t="shared" si="15"/>
        <v>零售市场部</v>
      </c>
      <c r="AB138" s="81" t="s">
        <v>202</v>
      </c>
      <c r="AC138" s="81">
        <v>0</v>
      </c>
      <c r="AD138" s="81">
        <v>0</v>
      </c>
      <c r="AE138" s="81">
        <v>0</v>
      </c>
      <c r="AF138" s="81">
        <v>0</v>
      </c>
      <c r="AG138" s="80" t="str">
        <f>IFERROR(VLOOKUP(AB138,$AI:$AJ,2,FALSE),0)</f>
        <v>零售市场部</v>
      </c>
      <c r="AI138" s="89" t="s">
        <v>474</v>
      </c>
      <c r="AJ138" s="89" t="s">
        <v>138</v>
      </c>
      <c r="AL138" s="83"/>
      <c r="AM138" s="83"/>
      <c r="AN138" s="83"/>
      <c r="AO138" s="83"/>
      <c r="AP138" s="83"/>
      <c r="AX138" s="80" t="s">
        <v>474</v>
      </c>
      <c r="AY138" s="80" t="s">
        <v>138</v>
      </c>
      <c r="BB138" s="80" t="str">
        <f>VLOOKUP(BC138,$AX:$AY,2,FALSE)</f>
        <v>合庆支行</v>
      </c>
      <c r="BC138" s="80" t="s">
        <v>471</v>
      </c>
      <c r="BD138" s="80">
        <v>1</v>
      </c>
    </row>
    <row r="139" s="80" customFormat="1" ht="17.25" spans="1:56">
      <c r="A139" s="95"/>
      <c r="B139" s="95"/>
      <c r="C139" s="95"/>
      <c r="D139" s="95"/>
      <c r="E139" s="95"/>
      <c r="F139" s="95"/>
      <c r="G139" s="95"/>
      <c r="H139" s="95"/>
      <c r="I139" s="95"/>
      <c r="J139" s="95"/>
      <c r="K139" s="95"/>
      <c r="Y139" s="98"/>
      <c r="Z139" s="80">
        <f t="shared" si="16"/>
        <v>0</v>
      </c>
      <c r="AA139" s="80" t="str">
        <f t="shared" si="15"/>
        <v>黄楼支行</v>
      </c>
      <c r="AB139" s="81" t="s">
        <v>1049</v>
      </c>
      <c r="AC139" s="81">
        <v>0</v>
      </c>
      <c r="AD139" s="81">
        <v>0</v>
      </c>
      <c r="AE139" s="81">
        <v>1</v>
      </c>
      <c r="AF139" s="81">
        <v>0</v>
      </c>
      <c r="AG139" s="80" t="str">
        <f>IFERROR(VLOOKUP(AB139,$AI:$AJ,2,FALSE),0)</f>
        <v>黄楼支行</v>
      </c>
      <c r="AI139" s="89" t="s">
        <v>476</v>
      </c>
      <c r="AJ139" s="89" t="s">
        <v>138</v>
      </c>
      <c r="AL139" s="83"/>
      <c r="AM139" s="83"/>
      <c r="AN139" s="83"/>
      <c r="AO139" s="83"/>
      <c r="AP139" s="83"/>
      <c r="AX139" s="80" t="s">
        <v>476</v>
      </c>
      <c r="AY139" s="80" t="s">
        <v>138</v>
      </c>
      <c r="BB139" s="80" t="str">
        <f>VLOOKUP(BC139,$AX:$AY,2,FALSE)</f>
        <v>严桥支行</v>
      </c>
      <c r="BC139" s="80" t="s">
        <v>473</v>
      </c>
      <c r="BD139" s="80">
        <v>0</v>
      </c>
    </row>
    <row r="140" s="80" customFormat="1" ht="17.25" spans="1:56">
      <c r="A140" s="95"/>
      <c r="B140" s="95"/>
      <c r="C140" s="95"/>
      <c r="D140" s="95"/>
      <c r="E140" s="95"/>
      <c r="F140" s="95"/>
      <c r="G140" s="95"/>
      <c r="H140" s="95"/>
      <c r="I140" s="95"/>
      <c r="J140" s="95"/>
      <c r="K140" s="95"/>
      <c r="Y140" s="98"/>
      <c r="Z140" s="80">
        <f t="shared" si="16"/>
        <v>0</v>
      </c>
      <c r="AA140" s="80" t="str">
        <f t="shared" si="15"/>
        <v>人力资源部</v>
      </c>
      <c r="AB140" s="81" t="s">
        <v>187</v>
      </c>
      <c r="AC140" s="81">
        <v>0</v>
      </c>
      <c r="AD140" s="81">
        <v>0</v>
      </c>
      <c r="AE140" s="81">
        <v>0</v>
      </c>
      <c r="AF140" s="81">
        <v>0</v>
      </c>
      <c r="AG140" s="80" t="str">
        <f>IFERROR(VLOOKUP(AB140,$AI:$AJ,2,FALSE),0)</f>
        <v>人力资源部</v>
      </c>
      <c r="AI140" s="89" t="s">
        <v>479</v>
      </c>
      <c r="AJ140" s="89" t="s">
        <v>138</v>
      </c>
      <c r="AL140" s="83"/>
      <c r="AM140" s="83"/>
      <c r="AN140" s="83"/>
      <c r="AO140" s="83"/>
      <c r="AP140" s="83"/>
      <c r="AX140" s="80" t="s">
        <v>479</v>
      </c>
      <c r="AY140" s="80" t="s">
        <v>138</v>
      </c>
      <c r="BB140" s="80" t="str">
        <f>VLOOKUP(BC140,$AX:$AY,2,FALSE)</f>
        <v>张江支行</v>
      </c>
      <c r="BC140" s="80" t="s">
        <v>475</v>
      </c>
      <c r="BD140" s="80">
        <v>0</v>
      </c>
    </row>
    <row r="141" s="80" customFormat="1" ht="17.25" spans="1:56">
      <c r="A141" s="95"/>
      <c r="B141" s="95"/>
      <c r="C141" s="95"/>
      <c r="D141" s="95"/>
      <c r="E141" s="95"/>
      <c r="F141" s="95"/>
      <c r="G141" s="95"/>
      <c r="H141" s="95"/>
      <c r="I141" s="95"/>
      <c r="J141" s="95"/>
      <c r="K141" s="95"/>
      <c r="Y141" s="98"/>
      <c r="Z141" s="80">
        <f t="shared" si="16"/>
        <v>0</v>
      </c>
      <c r="AA141" s="80" t="str">
        <f t="shared" si="15"/>
        <v>洋泾支行</v>
      </c>
      <c r="AB141" s="81" t="s">
        <v>478</v>
      </c>
      <c r="AC141" s="81">
        <v>0</v>
      </c>
      <c r="AD141" s="81">
        <v>0</v>
      </c>
      <c r="AE141" s="81">
        <v>0</v>
      </c>
      <c r="AF141" s="81">
        <v>0</v>
      </c>
      <c r="AG141" s="80" t="str">
        <f>IFERROR(VLOOKUP(AB141,$AI:$AJ,2,FALSE),0)</f>
        <v>洋泾支行</v>
      </c>
      <c r="AI141" s="90" t="s">
        <v>80</v>
      </c>
      <c r="AJ141" s="89" t="s">
        <v>99</v>
      </c>
      <c r="AL141" s="83"/>
      <c r="AM141" s="83"/>
      <c r="AN141" s="83"/>
      <c r="AO141" s="83"/>
      <c r="AP141" s="83"/>
      <c r="AX141" s="80" t="s">
        <v>80</v>
      </c>
      <c r="AY141" s="80" t="s">
        <v>99</v>
      </c>
      <c r="BB141" s="80" t="str">
        <f>VLOOKUP(BC141,$AX:$AY,2,FALSE)</f>
        <v>东沟支行</v>
      </c>
      <c r="BC141" s="80" t="s">
        <v>477</v>
      </c>
      <c r="BD141" s="80">
        <v>3</v>
      </c>
    </row>
    <row r="142" s="80" customFormat="1" ht="17.25" spans="1:56">
      <c r="A142" s="95"/>
      <c r="B142" s="95"/>
      <c r="C142" s="95"/>
      <c r="D142" s="95"/>
      <c r="E142" s="95"/>
      <c r="F142" s="95"/>
      <c r="G142" s="95"/>
      <c r="H142" s="95"/>
      <c r="I142" s="95"/>
      <c r="J142" s="95"/>
      <c r="K142" s="95"/>
      <c r="Y142" s="98"/>
      <c r="Z142" s="80">
        <f t="shared" si="16"/>
        <v>0</v>
      </c>
      <c r="AA142" s="80" t="str">
        <f t="shared" si="15"/>
        <v>高东支行</v>
      </c>
      <c r="AB142" s="81" t="s">
        <v>480</v>
      </c>
      <c r="AC142" s="81">
        <v>0</v>
      </c>
      <c r="AD142" s="81">
        <v>0</v>
      </c>
      <c r="AE142" s="81">
        <v>0</v>
      </c>
      <c r="AF142" s="81">
        <v>0</v>
      </c>
      <c r="AG142" s="80" t="str">
        <f>IFERROR(VLOOKUP(AB142,$AI:$AJ,2,FALSE),0)</f>
        <v>高东支行</v>
      </c>
      <c r="AI142" s="89" t="s">
        <v>483</v>
      </c>
      <c r="AJ142" s="89" t="s">
        <v>99</v>
      </c>
      <c r="AL142" s="83"/>
      <c r="AM142" s="83"/>
      <c r="AN142" s="83"/>
      <c r="AO142" s="83"/>
      <c r="AP142" s="83"/>
      <c r="AX142" s="80" t="s">
        <v>483</v>
      </c>
      <c r="AY142" s="80" t="s">
        <v>99</v>
      </c>
      <c r="BB142" s="80" t="str">
        <f>VLOOKUP(BC142,$AX:$AY,2,FALSE)</f>
        <v>金桥支行</v>
      </c>
      <c r="BC142" s="80" t="s">
        <v>249</v>
      </c>
      <c r="BD142" s="80">
        <v>1</v>
      </c>
    </row>
    <row r="143" s="80" customFormat="1" ht="17.25" spans="1:56">
      <c r="A143" s="95"/>
      <c r="B143" s="95"/>
      <c r="C143" s="95"/>
      <c r="D143" s="95"/>
      <c r="E143" s="95"/>
      <c r="F143" s="95"/>
      <c r="G143" s="95"/>
      <c r="H143" s="95"/>
      <c r="I143" s="95"/>
      <c r="J143" s="95"/>
      <c r="K143" s="95"/>
      <c r="Y143" s="98"/>
      <c r="Z143" s="80">
        <f t="shared" si="16"/>
        <v>0</v>
      </c>
      <c r="AA143" s="80">
        <f t="shared" si="15"/>
        <v>0</v>
      </c>
      <c r="AB143" s="81" t="s">
        <v>482</v>
      </c>
      <c r="AC143" s="81">
        <v>0</v>
      </c>
      <c r="AD143" s="81">
        <v>0</v>
      </c>
      <c r="AE143" s="81">
        <v>0</v>
      </c>
      <c r="AF143" s="81">
        <v>0</v>
      </c>
      <c r="AG143" s="80">
        <f>IFERROR(VLOOKUP(AB143,$AI:$AJ,2,FALSE),0)</f>
        <v>0</v>
      </c>
      <c r="AI143" s="89" t="s">
        <v>485</v>
      </c>
      <c r="AJ143" s="89" t="s">
        <v>99</v>
      </c>
      <c r="AL143" s="83"/>
      <c r="AM143" s="83"/>
      <c r="AN143" s="83"/>
      <c r="AO143" s="83"/>
      <c r="AP143" s="83"/>
      <c r="AX143" s="80" t="s">
        <v>485</v>
      </c>
      <c r="AY143" s="80" t="s">
        <v>99</v>
      </c>
      <c r="BB143" s="80" t="str">
        <f>VLOOKUP(BC143,$AX:$AY,2,FALSE)</f>
        <v>高桥支行</v>
      </c>
      <c r="BC143" s="80" t="s">
        <v>481</v>
      </c>
      <c r="BD143" s="80">
        <v>0</v>
      </c>
    </row>
    <row r="144" s="80" customFormat="1" ht="17.25" spans="1:56">
      <c r="A144" s="95"/>
      <c r="B144" s="95"/>
      <c r="C144" s="95"/>
      <c r="D144" s="95"/>
      <c r="E144" s="95"/>
      <c r="F144" s="95"/>
      <c r="G144" s="95"/>
      <c r="H144" s="95"/>
      <c r="I144" s="95"/>
      <c r="J144" s="95"/>
      <c r="K144" s="95"/>
      <c r="Y144" s="98"/>
      <c r="Z144" s="80">
        <f t="shared" si="16"/>
        <v>0</v>
      </c>
      <c r="AA144" s="80" t="str">
        <f t="shared" si="15"/>
        <v>高行支行</v>
      </c>
      <c r="AB144" s="81" t="s">
        <v>122</v>
      </c>
      <c r="AC144" s="81">
        <v>0</v>
      </c>
      <c r="AD144" s="81">
        <v>0</v>
      </c>
      <c r="AE144" s="81">
        <v>0</v>
      </c>
      <c r="AF144" s="81">
        <v>0</v>
      </c>
      <c r="AG144" s="80" t="str">
        <f>IFERROR(VLOOKUP(AB144,$AI:$AJ,2,FALSE),0)</f>
        <v>高行支行</v>
      </c>
      <c r="AI144" s="89" t="s">
        <v>488</v>
      </c>
      <c r="AJ144" s="89" t="s">
        <v>99</v>
      </c>
      <c r="AL144" s="83"/>
      <c r="AM144" s="83"/>
      <c r="AN144" s="83"/>
      <c r="AO144" s="83"/>
      <c r="AP144" s="83"/>
      <c r="AX144" s="80" t="s">
        <v>488</v>
      </c>
      <c r="AY144" s="80" t="s">
        <v>99</v>
      </c>
      <c r="BB144" s="80" t="str">
        <f>VLOOKUP(BC144,$AX:$AY,2,FALSE)</f>
        <v>香山分理处</v>
      </c>
      <c r="BC144" s="80" t="s">
        <v>484</v>
      </c>
      <c r="BD144" s="80">
        <v>0</v>
      </c>
    </row>
    <row r="145" s="80" customFormat="1" ht="17.25" spans="1:56">
      <c r="A145" s="95"/>
      <c r="B145" s="95"/>
      <c r="C145" s="95"/>
      <c r="D145" s="95"/>
      <c r="E145" s="95"/>
      <c r="F145" s="95"/>
      <c r="G145" s="95"/>
      <c r="H145" s="95"/>
      <c r="I145" s="95"/>
      <c r="J145" s="95"/>
      <c r="K145" s="95"/>
      <c r="Y145" s="98"/>
      <c r="Z145" s="80">
        <f t="shared" si="16"/>
        <v>0</v>
      </c>
      <c r="AA145" s="80" t="str">
        <f t="shared" si="15"/>
        <v>杨思支行</v>
      </c>
      <c r="AB145" s="81" t="s">
        <v>487</v>
      </c>
      <c r="AC145" s="81">
        <v>0</v>
      </c>
      <c r="AD145" s="81">
        <v>0</v>
      </c>
      <c r="AE145" s="81">
        <v>0</v>
      </c>
      <c r="AF145" s="81">
        <v>0</v>
      </c>
      <c r="AG145" s="80" t="str">
        <f>IFERROR(VLOOKUP(AB145,$AI:$AJ,2,FALSE),0)</f>
        <v>杨思支行</v>
      </c>
      <c r="AI145" s="89" t="s">
        <v>490</v>
      </c>
      <c r="AJ145" s="89" t="s">
        <v>99</v>
      </c>
      <c r="AL145" s="83"/>
      <c r="AM145" s="83"/>
      <c r="AN145" s="83"/>
      <c r="AO145" s="83"/>
      <c r="AP145" s="83"/>
      <c r="AX145" s="80" t="s">
        <v>490</v>
      </c>
      <c r="AY145" s="80" t="s">
        <v>99</v>
      </c>
      <c r="BB145" s="80" t="str">
        <f>VLOOKUP(BC145,$AX:$AY,2,FALSE)</f>
        <v>御桥分理处</v>
      </c>
      <c r="BC145" s="80" t="s">
        <v>486</v>
      </c>
      <c r="BD145" s="80">
        <v>1</v>
      </c>
    </row>
    <row r="146" s="80" customFormat="1" ht="17.25" spans="1:56">
      <c r="A146" s="95"/>
      <c r="B146" s="95"/>
      <c r="C146" s="95"/>
      <c r="D146" s="95"/>
      <c r="E146" s="95"/>
      <c r="F146" s="95"/>
      <c r="G146" s="95"/>
      <c r="H146" s="95"/>
      <c r="I146" s="95"/>
      <c r="J146" s="95"/>
      <c r="K146" s="95"/>
      <c r="Y146" s="98"/>
      <c r="Z146" s="80">
        <f t="shared" si="16"/>
        <v>0</v>
      </c>
      <c r="AA146" s="80" t="str">
        <f t="shared" si="15"/>
        <v>高东支行</v>
      </c>
      <c r="AB146" s="81" t="s">
        <v>489</v>
      </c>
      <c r="AC146" s="81">
        <v>0</v>
      </c>
      <c r="AD146" s="81">
        <v>0</v>
      </c>
      <c r="AE146" s="81">
        <v>0</v>
      </c>
      <c r="AF146" s="81">
        <v>0</v>
      </c>
      <c r="AG146" s="80" t="str">
        <f>IFERROR(VLOOKUP(AB146,$AI:$AJ,2,FALSE),0)</f>
        <v>高东支行</v>
      </c>
      <c r="AI146" s="89" t="s">
        <v>492</v>
      </c>
      <c r="AJ146" s="89" t="s">
        <v>99</v>
      </c>
      <c r="AL146" s="83"/>
      <c r="AM146" s="83"/>
      <c r="AN146" s="83"/>
      <c r="AO146" s="83"/>
      <c r="AP146" s="83"/>
      <c r="AX146" s="80" t="s">
        <v>492</v>
      </c>
      <c r="AY146" s="80" t="s">
        <v>99</v>
      </c>
      <c r="BB146" s="80" t="str">
        <f>VLOOKUP(BC146,$AX:$AY,2,FALSE)</f>
        <v>洋泾支行</v>
      </c>
      <c r="BC146" s="80" t="s">
        <v>194</v>
      </c>
      <c r="BD146" s="80">
        <v>0</v>
      </c>
    </row>
    <row r="147" s="80" customFormat="1" ht="17.25" spans="1:56">
      <c r="A147" s="95"/>
      <c r="B147" s="95"/>
      <c r="C147" s="95"/>
      <c r="D147" s="95"/>
      <c r="E147" s="95"/>
      <c r="F147" s="95"/>
      <c r="G147" s="95"/>
      <c r="H147" s="95"/>
      <c r="I147" s="95"/>
      <c r="J147" s="95"/>
      <c r="K147" s="95"/>
      <c r="Y147" s="98"/>
      <c r="Z147" s="80">
        <f t="shared" si="16"/>
        <v>0</v>
      </c>
      <c r="AA147" s="80" t="str">
        <f t="shared" si="15"/>
        <v>妙境支行</v>
      </c>
      <c r="AB147" s="81" t="s">
        <v>209</v>
      </c>
      <c r="AC147" s="81">
        <v>0</v>
      </c>
      <c r="AD147" s="81">
        <v>0</v>
      </c>
      <c r="AE147" s="81">
        <v>0</v>
      </c>
      <c r="AF147" s="81">
        <v>0</v>
      </c>
      <c r="AG147" s="80" t="str">
        <f>IFERROR(VLOOKUP(AB147,$AI:$AJ,2,FALSE),0)</f>
        <v>妙境支行</v>
      </c>
      <c r="AI147" s="89" t="s">
        <v>495</v>
      </c>
      <c r="AJ147" s="89" t="s">
        <v>99</v>
      </c>
      <c r="AL147" s="83"/>
      <c r="AM147" s="83"/>
      <c r="AN147" s="83"/>
      <c r="AO147" s="83"/>
      <c r="AP147" s="83"/>
      <c r="AX147" s="80" t="s">
        <v>495</v>
      </c>
      <c r="AY147" s="80" t="s">
        <v>99</v>
      </c>
      <c r="BB147" s="80" t="str">
        <f>VLOOKUP(BC147,$AX:$AY,2,FALSE)</f>
        <v>合庆支行</v>
      </c>
      <c r="BC147" s="80" t="s">
        <v>491</v>
      </c>
      <c r="BD147" s="80">
        <v>0</v>
      </c>
    </row>
    <row r="148" s="80" customFormat="1" ht="17.25" spans="1:56">
      <c r="A148" s="95"/>
      <c r="B148" s="95"/>
      <c r="C148" s="95"/>
      <c r="D148" s="95"/>
      <c r="E148" s="95"/>
      <c r="F148" s="95"/>
      <c r="G148" s="95"/>
      <c r="H148" s="95"/>
      <c r="I148" s="95"/>
      <c r="J148" s="95"/>
      <c r="K148" s="95"/>
      <c r="Y148" s="98"/>
      <c r="Z148" s="80">
        <f t="shared" si="16"/>
        <v>0</v>
      </c>
      <c r="AA148" s="80">
        <f t="shared" si="15"/>
        <v>0</v>
      </c>
      <c r="AB148" s="81" t="s">
        <v>494</v>
      </c>
      <c r="AC148" s="81">
        <v>0</v>
      </c>
      <c r="AD148" s="81">
        <v>0</v>
      </c>
      <c r="AE148" s="81">
        <v>0</v>
      </c>
      <c r="AF148" s="81">
        <v>0</v>
      </c>
      <c r="AG148" s="80">
        <f>IFERROR(VLOOKUP(AB148,$AI:$AJ,2,FALSE),0)</f>
        <v>0</v>
      </c>
      <c r="AI148" s="89" t="s">
        <v>498</v>
      </c>
      <c r="AJ148" s="89" t="s">
        <v>99</v>
      </c>
      <c r="AL148" s="83"/>
      <c r="AM148" s="83"/>
      <c r="AN148" s="83"/>
      <c r="AO148" s="83"/>
      <c r="AP148" s="83"/>
      <c r="AX148" s="80" t="s">
        <v>498</v>
      </c>
      <c r="AY148" s="80" t="s">
        <v>99</v>
      </c>
      <c r="BB148" s="80" t="str">
        <f>VLOOKUP(BC148,$AX:$AY,2,FALSE)</f>
        <v>张江支行</v>
      </c>
      <c r="BC148" s="80" t="s">
        <v>493</v>
      </c>
      <c r="BD148" s="80">
        <v>4</v>
      </c>
    </row>
    <row r="149" s="80" customFormat="1" ht="17.25" spans="1:56">
      <c r="A149" s="95"/>
      <c r="B149" s="95"/>
      <c r="C149" s="95"/>
      <c r="D149" s="95"/>
      <c r="E149" s="95"/>
      <c r="F149" s="95"/>
      <c r="G149" s="95"/>
      <c r="H149" s="95"/>
      <c r="I149" s="95"/>
      <c r="J149" s="95"/>
      <c r="K149" s="95"/>
      <c r="Y149" s="98"/>
      <c r="Z149" s="80">
        <f t="shared" si="16"/>
        <v>0</v>
      </c>
      <c r="AA149" s="80">
        <f t="shared" si="15"/>
        <v>0</v>
      </c>
      <c r="AB149" s="81" t="s">
        <v>497</v>
      </c>
      <c r="AC149" s="81">
        <v>0</v>
      </c>
      <c r="AD149" s="81">
        <v>0</v>
      </c>
      <c r="AE149" s="81">
        <v>0</v>
      </c>
      <c r="AF149" s="81">
        <v>0</v>
      </c>
      <c r="AG149" s="80">
        <f>IFERROR(VLOOKUP(AB149,$AI:$AJ,2,FALSE),0)</f>
        <v>0</v>
      </c>
      <c r="AI149" s="89" t="s">
        <v>501</v>
      </c>
      <c r="AJ149" s="89" t="s">
        <v>99</v>
      </c>
      <c r="AL149" s="83"/>
      <c r="AM149" s="83"/>
      <c r="AN149" s="83"/>
      <c r="AO149" s="83"/>
      <c r="AP149" s="83"/>
      <c r="AX149" s="80" t="s">
        <v>501</v>
      </c>
      <c r="AY149" s="80" t="s">
        <v>99</v>
      </c>
      <c r="BB149" s="80" t="str">
        <f>VLOOKUP(BC149,$AX:$AY,2,FALSE)</f>
        <v>曹路支行</v>
      </c>
      <c r="BC149" s="80" t="s">
        <v>496</v>
      </c>
      <c r="BD149" s="80">
        <v>0</v>
      </c>
    </row>
    <row r="150" s="80" customFormat="1" ht="17.25" spans="1:56">
      <c r="A150" s="95"/>
      <c r="B150" s="95"/>
      <c r="C150" s="95"/>
      <c r="D150" s="95"/>
      <c r="E150" s="95"/>
      <c r="F150" s="95"/>
      <c r="G150" s="95"/>
      <c r="H150" s="95"/>
      <c r="I150" s="95"/>
      <c r="J150" s="95"/>
      <c r="K150" s="95"/>
      <c r="Y150" s="98"/>
      <c r="Z150" s="80">
        <f t="shared" si="16"/>
        <v>0</v>
      </c>
      <c r="AA150" s="80" t="str">
        <f t="shared" si="15"/>
        <v>曹路支行</v>
      </c>
      <c r="AB150" s="81" t="s">
        <v>500</v>
      </c>
      <c r="AC150" s="81">
        <v>0</v>
      </c>
      <c r="AD150" s="81">
        <v>0</v>
      </c>
      <c r="AE150" s="81">
        <v>0</v>
      </c>
      <c r="AF150" s="81">
        <v>0</v>
      </c>
      <c r="AG150" s="80" t="str">
        <f>IFERROR(VLOOKUP(AB150,$AI:$AJ,2,FALSE),0)</f>
        <v>曹路支行</v>
      </c>
      <c r="AI150" s="89" t="s">
        <v>504</v>
      </c>
      <c r="AJ150" s="89" t="s">
        <v>99</v>
      </c>
      <c r="AL150" s="83"/>
      <c r="AM150" s="83"/>
      <c r="AN150" s="83"/>
      <c r="AO150" s="83"/>
      <c r="AP150" s="83"/>
      <c r="AX150" s="80" t="s">
        <v>504</v>
      </c>
      <c r="AY150" s="80" t="s">
        <v>99</v>
      </c>
      <c r="BB150" s="80" t="str">
        <f>VLOOKUP(BC150,$AX:$AY,2,FALSE)</f>
        <v>蔡路支行</v>
      </c>
      <c r="BC150" s="80" t="s">
        <v>499</v>
      </c>
      <c r="BD150" s="80">
        <v>0</v>
      </c>
    </row>
    <row r="151" s="80" customFormat="1" ht="17.25" spans="1:56">
      <c r="A151" s="95"/>
      <c r="B151" s="95"/>
      <c r="C151" s="95"/>
      <c r="D151" s="95"/>
      <c r="E151" s="95"/>
      <c r="F151" s="95"/>
      <c r="G151" s="95"/>
      <c r="H151" s="95"/>
      <c r="I151" s="95"/>
      <c r="J151" s="95"/>
      <c r="K151" s="95"/>
      <c r="Y151" s="98"/>
      <c r="Z151" s="80">
        <f t="shared" si="16"/>
        <v>0</v>
      </c>
      <c r="AA151" s="80">
        <f t="shared" si="15"/>
        <v>0</v>
      </c>
      <c r="AB151" s="81" t="s">
        <v>503</v>
      </c>
      <c r="AC151" s="81">
        <v>0</v>
      </c>
      <c r="AD151" s="81">
        <v>0</v>
      </c>
      <c r="AE151" s="81">
        <v>0</v>
      </c>
      <c r="AF151" s="81">
        <v>0</v>
      </c>
      <c r="AG151" s="80">
        <f>IFERROR(VLOOKUP(AB151,$AI:$AJ,2,FALSE),0)</f>
        <v>0</v>
      </c>
      <c r="AI151" s="89" t="s">
        <v>507</v>
      </c>
      <c r="AJ151" s="89" t="s">
        <v>99</v>
      </c>
      <c r="AL151" s="83"/>
      <c r="AM151" s="83"/>
      <c r="AN151" s="83"/>
      <c r="AO151" s="83"/>
      <c r="AP151" s="83"/>
      <c r="AX151" s="80" t="s">
        <v>507</v>
      </c>
      <c r="AY151" s="80" t="s">
        <v>99</v>
      </c>
      <c r="BB151" s="80" t="str">
        <f>VLOOKUP(BC151,$AX:$AY,2,FALSE)</f>
        <v>施湾支行</v>
      </c>
      <c r="BC151" s="80" t="s">
        <v>502</v>
      </c>
      <c r="BD151" s="80">
        <v>0</v>
      </c>
    </row>
    <row r="152" s="80" customFormat="1" ht="17.25" spans="1:56">
      <c r="A152" s="95"/>
      <c r="B152" s="95"/>
      <c r="C152" s="95"/>
      <c r="D152" s="95"/>
      <c r="E152" s="95"/>
      <c r="F152" s="95"/>
      <c r="G152" s="95"/>
      <c r="H152" s="95"/>
      <c r="I152" s="95"/>
      <c r="J152" s="95"/>
      <c r="K152" s="95"/>
      <c r="Y152" s="98"/>
      <c r="Z152" s="80">
        <f t="shared" si="16"/>
        <v>0</v>
      </c>
      <c r="AA152" s="80">
        <f t="shared" si="15"/>
        <v>0</v>
      </c>
      <c r="AB152" s="81" t="s">
        <v>506</v>
      </c>
      <c r="AC152" s="81">
        <v>0</v>
      </c>
      <c r="AD152" s="81">
        <v>0</v>
      </c>
      <c r="AE152" s="81">
        <v>0</v>
      </c>
      <c r="AF152" s="81">
        <v>0</v>
      </c>
      <c r="AG152" s="80">
        <f>IFERROR(VLOOKUP(AB152,$AI:$AJ,2,FALSE),0)</f>
        <v>0</v>
      </c>
      <c r="AI152" s="89" t="s">
        <v>509</v>
      </c>
      <c r="AJ152" s="89" t="s">
        <v>99</v>
      </c>
      <c r="AL152" s="83"/>
      <c r="AM152" s="83"/>
      <c r="AN152" s="83"/>
      <c r="AO152" s="83"/>
      <c r="AP152" s="83"/>
      <c r="AX152" s="80" t="s">
        <v>509</v>
      </c>
      <c r="AY152" s="80" t="s">
        <v>99</v>
      </c>
      <c r="BB152" s="80" t="str">
        <f>VLOOKUP(BC152,$AX:$AY,2,FALSE)</f>
        <v>南新支行</v>
      </c>
      <c r="BC152" s="80" t="s">
        <v>747</v>
      </c>
      <c r="BD152" s="80">
        <v>2</v>
      </c>
    </row>
    <row r="153" s="80" customFormat="1" ht="17.25" spans="1:56">
      <c r="A153" s="95"/>
      <c r="B153" s="95"/>
      <c r="C153" s="95"/>
      <c r="D153" s="95"/>
      <c r="E153" s="95"/>
      <c r="F153" s="95"/>
      <c r="G153" s="95"/>
      <c r="H153" s="95"/>
      <c r="I153" s="95"/>
      <c r="J153" s="95"/>
      <c r="K153" s="95"/>
      <c r="Y153" s="98"/>
      <c r="Z153" s="80">
        <f t="shared" si="16"/>
        <v>0</v>
      </c>
      <c r="AA153" s="80" t="str">
        <f t="shared" si="15"/>
        <v>运营管理部</v>
      </c>
      <c r="AB153" s="81" t="s">
        <v>330</v>
      </c>
      <c r="AC153" s="81">
        <v>0</v>
      </c>
      <c r="AD153" s="81">
        <v>0</v>
      </c>
      <c r="AE153" s="81">
        <v>0</v>
      </c>
      <c r="AF153" s="81">
        <v>0</v>
      </c>
      <c r="AG153" s="80" t="str">
        <f>IFERROR(VLOOKUP(AB153,$AI:$AJ,2,FALSE),0)</f>
        <v>运营管理部</v>
      </c>
      <c r="AI153" s="89" t="s">
        <v>511</v>
      </c>
      <c r="AJ153" s="89" t="s">
        <v>99</v>
      </c>
      <c r="AL153" s="83"/>
      <c r="AM153" s="83"/>
      <c r="AN153" s="83"/>
      <c r="AO153" s="83"/>
      <c r="AP153" s="83"/>
      <c r="AX153" s="80" t="s">
        <v>511</v>
      </c>
      <c r="AY153" s="80" t="s">
        <v>99</v>
      </c>
      <c r="BB153" s="80" t="str">
        <f>VLOOKUP(BC153,$AX:$AY,2,FALSE)</f>
        <v>杨思支行</v>
      </c>
      <c r="BC153" s="80" t="s">
        <v>198</v>
      </c>
      <c r="BD153" s="80">
        <v>3</v>
      </c>
    </row>
    <row r="154" s="80" customFormat="1" ht="17.25" spans="1:56">
      <c r="A154" s="95"/>
      <c r="B154" s="95"/>
      <c r="C154" s="95"/>
      <c r="D154" s="95"/>
      <c r="E154" s="95"/>
      <c r="F154" s="95"/>
      <c r="G154" s="95"/>
      <c r="H154" s="95"/>
      <c r="I154" s="95"/>
      <c r="J154" s="95"/>
      <c r="K154" s="95"/>
      <c r="Y154" s="98"/>
      <c r="Z154" s="80">
        <f t="shared" si="16"/>
        <v>0</v>
      </c>
      <c r="AA154" s="80" t="str">
        <f t="shared" si="15"/>
        <v>香山分理处</v>
      </c>
      <c r="AB154" s="81" t="s">
        <v>214</v>
      </c>
      <c r="AC154" s="81">
        <v>0</v>
      </c>
      <c r="AD154" s="81">
        <v>0</v>
      </c>
      <c r="AE154" s="81">
        <v>0</v>
      </c>
      <c r="AF154" s="81">
        <v>0</v>
      </c>
      <c r="AG154" s="80" t="str">
        <f>IFERROR(VLOOKUP(AB154,$AI:$AJ,2,FALSE),0)</f>
        <v>香山分理处</v>
      </c>
      <c r="AI154" s="89" t="s">
        <v>513</v>
      </c>
      <c r="AJ154" s="89" t="s">
        <v>99</v>
      </c>
      <c r="AL154" s="83"/>
      <c r="AM154" s="83"/>
      <c r="AN154" s="83"/>
      <c r="AO154" s="83"/>
      <c r="AP154" s="83"/>
      <c r="AX154" s="80" t="s">
        <v>513</v>
      </c>
      <c r="AY154" s="80" t="s">
        <v>99</v>
      </c>
      <c r="BB154" s="80" t="str">
        <f>VLOOKUP(BC154,$AX:$AY,2,FALSE)</f>
        <v>花木支行</v>
      </c>
      <c r="BC154" s="80" t="s">
        <v>505</v>
      </c>
      <c r="BD154" s="80">
        <v>0</v>
      </c>
    </row>
    <row r="155" s="80" customFormat="1" ht="17.25" spans="1:56">
      <c r="A155" s="95"/>
      <c r="B155" s="95"/>
      <c r="C155" s="95"/>
      <c r="D155" s="95"/>
      <c r="E155" s="95"/>
      <c r="F155" s="95"/>
      <c r="G155" s="95"/>
      <c r="H155" s="95"/>
      <c r="I155" s="95"/>
      <c r="J155" s="95"/>
      <c r="K155" s="95"/>
      <c r="Y155" s="98"/>
      <c r="Z155" s="80">
        <f t="shared" si="16"/>
        <v>0</v>
      </c>
      <c r="AA155" s="80" t="str">
        <f t="shared" si="15"/>
        <v>高行支行</v>
      </c>
      <c r="AB155" s="81" t="s">
        <v>218</v>
      </c>
      <c r="AC155" s="81">
        <v>0</v>
      </c>
      <c r="AD155" s="81">
        <v>0</v>
      </c>
      <c r="AE155" s="81">
        <v>0</v>
      </c>
      <c r="AF155" s="81">
        <v>0</v>
      </c>
      <c r="AG155" s="80" t="str">
        <f>IFERROR(VLOOKUP(AB155,$AI:$AJ,2,FALSE),0)</f>
        <v>高行支行</v>
      </c>
      <c r="AI155" s="89" t="s">
        <v>515</v>
      </c>
      <c r="AJ155" s="89" t="s">
        <v>99</v>
      </c>
      <c r="AL155" s="83"/>
      <c r="AM155" s="83"/>
      <c r="AN155" s="83"/>
      <c r="AO155" s="83"/>
      <c r="AP155" s="83"/>
      <c r="AX155" s="80" t="s">
        <v>515</v>
      </c>
      <c r="AY155" s="80" t="s">
        <v>99</v>
      </c>
      <c r="BB155" s="80" t="str">
        <f>VLOOKUP(BC155,$AX:$AY,2,FALSE)</f>
        <v>高桥支行</v>
      </c>
      <c r="BC155" s="80" t="s">
        <v>508</v>
      </c>
      <c r="BD155" s="80">
        <v>0</v>
      </c>
    </row>
    <row r="156" s="80" customFormat="1" ht="17.25" spans="1:56">
      <c r="A156" s="95"/>
      <c r="B156" s="95"/>
      <c r="C156" s="95"/>
      <c r="D156" s="95"/>
      <c r="E156" s="95"/>
      <c r="F156" s="95"/>
      <c r="G156" s="95"/>
      <c r="H156" s="95"/>
      <c r="I156" s="95"/>
      <c r="J156" s="95"/>
      <c r="K156" s="95"/>
      <c r="Y156" s="98"/>
      <c r="Z156" s="80">
        <f t="shared" si="16"/>
        <v>0</v>
      </c>
      <c r="AA156" s="80" t="str">
        <f t="shared" si="15"/>
        <v>运营管理部</v>
      </c>
      <c r="AB156" s="81" t="s">
        <v>328</v>
      </c>
      <c r="AC156" s="81">
        <v>0</v>
      </c>
      <c r="AD156" s="81">
        <v>0</v>
      </c>
      <c r="AE156" s="81">
        <v>0</v>
      </c>
      <c r="AF156" s="81">
        <v>0</v>
      </c>
      <c r="AG156" s="80" t="str">
        <f>IFERROR(VLOOKUP(AB156,$AI:$AJ,2,FALSE),0)</f>
        <v>运营管理部</v>
      </c>
      <c r="AI156" s="89" t="s">
        <v>518</v>
      </c>
      <c r="AJ156" s="89" t="s">
        <v>99</v>
      </c>
      <c r="AL156" s="83"/>
      <c r="AM156" s="83"/>
      <c r="AN156" s="83"/>
      <c r="AO156" s="83"/>
      <c r="AP156" s="83"/>
      <c r="AX156" s="80" t="s">
        <v>518</v>
      </c>
      <c r="AY156" s="80" t="s">
        <v>99</v>
      </c>
      <c r="BB156" s="80" t="str">
        <f>VLOOKUP(BC156,$AX:$AY,2,FALSE)</f>
        <v>杨园支行</v>
      </c>
      <c r="BC156" s="80" t="s">
        <v>510</v>
      </c>
      <c r="BD156" s="80">
        <v>0</v>
      </c>
    </row>
    <row r="157" s="80" customFormat="1" ht="17.25" spans="1:56">
      <c r="A157" s="95"/>
      <c r="B157" s="95"/>
      <c r="C157" s="95"/>
      <c r="D157" s="95"/>
      <c r="E157" s="95"/>
      <c r="F157" s="95"/>
      <c r="G157" s="95"/>
      <c r="H157" s="95"/>
      <c r="I157" s="95"/>
      <c r="J157" s="95"/>
      <c r="K157" s="95"/>
      <c r="Y157" s="98"/>
      <c r="Z157" s="80">
        <f t="shared" si="16"/>
        <v>0</v>
      </c>
      <c r="AA157" s="80">
        <f t="shared" si="15"/>
        <v>0</v>
      </c>
      <c r="AB157" s="81" t="s">
        <v>517</v>
      </c>
      <c r="AC157" s="81">
        <v>0</v>
      </c>
      <c r="AD157" s="81">
        <v>0</v>
      </c>
      <c r="AE157" s="81">
        <v>0</v>
      </c>
      <c r="AF157" s="81">
        <v>0</v>
      </c>
      <c r="AG157" s="80">
        <f>IFERROR(VLOOKUP(AB157,$AI:$AJ,2,FALSE),0)</f>
        <v>0</v>
      </c>
      <c r="AI157" s="89" t="s">
        <v>521</v>
      </c>
      <c r="AJ157" s="89" t="s">
        <v>99</v>
      </c>
      <c r="AL157" s="83"/>
      <c r="AM157" s="83"/>
      <c r="AN157" s="83"/>
      <c r="AO157" s="83"/>
      <c r="AP157" s="83"/>
      <c r="AX157" s="80" t="s">
        <v>521</v>
      </c>
      <c r="AY157" s="80" t="s">
        <v>99</v>
      </c>
      <c r="BB157" s="80" t="str">
        <f>VLOOKUP(BC157,$AX:$AY,2,FALSE)</f>
        <v>北蔡支行</v>
      </c>
      <c r="BC157" s="80" t="s">
        <v>512</v>
      </c>
      <c r="BD157" s="80">
        <v>0</v>
      </c>
    </row>
    <row r="158" s="80" customFormat="1" ht="17.25" spans="1:56">
      <c r="A158" s="95"/>
      <c r="B158" s="95"/>
      <c r="C158" s="95"/>
      <c r="D158" s="95"/>
      <c r="E158" s="95"/>
      <c r="F158" s="95"/>
      <c r="G158" s="95"/>
      <c r="H158" s="95"/>
      <c r="I158" s="95"/>
      <c r="J158" s="95"/>
      <c r="K158" s="95"/>
      <c r="Y158" s="98"/>
      <c r="Z158" s="80">
        <f t="shared" si="16"/>
        <v>0</v>
      </c>
      <c r="AA158" s="80" t="str">
        <f t="shared" si="15"/>
        <v>三林支行</v>
      </c>
      <c r="AB158" s="81" t="s">
        <v>520</v>
      </c>
      <c r="AC158" s="81">
        <v>0</v>
      </c>
      <c r="AD158" s="81">
        <v>0</v>
      </c>
      <c r="AE158" s="81">
        <v>0</v>
      </c>
      <c r="AF158" s="81">
        <v>0</v>
      </c>
      <c r="AG158" s="80" t="str">
        <f>IFERROR(VLOOKUP(AB158,$AI:$AJ,2,FALSE),0)</f>
        <v>三林支行</v>
      </c>
      <c r="AI158" s="89" t="s">
        <v>524</v>
      </c>
      <c r="AJ158" s="89" t="s">
        <v>99</v>
      </c>
      <c r="AL158" s="83"/>
      <c r="AM158" s="83"/>
      <c r="AN158" s="83"/>
      <c r="AO158" s="83"/>
      <c r="AP158" s="83"/>
      <c r="AX158" s="80" t="s">
        <v>524</v>
      </c>
      <c r="AY158" s="80" t="s">
        <v>99</v>
      </c>
      <c r="BB158" s="80" t="str">
        <f>VLOOKUP(BC158,$AX:$AY,2,FALSE)</f>
        <v>东波分理处</v>
      </c>
      <c r="BC158" s="80" t="s">
        <v>514</v>
      </c>
      <c r="BD158" s="80">
        <v>0</v>
      </c>
    </row>
    <row r="159" s="80" customFormat="1" ht="17.25" spans="1:56">
      <c r="A159" s="95"/>
      <c r="B159" s="95"/>
      <c r="C159" s="95"/>
      <c r="D159" s="95"/>
      <c r="E159" s="95"/>
      <c r="F159" s="95"/>
      <c r="G159" s="95"/>
      <c r="H159" s="95"/>
      <c r="I159" s="95"/>
      <c r="J159" s="95"/>
      <c r="K159" s="95"/>
      <c r="Y159" s="98"/>
      <c r="Z159" s="80">
        <f t="shared" si="16"/>
        <v>0</v>
      </c>
      <c r="AA159" s="80">
        <f t="shared" si="15"/>
        <v>0</v>
      </c>
      <c r="AB159" s="81" t="s">
        <v>523</v>
      </c>
      <c r="AC159" s="81">
        <v>0</v>
      </c>
      <c r="AD159" s="81">
        <v>0</v>
      </c>
      <c r="AE159" s="81">
        <v>0</v>
      </c>
      <c r="AF159" s="81">
        <v>0</v>
      </c>
      <c r="AG159" s="80">
        <f>IFERROR(VLOOKUP(AB159,$AI:$AJ,2,FALSE),0)</f>
        <v>0</v>
      </c>
      <c r="AI159" s="89" t="s">
        <v>527</v>
      </c>
      <c r="AJ159" s="89" t="s">
        <v>99</v>
      </c>
      <c r="AL159" s="83"/>
      <c r="AM159" s="83"/>
      <c r="AN159" s="83"/>
      <c r="AO159" s="83"/>
      <c r="AP159" s="83"/>
      <c r="AX159" s="80" t="s">
        <v>527</v>
      </c>
      <c r="AY159" s="80" t="s">
        <v>99</v>
      </c>
      <c r="BB159" s="80" t="str">
        <f>VLOOKUP(BC159,$AX:$AY,2,FALSE)</f>
        <v>五星路支行</v>
      </c>
      <c r="BC159" s="80" t="s">
        <v>516</v>
      </c>
      <c r="BD159" s="80">
        <v>0</v>
      </c>
    </row>
    <row r="160" s="80" customFormat="1" ht="17.25" spans="1:56">
      <c r="A160" s="95"/>
      <c r="B160" s="95"/>
      <c r="C160" s="95"/>
      <c r="D160" s="95"/>
      <c r="E160" s="95"/>
      <c r="F160" s="95"/>
      <c r="G160" s="95"/>
      <c r="H160" s="95"/>
      <c r="I160" s="95"/>
      <c r="J160" s="95"/>
      <c r="K160" s="95"/>
      <c r="Y160" s="98"/>
      <c r="Z160" s="80">
        <f t="shared" si="16"/>
        <v>0</v>
      </c>
      <c r="AA160" s="80" t="str">
        <f t="shared" si="15"/>
        <v>施湾支行</v>
      </c>
      <c r="AB160" s="81" t="s">
        <v>526</v>
      </c>
      <c r="AC160" s="81">
        <v>0</v>
      </c>
      <c r="AD160" s="81">
        <v>0</v>
      </c>
      <c r="AE160" s="81">
        <v>0</v>
      </c>
      <c r="AF160" s="81">
        <v>0</v>
      </c>
      <c r="AG160" s="80" t="str">
        <f>IFERROR(VLOOKUP(AB160,$AI:$AJ,2,FALSE),0)</f>
        <v>施湾支行</v>
      </c>
      <c r="AI160" s="89" t="s">
        <v>530</v>
      </c>
      <c r="AJ160" s="89" t="s">
        <v>99</v>
      </c>
      <c r="AL160" s="83"/>
      <c r="AM160" s="83"/>
      <c r="AN160" s="83"/>
      <c r="AO160" s="83"/>
      <c r="AP160" s="83"/>
      <c r="AX160" s="80" t="s">
        <v>530</v>
      </c>
      <c r="AY160" s="80" t="s">
        <v>99</v>
      </c>
      <c r="BB160" s="80" t="str">
        <f>VLOOKUP(BC160,$AX:$AY,2,FALSE)</f>
        <v>营业部</v>
      </c>
      <c r="BC160" s="80" t="s">
        <v>519</v>
      </c>
      <c r="BD160" s="80">
        <v>0</v>
      </c>
    </row>
    <row r="161" s="80" customFormat="1" ht="17.25" spans="1:56">
      <c r="A161" s="95"/>
      <c r="B161" s="95"/>
      <c r="C161" s="95"/>
      <c r="D161" s="95"/>
      <c r="E161" s="95"/>
      <c r="F161" s="95"/>
      <c r="G161" s="95"/>
      <c r="H161" s="95"/>
      <c r="I161" s="95"/>
      <c r="J161" s="95"/>
      <c r="K161" s="95"/>
      <c r="Y161" s="98"/>
      <c r="Z161" s="80">
        <f t="shared" si="16"/>
        <v>0</v>
      </c>
      <c r="AA161" s="80" t="str">
        <f t="shared" si="15"/>
        <v>花木支行</v>
      </c>
      <c r="AB161" s="81" t="s">
        <v>529</v>
      </c>
      <c r="AC161" s="81">
        <v>0</v>
      </c>
      <c r="AD161" s="81">
        <v>0</v>
      </c>
      <c r="AE161" s="81">
        <v>0</v>
      </c>
      <c r="AF161" s="81">
        <v>0</v>
      </c>
      <c r="AG161" s="80" t="str">
        <f>IFERROR(VLOOKUP(AB161,$AI:$AJ,2,FALSE),0)</f>
        <v>花木支行</v>
      </c>
      <c r="AI161" s="89" t="s">
        <v>533</v>
      </c>
      <c r="AJ161" s="89" t="s">
        <v>99</v>
      </c>
      <c r="AL161" s="83"/>
      <c r="AM161" s="83"/>
      <c r="AN161" s="83"/>
      <c r="AO161" s="83"/>
      <c r="AP161" s="83"/>
      <c r="AX161" s="80" t="s">
        <v>533</v>
      </c>
      <c r="AY161" s="80" t="s">
        <v>99</v>
      </c>
      <c r="BB161" s="80" t="str">
        <f>VLOOKUP(BC161,$AX:$AY,2,FALSE)</f>
        <v>益江分理处</v>
      </c>
      <c r="BC161" s="80" t="s">
        <v>522</v>
      </c>
      <c r="BD161" s="80">
        <v>0</v>
      </c>
    </row>
    <row r="162" s="80" customFormat="1" ht="17.25" spans="1:56">
      <c r="A162" s="95"/>
      <c r="B162" s="95"/>
      <c r="C162" s="95"/>
      <c r="D162" s="95"/>
      <c r="E162" s="95"/>
      <c r="F162" s="95"/>
      <c r="G162" s="95"/>
      <c r="H162" s="95"/>
      <c r="I162" s="95"/>
      <c r="J162" s="95"/>
      <c r="K162" s="95"/>
      <c r="Y162" s="98"/>
      <c r="Z162" s="80">
        <f t="shared" si="16"/>
        <v>0</v>
      </c>
      <c r="AA162" s="80">
        <f t="shared" si="15"/>
        <v>0</v>
      </c>
      <c r="AB162" s="81" t="s">
        <v>532</v>
      </c>
      <c r="AC162" s="81">
        <v>0</v>
      </c>
      <c r="AD162" s="81">
        <v>0</v>
      </c>
      <c r="AE162" s="81">
        <v>0</v>
      </c>
      <c r="AF162" s="81">
        <v>0</v>
      </c>
      <c r="AG162" s="80">
        <f>IFERROR(VLOOKUP(AB162,$AI:$AJ,2,FALSE),0)</f>
        <v>0</v>
      </c>
      <c r="AI162" s="88" t="s">
        <v>534</v>
      </c>
      <c r="AJ162" s="89" t="s">
        <v>244</v>
      </c>
      <c r="AL162" s="83"/>
      <c r="AM162" s="83"/>
      <c r="AN162" s="83"/>
      <c r="AO162" s="83"/>
      <c r="AP162" s="83"/>
      <c r="AX162" s="80" t="s">
        <v>534</v>
      </c>
      <c r="AY162" s="80" t="s">
        <v>244</v>
      </c>
      <c r="BB162" s="80" t="e">
        <f>VLOOKUP(BC162,$AX:$AY,2,FALSE)</f>
        <v>#N/A</v>
      </c>
      <c r="BC162" s="80" t="s">
        <v>525</v>
      </c>
      <c r="BD162" s="80">
        <v>0</v>
      </c>
    </row>
    <row r="163" s="80" customFormat="1" ht="17.25" spans="1:56">
      <c r="A163" s="95"/>
      <c r="B163" s="95"/>
      <c r="C163" s="95"/>
      <c r="D163" s="95"/>
      <c r="E163" s="95"/>
      <c r="F163" s="95"/>
      <c r="G163" s="95"/>
      <c r="H163" s="95"/>
      <c r="I163" s="95"/>
      <c r="J163" s="95"/>
      <c r="K163" s="95"/>
      <c r="Y163" s="98"/>
      <c r="Z163" s="80">
        <f t="shared" si="16"/>
        <v>0</v>
      </c>
      <c r="AA163" s="80" t="str">
        <f t="shared" si="15"/>
        <v>高东支行</v>
      </c>
      <c r="AB163" s="81" t="s">
        <v>222</v>
      </c>
      <c r="AC163" s="81">
        <v>0</v>
      </c>
      <c r="AD163" s="81">
        <v>0</v>
      </c>
      <c r="AE163" s="81">
        <v>0</v>
      </c>
      <c r="AF163" s="81">
        <v>0</v>
      </c>
      <c r="AG163" s="80" t="str">
        <f>IFERROR(VLOOKUP(AB163,$AI:$AJ,2,FALSE),0)</f>
        <v>高东支行</v>
      </c>
      <c r="AI163" s="90" t="s">
        <v>152</v>
      </c>
      <c r="AJ163" s="89" t="s">
        <v>244</v>
      </c>
      <c r="AL163" s="83"/>
      <c r="AM163" s="83"/>
      <c r="AN163" s="83"/>
      <c r="AO163" s="83"/>
      <c r="AP163" s="83"/>
      <c r="AX163" s="80" t="s">
        <v>152</v>
      </c>
      <c r="AY163" s="80" t="s">
        <v>244</v>
      </c>
      <c r="BB163" s="80" t="str">
        <f>VLOOKUP(BC163,$AX:$AY,2,FALSE)</f>
        <v>黄楼支行</v>
      </c>
      <c r="BC163" s="80" t="s">
        <v>528</v>
      </c>
      <c r="BD163" s="80">
        <v>0</v>
      </c>
    </row>
    <row r="164" s="80" customFormat="1" ht="17.25" spans="1:56">
      <c r="A164" s="95"/>
      <c r="B164" s="95"/>
      <c r="C164" s="95"/>
      <c r="D164" s="95"/>
      <c r="E164" s="95"/>
      <c r="F164" s="95"/>
      <c r="G164" s="95"/>
      <c r="H164" s="95"/>
      <c r="I164" s="95"/>
      <c r="J164" s="95"/>
      <c r="K164" s="95"/>
      <c r="Y164" s="98"/>
      <c r="Z164" s="80">
        <f t="shared" si="16"/>
        <v>0</v>
      </c>
      <c r="AA164" s="80">
        <f t="shared" si="15"/>
        <v>0</v>
      </c>
      <c r="AB164" s="81" t="s">
        <v>535</v>
      </c>
      <c r="AC164" s="81">
        <v>0</v>
      </c>
      <c r="AD164" s="81">
        <v>0</v>
      </c>
      <c r="AE164" s="81">
        <v>0</v>
      </c>
      <c r="AF164" s="81">
        <v>0</v>
      </c>
      <c r="AG164" s="80">
        <f>IFERROR(VLOOKUP(AB164,$AI:$AJ,2,FALSE),0)</f>
        <v>0</v>
      </c>
      <c r="AI164" s="90" t="s">
        <v>538</v>
      </c>
      <c r="AJ164" s="89" t="s">
        <v>244</v>
      </c>
      <c r="AL164" s="83"/>
      <c r="AM164" s="83"/>
      <c r="AN164" s="83"/>
      <c r="AO164" s="83"/>
      <c r="AP164" s="83"/>
      <c r="AX164" s="80" t="s">
        <v>538</v>
      </c>
      <c r="AY164" s="80" t="s">
        <v>244</v>
      </c>
      <c r="BB164" s="80" t="str">
        <f>VLOOKUP(BC164,$AX:$AY,2,FALSE)</f>
        <v>杨园支行</v>
      </c>
      <c r="BC164" s="80" t="s">
        <v>531</v>
      </c>
      <c r="BD164" s="80">
        <v>0</v>
      </c>
    </row>
    <row r="165" s="80" customFormat="1" ht="17.25" spans="1:56">
      <c r="A165" s="95"/>
      <c r="B165" s="95"/>
      <c r="C165" s="95"/>
      <c r="D165" s="95"/>
      <c r="E165" s="95"/>
      <c r="F165" s="95"/>
      <c r="G165" s="95"/>
      <c r="H165" s="95"/>
      <c r="I165" s="95"/>
      <c r="J165" s="95"/>
      <c r="K165" s="95"/>
      <c r="Y165" s="98"/>
      <c r="Z165" s="80">
        <f t="shared" si="16"/>
        <v>0</v>
      </c>
      <c r="AA165" s="80" t="str">
        <f t="shared" si="15"/>
        <v>市场三部</v>
      </c>
      <c r="AB165" s="81" t="s">
        <v>537</v>
      </c>
      <c r="AC165" s="81">
        <v>0</v>
      </c>
      <c r="AD165" s="81">
        <v>0</v>
      </c>
      <c r="AE165" s="81">
        <v>0</v>
      </c>
      <c r="AF165" s="81">
        <v>0</v>
      </c>
      <c r="AG165" s="80" t="str">
        <f>IFERROR(VLOOKUP(AB165,$AI:$AJ,2,FALSE),0)</f>
        <v>市场三部</v>
      </c>
      <c r="AI165" s="89" t="s">
        <v>541</v>
      </c>
      <c r="AJ165" s="89" t="s">
        <v>244</v>
      </c>
      <c r="AL165" s="83"/>
      <c r="AM165" s="83"/>
      <c r="AN165" s="83"/>
      <c r="AO165" s="83"/>
      <c r="AP165" s="83"/>
      <c r="AX165" s="80" t="s">
        <v>541</v>
      </c>
      <c r="AY165" s="80" t="s">
        <v>244</v>
      </c>
      <c r="BB165" s="80" t="str">
        <f>VLOOKUP(BC165,$AX:$AY,2,FALSE)</f>
        <v>凌桥支行</v>
      </c>
      <c r="BC165" s="80" t="s">
        <v>905</v>
      </c>
      <c r="BD165" s="80">
        <v>1</v>
      </c>
    </row>
    <row r="166" s="80" customFormat="1" ht="17.25" spans="1:56">
      <c r="A166" s="95"/>
      <c r="B166" s="95"/>
      <c r="C166" s="95"/>
      <c r="D166" s="95"/>
      <c r="E166" s="95"/>
      <c r="F166" s="95"/>
      <c r="G166" s="95"/>
      <c r="H166" s="95"/>
      <c r="I166" s="95"/>
      <c r="J166" s="95"/>
      <c r="K166" s="95"/>
      <c r="Y166" s="98"/>
      <c r="Z166" s="80">
        <f t="shared" si="16"/>
        <v>0</v>
      </c>
      <c r="AA166" s="80">
        <f t="shared" si="15"/>
        <v>0</v>
      </c>
      <c r="AB166" s="81" t="s">
        <v>540</v>
      </c>
      <c r="AC166" s="81">
        <v>0</v>
      </c>
      <c r="AD166" s="81">
        <v>0</v>
      </c>
      <c r="AE166" s="81">
        <v>0</v>
      </c>
      <c r="AF166" s="81">
        <v>0</v>
      </c>
      <c r="AG166" s="80">
        <f>IFERROR(VLOOKUP(AB166,$AI:$AJ,2,FALSE),0)</f>
        <v>0</v>
      </c>
      <c r="AI166" s="89" t="s">
        <v>543</v>
      </c>
      <c r="AJ166" s="89" t="s">
        <v>244</v>
      </c>
      <c r="AL166" s="83"/>
      <c r="AM166" s="83"/>
      <c r="AN166" s="83"/>
      <c r="AO166" s="83"/>
      <c r="AP166" s="83"/>
      <c r="AX166" s="80" t="s">
        <v>543</v>
      </c>
      <c r="AY166" s="80" t="s">
        <v>244</v>
      </c>
      <c r="BB166" s="80" t="str">
        <f>VLOOKUP(BC166,$AX:$AY,2,FALSE)</f>
        <v>三林支行</v>
      </c>
      <c r="BC166" s="80" t="s">
        <v>252</v>
      </c>
      <c r="BD166" s="80">
        <v>0</v>
      </c>
    </row>
    <row r="167" s="80" customFormat="1" ht="17.25" spans="1:56">
      <c r="A167" s="95"/>
      <c r="B167" s="95"/>
      <c r="C167" s="95"/>
      <c r="D167" s="95"/>
      <c r="E167" s="95"/>
      <c r="F167" s="95"/>
      <c r="G167" s="95"/>
      <c r="H167" s="95"/>
      <c r="I167" s="95"/>
      <c r="J167" s="95"/>
      <c r="K167" s="95"/>
      <c r="Y167" s="98"/>
      <c r="Z167" s="80">
        <f t="shared" si="16"/>
        <v>0</v>
      </c>
      <c r="AA167" s="80" t="str">
        <f t="shared" si="15"/>
        <v>陆家嘴支行</v>
      </c>
      <c r="AB167" s="81" t="s">
        <v>224</v>
      </c>
      <c r="AC167" s="81">
        <v>0</v>
      </c>
      <c r="AD167" s="81">
        <v>0</v>
      </c>
      <c r="AE167" s="81">
        <v>0</v>
      </c>
      <c r="AF167" s="81">
        <v>0</v>
      </c>
      <c r="AG167" s="80" t="str">
        <f>IFERROR(VLOOKUP(AB167,$AI:$AJ,2,FALSE),0)</f>
        <v>陆家嘴支行</v>
      </c>
      <c r="AI167" s="89" t="s">
        <v>546</v>
      </c>
      <c r="AJ167" s="89" t="s">
        <v>244</v>
      </c>
      <c r="AL167" s="83"/>
      <c r="AM167" s="83"/>
      <c r="AN167" s="83"/>
      <c r="AO167" s="83"/>
      <c r="AP167" s="83"/>
      <c r="AX167" s="80" t="s">
        <v>546</v>
      </c>
      <c r="AY167" s="80" t="s">
        <v>244</v>
      </c>
      <c r="BC167" s="80" t="s">
        <v>256</v>
      </c>
      <c r="BD167" s="80">
        <v>1</v>
      </c>
    </row>
    <row r="168" s="80" customFormat="1" ht="17.25" spans="1:56">
      <c r="A168" s="95"/>
      <c r="B168" s="95"/>
      <c r="C168" s="95"/>
      <c r="D168" s="95"/>
      <c r="E168" s="95"/>
      <c r="F168" s="95"/>
      <c r="G168" s="95"/>
      <c r="H168" s="95"/>
      <c r="I168" s="95"/>
      <c r="J168" s="95"/>
      <c r="K168" s="95"/>
      <c r="Y168" s="98"/>
      <c r="Z168" s="80">
        <f t="shared" si="16"/>
        <v>0</v>
      </c>
      <c r="AA168" s="80">
        <f t="shared" si="15"/>
        <v>0</v>
      </c>
      <c r="AB168" s="81" t="s">
        <v>545</v>
      </c>
      <c r="AC168" s="81">
        <v>0</v>
      </c>
      <c r="AD168" s="81">
        <v>70000</v>
      </c>
      <c r="AE168" s="81">
        <v>0</v>
      </c>
      <c r="AF168" s="81">
        <v>70000</v>
      </c>
      <c r="AG168" s="80">
        <f>IFERROR(VLOOKUP(AB168,$AI:$AJ,2,FALSE),0)</f>
        <v>0</v>
      </c>
      <c r="AI168" s="89" t="s">
        <v>548</v>
      </c>
      <c r="AJ168" s="89" t="s">
        <v>244</v>
      </c>
      <c r="AL168" s="83"/>
      <c r="AM168" s="83"/>
      <c r="AN168" s="83"/>
      <c r="AO168" s="83"/>
      <c r="AP168" s="83"/>
      <c r="AX168" s="80" t="s">
        <v>548</v>
      </c>
      <c r="AY168" s="80" t="s">
        <v>244</v>
      </c>
      <c r="BC168" s="80" t="s">
        <v>536</v>
      </c>
      <c r="BD168" s="80">
        <v>0</v>
      </c>
    </row>
    <row r="169" s="80" customFormat="1" ht="17.25" spans="1:56">
      <c r="A169" s="95"/>
      <c r="B169" s="95"/>
      <c r="C169" s="95"/>
      <c r="D169" s="95"/>
      <c r="E169" s="95"/>
      <c r="F169" s="95"/>
      <c r="G169" s="95"/>
      <c r="H169" s="95"/>
      <c r="I169" s="95"/>
      <c r="J169" s="95"/>
      <c r="K169" s="95"/>
      <c r="Y169" s="98"/>
      <c r="Z169" s="80">
        <f t="shared" si="16"/>
        <v>0</v>
      </c>
      <c r="AA169" s="80" t="str">
        <f t="shared" si="15"/>
        <v>洋泾支行</v>
      </c>
      <c r="AB169" s="81" t="s">
        <v>95</v>
      </c>
      <c r="AC169" s="81">
        <v>0</v>
      </c>
      <c r="AD169" s="81">
        <v>0</v>
      </c>
      <c r="AE169" s="81">
        <v>0</v>
      </c>
      <c r="AF169" s="81">
        <v>0</v>
      </c>
      <c r="AG169" s="80" t="str">
        <f>IFERROR(VLOOKUP(AB169,$AI:$AJ,2,FALSE),0)</f>
        <v>洋泾支行</v>
      </c>
      <c r="AI169" s="89" t="s">
        <v>551</v>
      </c>
      <c r="AJ169" s="89" t="s">
        <v>244</v>
      </c>
      <c r="AL169" s="83"/>
      <c r="AM169" s="83"/>
      <c r="AN169" s="83"/>
      <c r="AO169" s="83"/>
      <c r="AP169" s="83"/>
      <c r="AX169" s="80" t="s">
        <v>551</v>
      </c>
      <c r="AY169" s="80" t="s">
        <v>244</v>
      </c>
      <c r="BC169" s="80" t="s">
        <v>539</v>
      </c>
      <c r="BD169" s="80">
        <v>0</v>
      </c>
    </row>
    <row r="170" s="80" customFormat="1" ht="17.25" spans="1:56">
      <c r="A170" s="95"/>
      <c r="B170" s="95"/>
      <c r="C170" s="95"/>
      <c r="D170" s="95"/>
      <c r="E170" s="95"/>
      <c r="F170" s="95"/>
      <c r="G170" s="95"/>
      <c r="H170" s="95"/>
      <c r="I170" s="95"/>
      <c r="J170" s="95"/>
      <c r="K170" s="95"/>
      <c r="Y170" s="98"/>
      <c r="Z170" s="80">
        <f t="shared" si="16"/>
        <v>0</v>
      </c>
      <c r="AA170" s="80">
        <f t="shared" si="15"/>
        <v>0</v>
      </c>
      <c r="AB170" s="81" t="s">
        <v>550</v>
      </c>
      <c r="AC170" s="81">
        <v>0</v>
      </c>
      <c r="AD170" s="81">
        <v>0</v>
      </c>
      <c r="AE170" s="81">
        <v>0</v>
      </c>
      <c r="AF170" s="81">
        <v>0</v>
      </c>
      <c r="AG170" s="80">
        <f>IFERROR(VLOOKUP(AB170,$AI:$AJ,2,FALSE),0)</f>
        <v>0</v>
      </c>
      <c r="AI170" s="89" t="s">
        <v>554</v>
      </c>
      <c r="AJ170" s="89" t="s">
        <v>244</v>
      </c>
      <c r="AL170" s="83"/>
      <c r="AM170" s="83"/>
      <c r="AN170" s="83"/>
      <c r="AO170" s="83"/>
      <c r="AP170" s="83"/>
      <c r="AX170" s="80" t="s">
        <v>554</v>
      </c>
      <c r="AY170" s="80" t="s">
        <v>244</v>
      </c>
      <c r="BC170" s="80" t="s">
        <v>542</v>
      </c>
      <c r="BD170" s="80">
        <v>0</v>
      </c>
    </row>
    <row r="171" s="80" customFormat="1" ht="17.25" spans="1:56">
      <c r="A171" s="95"/>
      <c r="B171" s="95"/>
      <c r="C171" s="95"/>
      <c r="D171" s="95"/>
      <c r="E171" s="95"/>
      <c r="F171" s="95"/>
      <c r="G171" s="95"/>
      <c r="H171" s="95"/>
      <c r="I171" s="95"/>
      <c r="J171" s="95"/>
      <c r="K171" s="95"/>
      <c r="Y171" s="98"/>
      <c r="Z171" s="80">
        <f t="shared" si="16"/>
        <v>0</v>
      </c>
      <c r="AA171" s="80" t="str">
        <f t="shared" si="15"/>
        <v>新园路支行</v>
      </c>
      <c r="AB171" s="81" t="s">
        <v>553</v>
      </c>
      <c r="AC171" s="81">
        <v>0</v>
      </c>
      <c r="AD171" s="81">
        <v>0</v>
      </c>
      <c r="AE171" s="81">
        <v>0</v>
      </c>
      <c r="AF171" s="81">
        <v>0</v>
      </c>
      <c r="AG171" s="80" t="str">
        <f>IFERROR(VLOOKUP(AB171,$AI:$AJ,2,FALSE),0)</f>
        <v>新园路支行</v>
      </c>
      <c r="AI171" s="89" t="s">
        <v>557</v>
      </c>
      <c r="AJ171" s="89" t="s">
        <v>244</v>
      </c>
      <c r="AL171" s="83"/>
      <c r="AM171" s="83"/>
      <c r="AN171" s="83"/>
      <c r="AO171" s="83"/>
      <c r="AP171" s="83"/>
      <c r="AX171" s="80" t="s">
        <v>557</v>
      </c>
      <c r="AY171" s="80" t="s">
        <v>244</v>
      </c>
      <c r="BC171" s="80" t="s">
        <v>544</v>
      </c>
      <c r="BD171" s="80">
        <v>0</v>
      </c>
    </row>
    <row r="172" s="80" customFormat="1" ht="17.25" spans="1:56">
      <c r="A172" s="95"/>
      <c r="B172" s="95"/>
      <c r="C172" s="95"/>
      <c r="D172" s="95"/>
      <c r="E172" s="95"/>
      <c r="F172" s="95"/>
      <c r="G172" s="95"/>
      <c r="H172" s="95"/>
      <c r="I172" s="95"/>
      <c r="J172" s="95"/>
      <c r="K172" s="95"/>
      <c r="Y172" s="98"/>
      <c r="Z172" s="80">
        <f t="shared" si="16"/>
        <v>0</v>
      </c>
      <c r="AA172" s="80" t="str">
        <f t="shared" si="15"/>
        <v>六里支行</v>
      </c>
      <c r="AB172" s="81" t="s">
        <v>556</v>
      </c>
      <c r="AC172" s="81">
        <v>0</v>
      </c>
      <c r="AD172" s="81">
        <v>0</v>
      </c>
      <c r="AE172" s="81">
        <v>0</v>
      </c>
      <c r="AF172" s="81">
        <v>0</v>
      </c>
      <c r="AG172" s="80" t="str">
        <f>IFERROR(VLOOKUP(AB172,$AI:$AJ,2,FALSE),0)</f>
        <v>六里支行</v>
      </c>
      <c r="AI172" s="89" t="s">
        <v>559</v>
      </c>
      <c r="AJ172" s="89" t="s">
        <v>244</v>
      </c>
      <c r="AL172" s="83"/>
      <c r="AM172" s="83"/>
      <c r="AN172" s="83"/>
      <c r="AO172" s="83"/>
      <c r="AP172" s="83"/>
      <c r="AX172" s="80" t="s">
        <v>559</v>
      </c>
      <c r="AY172" s="80" t="s">
        <v>244</v>
      </c>
      <c r="BC172" s="80" t="s">
        <v>547</v>
      </c>
      <c r="BD172" s="80">
        <v>0</v>
      </c>
    </row>
    <row r="173" s="80" customFormat="1" ht="17.25" spans="1:56">
      <c r="A173" s="95"/>
      <c r="B173" s="95"/>
      <c r="C173" s="95"/>
      <c r="D173" s="95"/>
      <c r="E173" s="95"/>
      <c r="F173" s="95"/>
      <c r="G173" s="95"/>
      <c r="H173" s="95"/>
      <c r="I173" s="95"/>
      <c r="J173" s="95"/>
      <c r="K173" s="95"/>
      <c r="Y173" s="98"/>
      <c r="Z173" s="80">
        <f t="shared" si="16"/>
        <v>0</v>
      </c>
      <c r="AA173" s="80" t="str">
        <f t="shared" si="15"/>
        <v>运营管理部</v>
      </c>
      <c r="AB173" s="81" t="s">
        <v>341</v>
      </c>
      <c r="AC173" s="81">
        <v>0</v>
      </c>
      <c r="AD173" s="81">
        <v>0</v>
      </c>
      <c r="AE173" s="81">
        <v>0</v>
      </c>
      <c r="AF173" s="81">
        <v>0</v>
      </c>
      <c r="AG173" s="80" t="str">
        <f>IFERROR(VLOOKUP(AB173,$AI:$AJ,2,FALSE),0)</f>
        <v>运营管理部</v>
      </c>
      <c r="AI173" s="88" t="s">
        <v>561</v>
      </c>
      <c r="AJ173" s="89" t="s">
        <v>244</v>
      </c>
      <c r="AL173" s="83"/>
      <c r="AM173" s="83"/>
      <c r="AN173" s="83"/>
      <c r="AO173" s="83"/>
      <c r="AP173" s="83"/>
      <c r="AX173" s="80" t="s">
        <v>561</v>
      </c>
      <c r="AY173" s="80" t="s">
        <v>244</v>
      </c>
      <c r="BC173" s="80" t="s">
        <v>549</v>
      </c>
      <c r="BD173" s="80">
        <v>0</v>
      </c>
    </row>
    <row r="174" s="80" customFormat="1" ht="17.25" spans="1:56">
      <c r="A174" s="95"/>
      <c r="B174" s="95"/>
      <c r="C174" s="95"/>
      <c r="D174" s="95"/>
      <c r="E174" s="95"/>
      <c r="F174" s="95"/>
      <c r="G174" s="95"/>
      <c r="H174" s="95"/>
      <c r="I174" s="95"/>
      <c r="J174" s="95"/>
      <c r="K174" s="95"/>
      <c r="Y174" s="98"/>
      <c r="Z174" s="80">
        <f t="shared" si="16"/>
        <v>0</v>
      </c>
      <c r="AA174" s="80">
        <f t="shared" si="15"/>
        <v>0</v>
      </c>
      <c r="AB174" s="81" t="s">
        <v>560</v>
      </c>
      <c r="AC174" s="81">
        <v>0</v>
      </c>
      <c r="AD174" s="81">
        <v>0</v>
      </c>
      <c r="AE174" s="81">
        <v>0</v>
      </c>
      <c r="AF174" s="81">
        <v>0</v>
      </c>
      <c r="AG174" s="80">
        <f>IFERROR(VLOOKUP(AB174,$AI:$AJ,2,FALSE),0)</f>
        <v>0</v>
      </c>
      <c r="AI174" s="90" t="s">
        <v>562</v>
      </c>
      <c r="AJ174" s="89" t="s">
        <v>244</v>
      </c>
      <c r="AL174" s="83"/>
      <c r="AM174" s="83"/>
      <c r="AN174" s="83"/>
      <c r="AO174" s="83"/>
      <c r="AP174" s="83"/>
      <c r="AX174" s="80" t="s">
        <v>562</v>
      </c>
      <c r="AY174" s="80" t="s">
        <v>244</v>
      </c>
      <c r="BC174" s="80" t="s">
        <v>552</v>
      </c>
      <c r="BD174" s="80">
        <v>0</v>
      </c>
    </row>
    <row r="175" s="80" customFormat="1" ht="17.25" spans="1:56">
      <c r="A175" s="95"/>
      <c r="B175" s="95"/>
      <c r="C175" s="95"/>
      <c r="D175" s="95"/>
      <c r="E175" s="95"/>
      <c r="F175" s="95"/>
      <c r="G175" s="95"/>
      <c r="H175" s="95"/>
      <c r="I175" s="95"/>
      <c r="J175" s="95"/>
      <c r="K175" s="95"/>
      <c r="Y175" s="98"/>
      <c r="Z175" s="80">
        <f t="shared" si="16"/>
        <v>0</v>
      </c>
      <c r="AA175" s="80" t="str">
        <f t="shared" si="15"/>
        <v>零售市场部</v>
      </c>
      <c r="AB175" s="81" t="s">
        <v>101</v>
      </c>
      <c r="AC175" s="81">
        <v>0</v>
      </c>
      <c r="AD175" s="81">
        <v>0</v>
      </c>
      <c r="AE175" s="81">
        <v>0</v>
      </c>
      <c r="AF175" s="81">
        <v>0</v>
      </c>
      <c r="AG175" s="80" t="str">
        <f>IFERROR(VLOOKUP(AB175,$AI:$AJ,2,FALSE),0)</f>
        <v>零售市场部</v>
      </c>
      <c r="AI175" s="90" t="s">
        <v>564</v>
      </c>
      <c r="AJ175" s="89" t="s">
        <v>244</v>
      </c>
      <c r="AL175" s="83"/>
      <c r="AM175" s="83"/>
      <c r="AN175" s="83"/>
      <c r="AO175" s="83"/>
      <c r="AP175" s="83"/>
      <c r="AX175" s="80" t="s">
        <v>564</v>
      </c>
      <c r="AY175" s="80" t="s">
        <v>244</v>
      </c>
      <c r="BC175" s="80" t="s">
        <v>555</v>
      </c>
      <c r="BD175" s="80">
        <v>0</v>
      </c>
    </row>
    <row r="176" s="80" customFormat="1" ht="17.25" spans="1:56">
      <c r="A176" s="95"/>
      <c r="B176" s="95"/>
      <c r="C176" s="95"/>
      <c r="D176" s="95"/>
      <c r="E176" s="95"/>
      <c r="F176" s="95"/>
      <c r="G176" s="95"/>
      <c r="H176" s="95"/>
      <c r="I176" s="95"/>
      <c r="J176" s="95"/>
      <c r="K176" s="95"/>
      <c r="Y176" s="98"/>
      <c r="Z176" s="80">
        <f t="shared" si="16"/>
        <v>0</v>
      </c>
      <c r="AA176" s="80">
        <f t="shared" si="15"/>
        <v>0</v>
      </c>
      <c r="AB176" s="81" t="s">
        <v>563</v>
      </c>
      <c r="AC176" s="81">
        <v>0</v>
      </c>
      <c r="AD176" s="81">
        <v>0</v>
      </c>
      <c r="AE176" s="81">
        <v>0</v>
      </c>
      <c r="AF176" s="81">
        <v>0</v>
      </c>
      <c r="AG176" s="80">
        <f>IFERROR(VLOOKUP(AB176,$AI:$AJ,2,FALSE),0)</f>
        <v>0</v>
      </c>
      <c r="AI176" s="89" t="s">
        <v>566</v>
      </c>
      <c r="AJ176" s="89" t="s">
        <v>259</v>
      </c>
      <c r="AL176" s="83"/>
      <c r="AM176" s="83"/>
      <c r="AN176" s="83"/>
      <c r="AO176" s="83"/>
      <c r="AP176" s="83"/>
      <c r="AX176" s="80" t="s">
        <v>566</v>
      </c>
      <c r="AY176" s="80" t="s">
        <v>259</v>
      </c>
      <c r="BC176" s="80" t="s">
        <v>558</v>
      </c>
      <c r="BD176" s="80">
        <v>0</v>
      </c>
    </row>
    <row r="177" s="80" customFormat="1" ht="17.25" spans="1:56">
      <c r="A177" s="95"/>
      <c r="B177" s="95"/>
      <c r="C177" s="95"/>
      <c r="D177" s="95"/>
      <c r="E177" s="95"/>
      <c r="F177" s="95"/>
      <c r="G177" s="95"/>
      <c r="H177" s="95"/>
      <c r="I177" s="95"/>
      <c r="J177" s="95"/>
      <c r="K177" s="95"/>
      <c r="Y177" s="98"/>
      <c r="Z177" s="80">
        <f t="shared" si="16"/>
        <v>0</v>
      </c>
      <c r="AA177" s="80">
        <f t="shared" si="15"/>
        <v>0</v>
      </c>
      <c r="AB177" s="81" t="s">
        <v>565</v>
      </c>
      <c r="AC177" s="81">
        <v>0</v>
      </c>
      <c r="AD177" s="81">
        <v>0</v>
      </c>
      <c r="AE177" s="81">
        <v>0</v>
      </c>
      <c r="AF177" s="81">
        <v>0</v>
      </c>
      <c r="AG177" s="80">
        <f>IFERROR(VLOOKUP(AB177,$AI:$AJ,2,FALSE),0)</f>
        <v>0</v>
      </c>
      <c r="AI177" s="89" t="s">
        <v>568</v>
      </c>
      <c r="AJ177" s="89" t="s">
        <v>259</v>
      </c>
      <c r="AL177" s="83"/>
      <c r="AM177" s="83"/>
      <c r="AN177" s="83"/>
      <c r="AO177" s="83"/>
      <c r="AP177" s="83"/>
      <c r="AX177" s="80" t="s">
        <v>568</v>
      </c>
      <c r="AY177" s="80" t="s">
        <v>259</v>
      </c>
      <c r="BC177" s="80" t="s">
        <v>151</v>
      </c>
      <c r="BD177" s="80">
        <v>345</v>
      </c>
    </row>
    <row r="178" s="80" customFormat="1" ht="17.25" spans="1:51">
      <c r="A178" s="95"/>
      <c r="B178" s="95"/>
      <c r="C178" s="95"/>
      <c r="D178" s="95"/>
      <c r="E178" s="95"/>
      <c r="F178" s="95"/>
      <c r="G178" s="95"/>
      <c r="H178" s="95"/>
      <c r="I178" s="95"/>
      <c r="J178" s="95"/>
      <c r="K178" s="95"/>
      <c r="Y178" s="98"/>
      <c r="Z178" s="80">
        <f t="shared" si="16"/>
        <v>0</v>
      </c>
      <c r="AA178" s="80" t="str">
        <f t="shared" si="15"/>
        <v>张江支行</v>
      </c>
      <c r="AB178" s="81" t="s">
        <v>567</v>
      </c>
      <c r="AC178" s="81">
        <v>0</v>
      </c>
      <c r="AD178" s="81">
        <v>0</v>
      </c>
      <c r="AE178" s="81">
        <v>0</v>
      </c>
      <c r="AF178" s="81">
        <v>0</v>
      </c>
      <c r="AG178" s="80" t="str">
        <f>IFERROR(VLOOKUP(AB178,$AI:$AJ,2,FALSE),0)</f>
        <v>张江支行</v>
      </c>
      <c r="AI178" s="89" t="s">
        <v>570</v>
      </c>
      <c r="AJ178" s="89" t="s">
        <v>259</v>
      </c>
      <c r="AL178" s="83"/>
      <c r="AM178" s="83"/>
      <c r="AN178" s="83"/>
      <c r="AO178" s="83"/>
      <c r="AP178" s="83"/>
      <c r="AX178" s="80" t="s">
        <v>570</v>
      </c>
      <c r="AY178" s="80" t="s">
        <v>259</v>
      </c>
    </row>
    <row r="179" s="80" customFormat="1" ht="17.25" spans="1:51">
      <c r="A179" s="95"/>
      <c r="B179" s="95"/>
      <c r="C179" s="95"/>
      <c r="D179" s="95"/>
      <c r="E179" s="95"/>
      <c r="F179" s="95"/>
      <c r="G179" s="95"/>
      <c r="H179" s="95"/>
      <c r="I179" s="95"/>
      <c r="J179" s="95"/>
      <c r="K179" s="95"/>
      <c r="Y179" s="98"/>
      <c r="Z179" s="80">
        <f t="shared" si="16"/>
        <v>0</v>
      </c>
      <c r="AA179" s="80" t="str">
        <f t="shared" si="15"/>
        <v>曹路支行</v>
      </c>
      <c r="AB179" s="81" t="s">
        <v>569</v>
      </c>
      <c r="AC179" s="81">
        <v>0</v>
      </c>
      <c r="AD179" s="81">
        <v>0</v>
      </c>
      <c r="AE179" s="81">
        <v>0</v>
      </c>
      <c r="AF179" s="81">
        <v>0</v>
      </c>
      <c r="AG179" s="80" t="str">
        <f>IFERROR(VLOOKUP(AB179,$AI:$AJ,2,FALSE),0)</f>
        <v>曹路支行</v>
      </c>
      <c r="AI179" s="89" t="s">
        <v>572</v>
      </c>
      <c r="AJ179" s="89" t="s">
        <v>259</v>
      </c>
      <c r="AL179" s="83"/>
      <c r="AM179" s="83"/>
      <c r="AN179" s="83"/>
      <c r="AO179" s="83"/>
      <c r="AP179" s="83"/>
      <c r="AX179" s="80" t="s">
        <v>572</v>
      </c>
      <c r="AY179" s="80" t="s">
        <v>259</v>
      </c>
    </row>
    <row r="180" s="80" customFormat="1" ht="17.25" spans="1:51">
      <c r="A180" s="95"/>
      <c r="B180" s="95"/>
      <c r="C180" s="95"/>
      <c r="D180" s="95"/>
      <c r="E180" s="95"/>
      <c r="F180" s="95"/>
      <c r="G180" s="95"/>
      <c r="H180" s="95"/>
      <c r="I180" s="95"/>
      <c r="J180" s="95"/>
      <c r="K180" s="95"/>
      <c r="Y180" s="98"/>
      <c r="Z180" s="80">
        <f t="shared" si="16"/>
        <v>0</v>
      </c>
      <c r="AA180" s="80">
        <f t="shared" si="15"/>
        <v>0</v>
      </c>
      <c r="AB180" s="81" t="s">
        <v>571</v>
      </c>
      <c r="AC180" s="81">
        <v>0</v>
      </c>
      <c r="AD180" s="81">
        <v>0</v>
      </c>
      <c r="AE180" s="81">
        <v>0</v>
      </c>
      <c r="AF180" s="81">
        <v>500</v>
      </c>
      <c r="AG180" s="80">
        <f>IFERROR(VLOOKUP(AB180,$AI:$AJ,2,FALSE),0)</f>
        <v>0</v>
      </c>
      <c r="AI180" s="91" t="s">
        <v>574</v>
      </c>
      <c r="AJ180" s="89" t="s">
        <v>259</v>
      </c>
      <c r="AL180" s="83"/>
      <c r="AM180" s="83"/>
      <c r="AN180" s="83"/>
      <c r="AO180" s="83"/>
      <c r="AP180" s="83"/>
      <c r="AX180" s="80" t="s">
        <v>574</v>
      </c>
      <c r="AY180" s="80" t="s">
        <v>259</v>
      </c>
    </row>
    <row r="181" s="80" customFormat="1" ht="17.25" spans="1:51">
      <c r="A181" s="95"/>
      <c r="B181" s="95"/>
      <c r="C181" s="95"/>
      <c r="D181" s="95"/>
      <c r="E181" s="95"/>
      <c r="F181" s="95"/>
      <c r="G181" s="95"/>
      <c r="H181" s="95"/>
      <c r="I181" s="95"/>
      <c r="J181" s="95"/>
      <c r="K181" s="95"/>
      <c r="Y181" s="98"/>
      <c r="Z181" s="80">
        <f t="shared" si="16"/>
        <v>0</v>
      </c>
      <c r="AA181" s="80" t="str">
        <f t="shared" si="15"/>
        <v>芳华分理处</v>
      </c>
      <c r="AB181" s="81" t="s">
        <v>573</v>
      </c>
      <c r="AC181" s="81">
        <v>0</v>
      </c>
      <c r="AD181" s="81">
        <v>33000</v>
      </c>
      <c r="AE181" s="81">
        <v>0</v>
      </c>
      <c r="AF181" s="81">
        <v>33000</v>
      </c>
      <c r="AG181" s="80" t="str">
        <f>IFERROR(VLOOKUP(AB181,$AI:$AJ,2,FALSE),0)</f>
        <v>芳华分理处</v>
      </c>
      <c r="AI181" s="92" t="s">
        <v>576</v>
      </c>
      <c r="AJ181" s="89" t="s">
        <v>259</v>
      </c>
      <c r="AL181" s="83"/>
      <c r="AM181" s="83"/>
      <c r="AN181" s="83"/>
      <c r="AO181" s="83"/>
      <c r="AP181" s="83"/>
      <c r="AX181" s="80" t="s">
        <v>576</v>
      </c>
      <c r="AY181" s="80" t="s">
        <v>259</v>
      </c>
    </row>
    <row r="182" s="80" customFormat="1" ht="17.25" spans="1:51">
      <c r="A182" s="95"/>
      <c r="B182" s="95"/>
      <c r="C182" s="95"/>
      <c r="D182" s="95"/>
      <c r="E182" s="95"/>
      <c r="F182" s="95"/>
      <c r="G182" s="95"/>
      <c r="H182" s="95"/>
      <c r="I182" s="95"/>
      <c r="J182" s="95"/>
      <c r="K182" s="95"/>
      <c r="Y182" s="98"/>
      <c r="Z182" s="80">
        <f t="shared" si="16"/>
        <v>0</v>
      </c>
      <c r="AA182" s="80" t="str">
        <f t="shared" si="15"/>
        <v>高桥支行</v>
      </c>
      <c r="AB182" s="81" t="s">
        <v>575</v>
      </c>
      <c r="AC182" s="81">
        <v>0</v>
      </c>
      <c r="AD182" s="81">
        <v>0</v>
      </c>
      <c r="AE182" s="81">
        <v>0</v>
      </c>
      <c r="AF182" s="81">
        <v>0</v>
      </c>
      <c r="AG182" s="80" t="str">
        <f>IFERROR(VLOOKUP(AB182,$AI:$AJ,2,FALSE),0)</f>
        <v>高桥支行</v>
      </c>
      <c r="AI182" s="89" t="s">
        <v>578</v>
      </c>
      <c r="AJ182" s="89" t="s">
        <v>259</v>
      </c>
      <c r="AL182" s="83"/>
      <c r="AM182" s="83"/>
      <c r="AN182" s="83"/>
      <c r="AO182" s="83"/>
      <c r="AP182" s="83"/>
      <c r="AX182" s="80" t="s">
        <v>578</v>
      </c>
      <c r="AY182" s="80" t="s">
        <v>259</v>
      </c>
    </row>
    <row r="183" s="80" customFormat="1" ht="17.25" spans="1:51">
      <c r="A183" s="95"/>
      <c r="B183" s="95"/>
      <c r="C183" s="95"/>
      <c r="D183" s="95"/>
      <c r="E183" s="95"/>
      <c r="F183" s="95"/>
      <c r="G183" s="95"/>
      <c r="H183" s="95"/>
      <c r="I183" s="95"/>
      <c r="J183" s="95"/>
      <c r="K183" s="95"/>
      <c r="Y183" s="98"/>
      <c r="Z183" s="80">
        <f t="shared" si="16"/>
        <v>0</v>
      </c>
      <c r="AA183" s="80" t="str">
        <f t="shared" si="15"/>
        <v>高东支行</v>
      </c>
      <c r="AB183" s="81" t="s">
        <v>577</v>
      </c>
      <c r="AC183" s="81">
        <v>0</v>
      </c>
      <c r="AD183" s="81">
        <v>0</v>
      </c>
      <c r="AE183" s="81">
        <v>0</v>
      </c>
      <c r="AF183" s="81">
        <v>0</v>
      </c>
      <c r="AG183" s="80" t="str">
        <f>IFERROR(VLOOKUP(AB183,$AI:$AJ,2,FALSE),0)</f>
        <v>高东支行</v>
      </c>
      <c r="AI183" s="89" t="s">
        <v>580</v>
      </c>
      <c r="AJ183" s="89" t="s">
        <v>239</v>
      </c>
      <c r="AL183" s="83"/>
      <c r="AM183" s="83"/>
      <c r="AN183" s="83"/>
      <c r="AO183" s="83"/>
      <c r="AP183" s="83"/>
      <c r="AX183" s="80" t="s">
        <v>580</v>
      </c>
      <c r="AY183" s="80" t="s">
        <v>239</v>
      </c>
    </row>
    <row r="184" s="80" customFormat="1" ht="17.25" spans="1:51">
      <c r="A184" s="95"/>
      <c r="B184" s="95"/>
      <c r="C184" s="95"/>
      <c r="D184" s="95"/>
      <c r="E184" s="95"/>
      <c r="F184" s="95"/>
      <c r="G184" s="95"/>
      <c r="H184" s="95"/>
      <c r="I184" s="95"/>
      <c r="J184" s="95"/>
      <c r="K184" s="95"/>
      <c r="Y184" s="98"/>
      <c r="Z184" s="80">
        <f t="shared" si="16"/>
        <v>0</v>
      </c>
      <c r="AA184" s="80">
        <f t="shared" si="15"/>
        <v>0</v>
      </c>
      <c r="AB184" s="81" t="s">
        <v>579</v>
      </c>
      <c r="AC184" s="81">
        <v>0</v>
      </c>
      <c r="AD184" s="81">
        <v>0</v>
      </c>
      <c r="AE184" s="81">
        <v>0</v>
      </c>
      <c r="AF184" s="81">
        <v>0</v>
      </c>
      <c r="AG184" s="80">
        <f>IFERROR(VLOOKUP(AB184,$AI:$AJ,2,FALSE),0)</f>
        <v>0</v>
      </c>
      <c r="AI184" s="89" t="s">
        <v>582</v>
      </c>
      <c r="AJ184" s="89" t="s">
        <v>239</v>
      </c>
      <c r="AL184" s="83"/>
      <c r="AM184" s="83"/>
      <c r="AN184" s="83"/>
      <c r="AO184" s="83"/>
      <c r="AP184" s="83"/>
      <c r="AX184" s="80" t="s">
        <v>582</v>
      </c>
      <c r="AY184" s="80" t="s">
        <v>239</v>
      </c>
    </row>
    <row r="185" s="80" customFormat="1" ht="17.25" spans="1:51">
      <c r="A185" s="95"/>
      <c r="B185" s="95"/>
      <c r="C185" s="95"/>
      <c r="D185" s="95"/>
      <c r="E185" s="95"/>
      <c r="F185" s="95"/>
      <c r="G185" s="95"/>
      <c r="H185" s="95"/>
      <c r="I185" s="95"/>
      <c r="J185" s="95"/>
      <c r="K185" s="95"/>
      <c r="Y185" s="98"/>
      <c r="Z185" s="80">
        <f t="shared" si="16"/>
        <v>0</v>
      </c>
      <c r="AA185" s="80">
        <f t="shared" si="15"/>
        <v>0</v>
      </c>
      <c r="AB185" s="81" t="s">
        <v>581</v>
      </c>
      <c r="AC185" s="81">
        <v>0</v>
      </c>
      <c r="AD185" s="81">
        <v>0</v>
      </c>
      <c r="AE185" s="81">
        <v>0</v>
      </c>
      <c r="AF185" s="81">
        <v>0</v>
      </c>
      <c r="AG185" s="80">
        <f>IFERROR(VLOOKUP(AB185,$AI:$AJ,2,FALSE),0)</f>
        <v>0</v>
      </c>
      <c r="AI185" s="89" t="s">
        <v>584</v>
      </c>
      <c r="AJ185" s="89" t="s">
        <v>239</v>
      </c>
      <c r="AL185" s="83"/>
      <c r="AM185" s="83"/>
      <c r="AN185" s="83"/>
      <c r="AO185" s="83"/>
      <c r="AP185" s="83"/>
      <c r="AX185" s="80" t="s">
        <v>584</v>
      </c>
      <c r="AY185" s="80" t="s">
        <v>239</v>
      </c>
    </row>
    <row r="186" s="80" customFormat="1" ht="17.25" spans="1:51">
      <c r="A186" s="95"/>
      <c r="B186" s="95"/>
      <c r="C186" s="95"/>
      <c r="D186" s="95"/>
      <c r="E186" s="95"/>
      <c r="F186" s="95"/>
      <c r="G186" s="95"/>
      <c r="H186" s="95"/>
      <c r="I186" s="95"/>
      <c r="J186" s="95"/>
      <c r="K186" s="95"/>
      <c r="Y186" s="98"/>
      <c r="Z186" s="80">
        <f t="shared" si="16"/>
        <v>0</v>
      </c>
      <c r="AA186" s="80">
        <f t="shared" si="15"/>
        <v>0</v>
      </c>
      <c r="AB186" s="81" t="s">
        <v>583</v>
      </c>
      <c r="AC186" s="81">
        <v>0</v>
      </c>
      <c r="AD186" s="81">
        <v>0</v>
      </c>
      <c r="AE186" s="81">
        <v>0</v>
      </c>
      <c r="AF186" s="81">
        <v>0</v>
      </c>
      <c r="AG186" s="80">
        <f>IFERROR(VLOOKUP(AB186,$AI:$AJ,2,FALSE),0)</f>
        <v>0</v>
      </c>
      <c r="AI186" s="89" t="s">
        <v>586</v>
      </c>
      <c r="AJ186" s="89" t="s">
        <v>239</v>
      </c>
      <c r="AL186" s="83"/>
      <c r="AM186" s="83"/>
      <c r="AN186" s="83"/>
      <c r="AO186" s="83"/>
      <c r="AP186" s="83"/>
      <c r="AX186" s="80" t="s">
        <v>586</v>
      </c>
      <c r="AY186" s="80" t="s">
        <v>239</v>
      </c>
    </row>
    <row r="187" s="80" customFormat="1" ht="17.25" spans="1:51">
      <c r="A187" s="95"/>
      <c r="B187" s="95"/>
      <c r="C187" s="95"/>
      <c r="D187" s="95"/>
      <c r="E187" s="95"/>
      <c r="F187" s="95"/>
      <c r="G187" s="95"/>
      <c r="H187" s="95"/>
      <c r="I187" s="95"/>
      <c r="J187" s="95"/>
      <c r="K187" s="95"/>
      <c r="Y187" s="98"/>
      <c r="Z187" s="80">
        <f t="shared" si="16"/>
        <v>0</v>
      </c>
      <c r="AA187" s="80" t="str">
        <f t="shared" si="15"/>
        <v>曹路支行</v>
      </c>
      <c r="AB187" s="81" t="s">
        <v>585</v>
      </c>
      <c r="AC187" s="81">
        <v>0</v>
      </c>
      <c r="AD187" s="81">
        <v>0</v>
      </c>
      <c r="AE187" s="81">
        <v>0</v>
      </c>
      <c r="AF187" s="81">
        <v>0</v>
      </c>
      <c r="AG187" s="80" t="str">
        <f>IFERROR(VLOOKUP(AB187,$AI:$AJ,2,FALSE),0)</f>
        <v>曹路支行</v>
      </c>
      <c r="AI187" s="89" t="s">
        <v>588</v>
      </c>
      <c r="AJ187" s="89" t="s">
        <v>239</v>
      </c>
      <c r="AL187" s="83"/>
      <c r="AM187" s="83"/>
      <c r="AN187" s="83"/>
      <c r="AO187" s="83"/>
      <c r="AP187" s="83"/>
      <c r="AX187" s="80" t="s">
        <v>588</v>
      </c>
      <c r="AY187" s="80" t="s">
        <v>239</v>
      </c>
    </row>
    <row r="188" s="80" customFormat="1" ht="17.25" spans="1:51">
      <c r="A188" s="95"/>
      <c r="B188" s="95"/>
      <c r="C188" s="95"/>
      <c r="D188" s="95"/>
      <c r="E188" s="95"/>
      <c r="F188" s="95"/>
      <c r="G188" s="95"/>
      <c r="H188" s="95"/>
      <c r="I188" s="95"/>
      <c r="J188" s="95"/>
      <c r="K188" s="95"/>
      <c r="Y188" s="98"/>
      <c r="Z188" s="80">
        <f t="shared" si="16"/>
        <v>0</v>
      </c>
      <c r="AA188" s="80" t="str">
        <f t="shared" si="15"/>
        <v>三林支行</v>
      </c>
      <c r="AB188" s="81" t="s">
        <v>587</v>
      </c>
      <c r="AC188" s="81">
        <v>0</v>
      </c>
      <c r="AD188" s="81">
        <v>0</v>
      </c>
      <c r="AE188" s="81">
        <v>0</v>
      </c>
      <c r="AF188" s="81">
        <v>0</v>
      </c>
      <c r="AG188" s="80" t="str">
        <f>IFERROR(VLOOKUP(AB188,$AI:$AJ,2,FALSE),0)</f>
        <v>三林支行</v>
      </c>
      <c r="AI188" s="89" t="s">
        <v>589</v>
      </c>
      <c r="AJ188" s="89" t="s">
        <v>239</v>
      </c>
      <c r="AL188" s="83"/>
      <c r="AM188" s="83"/>
      <c r="AN188" s="83"/>
      <c r="AO188" s="83"/>
      <c r="AP188" s="83"/>
      <c r="AX188" s="80" t="s">
        <v>589</v>
      </c>
      <c r="AY188" s="80" t="s">
        <v>239</v>
      </c>
    </row>
    <row r="189" s="80" customFormat="1" ht="17.25" spans="1:51">
      <c r="A189" s="95"/>
      <c r="B189" s="95"/>
      <c r="C189" s="95"/>
      <c r="D189" s="95"/>
      <c r="E189" s="95"/>
      <c r="F189" s="95"/>
      <c r="G189" s="95"/>
      <c r="H189" s="95"/>
      <c r="I189" s="95"/>
      <c r="J189" s="95"/>
      <c r="K189" s="95"/>
      <c r="Y189" s="98"/>
      <c r="Z189" s="80">
        <f t="shared" si="16"/>
        <v>0</v>
      </c>
      <c r="AA189" s="80" t="str">
        <f t="shared" si="15"/>
        <v>运营管理部业务保障部</v>
      </c>
      <c r="AB189" s="81" t="s">
        <v>415</v>
      </c>
      <c r="AC189" s="81">
        <v>0</v>
      </c>
      <c r="AD189" s="81">
        <v>0</v>
      </c>
      <c r="AE189" s="81">
        <v>0</v>
      </c>
      <c r="AF189" s="81">
        <v>0</v>
      </c>
      <c r="AG189" s="80" t="str">
        <f>IFERROR(VLOOKUP(AB189,$AI:$AJ,2,FALSE),0)</f>
        <v>运营管理部业务保障部</v>
      </c>
      <c r="AI189" s="89" t="s">
        <v>590</v>
      </c>
      <c r="AJ189" s="89" t="s">
        <v>239</v>
      </c>
      <c r="AL189" s="83"/>
      <c r="AM189" s="83"/>
      <c r="AN189" s="83"/>
      <c r="AO189" s="83"/>
      <c r="AP189" s="83"/>
      <c r="AX189" s="80" t="s">
        <v>590</v>
      </c>
      <c r="AY189" s="80" t="s">
        <v>239</v>
      </c>
    </row>
    <row r="190" s="80" customFormat="1" ht="17.25" spans="1:51">
      <c r="A190" s="95"/>
      <c r="B190" s="95"/>
      <c r="C190" s="95"/>
      <c r="D190" s="95"/>
      <c r="E190" s="95"/>
      <c r="F190" s="95"/>
      <c r="G190" s="95"/>
      <c r="H190" s="95"/>
      <c r="I190" s="95"/>
      <c r="J190" s="95"/>
      <c r="K190" s="95"/>
      <c r="Y190" s="98"/>
      <c r="Z190" s="80">
        <f t="shared" si="16"/>
        <v>0</v>
      </c>
      <c r="AA190" s="80" t="str">
        <f t="shared" si="15"/>
        <v>凌兆分理处</v>
      </c>
      <c r="AB190" s="81" t="s">
        <v>236</v>
      </c>
      <c r="AC190" s="81">
        <v>0</v>
      </c>
      <c r="AD190" s="81">
        <v>0</v>
      </c>
      <c r="AE190" s="81">
        <v>0</v>
      </c>
      <c r="AF190" s="81">
        <v>0</v>
      </c>
      <c r="AG190" s="80" t="str">
        <f>IFERROR(VLOOKUP(AB190,$AI:$AJ,2,FALSE),0)</f>
        <v>凌兆分理处</v>
      </c>
      <c r="AI190" s="92" t="s">
        <v>591</v>
      </c>
      <c r="AJ190" s="89" t="s">
        <v>239</v>
      </c>
      <c r="AL190" s="83"/>
      <c r="AM190" s="83"/>
      <c r="AN190" s="83"/>
      <c r="AO190" s="83"/>
      <c r="AP190" s="83"/>
      <c r="AX190" s="80" t="s">
        <v>591</v>
      </c>
      <c r="AY190" s="80" t="s">
        <v>239</v>
      </c>
    </row>
    <row r="191" s="80" customFormat="1" ht="17.25" spans="1:51">
      <c r="A191" s="95"/>
      <c r="B191" s="95"/>
      <c r="C191" s="95"/>
      <c r="D191" s="95"/>
      <c r="E191" s="95"/>
      <c r="F191" s="95"/>
      <c r="G191" s="95"/>
      <c r="H191" s="95"/>
      <c r="I191" s="95"/>
      <c r="J191" s="95"/>
      <c r="K191" s="95"/>
      <c r="Y191" s="98"/>
      <c r="Z191" s="80">
        <f t="shared" si="16"/>
        <v>0</v>
      </c>
      <c r="AA191" s="80" t="str">
        <f t="shared" si="15"/>
        <v>东沟支行</v>
      </c>
      <c r="AB191" s="81" t="s">
        <v>134</v>
      </c>
      <c r="AC191" s="81">
        <v>0</v>
      </c>
      <c r="AD191" s="81">
        <v>0</v>
      </c>
      <c r="AE191" s="81">
        <v>0</v>
      </c>
      <c r="AF191" s="81">
        <v>0</v>
      </c>
      <c r="AG191" s="80" t="str">
        <f>IFERROR(VLOOKUP(AB191,$AI:$AJ,2,FALSE),0)</f>
        <v>东沟支行</v>
      </c>
      <c r="AI191" s="89" t="s">
        <v>352</v>
      </c>
      <c r="AJ191" s="89" t="s">
        <v>239</v>
      </c>
      <c r="AL191" s="83"/>
      <c r="AM191" s="83"/>
      <c r="AN191" s="83"/>
      <c r="AO191" s="83"/>
      <c r="AP191" s="83"/>
      <c r="AX191" s="80" t="s">
        <v>352</v>
      </c>
      <c r="AY191" s="80" t="s">
        <v>239</v>
      </c>
    </row>
    <row r="192" s="80" customFormat="1" ht="17.25" spans="1:51">
      <c r="A192" s="95"/>
      <c r="B192" s="95"/>
      <c r="C192" s="95"/>
      <c r="D192" s="95"/>
      <c r="E192" s="95"/>
      <c r="F192" s="95"/>
      <c r="G192" s="95"/>
      <c r="H192" s="95"/>
      <c r="I192" s="95"/>
      <c r="J192" s="95"/>
      <c r="K192" s="95"/>
      <c r="Y192" s="98"/>
      <c r="Z192" s="80">
        <f t="shared" si="16"/>
        <v>0</v>
      </c>
      <c r="AA192" s="80" t="str">
        <f t="shared" si="15"/>
        <v>潼港分理处</v>
      </c>
      <c r="AB192" s="81" t="s">
        <v>245</v>
      </c>
      <c r="AC192" s="81">
        <v>0</v>
      </c>
      <c r="AD192" s="81">
        <v>0</v>
      </c>
      <c r="AE192" s="81">
        <v>0</v>
      </c>
      <c r="AF192" s="81">
        <v>6000</v>
      </c>
      <c r="AG192" s="80" t="str">
        <f>IFERROR(VLOOKUP(AB192,$AI:$AJ,2,FALSE),0)</f>
        <v>潼港分理处</v>
      </c>
      <c r="AI192" s="89" t="s">
        <v>593</v>
      </c>
      <c r="AJ192" s="89" t="s">
        <v>73</v>
      </c>
      <c r="AL192" s="83"/>
      <c r="AM192" s="83"/>
      <c r="AN192" s="83"/>
      <c r="AO192" s="83"/>
      <c r="AP192" s="83"/>
      <c r="AX192" s="80" t="s">
        <v>593</v>
      </c>
      <c r="AY192" s="80" t="s">
        <v>73</v>
      </c>
    </row>
    <row r="193" s="80" customFormat="1" ht="17.25" spans="1:51">
      <c r="A193" s="95"/>
      <c r="B193" s="95"/>
      <c r="C193" s="95"/>
      <c r="D193" s="95"/>
      <c r="E193" s="95"/>
      <c r="F193" s="95"/>
      <c r="G193" s="95"/>
      <c r="H193" s="95"/>
      <c r="I193" s="95"/>
      <c r="J193" s="95"/>
      <c r="K193" s="95"/>
      <c r="Y193" s="98"/>
      <c r="Z193" s="80">
        <f t="shared" si="16"/>
        <v>0</v>
      </c>
      <c r="AA193" s="80" t="str">
        <f t="shared" si="15"/>
        <v>曹路支行</v>
      </c>
      <c r="AB193" s="81" t="s">
        <v>592</v>
      </c>
      <c r="AC193" s="81">
        <v>0</v>
      </c>
      <c r="AD193" s="81">
        <v>0</v>
      </c>
      <c r="AE193" s="81">
        <v>0</v>
      </c>
      <c r="AF193" s="81">
        <v>0</v>
      </c>
      <c r="AG193" s="80" t="str">
        <f>IFERROR(VLOOKUP(AB193,$AI:$AJ,2,FALSE),0)</f>
        <v>曹路支行</v>
      </c>
      <c r="AI193" s="89" t="s">
        <v>595</v>
      </c>
      <c r="AJ193" s="89" t="s">
        <v>73</v>
      </c>
      <c r="AL193" s="83"/>
      <c r="AM193" s="83"/>
      <c r="AN193" s="83"/>
      <c r="AO193" s="83"/>
      <c r="AP193" s="83"/>
      <c r="AX193" s="80" t="s">
        <v>595</v>
      </c>
      <c r="AY193" s="80" t="s">
        <v>73</v>
      </c>
    </row>
    <row r="194" s="80" customFormat="1" ht="17.25" spans="1:51">
      <c r="A194" s="95"/>
      <c r="B194" s="95"/>
      <c r="C194" s="95"/>
      <c r="D194" s="95"/>
      <c r="E194" s="95"/>
      <c r="F194" s="95"/>
      <c r="G194" s="95"/>
      <c r="H194" s="95"/>
      <c r="I194" s="95"/>
      <c r="J194" s="95"/>
      <c r="K194" s="95"/>
      <c r="Y194" s="98"/>
      <c r="Z194" s="80">
        <f t="shared" si="16"/>
        <v>0</v>
      </c>
      <c r="AA194" s="80">
        <f t="shared" ref="AA194:AA257" si="17">AG194</f>
        <v>0</v>
      </c>
      <c r="AB194" s="81" t="s">
        <v>594</v>
      </c>
      <c r="AC194" s="81">
        <v>0</v>
      </c>
      <c r="AD194" s="81">
        <v>0</v>
      </c>
      <c r="AE194" s="81">
        <v>0</v>
      </c>
      <c r="AF194" s="81">
        <v>0</v>
      </c>
      <c r="AG194" s="80">
        <f>IFERROR(VLOOKUP(AB194,$AI:$AJ,2,FALSE),0)</f>
        <v>0</v>
      </c>
      <c r="AI194" s="89" t="s">
        <v>331</v>
      </c>
      <c r="AJ194" s="89" t="s">
        <v>73</v>
      </c>
      <c r="AK194" s="80" t="s">
        <v>263</v>
      </c>
      <c r="AL194" s="83"/>
      <c r="AM194" s="83"/>
      <c r="AN194" s="83"/>
      <c r="AO194" s="83"/>
      <c r="AP194" s="83"/>
      <c r="AX194" s="80" t="s">
        <v>331</v>
      </c>
      <c r="AY194" s="80" t="s">
        <v>73</v>
      </c>
    </row>
    <row r="195" s="80" customFormat="1" ht="17.25" spans="1:51">
      <c r="A195" s="95"/>
      <c r="B195" s="95"/>
      <c r="C195" s="95"/>
      <c r="D195" s="95"/>
      <c r="E195" s="95"/>
      <c r="F195" s="95"/>
      <c r="G195" s="95"/>
      <c r="H195" s="95"/>
      <c r="I195" s="95"/>
      <c r="J195" s="95"/>
      <c r="K195" s="95"/>
      <c r="Y195" s="98"/>
      <c r="Z195" s="80">
        <f t="shared" si="16"/>
        <v>0</v>
      </c>
      <c r="AA195" s="80" t="str">
        <f t="shared" si="17"/>
        <v>民耀分理处</v>
      </c>
      <c r="AB195" s="81" t="s">
        <v>248</v>
      </c>
      <c r="AC195" s="81">
        <v>0</v>
      </c>
      <c r="AD195" s="81">
        <v>0</v>
      </c>
      <c r="AE195" s="81">
        <v>0</v>
      </c>
      <c r="AF195" s="81">
        <v>0</v>
      </c>
      <c r="AG195" s="80" t="str">
        <f>IFERROR(VLOOKUP(AB195,$AI:$AJ,2,FALSE),0)</f>
        <v>民耀分理处</v>
      </c>
      <c r="AI195" s="89" t="s">
        <v>597</v>
      </c>
      <c r="AJ195" s="89" t="s">
        <v>73</v>
      </c>
      <c r="AK195" s="80" t="s">
        <v>263</v>
      </c>
      <c r="AL195" s="83"/>
      <c r="AM195" s="83"/>
      <c r="AN195" s="83"/>
      <c r="AO195" s="83"/>
      <c r="AP195" s="83"/>
      <c r="AX195" s="80" t="s">
        <v>597</v>
      </c>
      <c r="AY195" s="80" t="s">
        <v>73</v>
      </c>
    </row>
    <row r="196" s="80" customFormat="1" ht="17.25" spans="1:51">
      <c r="A196" s="95"/>
      <c r="B196" s="95"/>
      <c r="C196" s="95"/>
      <c r="D196" s="95"/>
      <c r="E196" s="95"/>
      <c r="F196" s="95"/>
      <c r="G196" s="95"/>
      <c r="H196" s="95"/>
      <c r="I196" s="95"/>
      <c r="J196" s="95"/>
      <c r="K196" s="95"/>
      <c r="Y196" s="98"/>
      <c r="Z196" s="80">
        <f t="shared" ref="Z196:Z259" si="18">P196-Y196</f>
        <v>0</v>
      </c>
      <c r="AA196" s="80" t="str">
        <f t="shared" si="17"/>
        <v>张江支行</v>
      </c>
      <c r="AB196" s="81" t="s">
        <v>596</v>
      </c>
      <c r="AC196" s="81">
        <v>0</v>
      </c>
      <c r="AD196" s="81">
        <v>0</v>
      </c>
      <c r="AE196" s="81">
        <v>0</v>
      </c>
      <c r="AF196" s="81">
        <v>0</v>
      </c>
      <c r="AG196" s="80" t="str">
        <f>IFERROR(VLOOKUP(AB196,$AI:$AJ,2,FALSE),0)</f>
        <v>张江支行</v>
      </c>
      <c r="AI196" s="89" t="s">
        <v>410</v>
      </c>
      <c r="AJ196" s="89" t="s">
        <v>73</v>
      </c>
      <c r="AK196" s="80" t="s">
        <v>263</v>
      </c>
      <c r="AL196" s="83"/>
      <c r="AM196" s="83"/>
      <c r="AN196" s="83"/>
      <c r="AO196" s="83"/>
      <c r="AP196" s="83"/>
      <c r="AX196" s="80" t="s">
        <v>410</v>
      </c>
      <c r="AY196" s="80" t="s">
        <v>73</v>
      </c>
    </row>
    <row r="197" s="80" customFormat="1" ht="17.25" spans="1:51">
      <c r="A197" s="95"/>
      <c r="B197" s="95"/>
      <c r="C197" s="95"/>
      <c r="D197" s="95"/>
      <c r="E197" s="95"/>
      <c r="F197" s="95"/>
      <c r="G197" s="95"/>
      <c r="H197" s="95"/>
      <c r="I197" s="95"/>
      <c r="J197" s="95"/>
      <c r="K197" s="95"/>
      <c r="Y197" s="98"/>
      <c r="Z197" s="80">
        <f t="shared" si="18"/>
        <v>0</v>
      </c>
      <c r="AA197" s="80" t="str">
        <f t="shared" si="17"/>
        <v>六里支行</v>
      </c>
      <c r="AB197" s="81" t="s">
        <v>108</v>
      </c>
      <c r="AC197" s="81">
        <v>0</v>
      </c>
      <c r="AD197" s="81">
        <v>0</v>
      </c>
      <c r="AE197" s="81">
        <v>0</v>
      </c>
      <c r="AF197" s="81">
        <v>0</v>
      </c>
      <c r="AG197" s="80" t="str">
        <f>IFERROR(VLOOKUP(AB197,$AI:$AJ,2,FALSE),0)</f>
        <v>六里支行</v>
      </c>
      <c r="AI197" s="92" t="s">
        <v>598</v>
      </c>
      <c r="AJ197" s="89" t="s">
        <v>73</v>
      </c>
      <c r="AK197" s="80" t="s">
        <v>263</v>
      </c>
      <c r="AL197" s="83"/>
      <c r="AM197" s="83"/>
      <c r="AN197" s="83"/>
      <c r="AO197" s="83"/>
      <c r="AP197" s="83"/>
      <c r="AX197" s="80" t="s">
        <v>598</v>
      </c>
      <c r="AY197" s="80" t="s">
        <v>73</v>
      </c>
    </row>
    <row r="198" s="80" customFormat="1" ht="17.25" spans="1:51">
      <c r="A198" s="95"/>
      <c r="B198" s="95"/>
      <c r="C198" s="95"/>
      <c r="D198" s="95"/>
      <c r="E198" s="95"/>
      <c r="F198" s="95"/>
      <c r="G198" s="95"/>
      <c r="H198" s="95"/>
      <c r="I198" s="95"/>
      <c r="J198" s="95"/>
      <c r="K198" s="95"/>
      <c r="Y198" s="98"/>
      <c r="Z198" s="80">
        <f t="shared" si="18"/>
        <v>0</v>
      </c>
      <c r="AA198" s="80" t="str">
        <f t="shared" si="17"/>
        <v>零售金融部</v>
      </c>
      <c r="AB198" s="81" t="s">
        <v>282</v>
      </c>
      <c r="AC198" s="81">
        <v>0</v>
      </c>
      <c r="AD198" s="81">
        <v>0</v>
      </c>
      <c r="AE198" s="81">
        <v>0</v>
      </c>
      <c r="AF198" s="81">
        <v>0</v>
      </c>
      <c r="AG198" s="80" t="str">
        <f>IFERROR(VLOOKUP(AB198,$AI:$AJ,2,FALSE),0)</f>
        <v>零售金融部</v>
      </c>
      <c r="AI198" s="89" t="s">
        <v>600</v>
      </c>
      <c r="AJ198" s="89" t="s">
        <v>73</v>
      </c>
      <c r="AK198" s="80" t="s">
        <v>263</v>
      </c>
      <c r="AL198" s="83"/>
      <c r="AM198" s="83"/>
      <c r="AN198" s="83"/>
      <c r="AO198" s="83"/>
      <c r="AP198" s="83"/>
      <c r="AX198" s="80" t="s">
        <v>600</v>
      </c>
      <c r="AY198" s="80" t="s">
        <v>73</v>
      </c>
    </row>
    <row r="199" s="80" customFormat="1" ht="17.25" spans="1:51">
      <c r="A199" s="95"/>
      <c r="B199" s="95"/>
      <c r="C199" s="95"/>
      <c r="D199" s="95"/>
      <c r="E199" s="95"/>
      <c r="F199" s="95"/>
      <c r="G199" s="95"/>
      <c r="H199" s="95"/>
      <c r="I199" s="95"/>
      <c r="J199" s="95"/>
      <c r="K199" s="95"/>
      <c r="Y199" s="98"/>
      <c r="Z199" s="80">
        <f t="shared" si="18"/>
        <v>0</v>
      </c>
      <c r="AA199" s="80" t="str">
        <f t="shared" si="17"/>
        <v>御桥分理处</v>
      </c>
      <c r="AB199" s="81" t="s">
        <v>599</v>
      </c>
      <c r="AC199" s="81">
        <v>0</v>
      </c>
      <c r="AD199" s="81">
        <v>0</v>
      </c>
      <c r="AE199" s="81">
        <v>0</v>
      </c>
      <c r="AF199" s="81">
        <v>0</v>
      </c>
      <c r="AG199" s="80" t="str">
        <f>IFERROR(VLOOKUP(AB199,$AI:$AJ,2,FALSE),0)</f>
        <v>御桥分理处</v>
      </c>
      <c r="AI199" s="89" t="s">
        <v>602</v>
      </c>
      <c r="AJ199" s="89" t="s">
        <v>73</v>
      </c>
      <c r="AK199" s="80" t="s">
        <v>263</v>
      </c>
      <c r="AL199" s="83"/>
      <c r="AM199" s="83"/>
      <c r="AN199" s="83"/>
      <c r="AO199" s="83"/>
      <c r="AP199" s="83"/>
      <c r="AX199" s="80" t="s">
        <v>602</v>
      </c>
      <c r="AY199" s="80" t="s">
        <v>73</v>
      </c>
    </row>
    <row r="200" s="80" customFormat="1" ht="17.25" spans="1:51">
      <c r="A200" s="95"/>
      <c r="B200" s="95"/>
      <c r="C200" s="95"/>
      <c r="D200" s="95"/>
      <c r="E200" s="95"/>
      <c r="F200" s="95"/>
      <c r="G200" s="95"/>
      <c r="H200" s="95"/>
      <c r="I200" s="95"/>
      <c r="J200" s="95"/>
      <c r="K200" s="95"/>
      <c r="Y200" s="98"/>
      <c r="Z200" s="80">
        <f t="shared" si="18"/>
        <v>0</v>
      </c>
      <c r="AA200" s="80" t="str">
        <f t="shared" si="17"/>
        <v>三林支行</v>
      </c>
      <c r="AB200" s="81" t="s">
        <v>601</v>
      </c>
      <c r="AC200" s="81">
        <v>0</v>
      </c>
      <c r="AD200" s="81">
        <v>0</v>
      </c>
      <c r="AE200" s="81">
        <v>0</v>
      </c>
      <c r="AF200" s="81">
        <v>0</v>
      </c>
      <c r="AG200" s="80" t="str">
        <f>IFERROR(VLOOKUP(AB200,$AI:$AJ,2,FALSE),0)</f>
        <v>三林支行</v>
      </c>
      <c r="AI200" s="89" t="s">
        <v>604</v>
      </c>
      <c r="AJ200" s="89" t="s">
        <v>73</v>
      </c>
      <c r="AK200" s="80" t="s">
        <v>263</v>
      </c>
      <c r="AL200" s="83"/>
      <c r="AM200" s="83"/>
      <c r="AN200" s="83"/>
      <c r="AO200" s="83"/>
      <c r="AP200" s="83"/>
      <c r="AX200" s="80" t="s">
        <v>604</v>
      </c>
      <c r="AY200" s="80" t="s">
        <v>73</v>
      </c>
    </row>
    <row r="201" s="80" customFormat="1" ht="17.25" spans="1:51">
      <c r="A201" s="95"/>
      <c r="B201" s="95"/>
      <c r="C201" s="95"/>
      <c r="D201" s="95"/>
      <c r="E201" s="95"/>
      <c r="F201" s="95"/>
      <c r="G201" s="95"/>
      <c r="H201" s="95"/>
      <c r="I201" s="95"/>
      <c r="J201" s="95"/>
      <c r="K201" s="95"/>
      <c r="Y201" s="98"/>
      <c r="Z201" s="80">
        <f t="shared" si="18"/>
        <v>0</v>
      </c>
      <c r="AA201" s="80">
        <f t="shared" si="17"/>
        <v>0</v>
      </c>
      <c r="AB201" s="81" t="s">
        <v>603</v>
      </c>
      <c r="AC201" s="81">
        <v>0</v>
      </c>
      <c r="AD201" s="81">
        <v>0</v>
      </c>
      <c r="AE201" s="81">
        <v>0</v>
      </c>
      <c r="AF201" s="81">
        <v>0</v>
      </c>
      <c r="AG201" s="80">
        <f>IFERROR(VLOOKUP(AB201,$AI:$AJ,2,FALSE),0)</f>
        <v>0</v>
      </c>
      <c r="AI201" s="92" t="s">
        <v>262</v>
      </c>
      <c r="AJ201" s="89" t="s">
        <v>73</v>
      </c>
      <c r="AK201" s="80" t="s">
        <v>263</v>
      </c>
      <c r="AL201" s="83"/>
      <c r="AM201" s="83"/>
      <c r="AN201" s="83"/>
      <c r="AO201" s="83"/>
      <c r="AP201" s="83"/>
      <c r="AX201" s="80" t="s">
        <v>262</v>
      </c>
      <c r="AY201" s="80" t="s">
        <v>73</v>
      </c>
    </row>
    <row r="202" s="80" customFormat="1" ht="17.25" spans="1:51">
      <c r="A202" s="95"/>
      <c r="B202" s="95"/>
      <c r="C202" s="95"/>
      <c r="D202" s="95"/>
      <c r="E202" s="95"/>
      <c r="F202" s="95"/>
      <c r="G202" s="95"/>
      <c r="H202" s="95"/>
      <c r="I202" s="95"/>
      <c r="J202" s="95"/>
      <c r="K202" s="95"/>
      <c r="Y202" s="98"/>
      <c r="Z202" s="80">
        <f t="shared" si="18"/>
        <v>0</v>
      </c>
      <c r="AA202" s="80" t="str">
        <f t="shared" si="17"/>
        <v>零售市场部</v>
      </c>
      <c r="AB202" s="81" t="s">
        <v>255</v>
      </c>
      <c r="AC202" s="81">
        <v>0</v>
      </c>
      <c r="AD202" s="81">
        <v>0</v>
      </c>
      <c r="AE202" s="81">
        <v>0</v>
      </c>
      <c r="AF202" s="81">
        <v>0</v>
      </c>
      <c r="AG202" s="80" t="str">
        <f>IFERROR(VLOOKUP(AB202,$AI:$AJ,2,FALSE),0)</f>
        <v>零售市场部</v>
      </c>
      <c r="AI202" s="89" t="s">
        <v>605</v>
      </c>
      <c r="AJ202" s="89" t="s">
        <v>235</v>
      </c>
      <c r="AL202" s="83"/>
      <c r="AM202" s="83"/>
      <c r="AN202" s="83"/>
      <c r="AO202" s="83"/>
      <c r="AP202" s="83"/>
      <c r="AX202" s="80" t="s">
        <v>605</v>
      </c>
      <c r="AY202" s="80" t="s">
        <v>235</v>
      </c>
    </row>
    <row r="203" s="80" customFormat="1" ht="17.25" spans="1:51">
      <c r="A203" s="95"/>
      <c r="B203" s="95"/>
      <c r="C203" s="95"/>
      <c r="D203" s="95"/>
      <c r="E203" s="95"/>
      <c r="F203" s="95"/>
      <c r="G203" s="95"/>
      <c r="H203" s="95"/>
      <c r="I203" s="95"/>
      <c r="J203" s="95"/>
      <c r="K203" s="95"/>
      <c r="Y203" s="98"/>
      <c r="Z203" s="80">
        <f t="shared" si="18"/>
        <v>0</v>
      </c>
      <c r="AA203" s="80" t="str">
        <f t="shared" si="17"/>
        <v>北蔡支行</v>
      </c>
      <c r="AB203" s="81" t="s">
        <v>260</v>
      </c>
      <c r="AC203" s="81">
        <v>0</v>
      </c>
      <c r="AD203" s="81">
        <v>0</v>
      </c>
      <c r="AE203" s="81">
        <v>0</v>
      </c>
      <c r="AF203" s="81">
        <v>0</v>
      </c>
      <c r="AG203" s="80" t="str">
        <f>IFERROR(VLOOKUP(AB203,$AI:$AJ,2,FALSE),0)</f>
        <v>北蔡支行</v>
      </c>
      <c r="AI203" s="89" t="s">
        <v>607</v>
      </c>
      <c r="AJ203" s="89" t="s">
        <v>235</v>
      </c>
      <c r="AL203" s="83"/>
      <c r="AM203" s="83"/>
      <c r="AN203" s="83"/>
      <c r="AO203" s="83"/>
      <c r="AP203" s="83"/>
      <c r="AX203" s="80" t="s">
        <v>607</v>
      </c>
      <c r="AY203" s="80" t="s">
        <v>235</v>
      </c>
    </row>
    <row r="204" s="80" customFormat="1" ht="17.25" spans="1:51">
      <c r="A204" s="95"/>
      <c r="B204" s="95"/>
      <c r="C204" s="95"/>
      <c r="D204" s="95"/>
      <c r="E204" s="95"/>
      <c r="F204" s="95"/>
      <c r="G204" s="95"/>
      <c r="H204" s="95"/>
      <c r="I204" s="95"/>
      <c r="J204" s="95"/>
      <c r="K204" s="95"/>
      <c r="Y204" s="98"/>
      <c r="Z204" s="80">
        <f t="shared" si="18"/>
        <v>0</v>
      </c>
      <c r="AA204" s="80" t="str">
        <f t="shared" si="17"/>
        <v>金海华城分理处</v>
      </c>
      <c r="AB204" s="81" t="s">
        <v>606</v>
      </c>
      <c r="AC204" s="81">
        <v>0</v>
      </c>
      <c r="AD204" s="81">
        <v>0</v>
      </c>
      <c r="AE204" s="81">
        <v>0</v>
      </c>
      <c r="AF204" s="81">
        <v>0</v>
      </c>
      <c r="AG204" s="80" t="str">
        <f>IFERROR(VLOOKUP(AB204,$AI:$AJ,2,FALSE),0)</f>
        <v>金海华城分理处</v>
      </c>
      <c r="AI204" s="89" t="s">
        <v>537</v>
      </c>
      <c r="AJ204" s="89" t="s">
        <v>235</v>
      </c>
      <c r="AL204" s="83"/>
      <c r="AM204" s="83"/>
      <c r="AN204" s="83"/>
      <c r="AO204" s="83"/>
      <c r="AP204" s="83"/>
      <c r="AX204" s="80" t="s">
        <v>537</v>
      </c>
      <c r="AY204" s="80" t="s">
        <v>235</v>
      </c>
    </row>
    <row r="205" s="80" customFormat="1" ht="17.25" spans="1:51">
      <c r="A205" s="95"/>
      <c r="B205" s="95"/>
      <c r="C205" s="95"/>
      <c r="D205" s="95"/>
      <c r="E205" s="95"/>
      <c r="F205" s="95"/>
      <c r="G205" s="95"/>
      <c r="H205" s="95"/>
      <c r="I205" s="95"/>
      <c r="J205" s="95"/>
      <c r="K205" s="95"/>
      <c r="Y205" s="98"/>
      <c r="Z205" s="80">
        <f t="shared" si="18"/>
        <v>0</v>
      </c>
      <c r="AA205" s="80" t="str">
        <f t="shared" si="17"/>
        <v>运营管理部</v>
      </c>
      <c r="AB205" s="81" t="s">
        <v>333</v>
      </c>
      <c r="AC205" s="81">
        <v>0</v>
      </c>
      <c r="AD205" s="81">
        <v>0</v>
      </c>
      <c r="AE205" s="81">
        <v>0</v>
      </c>
      <c r="AF205" s="81">
        <v>0</v>
      </c>
      <c r="AG205" s="80" t="str">
        <f>IFERROR(VLOOKUP(AB205,$AI:$AJ,2,FALSE),0)</f>
        <v>运营管理部</v>
      </c>
      <c r="AI205" s="89" t="s">
        <v>608</v>
      </c>
      <c r="AJ205" s="89" t="s">
        <v>235</v>
      </c>
      <c r="AL205" s="83"/>
      <c r="AM205" s="83"/>
      <c r="AN205" s="83"/>
      <c r="AO205" s="83"/>
      <c r="AP205" s="83"/>
      <c r="AX205" s="80" t="s">
        <v>608</v>
      </c>
      <c r="AY205" s="80" t="s">
        <v>235</v>
      </c>
    </row>
    <row r="206" s="80" customFormat="1" ht="17.25" spans="1:51">
      <c r="A206" s="95"/>
      <c r="B206" s="95"/>
      <c r="C206" s="95"/>
      <c r="D206" s="95"/>
      <c r="E206" s="95"/>
      <c r="F206" s="95"/>
      <c r="G206" s="95"/>
      <c r="H206" s="95"/>
      <c r="I206" s="95"/>
      <c r="J206" s="95"/>
      <c r="K206" s="95"/>
      <c r="Y206" s="98"/>
      <c r="Z206" s="80">
        <f t="shared" si="18"/>
        <v>0</v>
      </c>
      <c r="AA206" s="80" t="str">
        <f t="shared" si="17"/>
        <v>合规内控部</v>
      </c>
      <c r="AB206" s="81" t="s">
        <v>470</v>
      </c>
      <c r="AC206" s="81">
        <v>0</v>
      </c>
      <c r="AD206" s="81">
        <v>0</v>
      </c>
      <c r="AE206" s="81">
        <v>0</v>
      </c>
      <c r="AF206" s="81">
        <v>0</v>
      </c>
      <c r="AG206" s="80" t="str">
        <f>IFERROR(VLOOKUP(AB206,$AI:$AJ,2,FALSE),0)</f>
        <v>合规内控部</v>
      </c>
      <c r="AI206" s="88" t="s">
        <v>610</v>
      </c>
      <c r="AJ206" s="89" t="s">
        <v>66</v>
      </c>
      <c r="AK206" s="80" t="s">
        <v>267</v>
      </c>
      <c r="AL206" s="83"/>
      <c r="AM206" s="83"/>
      <c r="AN206" s="83"/>
      <c r="AO206" s="83"/>
      <c r="AP206" s="83"/>
      <c r="AX206" s="80" t="s">
        <v>610</v>
      </c>
      <c r="AY206" s="80" t="s">
        <v>66</v>
      </c>
    </row>
    <row r="207" s="80" customFormat="1" ht="17.25" spans="1:51">
      <c r="A207" s="95"/>
      <c r="B207" s="95"/>
      <c r="C207" s="95"/>
      <c r="D207" s="95"/>
      <c r="E207" s="95"/>
      <c r="F207" s="95"/>
      <c r="G207" s="95"/>
      <c r="H207" s="95"/>
      <c r="I207" s="95"/>
      <c r="J207" s="95"/>
      <c r="K207" s="95"/>
      <c r="Y207" s="98"/>
      <c r="Z207" s="80">
        <f t="shared" si="18"/>
        <v>0</v>
      </c>
      <c r="AA207" s="80" t="str">
        <f t="shared" si="17"/>
        <v>高行支行</v>
      </c>
      <c r="AB207" s="81" t="s">
        <v>609</v>
      </c>
      <c r="AC207" s="81">
        <v>0</v>
      </c>
      <c r="AD207" s="81">
        <v>0</v>
      </c>
      <c r="AE207" s="81">
        <v>0</v>
      </c>
      <c r="AF207" s="81">
        <v>0</v>
      </c>
      <c r="AG207" s="80" t="str">
        <f>IFERROR(VLOOKUP(AB207,$AI:$AJ,2,FALSE),0)</f>
        <v>高行支行</v>
      </c>
      <c r="AI207" s="90" t="s">
        <v>275</v>
      </c>
      <c r="AJ207" s="89" t="s">
        <v>66</v>
      </c>
      <c r="AK207" s="80" t="s">
        <v>267</v>
      </c>
      <c r="AL207" s="83"/>
      <c r="AM207" s="83"/>
      <c r="AN207" s="83"/>
      <c r="AO207" s="83"/>
      <c r="AP207" s="83"/>
      <c r="AX207" s="80" t="s">
        <v>275</v>
      </c>
      <c r="AY207" s="80" t="s">
        <v>66</v>
      </c>
    </row>
    <row r="208" s="80" customFormat="1" ht="17.25" spans="1:51">
      <c r="A208" s="95"/>
      <c r="B208" s="95"/>
      <c r="C208" s="95"/>
      <c r="D208" s="95"/>
      <c r="E208" s="95"/>
      <c r="F208" s="95"/>
      <c r="G208" s="95"/>
      <c r="H208" s="95"/>
      <c r="I208" s="95"/>
      <c r="J208" s="95"/>
      <c r="K208" s="95"/>
      <c r="Y208" s="98"/>
      <c r="Z208" s="80">
        <f t="shared" si="18"/>
        <v>0</v>
      </c>
      <c r="AA208" s="80" t="str">
        <f t="shared" si="17"/>
        <v>风险管理部</v>
      </c>
      <c r="AB208" s="81" t="s">
        <v>513</v>
      </c>
      <c r="AC208" s="81">
        <v>0</v>
      </c>
      <c r="AD208" s="81">
        <v>0</v>
      </c>
      <c r="AE208" s="81">
        <v>0</v>
      </c>
      <c r="AF208" s="81">
        <v>0</v>
      </c>
      <c r="AG208" s="80" t="str">
        <f>IFERROR(VLOOKUP(AB208,$AI:$AJ,2,FALSE),0)</f>
        <v>风险管理部</v>
      </c>
      <c r="AI208" s="89" t="s">
        <v>277</v>
      </c>
      <c r="AJ208" s="89" t="s">
        <v>66</v>
      </c>
      <c r="AK208" s="80" t="s">
        <v>267</v>
      </c>
      <c r="AL208" s="83"/>
      <c r="AM208" s="83"/>
      <c r="AN208" s="83"/>
      <c r="AO208" s="83"/>
      <c r="AP208" s="83"/>
      <c r="AX208" s="80" t="s">
        <v>277</v>
      </c>
      <c r="AY208" s="80" t="s">
        <v>66</v>
      </c>
    </row>
    <row r="209" s="80" customFormat="1" ht="17.25" spans="1:51">
      <c r="A209" s="95"/>
      <c r="B209" s="95"/>
      <c r="C209" s="95"/>
      <c r="D209" s="95"/>
      <c r="E209" s="95"/>
      <c r="F209" s="95"/>
      <c r="G209" s="95"/>
      <c r="H209" s="95"/>
      <c r="I209" s="95"/>
      <c r="J209" s="95"/>
      <c r="K209" s="95"/>
      <c r="Y209" s="98"/>
      <c r="Z209" s="80">
        <f t="shared" si="18"/>
        <v>0</v>
      </c>
      <c r="AA209" s="80" t="str">
        <f t="shared" si="17"/>
        <v>营业部</v>
      </c>
      <c r="AB209" s="81" t="s">
        <v>262</v>
      </c>
      <c r="AC209" s="81">
        <v>0</v>
      </c>
      <c r="AD209" s="81">
        <v>0</v>
      </c>
      <c r="AE209" s="81">
        <v>0</v>
      </c>
      <c r="AF209" s="81">
        <v>0</v>
      </c>
      <c r="AG209" s="80" t="str">
        <f>IFERROR(VLOOKUP(AB209,$AI:$AJ,2,FALSE),0)</f>
        <v>营业部</v>
      </c>
      <c r="AI209" s="89" t="s">
        <v>313</v>
      </c>
      <c r="AJ209" s="89" t="s">
        <v>66</v>
      </c>
      <c r="AK209" s="80" t="s">
        <v>267</v>
      </c>
      <c r="AL209" s="83"/>
      <c r="AM209" s="83"/>
      <c r="AN209" s="83"/>
      <c r="AO209" s="83"/>
      <c r="AP209" s="83"/>
      <c r="AX209" s="80" t="s">
        <v>313</v>
      </c>
      <c r="AY209" s="80" t="s">
        <v>66</v>
      </c>
    </row>
    <row r="210" s="80" customFormat="1" ht="17.25" spans="1:51">
      <c r="A210" s="95"/>
      <c r="B210" s="95"/>
      <c r="C210" s="95"/>
      <c r="D210" s="95"/>
      <c r="E210" s="95"/>
      <c r="F210" s="95"/>
      <c r="G210" s="95"/>
      <c r="H210" s="95"/>
      <c r="I210" s="95"/>
      <c r="J210" s="95"/>
      <c r="K210" s="95"/>
      <c r="Y210" s="98"/>
      <c r="Z210" s="80">
        <f t="shared" si="18"/>
        <v>0</v>
      </c>
      <c r="AA210" s="80" t="str">
        <f t="shared" si="17"/>
        <v>运营管理部</v>
      </c>
      <c r="AB210" s="81" t="s">
        <v>344</v>
      </c>
      <c r="AC210" s="81">
        <v>0</v>
      </c>
      <c r="AD210" s="81">
        <v>0</v>
      </c>
      <c r="AE210" s="81">
        <v>0</v>
      </c>
      <c r="AF210" s="81">
        <v>0</v>
      </c>
      <c r="AG210" s="80" t="str">
        <f>IFERROR(VLOOKUP(AB210,$AI:$AJ,2,FALSE),0)</f>
        <v>运营管理部</v>
      </c>
      <c r="AI210" s="89" t="s">
        <v>612</v>
      </c>
      <c r="AJ210" s="89" t="s">
        <v>66</v>
      </c>
      <c r="AK210" s="80" t="s">
        <v>267</v>
      </c>
      <c r="AL210" s="83"/>
      <c r="AM210" s="83"/>
      <c r="AN210" s="83"/>
      <c r="AO210" s="83"/>
      <c r="AP210" s="83"/>
      <c r="AX210" s="80" t="s">
        <v>612</v>
      </c>
      <c r="AY210" s="80" t="s">
        <v>66</v>
      </c>
    </row>
    <row r="211" s="80" customFormat="1" ht="17.25" spans="1:51">
      <c r="A211" s="95"/>
      <c r="B211" s="95"/>
      <c r="C211" s="95"/>
      <c r="D211" s="95"/>
      <c r="E211" s="95"/>
      <c r="F211" s="95"/>
      <c r="G211" s="95"/>
      <c r="H211" s="95"/>
      <c r="I211" s="95"/>
      <c r="J211" s="95"/>
      <c r="K211" s="95"/>
      <c r="Y211" s="98"/>
      <c r="Z211" s="80">
        <f t="shared" si="18"/>
        <v>0</v>
      </c>
      <c r="AA211" s="80" t="str">
        <f t="shared" si="17"/>
        <v>营业部</v>
      </c>
      <c r="AB211" s="81" t="s">
        <v>611</v>
      </c>
      <c r="AC211" s="81">
        <v>0</v>
      </c>
      <c r="AD211" s="81">
        <v>0</v>
      </c>
      <c r="AE211" s="81">
        <v>0</v>
      </c>
      <c r="AF211" s="81">
        <v>0</v>
      </c>
      <c r="AG211" s="80" t="str">
        <f>IFERROR(VLOOKUP(AB211,$AI:$AJ,2,FALSE),0)</f>
        <v>营业部</v>
      </c>
      <c r="AI211" s="89" t="s">
        <v>614</v>
      </c>
      <c r="AJ211" s="89" t="s">
        <v>66</v>
      </c>
      <c r="AL211" s="83"/>
      <c r="AM211" s="83"/>
      <c r="AN211" s="83"/>
      <c r="AO211" s="83"/>
      <c r="AP211" s="83"/>
      <c r="AX211" s="80" t="s">
        <v>614</v>
      </c>
      <c r="AY211" s="80" t="s">
        <v>66</v>
      </c>
    </row>
    <row r="212" s="80" customFormat="1" ht="17.25" spans="1:51">
      <c r="A212" s="95"/>
      <c r="B212" s="95"/>
      <c r="C212" s="95"/>
      <c r="D212" s="95"/>
      <c r="E212" s="95"/>
      <c r="F212" s="95"/>
      <c r="G212" s="95"/>
      <c r="H212" s="95"/>
      <c r="I212" s="95"/>
      <c r="J212" s="95"/>
      <c r="K212" s="95"/>
      <c r="Y212" s="98"/>
      <c r="Z212" s="80">
        <f t="shared" si="18"/>
        <v>0</v>
      </c>
      <c r="AA212" s="80" t="str">
        <f t="shared" si="17"/>
        <v>香山分理处</v>
      </c>
      <c r="AB212" s="81" t="s">
        <v>613</v>
      </c>
      <c r="AC212" s="81">
        <v>1</v>
      </c>
      <c r="AD212" s="81">
        <v>0</v>
      </c>
      <c r="AE212" s="81">
        <v>3</v>
      </c>
      <c r="AF212" s="81">
        <v>0</v>
      </c>
      <c r="AG212" s="80" t="str">
        <f>IFERROR(VLOOKUP(AB212,$AI:$AJ,2,FALSE),0)</f>
        <v>香山分理处</v>
      </c>
      <c r="AI212" s="89" t="s">
        <v>355</v>
      </c>
      <c r="AJ212" s="89" t="s">
        <v>100</v>
      </c>
      <c r="AL212" s="83"/>
      <c r="AM212" s="83"/>
      <c r="AN212" s="83"/>
      <c r="AO212" s="83"/>
      <c r="AP212" s="83"/>
      <c r="AX212" s="80" t="s">
        <v>355</v>
      </c>
      <c r="AY212" s="80" t="s">
        <v>100</v>
      </c>
    </row>
    <row r="213" s="80" customFormat="1" ht="17.25" spans="1:51">
      <c r="A213" s="95"/>
      <c r="B213" s="95"/>
      <c r="C213" s="95"/>
      <c r="D213" s="95"/>
      <c r="E213" s="95"/>
      <c r="F213" s="95"/>
      <c r="G213" s="95"/>
      <c r="H213" s="95"/>
      <c r="I213" s="95"/>
      <c r="J213" s="95"/>
      <c r="K213" s="95"/>
      <c r="Y213" s="98"/>
      <c r="Z213" s="80">
        <f t="shared" si="18"/>
        <v>0</v>
      </c>
      <c r="AA213" s="80" t="str">
        <f t="shared" si="17"/>
        <v>办公室</v>
      </c>
      <c r="AB213" s="81" t="s">
        <v>87</v>
      </c>
      <c r="AC213" s="81">
        <v>0</v>
      </c>
      <c r="AD213" s="81">
        <v>0</v>
      </c>
      <c r="AE213" s="81">
        <v>0</v>
      </c>
      <c r="AF213" s="81">
        <v>0</v>
      </c>
      <c r="AG213" s="80" t="str">
        <f>IFERROR(VLOOKUP(AB213,$AI:$AJ,2,FALSE),0)</f>
        <v>办公室</v>
      </c>
      <c r="AI213" s="89" t="s">
        <v>423</v>
      </c>
      <c r="AJ213" s="89" t="s">
        <v>100</v>
      </c>
      <c r="AL213" s="83"/>
      <c r="AM213" s="83"/>
      <c r="AN213" s="83"/>
      <c r="AO213" s="83"/>
      <c r="AP213" s="83"/>
      <c r="AX213" s="80" t="s">
        <v>423</v>
      </c>
      <c r="AY213" s="80" t="s">
        <v>100</v>
      </c>
    </row>
    <row r="214" s="80" customFormat="1" ht="17.25" spans="1:51">
      <c r="A214" s="95"/>
      <c r="B214" s="95"/>
      <c r="C214" s="95"/>
      <c r="D214" s="95"/>
      <c r="E214" s="95"/>
      <c r="F214" s="95"/>
      <c r="G214" s="95"/>
      <c r="H214" s="95"/>
      <c r="I214" s="95"/>
      <c r="J214" s="95"/>
      <c r="K214" s="95"/>
      <c r="Y214" s="98"/>
      <c r="Z214" s="80">
        <f t="shared" si="18"/>
        <v>0</v>
      </c>
      <c r="AA214" s="80" t="str">
        <f t="shared" si="17"/>
        <v>和炯路支行</v>
      </c>
      <c r="AB214" s="81" t="s">
        <v>266</v>
      </c>
      <c r="AC214" s="81">
        <v>0</v>
      </c>
      <c r="AD214" s="81">
        <v>0</v>
      </c>
      <c r="AE214" s="81">
        <v>0</v>
      </c>
      <c r="AF214" s="81">
        <v>0</v>
      </c>
      <c r="AG214" s="80" t="str">
        <f>IFERROR(VLOOKUP(AB214,$AI:$AJ,2,FALSE),0)</f>
        <v>和炯路支行</v>
      </c>
      <c r="AI214" s="89" t="s">
        <v>202</v>
      </c>
      <c r="AJ214" s="89" t="s">
        <v>100</v>
      </c>
      <c r="AL214" s="83"/>
      <c r="AM214" s="83"/>
      <c r="AN214" s="83"/>
      <c r="AO214" s="83"/>
      <c r="AP214" s="83"/>
      <c r="AX214" s="80" t="s">
        <v>202</v>
      </c>
      <c r="AY214" s="80" t="s">
        <v>100</v>
      </c>
    </row>
    <row r="215" s="80" customFormat="1" ht="17.25" spans="1:51">
      <c r="A215" s="95"/>
      <c r="B215" s="95"/>
      <c r="C215" s="95"/>
      <c r="D215" s="95"/>
      <c r="E215" s="95"/>
      <c r="F215" s="95"/>
      <c r="G215" s="95"/>
      <c r="H215" s="95"/>
      <c r="I215" s="95"/>
      <c r="J215" s="95"/>
      <c r="K215" s="95"/>
      <c r="Y215" s="98"/>
      <c r="Z215" s="80">
        <f t="shared" si="18"/>
        <v>0</v>
      </c>
      <c r="AA215" s="80" t="str">
        <f t="shared" si="17"/>
        <v>花木支行</v>
      </c>
      <c r="AB215" s="81" t="s">
        <v>270</v>
      </c>
      <c r="AC215" s="81">
        <v>0</v>
      </c>
      <c r="AD215" s="81">
        <v>0</v>
      </c>
      <c r="AE215" s="81">
        <v>0</v>
      </c>
      <c r="AF215" s="81">
        <v>0</v>
      </c>
      <c r="AG215" s="80" t="str">
        <f>IFERROR(VLOOKUP(AB215,$AI:$AJ,2,FALSE),0)</f>
        <v>花木支行</v>
      </c>
      <c r="AI215" s="89" t="s">
        <v>403</v>
      </c>
      <c r="AJ215" s="89" t="s">
        <v>100</v>
      </c>
      <c r="AL215" s="83"/>
      <c r="AM215" s="83"/>
      <c r="AN215" s="83"/>
      <c r="AO215" s="83"/>
      <c r="AP215" s="83"/>
      <c r="AX215" s="80" t="s">
        <v>403</v>
      </c>
      <c r="AY215" s="80" t="s">
        <v>100</v>
      </c>
    </row>
    <row r="216" s="80" customFormat="1" ht="17.25" spans="1:51">
      <c r="A216" s="95"/>
      <c r="B216" s="95"/>
      <c r="C216" s="95"/>
      <c r="D216" s="95"/>
      <c r="E216" s="95"/>
      <c r="F216" s="95"/>
      <c r="G216" s="95"/>
      <c r="H216" s="95"/>
      <c r="I216" s="95"/>
      <c r="J216" s="95"/>
      <c r="K216" s="95"/>
      <c r="Y216" s="98"/>
      <c r="Z216" s="80">
        <f t="shared" si="18"/>
        <v>0</v>
      </c>
      <c r="AA216" s="80" t="str">
        <f t="shared" si="17"/>
        <v>运营管理部</v>
      </c>
      <c r="AB216" s="81" t="s">
        <v>309</v>
      </c>
      <c r="AC216" s="81">
        <v>0</v>
      </c>
      <c r="AD216" s="81">
        <v>0</v>
      </c>
      <c r="AE216" s="81">
        <v>0</v>
      </c>
      <c r="AF216" s="81">
        <v>0</v>
      </c>
      <c r="AG216" s="80" t="str">
        <f>IFERROR(VLOOKUP(AB216,$AI:$AJ,2,FALSE),0)</f>
        <v>运营管理部</v>
      </c>
      <c r="AI216" s="89" t="s">
        <v>615</v>
      </c>
      <c r="AJ216" s="89" t="s">
        <v>100</v>
      </c>
      <c r="AK216" s="80" t="s">
        <v>263</v>
      </c>
      <c r="AL216" s="83"/>
      <c r="AM216" s="83"/>
      <c r="AN216" s="83"/>
      <c r="AO216" s="83"/>
      <c r="AP216" s="83"/>
      <c r="AX216" s="80" t="s">
        <v>615</v>
      </c>
      <c r="AY216" s="80" t="s">
        <v>100</v>
      </c>
    </row>
    <row r="217" s="80" customFormat="1" ht="17.25" spans="1:51">
      <c r="A217" s="95"/>
      <c r="B217" s="95"/>
      <c r="C217" s="95"/>
      <c r="D217" s="95"/>
      <c r="E217" s="95"/>
      <c r="F217" s="95"/>
      <c r="G217" s="95"/>
      <c r="H217" s="95"/>
      <c r="I217" s="95"/>
      <c r="J217" s="95"/>
      <c r="K217" s="95"/>
      <c r="Y217" s="98"/>
      <c r="Z217" s="80">
        <f t="shared" si="18"/>
        <v>0</v>
      </c>
      <c r="AA217" s="80" t="str">
        <f t="shared" si="17"/>
        <v>市场一部</v>
      </c>
      <c r="AB217" s="81" t="s">
        <v>589</v>
      </c>
      <c r="AC217" s="81">
        <v>0</v>
      </c>
      <c r="AD217" s="81">
        <v>0</v>
      </c>
      <c r="AE217" s="81">
        <v>0</v>
      </c>
      <c r="AF217" s="81">
        <v>0</v>
      </c>
      <c r="AG217" s="80" t="str">
        <f>IFERROR(VLOOKUP(AB217,$AI:$AJ,2,FALSE),0)</f>
        <v>市场一部</v>
      </c>
      <c r="AI217" s="89" t="s">
        <v>617</v>
      </c>
      <c r="AJ217" s="89" t="s">
        <v>100</v>
      </c>
      <c r="AL217" s="83"/>
      <c r="AM217" s="83"/>
      <c r="AN217" s="83"/>
      <c r="AO217" s="83"/>
      <c r="AP217" s="83"/>
      <c r="AX217" s="80" t="s">
        <v>617</v>
      </c>
      <c r="AY217" s="80" t="s">
        <v>100</v>
      </c>
    </row>
    <row r="218" s="80" customFormat="1" ht="17.25" spans="1:51">
      <c r="A218" s="95"/>
      <c r="B218" s="95"/>
      <c r="C218" s="95"/>
      <c r="D218" s="95"/>
      <c r="E218" s="95"/>
      <c r="F218" s="95"/>
      <c r="G218" s="95"/>
      <c r="H218" s="95"/>
      <c r="I218" s="95"/>
      <c r="J218" s="95"/>
      <c r="K218" s="95"/>
      <c r="Y218" s="98"/>
      <c r="Z218" s="80">
        <f t="shared" si="18"/>
        <v>0</v>
      </c>
      <c r="AA218" s="80" t="str">
        <f t="shared" si="17"/>
        <v>民耀分理处</v>
      </c>
      <c r="AB218" s="81" t="s">
        <v>616</v>
      </c>
      <c r="AC218" s="81">
        <v>0</v>
      </c>
      <c r="AD218" s="81">
        <v>0</v>
      </c>
      <c r="AE218" s="81">
        <v>0</v>
      </c>
      <c r="AF218" s="81">
        <v>0</v>
      </c>
      <c r="AG218" s="80" t="str">
        <f>IFERROR(VLOOKUP(AB218,$AI:$AJ,2,FALSE),0)</f>
        <v>民耀分理处</v>
      </c>
      <c r="AI218" s="89" t="s">
        <v>280</v>
      </c>
      <c r="AJ218" s="89" t="s">
        <v>100</v>
      </c>
      <c r="AL218" s="83"/>
      <c r="AM218" s="83"/>
      <c r="AN218" s="83"/>
      <c r="AO218" s="83"/>
      <c r="AP218" s="83"/>
      <c r="AX218" s="80" t="s">
        <v>280</v>
      </c>
      <c r="AY218" s="80" t="s">
        <v>100</v>
      </c>
    </row>
    <row r="219" s="80" customFormat="1" ht="17.25" spans="1:51">
      <c r="A219" s="95"/>
      <c r="B219" s="95"/>
      <c r="C219" s="95"/>
      <c r="D219" s="95"/>
      <c r="E219" s="95"/>
      <c r="F219" s="95"/>
      <c r="G219" s="95"/>
      <c r="H219" s="95"/>
      <c r="I219" s="95"/>
      <c r="J219" s="95"/>
      <c r="K219" s="95"/>
      <c r="Y219" s="98"/>
      <c r="Z219" s="80">
        <f t="shared" si="18"/>
        <v>0</v>
      </c>
      <c r="AA219" s="80">
        <f t="shared" si="17"/>
        <v>0</v>
      </c>
      <c r="AB219" s="81" t="s">
        <v>141</v>
      </c>
      <c r="AC219" s="81">
        <v>0</v>
      </c>
      <c r="AD219" s="81">
        <v>0</v>
      </c>
      <c r="AE219" s="81">
        <v>0</v>
      </c>
      <c r="AF219" s="81">
        <v>0</v>
      </c>
      <c r="AG219" s="80">
        <f>IFERROR(VLOOKUP(AB219,$AI:$AJ,2,FALSE),0)</f>
        <v>0</v>
      </c>
      <c r="AI219" s="89" t="s">
        <v>618</v>
      </c>
      <c r="AJ219" s="89" t="s">
        <v>100</v>
      </c>
      <c r="AL219" s="83"/>
      <c r="AM219" s="83"/>
      <c r="AN219" s="83"/>
      <c r="AO219" s="83"/>
      <c r="AP219" s="83"/>
      <c r="AX219" s="80" t="s">
        <v>618</v>
      </c>
      <c r="AY219" s="80" t="s">
        <v>100</v>
      </c>
    </row>
    <row r="220" s="80" customFormat="1" ht="17.25" spans="1:51">
      <c r="A220" s="95"/>
      <c r="B220" s="95"/>
      <c r="C220" s="95"/>
      <c r="D220" s="95"/>
      <c r="E220" s="95"/>
      <c r="F220" s="95"/>
      <c r="G220" s="95"/>
      <c r="H220" s="95"/>
      <c r="I220" s="95"/>
      <c r="J220" s="95"/>
      <c r="K220" s="95"/>
      <c r="Y220" s="98"/>
      <c r="Z220" s="80">
        <f t="shared" si="18"/>
        <v>0</v>
      </c>
      <c r="AA220" s="80" t="str">
        <f t="shared" si="17"/>
        <v>张江支行</v>
      </c>
      <c r="AB220" s="81" t="s">
        <v>275</v>
      </c>
      <c r="AC220" s="81">
        <v>0</v>
      </c>
      <c r="AD220" s="81">
        <v>0</v>
      </c>
      <c r="AE220" s="81">
        <v>0</v>
      </c>
      <c r="AF220" s="81">
        <v>0</v>
      </c>
      <c r="AG220" s="80" t="str">
        <f>IFERROR(VLOOKUP(AB220,$AI:$AJ,2,FALSE),0)</f>
        <v>张江支行</v>
      </c>
      <c r="AI220" s="89" t="s">
        <v>620</v>
      </c>
      <c r="AJ220" s="89" t="s">
        <v>100</v>
      </c>
      <c r="AL220" s="83"/>
      <c r="AM220" s="83"/>
      <c r="AN220" s="83"/>
      <c r="AO220" s="83"/>
      <c r="AP220" s="83"/>
      <c r="AX220" s="80" t="s">
        <v>620</v>
      </c>
      <c r="AY220" s="80" t="s">
        <v>100</v>
      </c>
    </row>
    <row r="221" s="80" customFormat="1" ht="17.25" spans="1:51">
      <c r="A221" s="95"/>
      <c r="B221" s="95"/>
      <c r="C221" s="95"/>
      <c r="D221" s="95"/>
      <c r="E221" s="95"/>
      <c r="F221" s="95"/>
      <c r="G221" s="95"/>
      <c r="H221" s="95"/>
      <c r="I221" s="95"/>
      <c r="J221" s="95"/>
      <c r="K221" s="95"/>
      <c r="Y221" s="98"/>
      <c r="Z221" s="80">
        <f t="shared" si="18"/>
        <v>0</v>
      </c>
      <c r="AA221" s="80" t="str">
        <f t="shared" si="17"/>
        <v>营业部</v>
      </c>
      <c r="AB221" s="81" t="s">
        <v>619</v>
      </c>
      <c r="AC221" s="81">
        <v>0</v>
      </c>
      <c r="AD221" s="81">
        <v>0</v>
      </c>
      <c r="AE221" s="81">
        <v>0</v>
      </c>
      <c r="AF221" s="81">
        <v>0</v>
      </c>
      <c r="AG221" s="80" t="str">
        <f>IFERROR(VLOOKUP(AB221,$AI:$AJ,2,FALSE),0)</f>
        <v>营业部</v>
      </c>
      <c r="AI221" s="89" t="s">
        <v>408</v>
      </c>
      <c r="AJ221" s="89" t="s">
        <v>100</v>
      </c>
      <c r="AL221" s="83"/>
      <c r="AM221" s="83"/>
      <c r="AN221" s="83"/>
      <c r="AO221" s="83"/>
      <c r="AP221" s="83"/>
      <c r="AX221" s="80" t="s">
        <v>408</v>
      </c>
      <c r="AY221" s="80" t="s">
        <v>100</v>
      </c>
    </row>
    <row r="222" s="80" customFormat="1" ht="17.25" spans="1:51">
      <c r="A222" s="95"/>
      <c r="B222" s="95"/>
      <c r="C222" s="95"/>
      <c r="D222" s="95"/>
      <c r="E222" s="95"/>
      <c r="F222" s="95"/>
      <c r="G222" s="95"/>
      <c r="H222" s="95"/>
      <c r="I222" s="95"/>
      <c r="J222" s="95"/>
      <c r="K222" s="95"/>
      <c r="Y222" s="98"/>
      <c r="Z222" s="80">
        <f t="shared" si="18"/>
        <v>0</v>
      </c>
      <c r="AA222" s="80">
        <f t="shared" si="17"/>
        <v>0</v>
      </c>
      <c r="AB222" s="81" t="s">
        <v>621</v>
      </c>
      <c r="AC222" s="81">
        <v>0</v>
      </c>
      <c r="AD222" s="81">
        <v>0</v>
      </c>
      <c r="AE222" s="81">
        <v>0</v>
      </c>
      <c r="AF222" s="81">
        <v>0</v>
      </c>
      <c r="AG222" s="80">
        <f>IFERROR(VLOOKUP(AB222,$AI:$AJ,2,FALSE),0)</f>
        <v>0</v>
      </c>
      <c r="AI222" s="89" t="s">
        <v>162</v>
      </c>
      <c r="AJ222" s="89" t="s">
        <v>100</v>
      </c>
      <c r="AL222" s="83"/>
      <c r="AM222" s="83"/>
      <c r="AN222" s="83"/>
      <c r="AO222" s="83"/>
      <c r="AP222" s="83"/>
      <c r="AX222" s="80" t="s">
        <v>162</v>
      </c>
      <c r="AY222" s="80" t="s">
        <v>100</v>
      </c>
    </row>
    <row r="223" s="80" customFormat="1" ht="17.25" spans="1:51">
      <c r="A223" s="95"/>
      <c r="B223" s="95"/>
      <c r="C223" s="95"/>
      <c r="D223" s="95"/>
      <c r="E223" s="95"/>
      <c r="F223" s="95"/>
      <c r="G223" s="95"/>
      <c r="H223" s="95"/>
      <c r="I223" s="95"/>
      <c r="J223" s="95"/>
      <c r="K223" s="95"/>
      <c r="Y223" s="98"/>
      <c r="Z223" s="80">
        <f t="shared" si="18"/>
        <v>0</v>
      </c>
      <c r="AA223" s="80" t="str">
        <f t="shared" si="17"/>
        <v>风险管理部</v>
      </c>
      <c r="AB223" s="81" t="s">
        <v>515</v>
      </c>
      <c r="AC223" s="81">
        <v>0</v>
      </c>
      <c r="AD223" s="81">
        <v>0</v>
      </c>
      <c r="AE223" s="81">
        <v>0</v>
      </c>
      <c r="AF223" s="81">
        <v>0</v>
      </c>
      <c r="AG223" s="80" t="str">
        <f>IFERROR(VLOOKUP(AB223,$AI:$AJ,2,FALSE),0)</f>
        <v>风险管理部</v>
      </c>
      <c r="AI223" s="89" t="s">
        <v>173</v>
      </c>
      <c r="AJ223" s="89" t="s">
        <v>100</v>
      </c>
      <c r="AL223" s="83"/>
      <c r="AM223" s="83"/>
      <c r="AN223" s="83"/>
      <c r="AO223" s="83"/>
      <c r="AP223" s="83"/>
      <c r="AX223" s="80" t="s">
        <v>173</v>
      </c>
      <c r="AY223" s="80" t="s">
        <v>100</v>
      </c>
    </row>
    <row r="224" s="80" customFormat="1" ht="17.25" spans="1:51">
      <c r="A224" s="95"/>
      <c r="B224" s="95"/>
      <c r="C224" s="95"/>
      <c r="D224" s="95"/>
      <c r="E224" s="95"/>
      <c r="F224" s="95"/>
      <c r="G224" s="95"/>
      <c r="H224" s="95"/>
      <c r="I224" s="95"/>
      <c r="J224" s="95"/>
      <c r="K224" s="95"/>
      <c r="Y224" s="98"/>
      <c r="Z224" s="80">
        <f t="shared" si="18"/>
        <v>0</v>
      </c>
      <c r="AA224" s="80">
        <f t="shared" si="17"/>
        <v>0</v>
      </c>
      <c r="AB224" s="81" t="s">
        <v>622</v>
      </c>
      <c r="AC224" s="81">
        <v>0</v>
      </c>
      <c r="AD224" s="81">
        <v>0</v>
      </c>
      <c r="AE224" s="81">
        <v>0</v>
      </c>
      <c r="AF224" s="81">
        <v>0</v>
      </c>
      <c r="AG224" s="80">
        <f>IFERROR(VLOOKUP(AB224,$AI:$AJ,2,FALSE),0)</f>
        <v>0</v>
      </c>
      <c r="AI224" s="89" t="s">
        <v>195</v>
      </c>
      <c r="AJ224" s="89" t="s">
        <v>100</v>
      </c>
      <c r="AL224" s="83"/>
      <c r="AM224" s="83"/>
      <c r="AN224" s="83"/>
      <c r="AO224" s="83"/>
      <c r="AP224" s="83"/>
      <c r="AX224" s="80" t="s">
        <v>195</v>
      </c>
      <c r="AY224" s="80" t="s">
        <v>100</v>
      </c>
    </row>
    <row r="225" s="80" customFormat="1" ht="17.25" spans="1:51">
      <c r="A225" s="95"/>
      <c r="B225" s="95"/>
      <c r="C225" s="95"/>
      <c r="D225" s="95"/>
      <c r="E225" s="95"/>
      <c r="F225" s="95"/>
      <c r="G225" s="95"/>
      <c r="H225" s="95"/>
      <c r="I225" s="95"/>
      <c r="J225" s="95"/>
      <c r="K225" s="95"/>
      <c r="Y225" s="98"/>
      <c r="Z225" s="80">
        <f t="shared" si="18"/>
        <v>0</v>
      </c>
      <c r="AA225" s="80" t="str">
        <f t="shared" si="17"/>
        <v>公司金融部</v>
      </c>
      <c r="AB225" s="81" t="s">
        <v>223</v>
      </c>
      <c r="AC225" s="81">
        <v>0</v>
      </c>
      <c r="AD225" s="81">
        <v>0</v>
      </c>
      <c r="AE225" s="81">
        <v>0</v>
      </c>
      <c r="AF225" s="81">
        <v>0</v>
      </c>
      <c r="AG225" s="80" t="str">
        <f>IFERROR(VLOOKUP(AB225,$AI:$AJ,2,FALSE),0)</f>
        <v>公司金融部</v>
      </c>
      <c r="AI225" s="93" t="s">
        <v>65</v>
      </c>
      <c r="AJ225" s="89" t="s">
        <v>100</v>
      </c>
      <c r="AL225" s="83"/>
      <c r="AM225" s="83"/>
      <c r="AN225" s="83"/>
      <c r="AO225" s="83"/>
      <c r="AP225" s="83"/>
      <c r="AX225" s="80" t="s">
        <v>65</v>
      </c>
      <c r="AY225" s="80" t="s">
        <v>100</v>
      </c>
    </row>
    <row r="226" s="80" customFormat="1" ht="17.25" spans="1:51">
      <c r="A226" s="95"/>
      <c r="B226" s="95"/>
      <c r="C226" s="95"/>
      <c r="D226" s="95"/>
      <c r="E226" s="95"/>
      <c r="F226" s="95"/>
      <c r="G226" s="95"/>
      <c r="H226" s="95"/>
      <c r="I226" s="95"/>
      <c r="J226" s="95"/>
      <c r="K226" s="95"/>
      <c r="Y226" s="98"/>
      <c r="Z226" s="80">
        <f t="shared" si="18"/>
        <v>0</v>
      </c>
      <c r="AA226" s="80" t="str">
        <f t="shared" si="17"/>
        <v>张江支行</v>
      </c>
      <c r="AB226" s="81" t="s">
        <v>277</v>
      </c>
      <c r="AC226" s="81">
        <v>0</v>
      </c>
      <c r="AD226" s="81">
        <v>0</v>
      </c>
      <c r="AE226" s="81">
        <v>0</v>
      </c>
      <c r="AF226" s="81">
        <v>0</v>
      </c>
      <c r="AG226" s="80" t="str">
        <f>IFERROR(VLOOKUP(AB226,$AI:$AJ,2,FALSE),0)</f>
        <v>张江支行</v>
      </c>
      <c r="AI226" s="91" t="s">
        <v>77</v>
      </c>
      <c r="AJ226" s="89" t="s">
        <v>100</v>
      </c>
      <c r="AL226" s="83"/>
      <c r="AM226" s="83"/>
      <c r="AN226" s="83"/>
      <c r="AO226" s="83"/>
      <c r="AP226" s="83"/>
      <c r="AX226" s="80" t="s">
        <v>77</v>
      </c>
      <c r="AY226" s="80" t="s">
        <v>100</v>
      </c>
    </row>
    <row r="227" s="80" customFormat="1" ht="17.25" spans="1:51">
      <c r="A227" s="95"/>
      <c r="B227" s="95"/>
      <c r="C227" s="95"/>
      <c r="D227" s="95"/>
      <c r="E227" s="95"/>
      <c r="F227" s="95"/>
      <c r="G227" s="95"/>
      <c r="H227" s="95"/>
      <c r="I227" s="95"/>
      <c r="J227" s="95"/>
      <c r="K227" s="95"/>
      <c r="Y227" s="98"/>
      <c r="Z227" s="80">
        <f t="shared" si="18"/>
        <v>0</v>
      </c>
      <c r="AA227" s="80" t="str">
        <f t="shared" si="17"/>
        <v>运营管理部</v>
      </c>
      <c r="AB227" s="81" t="s">
        <v>412</v>
      </c>
      <c r="AC227" s="81">
        <v>0</v>
      </c>
      <c r="AD227" s="81">
        <v>0</v>
      </c>
      <c r="AE227" s="81">
        <v>0</v>
      </c>
      <c r="AF227" s="81">
        <v>0</v>
      </c>
      <c r="AG227" s="80" t="str">
        <f>IFERROR(VLOOKUP(AB227,$AI:$AJ,2,FALSE),0)</f>
        <v>运营管理部</v>
      </c>
      <c r="AI227" s="89" t="s">
        <v>206</v>
      </c>
      <c r="AJ227" s="89" t="s">
        <v>100</v>
      </c>
      <c r="AL227" s="83"/>
      <c r="AM227" s="83"/>
      <c r="AN227" s="83"/>
      <c r="AO227" s="83"/>
      <c r="AP227" s="83"/>
      <c r="AX227" s="80" t="s">
        <v>206</v>
      </c>
      <c r="AY227" s="80" t="s">
        <v>100</v>
      </c>
    </row>
    <row r="228" s="80" customFormat="1" ht="17.25" spans="1:51">
      <c r="A228" s="95"/>
      <c r="B228" s="95"/>
      <c r="C228" s="95"/>
      <c r="D228" s="95"/>
      <c r="E228" s="95"/>
      <c r="F228" s="95"/>
      <c r="G228" s="95"/>
      <c r="H228" s="95"/>
      <c r="I228" s="95"/>
      <c r="J228" s="95"/>
      <c r="K228" s="95"/>
      <c r="Y228" s="98"/>
      <c r="Z228" s="80">
        <f t="shared" si="18"/>
        <v>0</v>
      </c>
      <c r="AA228" s="80" t="str">
        <f t="shared" si="17"/>
        <v>三林支行</v>
      </c>
      <c r="AB228" s="81" t="s">
        <v>623</v>
      </c>
      <c r="AC228" s="81">
        <v>0</v>
      </c>
      <c r="AD228" s="81">
        <v>0</v>
      </c>
      <c r="AE228" s="81">
        <v>0</v>
      </c>
      <c r="AF228" s="81">
        <v>0</v>
      </c>
      <c r="AG228" s="80" t="str">
        <f>IFERROR(VLOOKUP(AB228,$AI:$AJ,2,FALSE),0)</f>
        <v>三林支行</v>
      </c>
      <c r="AI228" s="94" t="s">
        <v>33</v>
      </c>
      <c r="AJ228" s="89" t="s">
        <v>100</v>
      </c>
      <c r="AL228" s="83"/>
      <c r="AM228" s="83"/>
      <c r="AN228" s="83"/>
      <c r="AO228" s="83"/>
      <c r="AP228" s="83"/>
      <c r="AX228" s="80" t="s">
        <v>33</v>
      </c>
      <c r="AY228" s="80" t="s">
        <v>100</v>
      </c>
    </row>
    <row r="229" s="80" customFormat="1" ht="17.25" spans="1:51">
      <c r="A229" s="95"/>
      <c r="B229" s="95"/>
      <c r="C229" s="95"/>
      <c r="D229" s="95"/>
      <c r="E229" s="95"/>
      <c r="F229" s="95"/>
      <c r="G229" s="95"/>
      <c r="H229" s="95"/>
      <c r="I229" s="95"/>
      <c r="J229" s="95"/>
      <c r="K229" s="95"/>
      <c r="Y229" s="98"/>
      <c r="Z229" s="80">
        <f t="shared" si="18"/>
        <v>0</v>
      </c>
      <c r="AA229" s="80">
        <f t="shared" si="17"/>
        <v>0</v>
      </c>
      <c r="AB229" s="81" t="s">
        <v>624</v>
      </c>
      <c r="AC229" s="81">
        <v>0</v>
      </c>
      <c r="AD229" s="81">
        <v>0</v>
      </c>
      <c r="AE229" s="81">
        <v>0</v>
      </c>
      <c r="AF229" s="81">
        <v>0</v>
      </c>
      <c r="AG229" s="80">
        <f>IFERROR(VLOOKUP(AB229,$AI:$AJ,2,FALSE),0)</f>
        <v>0</v>
      </c>
      <c r="AI229" s="94" t="s">
        <v>255</v>
      </c>
      <c r="AJ229" s="89" t="s">
        <v>100</v>
      </c>
      <c r="AL229" s="83"/>
      <c r="AM229" s="83"/>
      <c r="AN229" s="83"/>
      <c r="AO229" s="83"/>
      <c r="AP229" s="83"/>
      <c r="AX229" s="80" t="s">
        <v>255</v>
      </c>
      <c r="AY229" s="80" t="s">
        <v>100</v>
      </c>
    </row>
    <row r="230" s="80" customFormat="1" ht="17.25" spans="1:51">
      <c r="A230" s="95"/>
      <c r="B230" s="95"/>
      <c r="C230" s="95"/>
      <c r="D230" s="95"/>
      <c r="E230" s="95"/>
      <c r="F230" s="95"/>
      <c r="G230" s="95"/>
      <c r="H230" s="95"/>
      <c r="I230" s="95"/>
      <c r="J230" s="95"/>
      <c r="K230" s="95"/>
      <c r="Y230" s="98"/>
      <c r="Z230" s="80">
        <f t="shared" si="18"/>
        <v>0</v>
      </c>
      <c r="AA230" s="80" t="str">
        <f t="shared" si="17"/>
        <v>零售市场部</v>
      </c>
      <c r="AB230" s="81" t="s">
        <v>280</v>
      </c>
      <c r="AC230" s="81">
        <v>0</v>
      </c>
      <c r="AD230" s="81">
        <v>0</v>
      </c>
      <c r="AE230" s="81">
        <v>0</v>
      </c>
      <c r="AF230" s="81">
        <v>0</v>
      </c>
      <c r="AG230" s="80" t="str">
        <f>IFERROR(VLOOKUP(AB230,$AI:$AJ,2,FALSE),0)</f>
        <v>零售市场部</v>
      </c>
      <c r="AI230" s="89" t="s">
        <v>116</v>
      </c>
      <c r="AJ230" s="89" t="s">
        <v>100</v>
      </c>
      <c r="AL230" s="83"/>
      <c r="AM230" s="83"/>
      <c r="AN230" s="83"/>
      <c r="AO230" s="83"/>
      <c r="AP230" s="83"/>
      <c r="AX230" s="80" t="s">
        <v>116</v>
      </c>
      <c r="AY230" s="80" t="s">
        <v>100</v>
      </c>
    </row>
    <row r="231" s="80" customFormat="1" ht="17.25" spans="1:51">
      <c r="A231" s="95"/>
      <c r="B231" s="95"/>
      <c r="C231" s="95"/>
      <c r="D231" s="95"/>
      <c r="E231" s="95"/>
      <c r="F231" s="95"/>
      <c r="G231" s="95"/>
      <c r="H231" s="95"/>
      <c r="I231" s="95"/>
      <c r="J231" s="95"/>
      <c r="K231" s="95"/>
      <c r="Y231" s="98"/>
      <c r="Z231" s="80">
        <f t="shared" si="18"/>
        <v>0</v>
      </c>
      <c r="AA231" s="80" t="str">
        <f t="shared" si="17"/>
        <v>唐镇支行</v>
      </c>
      <c r="AB231" s="81" t="s">
        <v>625</v>
      </c>
      <c r="AC231" s="81">
        <v>0</v>
      </c>
      <c r="AD231" s="81">
        <v>0</v>
      </c>
      <c r="AE231" s="81">
        <v>0</v>
      </c>
      <c r="AF231" s="81">
        <v>0</v>
      </c>
      <c r="AG231" s="80" t="str">
        <f>IFERROR(VLOOKUP(AB231,$AI:$AJ,2,FALSE),0)</f>
        <v>唐镇支行</v>
      </c>
      <c r="AI231" s="89" t="s">
        <v>158</v>
      </c>
      <c r="AJ231" s="89" t="s">
        <v>100</v>
      </c>
      <c r="AL231" s="83"/>
      <c r="AM231" s="83"/>
      <c r="AN231" s="83"/>
      <c r="AO231" s="83"/>
      <c r="AP231" s="83"/>
      <c r="AX231" s="80" t="s">
        <v>158</v>
      </c>
      <c r="AY231" s="80" t="s">
        <v>100</v>
      </c>
    </row>
    <row r="232" s="80" customFormat="1" ht="17.25" spans="1:51">
      <c r="A232" s="95"/>
      <c r="B232" s="95"/>
      <c r="C232" s="95"/>
      <c r="D232" s="95"/>
      <c r="E232" s="95"/>
      <c r="F232" s="95"/>
      <c r="G232" s="95"/>
      <c r="H232" s="95"/>
      <c r="I232" s="95"/>
      <c r="J232" s="95"/>
      <c r="K232" s="95"/>
      <c r="Y232" s="98"/>
      <c r="Z232" s="80">
        <f t="shared" si="18"/>
        <v>0</v>
      </c>
      <c r="AA232" s="80" t="str">
        <f t="shared" si="17"/>
        <v>川沙支行</v>
      </c>
      <c r="AB232" s="81" t="s">
        <v>283</v>
      </c>
      <c r="AC232" s="81">
        <v>0</v>
      </c>
      <c r="AD232" s="81">
        <v>0</v>
      </c>
      <c r="AE232" s="81">
        <v>1</v>
      </c>
      <c r="AF232" s="81">
        <v>0</v>
      </c>
      <c r="AG232" s="80" t="str">
        <f>IFERROR(VLOOKUP(AB232,$AI:$AJ,2,FALSE),0)</f>
        <v>川沙支行</v>
      </c>
      <c r="AI232" s="89" t="s">
        <v>185</v>
      </c>
      <c r="AJ232" s="89" t="s">
        <v>100</v>
      </c>
      <c r="AL232" s="83"/>
      <c r="AM232" s="83"/>
      <c r="AN232" s="83"/>
      <c r="AO232" s="83"/>
      <c r="AP232" s="83"/>
      <c r="AX232" s="80" t="s">
        <v>185</v>
      </c>
      <c r="AY232" s="80" t="s">
        <v>100</v>
      </c>
    </row>
    <row r="233" s="80" customFormat="1" ht="17.25" spans="1:51">
      <c r="A233" s="95"/>
      <c r="B233" s="95"/>
      <c r="C233" s="95"/>
      <c r="D233" s="95"/>
      <c r="E233" s="95"/>
      <c r="F233" s="95"/>
      <c r="G233" s="95"/>
      <c r="H233" s="95"/>
      <c r="I233" s="95"/>
      <c r="J233" s="95"/>
      <c r="K233" s="95"/>
      <c r="Y233" s="98"/>
      <c r="Z233" s="80">
        <f t="shared" si="18"/>
        <v>0</v>
      </c>
      <c r="AA233" s="80" t="str">
        <f t="shared" si="17"/>
        <v>高东支行</v>
      </c>
      <c r="AB233" s="81" t="s">
        <v>287</v>
      </c>
      <c r="AC233" s="81">
        <v>0</v>
      </c>
      <c r="AD233" s="81">
        <v>0</v>
      </c>
      <c r="AE233" s="81">
        <v>1</v>
      </c>
      <c r="AF233" s="81">
        <v>5000</v>
      </c>
      <c r="AG233" s="80" t="str">
        <f>IFERROR(VLOOKUP(AB233,$AI:$AJ,2,FALSE),0)</f>
        <v>高东支行</v>
      </c>
      <c r="AI233" s="89" t="s">
        <v>56</v>
      </c>
      <c r="AJ233" s="89" t="s">
        <v>100</v>
      </c>
      <c r="AL233" s="83"/>
      <c r="AM233" s="83"/>
      <c r="AN233" s="83"/>
      <c r="AO233" s="83"/>
      <c r="AP233" s="83"/>
      <c r="AX233" s="80" t="s">
        <v>56</v>
      </c>
      <c r="AY233" s="80" t="s">
        <v>100</v>
      </c>
    </row>
    <row r="234" s="80" customFormat="1" ht="17.25" spans="1:51">
      <c r="A234" s="95"/>
      <c r="B234" s="95"/>
      <c r="C234" s="95"/>
      <c r="D234" s="95"/>
      <c r="E234" s="95"/>
      <c r="F234" s="95"/>
      <c r="G234" s="95"/>
      <c r="H234" s="95"/>
      <c r="I234" s="95"/>
      <c r="J234" s="95"/>
      <c r="K234" s="95"/>
      <c r="Y234" s="98"/>
      <c r="Z234" s="80">
        <f t="shared" si="18"/>
        <v>0</v>
      </c>
      <c r="AA234" s="80" t="str">
        <f t="shared" si="17"/>
        <v>陆家嘴支行</v>
      </c>
      <c r="AB234" s="81" t="s">
        <v>291</v>
      </c>
      <c r="AC234" s="81">
        <v>0</v>
      </c>
      <c r="AD234" s="81">
        <v>0</v>
      </c>
      <c r="AE234" s="81">
        <v>0</v>
      </c>
      <c r="AF234" s="81">
        <v>0</v>
      </c>
      <c r="AG234" s="80" t="str">
        <f>IFERROR(VLOOKUP(AB234,$AI:$AJ,2,FALSE),0)</f>
        <v>陆家嘴支行</v>
      </c>
      <c r="AI234" s="89" t="s">
        <v>189</v>
      </c>
      <c r="AJ234" s="89" t="s">
        <v>100</v>
      </c>
      <c r="AL234" s="83"/>
      <c r="AM234" s="83"/>
      <c r="AN234" s="83"/>
      <c r="AO234" s="83"/>
      <c r="AP234" s="83"/>
      <c r="AX234" s="80" t="s">
        <v>189</v>
      </c>
      <c r="AY234" s="80" t="s">
        <v>100</v>
      </c>
    </row>
    <row r="235" s="80" customFormat="1" ht="17.25" spans="1:51">
      <c r="A235" s="95"/>
      <c r="B235" s="95"/>
      <c r="C235" s="95"/>
      <c r="D235" s="95"/>
      <c r="E235" s="95"/>
      <c r="F235" s="95"/>
      <c r="G235" s="95"/>
      <c r="H235" s="95"/>
      <c r="I235" s="95"/>
      <c r="J235" s="95"/>
      <c r="K235" s="95"/>
      <c r="Y235" s="98"/>
      <c r="Z235" s="80">
        <f t="shared" si="18"/>
        <v>0</v>
      </c>
      <c r="AA235" s="80" t="str">
        <f t="shared" si="17"/>
        <v>高行支行</v>
      </c>
      <c r="AB235" s="81" t="s">
        <v>626</v>
      </c>
      <c r="AC235" s="81">
        <v>0</v>
      </c>
      <c r="AD235" s="81">
        <v>0</v>
      </c>
      <c r="AE235" s="81">
        <v>0</v>
      </c>
      <c r="AF235" s="81">
        <v>0</v>
      </c>
      <c r="AG235" s="80" t="str">
        <f>IFERROR(VLOOKUP(AB235,$AI:$AJ,2,FALSE),0)</f>
        <v>高行支行</v>
      </c>
      <c r="AI235" s="89" t="s">
        <v>240</v>
      </c>
      <c r="AJ235" s="89" t="s">
        <v>100</v>
      </c>
      <c r="AL235" s="83"/>
      <c r="AM235" s="83"/>
      <c r="AN235" s="83"/>
      <c r="AO235" s="83"/>
      <c r="AP235" s="83"/>
      <c r="AX235" s="80" t="s">
        <v>240</v>
      </c>
      <c r="AY235" s="80" t="s">
        <v>100</v>
      </c>
    </row>
    <row r="236" s="80" customFormat="1" ht="17.25" spans="1:51">
      <c r="A236" s="95"/>
      <c r="B236" s="95"/>
      <c r="C236" s="95"/>
      <c r="D236" s="95"/>
      <c r="E236" s="95"/>
      <c r="F236" s="95"/>
      <c r="G236" s="95"/>
      <c r="H236" s="95"/>
      <c r="I236" s="95"/>
      <c r="J236" s="95"/>
      <c r="K236" s="95"/>
      <c r="Y236" s="98"/>
      <c r="Z236" s="80">
        <f t="shared" si="18"/>
        <v>0</v>
      </c>
      <c r="AA236" s="80" t="str">
        <f t="shared" si="17"/>
        <v>三林支行</v>
      </c>
      <c r="AB236" s="81" t="s">
        <v>627</v>
      </c>
      <c r="AC236" s="81">
        <v>0</v>
      </c>
      <c r="AD236" s="81">
        <v>0</v>
      </c>
      <c r="AE236" s="81">
        <v>0</v>
      </c>
      <c r="AF236" s="81">
        <v>0</v>
      </c>
      <c r="AG236" s="80" t="str">
        <f>IFERROR(VLOOKUP(AB236,$AI:$AJ,2,FALSE),0)</f>
        <v>三林支行</v>
      </c>
      <c r="AI236" s="89" t="s">
        <v>150</v>
      </c>
      <c r="AJ236" s="89" t="s">
        <v>100</v>
      </c>
      <c r="AL236" s="83"/>
      <c r="AM236" s="83"/>
      <c r="AN236" s="83"/>
      <c r="AO236" s="83"/>
      <c r="AP236" s="83"/>
      <c r="AX236" s="80" t="s">
        <v>150</v>
      </c>
      <c r="AY236" s="80" t="s">
        <v>100</v>
      </c>
    </row>
    <row r="237" s="80" customFormat="1" ht="17.25" spans="1:51">
      <c r="A237" s="95"/>
      <c r="B237" s="95"/>
      <c r="C237" s="95"/>
      <c r="D237" s="95"/>
      <c r="E237" s="95"/>
      <c r="F237" s="95"/>
      <c r="G237" s="95"/>
      <c r="H237" s="95"/>
      <c r="I237" s="95"/>
      <c r="J237" s="95"/>
      <c r="K237" s="95"/>
      <c r="Y237" s="98"/>
      <c r="Z237" s="80">
        <f t="shared" si="18"/>
        <v>0</v>
      </c>
      <c r="AA237" s="80" t="str">
        <f t="shared" si="17"/>
        <v>高桥支行</v>
      </c>
      <c r="AB237" s="81" t="s">
        <v>628</v>
      </c>
      <c r="AC237" s="81">
        <v>0</v>
      </c>
      <c r="AD237" s="81">
        <v>0</v>
      </c>
      <c r="AE237" s="81">
        <v>0</v>
      </c>
      <c r="AF237" s="81">
        <v>0</v>
      </c>
      <c r="AG237" s="80" t="str">
        <f>IFERROR(VLOOKUP(AB237,$AI:$AJ,2,FALSE),0)</f>
        <v>高桥支行</v>
      </c>
      <c r="AI237" s="89" t="s">
        <v>131</v>
      </c>
      <c r="AJ237" s="89" t="s">
        <v>100</v>
      </c>
      <c r="AL237" s="83"/>
      <c r="AM237" s="83"/>
      <c r="AN237" s="83"/>
      <c r="AO237" s="83"/>
      <c r="AP237" s="83"/>
      <c r="AX237" s="80" t="s">
        <v>131</v>
      </c>
      <c r="AY237" s="80" t="s">
        <v>100</v>
      </c>
    </row>
    <row r="238" s="80" customFormat="1" ht="17.25" spans="1:51">
      <c r="A238" s="95"/>
      <c r="B238" s="95"/>
      <c r="C238" s="95"/>
      <c r="D238" s="95"/>
      <c r="E238" s="95"/>
      <c r="F238" s="95"/>
      <c r="G238" s="95"/>
      <c r="H238" s="95"/>
      <c r="I238" s="95"/>
      <c r="J238" s="95"/>
      <c r="K238" s="95"/>
      <c r="Y238" s="98"/>
      <c r="Z238" s="80">
        <f t="shared" si="18"/>
        <v>0</v>
      </c>
      <c r="AA238" s="80">
        <f t="shared" si="17"/>
        <v>0</v>
      </c>
      <c r="AB238" s="81" t="s">
        <v>629</v>
      </c>
      <c r="AC238" s="81">
        <v>0</v>
      </c>
      <c r="AD238" s="81">
        <v>0</v>
      </c>
      <c r="AE238" s="81">
        <v>0</v>
      </c>
      <c r="AF238" s="81">
        <v>0</v>
      </c>
      <c r="AG238" s="80">
        <f>IFERROR(VLOOKUP(AB238,$AI:$AJ,2,FALSE),0)</f>
        <v>0</v>
      </c>
      <c r="AI238" s="89" t="s">
        <v>179</v>
      </c>
      <c r="AJ238" s="89" t="s">
        <v>100</v>
      </c>
      <c r="AL238" s="83"/>
      <c r="AM238" s="83"/>
      <c r="AN238" s="83"/>
      <c r="AO238" s="83"/>
      <c r="AP238" s="83"/>
      <c r="AX238" s="80" t="s">
        <v>179</v>
      </c>
      <c r="AY238" s="80" t="s">
        <v>100</v>
      </c>
    </row>
    <row r="239" s="80" customFormat="1" ht="17.25" spans="1:51">
      <c r="A239" s="95"/>
      <c r="B239" s="95"/>
      <c r="C239" s="95"/>
      <c r="D239" s="95"/>
      <c r="E239" s="95"/>
      <c r="F239" s="95"/>
      <c r="G239" s="95"/>
      <c r="H239" s="95"/>
      <c r="I239" s="95"/>
      <c r="J239" s="95"/>
      <c r="K239" s="95"/>
      <c r="Y239" s="98"/>
      <c r="Z239" s="80">
        <f t="shared" si="18"/>
        <v>0</v>
      </c>
      <c r="AA239" s="80" t="str">
        <f t="shared" si="17"/>
        <v>零售市场部</v>
      </c>
      <c r="AB239" s="81" t="s">
        <v>116</v>
      </c>
      <c r="AC239" s="81">
        <v>0</v>
      </c>
      <c r="AD239" s="81">
        <v>0</v>
      </c>
      <c r="AE239" s="81">
        <v>0</v>
      </c>
      <c r="AF239" s="81">
        <v>0</v>
      </c>
      <c r="AG239" s="80" t="str">
        <f>IFERROR(VLOOKUP(AB239,$AI:$AJ,2,FALSE),0)</f>
        <v>零售市场部</v>
      </c>
      <c r="AI239" s="89" t="s">
        <v>168</v>
      </c>
      <c r="AJ239" s="89" t="s">
        <v>100</v>
      </c>
      <c r="AL239" s="83"/>
      <c r="AM239" s="83"/>
      <c r="AN239" s="83"/>
      <c r="AO239" s="83"/>
      <c r="AP239" s="83"/>
      <c r="AX239" s="80" t="s">
        <v>168</v>
      </c>
      <c r="AY239" s="80" t="s">
        <v>100</v>
      </c>
    </row>
    <row r="240" s="80" customFormat="1" ht="17.25" spans="1:51">
      <c r="A240" s="95"/>
      <c r="B240" s="95"/>
      <c r="C240" s="95"/>
      <c r="D240" s="95"/>
      <c r="E240" s="95"/>
      <c r="F240" s="95"/>
      <c r="G240" s="95"/>
      <c r="H240" s="95"/>
      <c r="I240" s="95"/>
      <c r="J240" s="95"/>
      <c r="K240" s="95"/>
      <c r="Y240" s="98"/>
      <c r="Z240" s="80">
        <f t="shared" si="18"/>
        <v>0</v>
      </c>
      <c r="AA240" s="80">
        <f t="shared" si="17"/>
        <v>0</v>
      </c>
      <c r="AB240" s="81" t="s">
        <v>630</v>
      </c>
      <c r="AC240" s="81">
        <v>0</v>
      </c>
      <c r="AD240" s="81">
        <v>0</v>
      </c>
      <c r="AE240" s="81">
        <v>0</v>
      </c>
      <c r="AF240" s="81">
        <v>0</v>
      </c>
      <c r="AG240" s="80">
        <f>IFERROR(VLOOKUP(AB240,$AI:$AJ,2,FALSE),0)</f>
        <v>0</v>
      </c>
      <c r="AI240" s="91" t="s">
        <v>632</v>
      </c>
      <c r="AJ240" s="89" t="s">
        <v>73</v>
      </c>
      <c r="AL240" s="83"/>
      <c r="AM240" s="83"/>
      <c r="AN240" s="83"/>
      <c r="AO240" s="83"/>
      <c r="AP240" s="83"/>
      <c r="AX240" s="80" t="s">
        <v>632</v>
      </c>
      <c r="AY240" s="80" t="s">
        <v>73</v>
      </c>
    </row>
    <row r="241" s="80" customFormat="1" ht="17.25" spans="1:51">
      <c r="A241" s="95"/>
      <c r="B241" s="95"/>
      <c r="C241" s="95"/>
      <c r="D241" s="95"/>
      <c r="E241" s="95"/>
      <c r="F241" s="95"/>
      <c r="G241" s="95"/>
      <c r="H241" s="95"/>
      <c r="I241" s="95"/>
      <c r="J241" s="95"/>
      <c r="K241" s="95"/>
      <c r="Y241" s="98"/>
      <c r="Z241" s="80">
        <f t="shared" si="18"/>
        <v>0</v>
      </c>
      <c r="AA241" s="80">
        <f t="shared" si="17"/>
        <v>0</v>
      </c>
      <c r="AB241" s="81" t="s">
        <v>631</v>
      </c>
      <c r="AC241" s="81">
        <v>0</v>
      </c>
      <c r="AD241" s="81">
        <v>0</v>
      </c>
      <c r="AE241" s="81">
        <v>0</v>
      </c>
      <c r="AF241" s="81">
        <v>0</v>
      </c>
      <c r="AG241" s="80">
        <f>IFERROR(VLOOKUP(AB241,$AI:$AJ,2,FALSE),0)</f>
        <v>0</v>
      </c>
      <c r="AI241" s="92" t="s">
        <v>633</v>
      </c>
      <c r="AJ241" s="89" t="s">
        <v>73</v>
      </c>
      <c r="AL241" s="83"/>
      <c r="AM241" s="83"/>
      <c r="AN241" s="83"/>
      <c r="AO241" s="83"/>
      <c r="AP241" s="83"/>
      <c r="AX241" s="80" t="s">
        <v>633</v>
      </c>
      <c r="AY241" s="80" t="s">
        <v>73</v>
      </c>
    </row>
    <row r="242" s="80" customFormat="1" ht="17.25" spans="1:51">
      <c r="A242" s="95"/>
      <c r="B242" s="95"/>
      <c r="C242" s="95"/>
      <c r="D242" s="95"/>
      <c r="E242" s="95"/>
      <c r="F242" s="95"/>
      <c r="G242" s="95"/>
      <c r="H242" s="95"/>
      <c r="I242" s="95"/>
      <c r="J242" s="95"/>
      <c r="K242" s="95"/>
      <c r="Y242" s="98"/>
      <c r="Z242" s="80">
        <f t="shared" si="18"/>
        <v>0</v>
      </c>
      <c r="AA242" s="80" t="str">
        <f t="shared" si="17"/>
        <v>妙境支行</v>
      </c>
      <c r="AB242" s="81" t="s">
        <v>120</v>
      </c>
      <c r="AC242" s="81">
        <v>0</v>
      </c>
      <c r="AD242" s="81">
        <v>0</v>
      </c>
      <c r="AE242" s="81">
        <v>1</v>
      </c>
      <c r="AF242" s="81">
        <v>200000</v>
      </c>
      <c r="AG242" s="80" t="str">
        <f>IFERROR(VLOOKUP(AB242,$AI:$AJ,2,FALSE),0)</f>
        <v>妙境支行</v>
      </c>
      <c r="AI242" s="93" t="s">
        <v>297</v>
      </c>
      <c r="AJ242" s="89" t="s">
        <v>73</v>
      </c>
      <c r="AL242" s="83"/>
      <c r="AM242" s="83"/>
      <c r="AN242" s="83"/>
      <c r="AO242" s="83"/>
      <c r="AP242" s="83"/>
      <c r="AX242" s="80" t="s">
        <v>297</v>
      </c>
      <c r="AY242" s="80" t="s">
        <v>73</v>
      </c>
    </row>
    <row r="243" s="80" customFormat="1" ht="17.25" spans="1:51">
      <c r="A243" s="95"/>
      <c r="B243" s="95"/>
      <c r="C243" s="95"/>
      <c r="D243" s="95"/>
      <c r="E243" s="95"/>
      <c r="F243" s="95"/>
      <c r="G243" s="95"/>
      <c r="H243" s="95"/>
      <c r="I243" s="95"/>
      <c r="J243" s="95"/>
      <c r="K243" s="95"/>
      <c r="Y243" s="98"/>
      <c r="Z243" s="80">
        <f t="shared" si="18"/>
        <v>0</v>
      </c>
      <c r="AA243" s="80" t="str">
        <f t="shared" si="17"/>
        <v>高桥支行</v>
      </c>
      <c r="AB243" s="81" t="s">
        <v>634</v>
      </c>
      <c r="AC243" s="81">
        <v>0</v>
      </c>
      <c r="AD243" s="81">
        <v>0</v>
      </c>
      <c r="AE243" s="81">
        <v>0</v>
      </c>
      <c r="AF243" s="81">
        <v>0</v>
      </c>
      <c r="AG243" s="80" t="str">
        <f>IFERROR(VLOOKUP(AB243,$AI:$AJ,2,FALSE),0)</f>
        <v>高桥支行</v>
      </c>
      <c r="AI243" s="94" t="s">
        <v>519</v>
      </c>
      <c r="AJ243" s="89" t="s">
        <v>73</v>
      </c>
      <c r="AL243" s="83"/>
      <c r="AM243" s="83"/>
      <c r="AN243" s="83"/>
      <c r="AO243" s="83"/>
      <c r="AP243" s="83"/>
      <c r="AX243" s="80" t="s">
        <v>519</v>
      </c>
      <c r="AY243" s="80" t="s">
        <v>73</v>
      </c>
    </row>
    <row r="244" s="80" customFormat="1" ht="17.25" spans="1:51">
      <c r="A244" s="95"/>
      <c r="B244" s="95"/>
      <c r="C244" s="95"/>
      <c r="D244" s="95"/>
      <c r="E244" s="95"/>
      <c r="F244" s="95"/>
      <c r="G244" s="95"/>
      <c r="H244" s="95"/>
      <c r="I244" s="95"/>
      <c r="J244" s="95"/>
      <c r="K244" s="95"/>
      <c r="Y244" s="98"/>
      <c r="Z244" s="80">
        <f t="shared" si="18"/>
        <v>0</v>
      </c>
      <c r="AA244" s="80" t="str">
        <f t="shared" si="17"/>
        <v>六里支行</v>
      </c>
      <c r="AB244" s="81" t="s">
        <v>635</v>
      </c>
      <c r="AC244" s="81">
        <v>0</v>
      </c>
      <c r="AD244" s="81">
        <v>0</v>
      </c>
      <c r="AE244" s="81">
        <v>0</v>
      </c>
      <c r="AF244" s="81">
        <v>0</v>
      </c>
      <c r="AG244" s="80" t="str">
        <f>IFERROR(VLOOKUP(AB244,$AI:$AJ,2,FALSE),0)</f>
        <v>六里支行</v>
      </c>
      <c r="AI244" s="89" t="s">
        <v>237</v>
      </c>
      <c r="AJ244" s="89" t="s">
        <v>57</v>
      </c>
      <c r="AL244" s="83"/>
      <c r="AM244" s="83"/>
      <c r="AN244" s="83"/>
      <c r="AO244" s="83"/>
      <c r="AP244" s="83"/>
      <c r="AX244" s="80" t="s">
        <v>237</v>
      </c>
      <c r="AY244" s="80" t="s">
        <v>57</v>
      </c>
    </row>
    <row r="245" s="80" customFormat="1" ht="17.25" spans="1:51">
      <c r="A245" s="95"/>
      <c r="B245" s="95"/>
      <c r="C245" s="95"/>
      <c r="D245" s="95"/>
      <c r="E245" s="95"/>
      <c r="F245" s="95"/>
      <c r="G245" s="95"/>
      <c r="H245" s="95"/>
      <c r="I245" s="95"/>
      <c r="J245" s="95"/>
      <c r="K245" s="95"/>
      <c r="Y245" s="98"/>
      <c r="Z245" s="80">
        <f t="shared" si="18"/>
        <v>0</v>
      </c>
      <c r="AA245" s="80" t="str">
        <f t="shared" si="17"/>
        <v>花木支行</v>
      </c>
      <c r="AB245" s="81" t="s">
        <v>636</v>
      </c>
      <c r="AC245" s="81">
        <v>0</v>
      </c>
      <c r="AD245" s="81">
        <v>0</v>
      </c>
      <c r="AE245" s="81">
        <v>0</v>
      </c>
      <c r="AF245" s="81">
        <v>0</v>
      </c>
      <c r="AG245" s="80" t="str">
        <f>IFERROR(VLOOKUP(AB245,$AI:$AJ,2,FALSE),0)</f>
        <v>花木支行</v>
      </c>
      <c r="AI245" s="92" t="s">
        <v>249</v>
      </c>
      <c r="AJ245" s="89" t="s">
        <v>64</v>
      </c>
      <c r="AL245" s="83"/>
      <c r="AM245" s="83"/>
      <c r="AN245" s="83"/>
      <c r="AO245" s="83"/>
      <c r="AP245" s="83"/>
      <c r="AX245" s="80" t="s">
        <v>249</v>
      </c>
      <c r="AY245" s="80" t="s">
        <v>64</v>
      </c>
    </row>
    <row r="246" s="80" customFormat="1" ht="17.25" spans="1:51">
      <c r="A246" s="95"/>
      <c r="B246" s="95"/>
      <c r="C246" s="95"/>
      <c r="D246" s="95"/>
      <c r="E246" s="95"/>
      <c r="F246" s="95"/>
      <c r="G246" s="95"/>
      <c r="H246" s="95"/>
      <c r="I246" s="95"/>
      <c r="J246" s="95"/>
      <c r="K246" s="95"/>
      <c r="Y246" s="98"/>
      <c r="Z246" s="80">
        <f t="shared" si="18"/>
        <v>0</v>
      </c>
      <c r="AA246" s="80" t="str">
        <f t="shared" si="17"/>
        <v>零售金融部</v>
      </c>
      <c r="AB246" s="81" t="s">
        <v>274</v>
      </c>
      <c r="AC246" s="81">
        <v>0</v>
      </c>
      <c r="AD246" s="81">
        <v>0</v>
      </c>
      <c r="AE246" s="81">
        <v>0</v>
      </c>
      <c r="AF246" s="81">
        <v>0</v>
      </c>
      <c r="AG246" s="80" t="str">
        <f>IFERROR(VLOOKUP(AB246,$AI:$AJ,2,FALSE),0)</f>
        <v>零售金融部</v>
      </c>
      <c r="AI246" s="89" t="s">
        <v>637</v>
      </c>
      <c r="AJ246" s="89" t="s">
        <v>73</v>
      </c>
      <c r="AL246" s="83"/>
      <c r="AM246" s="83"/>
      <c r="AN246" s="83"/>
      <c r="AO246" s="83"/>
      <c r="AP246" s="83"/>
      <c r="AX246" s="80" t="s">
        <v>637</v>
      </c>
      <c r="AY246" s="80" t="s">
        <v>73</v>
      </c>
    </row>
    <row r="247" s="80" customFormat="1" ht="17.25" spans="1:51">
      <c r="A247" s="95"/>
      <c r="B247" s="95"/>
      <c r="C247" s="95"/>
      <c r="D247" s="95"/>
      <c r="E247" s="95"/>
      <c r="F247" s="95"/>
      <c r="G247" s="95"/>
      <c r="H247" s="95"/>
      <c r="I247" s="95"/>
      <c r="J247" s="95"/>
      <c r="K247" s="95"/>
      <c r="Y247" s="98"/>
      <c r="Z247" s="80">
        <f t="shared" si="18"/>
        <v>0</v>
      </c>
      <c r="AA247" s="80" t="str">
        <f t="shared" si="17"/>
        <v>公司金融部</v>
      </c>
      <c r="AB247" s="81" t="s">
        <v>243</v>
      </c>
      <c r="AC247" s="81">
        <v>0</v>
      </c>
      <c r="AD247" s="81">
        <v>0</v>
      </c>
      <c r="AE247" s="81">
        <v>0</v>
      </c>
      <c r="AF247" s="81">
        <v>0</v>
      </c>
      <c r="AG247" s="80" t="str">
        <f>IFERROR(VLOOKUP(AB247,$AI:$AJ,2,FALSE),0)</f>
        <v>公司金融部</v>
      </c>
      <c r="AI247" s="89" t="s">
        <v>619</v>
      </c>
      <c r="AJ247" s="89" t="s">
        <v>73</v>
      </c>
      <c r="AL247" s="83"/>
      <c r="AM247" s="83"/>
      <c r="AN247" s="83"/>
      <c r="AO247" s="83"/>
      <c r="AP247" s="83"/>
      <c r="AX247" s="80" t="s">
        <v>619</v>
      </c>
      <c r="AY247" s="80" t="s">
        <v>73</v>
      </c>
    </row>
    <row r="248" s="80" customFormat="1" ht="17.25" spans="1:51">
      <c r="A248" s="95"/>
      <c r="B248" s="95"/>
      <c r="C248" s="95"/>
      <c r="D248" s="95"/>
      <c r="E248" s="95"/>
      <c r="F248" s="95"/>
      <c r="G248" s="95"/>
      <c r="H248" s="95"/>
      <c r="I248" s="95"/>
      <c r="J248" s="95"/>
      <c r="K248" s="95"/>
      <c r="Y248" s="98"/>
      <c r="Z248" s="80">
        <f t="shared" si="18"/>
        <v>0</v>
      </c>
      <c r="AA248" s="80" t="str">
        <f t="shared" si="17"/>
        <v>运营管理部</v>
      </c>
      <c r="AB248" s="81" t="s">
        <v>315</v>
      </c>
      <c r="AC248" s="81">
        <v>0</v>
      </c>
      <c r="AD248" s="81">
        <v>0</v>
      </c>
      <c r="AE248" s="81">
        <v>0</v>
      </c>
      <c r="AF248" s="81">
        <v>0</v>
      </c>
      <c r="AG248" s="80" t="str">
        <f>IFERROR(VLOOKUP(AB248,$AI:$AJ,2,FALSE),0)</f>
        <v>运营管理部</v>
      </c>
      <c r="AI248" s="89" t="s">
        <v>639</v>
      </c>
      <c r="AJ248" s="89" t="s">
        <v>73</v>
      </c>
      <c r="AL248" s="83"/>
      <c r="AM248" s="83"/>
      <c r="AN248" s="83"/>
      <c r="AO248" s="83"/>
      <c r="AP248" s="83"/>
      <c r="AX248" s="80" t="s">
        <v>639</v>
      </c>
      <c r="AY248" s="80" t="s">
        <v>73</v>
      </c>
    </row>
    <row r="249" s="80" customFormat="1" ht="17.25" spans="1:51">
      <c r="A249" s="95"/>
      <c r="B249" s="95"/>
      <c r="C249" s="95"/>
      <c r="D249" s="95"/>
      <c r="E249" s="95"/>
      <c r="F249" s="95"/>
      <c r="G249" s="95"/>
      <c r="H249" s="95"/>
      <c r="I249" s="95"/>
      <c r="J249" s="95"/>
      <c r="K249" s="95"/>
      <c r="Y249" s="98"/>
      <c r="Z249" s="80">
        <f t="shared" si="18"/>
        <v>0</v>
      </c>
      <c r="AA249" s="80" t="str">
        <f t="shared" si="17"/>
        <v>三林支行</v>
      </c>
      <c r="AB249" s="81" t="s">
        <v>638</v>
      </c>
      <c r="AC249" s="81">
        <v>0</v>
      </c>
      <c r="AD249" s="81">
        <v>0</v>
      </c>
      <c r="AE249" s="81">
        <v>0</v>
      </c>
      <c r="AF249" s="81">
        <v>0</v>
      </c>
      <c r="AG249" s="80" t="str">
        <f>IFERROR(VLOOKUP(AB249,$AI:$AJ,2,FALSE),0)</f>
        <v>三林支行</v>
      </c>
      <c r="AI249" s="89" t="s">
        <v>640</v>
      </c>
      <c r="AJ249" s="89" t="s">
        <v>73</v>
      </c>
      <c r="AL249" s="83"/>
      <c r="AM249" s="83"/>
      <c r="AN249" s="83"/>
      <c r="AO249" s="83"/>
      <c r="AP249" s="83"/>
      <c r="AX249" s="80" t="s">
        <v>640</v>
      </c>
      <c r="AY249" s="80" t="s">
        <v>73</v>
      </c>
    </row>
    <row r="250" s="80" customFormat="1" ht="17.25" spans="1:51">
      <c r="A250" s="95"/>
      <c r="B250" s="95"/>
      <c r="C250" s="95"/>
      <c r="D250" s="95"/>
      <c r="E250" s="95"/>
      <c r="F250" s="95"/>
      <c r="G250" s="95"/>
      <c r="H250" s="95"/>
      <c r="I250" s="95"/>
      <c r="J250" s="95"/>
      <c r="K250" s="95"/>
      <c r="Y250" s="98"/>
      <c r="Z250" s="80">
        <f t="shared" si="18"/>
        <v>0</v>
      </c>
      <c r="AA250" s="80" t="str">
        <f t="shared" si="17"/>
        <v>运营管理部</v>
      </c>
      <c r="AB250" s="81" t="s">
        <v>312</v>
      </c>
      <c r="AC250" s="81">
        <v>0</v>
      </c>
      <c r="AD250" s="81">
        <v>0</v>
      </c>
      <c r="AE250" s="81">
        <v>0</v>
      </c>
      <c r="AF250" s="81">
        <v>0</v>
      </c>
      <c r="AG250" s="80" t="str">
        <f>IFERROR(VLOOKUP(AB250,$AI:$AJ,2,FALSE),0)</f>
        <v>运营管理部</v>
      </c>
      <c r="AI250" s="89" t="s">
        <v>611</v>
      </c>
      <c r="AJ250" s="89" t="s">
        <v>73</v>
      </c>
      <c r="AL250" s="83"/>
      <c r="AM250" s="83"/>
      <c r="AN250" s="83"/>
      <c r="AO250" s="83"/>
      <c r="AP250" s="83"/>
      <c r="AX250" s="80" t="s">
        <v>611</v>
      </c>
      <c r="AY250" s="80" t="s">
        <v>73</v>
      </c>
    </row>
    <row r="251" s="80" customFormat="1" ht="17.25" spans="1:51">
      <c r="A251" s="95"/>
      <c r="B251" s="95"/>
      <c r="C251" s="95"/>
      <c r="D251" s="95"/>
      <c r="E251" s="95"/>
      <c r="F251" s="95"/>
      <c r="G251" s="95"/>
      <c r="H251" s="95"/>
      <c r="I251" s="95"/>
      <c r="J251" s="95"/>
      <c r="K251" s="95"/>
      <c r="Y251" s="98"/>
      <c r="Z251" s="80">
        <f t="shared" si="18"/>
        <v>0</v>
      </c>
      <c r="AA251" s="80" t="str">
        <f t="shared" si="17"/>
        <v>合庆支行</v>
      </c>
      <c r="AB251" s="81" t="s">
        <v>641</v>
      </c>
      <c r="AC251" s="81">
        <v>0</v>
      </c>
      <c r="AD251" s="81">
        <v>0</v>
      </c>
      <c r="AE251" s="81">
        <v>0</v>
      </c>
      <c r="AF251" s="81">
        <v>0</v>
      </c>
      <c r="AG251" s="80" t="str">
        <f>IFERROR(VLOOKUP(AB251,$AI:$AJ,2,FALSE),0)</f>
        <v>合庆支行</v>
      </c>
      <c r="AI251" s="89" t="s">
        <v>643</v>
      </c>
      <c r="AJ251" s="89" t="s">
        <v>73</v>
      </c>
      <c r="AL251" s="83"/>
      <c r="AM251" s="83"/>
      <c r="AN251" s="83"/>
      <c r="AO251" s="83"/>
      <c r="AP251" s="83"/>
      <c r="AX251" s="80" t="s">
        <v>643</v>
      </c>
      <c r="AY251" s="80" t="s">
        <v>73</v>
      </c>
    </row>
    <row r="252" s="80" customFormat="1" ht="17.25" spans="1:51">
      <c r="A252" s="95"/>
      <c r="B252" s="95"/>
      <c r="C252" s="95"/>
      <c r="D252" s="95"/>
      <c r="E252" s="95"/>
      <c r="F252" s="95"/>
      <c r="G252" s="95"/>
      <c r="H252" s="95"/>
      <c r="I252" s="95"/>
      <c r="J252" s="95"/>
      <c r="K252" s="95"/>
      <c r="Y252" s="98"/>
      <c r="Z252" s="80">
        <f t="shared" si="18"/>
        <v>0</v>
      </c>
      <c r="AA252" s="80">
        <f t="shared" si="17"/>
        <v>0</v>
      </c>
      <c r="AB252" s="81" t="s">
        <v>642</v>
      </c>
      <c r="AC252" s="81">
        <v>0</v>
      </c>
      <c r="AD252" s="81">
        <v>50000</v>
      </c>
      <c r="AE252" s="81">
        <v>0</v>
      </c>
      <c r="AF252" s="81">
        <v>50000</v>
      </c>
      <c r="AG252" s="80">
        <f>IFERROR(VLOOKUP(AB252,$AI:$AJ,2,FALSE),0)</f>
        <v>0</v>
      </c>
      <c r="AI252" s="89" t="s">
        <v>645</v>
      </c>
      <c r="AJ252" s="89" t="s">
        <v>73</v>
      </c>
      <c r="AL252" s="83"/>
      <c r="AM252" s="83"/>
      <c r="AN252" s="83"/>
      <c r="AO252" s="83"/>
      <c r="AP252" s="83"/>
      <c r="AX252" s="80" t="s">
        <v>645</v>
      </c>
      <c r="AY252" s="80" t="s">
        <v>73</v>
      </c>
    </row>
    <row r="253" s="80" customFormat="1" ht="17.25" spans="1:51">
      <c r="A253" s="95"/>
      <c r="B253" s="95"/>
      <c r="C253" s="95"/>
      <c r="D253" s="95"/>
      <c r="E253" s="95"/>
      <c r="F253" s="95"/>
      <c r="G253" s="95"/>
      <c r="H253" s="95"/>
      <c r="I253" s="95"/>
      <c r="J253" s="95"/>
      <c r="K253" s="95"/>
      <c r="Y253" s="98"/>
      <c r="Z253" s="80">
        <f t="shared" si="18"/>
        <v>0</v>
      </c>
      <c r="AA253" s="80" t="str">
        <f t="shared" si="17"/>
        <v>曹路支行</v>
      </c>
      <c r="AB253" s="81" t="s">
        <v>644</v>
      </c>
      <c r="AC253" s="81">
        <v>0</v>
      </c>
      <c r="AD253" s="81">
        <v>0</v>
      </c>
      <c r="AE253" s="81">
        <v>0</v>
      </c>
      <c r="AF253" s="81">
        <v>0</v>
      </c>
      <c r="AG253" s="80" t="str">
        <f>IFERROR(VLOOKUP(AB253,$AI:$AJ,2,FALSE),0)</f>
        <v>曹路支行</v>
      </c>
      <c r="AI253" s="89" t="s">
        <v>647</v>
      </c>
      <c r="AJ253" s="89" t="s">
        <v>73</v>
      </c>
      <c r="AL253" s="83"/>
      <c r="AM253" s="83"/>
      <c r="AN253" s="83"/>
      <c r="AO253" s="83"/>
      <c r="AP253" s="83"/>
      <c r="AX253" s="80" t="s">
        <v>647</v>
      </c>
      <c r="AY253" s="80" t="s">
        <v>73</v>
      </c>
    </row>
    <row r="254" s="80" customFormat="1" ht="17.25" spans="1:51">
      <c r="A254" s="95"/>
      <c r="B254" s="95"/>
      <c r="C254" s="95"/>
      <c r="D254" s="95"/>
      <c r="E254" s="95"/>
      <c r="F254" s="95"/>
      <c r="G254" s="95"/>
      <c r="H254" s="95"/>
      <c r="I254" s="95"/>
      <c r="J254" s="95"/>
      <c r="K254" s="95"/>
      <c r="Y254" s="98"/>
      <c r="Z254" s="80">
        <f t="shared" si="18"/>
        <v>0</v>
      </c>
      <c r="AA254" s="80" t="str">
        <f t="shared" si="17"/>
        <v>新园路支行</v>
      </c>
      <c r="AB254" s="81" t="s">
        <v>646</v>
      </c>
      <c r="AC254" s="81">
        <v>0</v>
      </c>
      <c r="AD254" s="81">
        <v>0</v>
      </c>
      <c r="AE254" s="81">
        <v>0</v>
      </c>
      <c r="AF254" s="81">
        <v>0</v>
      </c>
      <c r="AG254" s="80" t="str">
        <f>IFERROR(VLOOKUP(AB254,$AI:$AJ,2,FALSE),0)</f>
        <v>新园路支行</v>
      </c>
      <c r="AI254" s="89" t="s">
        <v>648</v>
      </c>
      <c r="AJ254" s="89" t="s">
        <v>73</v>
      </c>
      <c r="AL254" s="83"/>
      <c r="AM254" s="83"/>
      <c r="AN254" s="83"/>
      <c r="AO254" s="83"/>
      <c r="AP254" s="83"/>
      <c r="AX254" s="80" t="s">
        <v>648</v>
      </c>
      <c r="AY254" s="80" t="s">
        <v>73</v>
      </c>
    </row>
    <row r="255" s="80" customFormat="1" ht="17.25" spans="1:51">
      <c r="A255" s="95"/>
      <c r="B255" s="95"/>
      <c r="C255" s="95"/>
      <c r="D255" s="95"/>
      <c r="E255" s="95"/>
      <c r="F255" s="95"/>
      <c r="G255" s="95"/>
      <c r="H255" s="95"/>
      <c r="I255" s="95"/>
      <c r="J255" s="95"/>
      <c r="K255" s="95"/>
      <c r="Y255" s="98"/>
      <c r="Z255" s="80">
        <f t="shared" si="18"/>
        <v>0</v>
      </c>
      <c r="AA255" s="80" t="str">
        <f t="shared" si="17"/>
        <v>高行支行</v>
      </c>
      <c r="AB255" s="81" t="s">
        <v>127</v>
      </c>
      <c r="AC255" s="81">
        <v>0</v>
      </c>
      <c r="AD255" s="81">
        <v>0</v>
      </c>
      <c r="AE255" s="81">
        <v>0</v>
      </c>
      <c r="AF255" s="81">
        <v>0</v>
      </c>
      <c r="AG255" s="80" t="str">
        <f>IFERROR(VLOOKUP(AB255,$AI:$AJ,2,FALSE),0)</f>
        <v>高行支行</v>
      </c>
      <c r="AI255" s="89" t="s">
        <v>420</v>
      </c>
      <c r="AJ255" s="89" t="s">
        <v>73</v>
      </c>
      <c r="AL255" s="83"/>
      <c r="AM255" s="83"/>
      <c r="AN255" s="83"/>
      <c r="AO255" s="83"/>
      <c r="AP255" s="83"/>
      <c r="AX255" s="80" t="s">
        <v>420</v>
      </c>
      <c r="AY255" s="80" t="s">
        <v>73</v>
      </c>
    </row>
    <row r="256" s="80" customFormat="1" ht="17.25" spans="1:51">
      <c r="A256" s="95"/>
      <c r="B256" s="95"/>
      <c r="C256" s="95"/>
      <c r="D256" s="95"/>
      <c r="E256" s="95"/>
      <c r="F256" s="95"/>
      <c r="G256" s="95"/>
      <c r="H256" s="95"/>
      <c r="I256" s="95"/>
      <c r="J256" s="95"/>
      <c r="K256" s="95"/>
      <c r="Y256" s="98"/>
      <c r="Z256" s="80">
        <f t="shared" si="18"/>
        <v>0</v>
      </c>
      <c r="AA256" s="80">
        <f t="shared" si="17"/>
        <v>0</v>
      </c>
      <c r="AB256" s="81" t="s">
        <v>300</v>
      </c>
      <c r="AC256" s="81">
        <v>0</v>
      </c>
      <c r="AD256" s="81">
        <v>0</v>
      </c>
      <c r="AE256" s="81">
        <v>0</v>
      </c>
      <c r="AF256" s="81">
        <v>0</v>
      </c>
      <c r="AG256" s="80">
        <f>IFERROR(VLOOKUP(AB256,$AI:$AJ,2,FALSE),0)</f>
        <v>0</v>
      </c>
      <c r="AI256" s="89" t="s">
        <v>649</v>
      </c>
      <c r="AJ256" s="89" t="s">
        <v>49</v>
      </c>
      <c r="AL256" s="83"/>
      <c r="AM256" s="83"/>
      <c r="AN256" s="83"/>
      <c r="AO256" s="83"/>
      <c r="AP256" s="83"/>
      <c r="AX256" s="80" t="s">
        <v>649</v>
      </c>
      <c r="AY256" s="80" t="s">
        <v>49</v>
      </c>
    </row>
    <row r="257" s="80" customFormat="1" ht="17.25" spans="1:51">
      <c r="A257" s="95"/>
      <c r="B257" s="95"/>
      <c r="C257" s="95"/>
      <c r="D257" s="95"/>
      <c r="E257" s="95"/>
      <c r="F257" s="95"/>
      <c r="G257" s="95"/>
      <c r="H257" s="95"/>
      <c r="I257" s="95"/>
      <c r="J257" s="95"/>
      <c r="K257" s="95"/>
      <c r="Y257" s="98"/>
      <c r="Z257" s="80">
        <f t="shared" si="18"/>
        <v>0</v>
      </c>
      <c r="AA257" s="80" t="str">
        <f t="shared" si="17"/>
        <v>运营管理部</v>
      </c>
      <c r="AB257" s="81" t="s">
        <v>293</v>
      </c>
      <c r="AC257" s="81">
        <v>0</v>
      </c>
      <c r="AD257" s="81">
        <v>0</v>
      </c>
      <c r="AE257" s="81">
        <v>0</v>
      </c>
      <c r="AF257" s="81">
        <v>0</v>
      </c>
      <c r="AG257" s="80" t="str">
        <f>IFERROR(VLOOKUP(AB257,$AI:$AJ,2,FALSE),0)</f>
        <v>运营管理部</v>
      </c>
      <c r="AI257" s="89" t="s">
        <v>224</v>
      </c>
      <c r="AJ257" s="89" t="s">
        <v>49</v>
      </c>
      <c r="AL257" s="83"/>
      <c r="AM257" s="83"/>
      <c r="AN257" s="83"/>
      <c r="AO257" s="83"/>
      <c r="AP257" s="83"/>
      <c r="AX257" s="80" t="s">
        <v>224</v>
      </c>
      <c r="AY257" s="80" t="s">
        <v>49</v>
      </c>
    </row>
    <row r="258" s="80" customFormat="1" ht="17.25" spans="1:51">
      <c r="A258" s="95"/>
      <c r="B258" s="95"/>
      <c r="C258" s="95"/>
      <c r="D258" s="95"/>
      <c r="E258" s="95"/>
      <c r="F258" s="95"/>
      <c r="G258" s="95"/>
      <c r="H258" s="95"/>
      <c r="I258" s="95"/>
      <c r="J258" s="95"/>
      <c r="K258" s="95"/>
      <c r="Y258" s="98"/>
      <c r="Z258" s="80">
        <f t="shared" si="18"/>
        <v>0</v>
      </c>
      <c r="AA258" s="80">
        <f t="shared" ref="AA258:AA321" si="19">AG258</f>
        <v>0</v>
      </c>
      <c r="AB258" s="81" t="s">
        <v>650</v>
      </c>
      <c r="AC258" s="81">
        <v>0</v>
      </c>
      <c r="AD258" s="81">
        <v>0</v>
      </c>
      <c r="AE258" s="81">
        <v>0</v>
      </c>
      <c r="AF258" s="81">
        <v>0</v>
      </c>
      <c r="AG258" s="80">
        <f>IFERROR(VLOOKUP(AB258,$AI:$AJ,2,FALSE),0)</f>
        <v>0</v>
      </c>
      <c r="AI258" s="89" t="s">
        <v>314</v>
      </c>
      <c r="AJ258" s="89" t="s">
        <v>49</v>
      </c>
      <c r="AL258" s="83"/>
      <c r="AM258" s="83"/>
      <c r="AN258" s="83"/>
      <c r="AO258" s="83"/>
      <c r="AP258" s="83"/>
      <c r="AX258" s="80" t="s">
        <v>314</v>
      </c>
      <c r="AY258" s="80" t="s">
        <v>49</v>
      </c>
    </row>
    <row r="259" s="80" customFormat="1" ht="17.25" spans="1:51">
      <c r="A259" s="95"/>
      <c r="B259" s="95"/>
      <c r="C259" s="95"/>
      <c r="D259" s="95"/>
      <c r="E259" s="95"/>
      <c r="F259" s="95"/>
      <c r="G259" s="95"/>
      <c r="H259" s="95"/>
      <c r="I259" s="95"/>
      <c r="J259" s="95"/>
      <c r="K259" s="95"/>
      <c r="Y259" s="98"/>
      <c r="Z259" s="80">
        <f t="shared" si="18"/>
        <v>0</v>
      </c>
      <c r="AA259" s="80" t="str">
        <f t="shared" si="19"/>
        <v>金杨支行</v>
      </c>
      <c r="AB259" s="81" t="s">
        <v>303</v>
      </c>
      <c r="AC259" s="81">
        <v>0</v>
      </c>
      <c r="AD259" s="81">
        <v>0</v>
      </c>
      <c r="AE259" s="81">
        <v>0</v>
      </c>
      <c r="AF259" s="81">
        <v>0</v>
      </c>
      <c r="AG259" s="80" t="str">
        <f>IFERROR(VLOOKUP(AB259,$AI:$AJ,2,FALSE),0)</f>
        <v>金杨支行</v>
      </c>
      <c r="AI259" s="93" t="s">
        <v>651</v>
      </c>
      <c r="AJ259" s="89" t="s">
        <v>49</v>
      </c>
      <c r="AL259" s="83"/>
      <c r="AM259" s="83"/>
      <c r="AN259" s="83"/>
      <c r="AO259" s="83"/>
      <c r="AP259" s="83"/>
      <c r="AX259" s="80" t="s">
        <v>651</v>
      </c>
      <c r="AY259" s="80" t="s">
        <v>49</v>
      </c>
    </row>
    <row r="260" s="80" customFormat="1" ht="17.25" spans="1:51">
      <c r="A260" s="95"/>
      <c r="B260" s="95"/>
      <c r="C260" s="95"/>
      <c r="D260" s="95"/>
      <c r="E260" s="95"/>
      <c r="F260" s="95"/>
      <c r="G260" s="95"/>
      <c r="H260" s="95"/>
      <c r="I260" s="95"/>
      <c r="J260" s="95"/>
      <c r="K260" s="95"/>
      <c r="Y260" s="98"/>
      <c r="Z260" s="80">
        <f t="shared" ref="Z260:Z323" si="20">P260-Y260</f>
        <v>0</v>
      </c>
      <c r="AA260" s="80" t="str">
        <f t="shared" si="19"/>
        <v>运营管理部</v>
      </c>
      <c r="AB260" s="81" t="s">
        <v>346</v>
      </c>
      <c r="AC260" s="81">
        <v>0</v>
      </c>
      <c r="AD260" s="81">
        <v>0</v>
      </c>
      <c r="AE260" s="81">
        <v>0</v>
      </c>
      <c r="AF260" s="81">
        <v>0</v>
      </c>
      <c r="AG260" s="80" t="str">
        <f>IFERROR(VLOOKUP(AB260,$AI:$AJ,2,FALSE),0)</f>
        <v>运营管理部</v>
      </c>
      <c r="AI260" s="94" t="s">
        <v>653</v>
      </c>
      <c r="AJ260" s="89" t="s">
        <v>49</v>
      </c>
      <c r="AL260" s="83"/>
      <c r="AM260" s="83"/>
      <c r="AN260" s="83"/>
      <c r="AO260" s="83"/>
      <c r="AP260" s="83"/>
      <c r="AX260" s="80" t="s">
        <v>653</v>
      </c>
      <c r="AY260" s="80" t="s">
        <v>49</v>
      </c>
    </row>
    <row r="261" s="80" customFormat="1" ht="17.25" spans="1:51">
      <c r="A261" s="95"/>
      <c r="B261" s="95"/>
      <c r="C261" s="95"/>
      <c r="D261" s="95"/>
      <c r="E261" s="95"/>
      <c r="F261" s="95"/>
      <c r="G261" s="95"/>
      <c r="H261" s="95"/>
      <c r="I261" s="95"/>
      <c r="J261" s="95"/>
      <c r="K261" s="95"/>
      <c r="Y261" s="98"/>
      <c r="Z261" s="80">
        <f t="shared" si="20"/>
        <v>0</v>
      </c>
      <c r="AA261" s="80" t="str">
        <f t="shared" si="19"/>
        <v>唐镇支行</v>
      </c>
      <c r="AB261" s="81" t="s">
        <v>652</v>
      </c>
      <c r="AC261" s="81">
        <v>0</v>
      </c>
      <c r="AD261" s="81">
        <v>0</v>
      </c>
      <c r="AE261" s="81">
        <v>0</v>
      </c>
      <c r="AF261" s="81">
        <v>0</v>
      </c>
      <c r="AG261" s="80" t="str">
        <f>IFERROR(VLOOKUP(AB261,$AI:$AJ,2,FALSE),0)</f>
        <v>唐镇支行</v>
      </c>
      <c r="AI261" s="89" t="s">
        <v>655</v>
      </c>
      <c r="AJ261" s="89" t="s">
        <v>49</v>
      </c>
      <c r="AL261" s="83"/>
      <c r="AM261" s="83"/>
      <c r="AN261" s="83"/>
      <c r="AO261" s="83"/>
      <c r="AP261" s="83"/>
      <c r="AX261" s="80" t="s">
        <v>655</v>
      </c>
      <c r="AY261" s="80" t="s">
        <v>49</v>
      </c>
    </row>
    <row r="262" s="80" customFormat="1" ht="17.25" spans="1:51">
      <c r="A262" s="95"/>
      <c r="B262" s="95"/>
      <c r="C262" s="95"/>
      <c r="D262" s="95"/>
      <c r="E262" s="95"/>
      <c r="F262" s="95"/>
      <c r="G262" s="95"/>
      <c r="H262" s="95"/>
      <c r="I262" s="95"/>
      <c r="J262" s="95"/>
      <c r="K262" s="95"/>
      <c r="Y262" s="98"/>
      <c r="Z262" s="80">
        <f t="shared" si="20"/>
        <v>0</v>
      </c>
      <c r="AA262" s="80" t="str">
        <f t="shared" si="19"/>
        <v>东沟支行</v>
      </c>
      <c r="AB262" s="81" t="s">
        <v>654</v>
      </c>
      <c r="AC262" s="81">
        <v>0</v>
      </c>
      <c r="AD262" s="81">
        <v>0</v>
      </c>
      <c r="AE262" s="81">
        <v>0</v>
      </c>
      <c r="AF262" s="81">
        <v>0</v>
      </c>
      <c r="AG262" s="80" t="str">
        <f>IFERROR(VLOOKUP(AB262,$AI:$AJ,2,FALSE),0)</f>
        <v>东沟支行</v>
      </c>
      <c r="AI262" s="89" t="s">
        <v>657</v>
      </c>
      <c r="AJ262" s="89" t="s">
        <v>49</v>
      </c>
      <c r="AL262" s="83"/>
      <c r="AM262" s="83"/>
      <c r="AN262" s="83"/>
      <c r="AO262" s="83"/>
      <c r="AP262" s="83"/>
      <c r="AX262" s="80" t="s">
        <v>657</v>
      </c>
      <c r="AY262" s="80" t="s">
        <v>49</v>
      </c>
    </row>
    <row r="263" s="80" customFormat="1" ht="17.25" spans="1:51">
      <c r="A263" s="95"/>
      <c r="B263" s="95"/>
      <c r="C263" s="95"/>
      <c r="D263" s="95"/>
      <c r="E263" s="95"/>
      <c r="F263" s="95"/>
      <c r="G263" s="95"/>
      <c r="H263" s="95"/>
      <c r="I263" s="95"/>
      <c r="J263" s="95"/>
      <c r="K263" s="95"/>
      <c r="Y263" s="98"/>
      <c r="Z263" s="80">
        <f t="shared" si="20"/>
        <v>0</v>
      </c>
      <c r="AA263" s="80" t="str">
        <f t="shared" si="19"/>
        <v>川沙支行</v>
      </c>
      <c r="AB263" s="81" t="s">
        <v>656</v>
      </c>
      <c r="AC263" s="81">
        <v>0</v>
      </c>
      <c r="AD263" s="81">
        <v>0</v>
      </c>
      <c r="AE263" s="81">
        <v>0</v>
      </c>
      <c r="AF263" s="81">
        <v>0</v>
      </c>
      <c r="AG263" s="80" t="str">
        <f>IFERROR(VLOOKUP(AB263,$AI:$AJ,2,FALSE),0)</f>
        <v>川沙支行</v>
      </c>
      <c r="AI263" s="89" t="s">
        <v>659</v>
      </c>
      <c r="AJ263" s="89" t="s">
        <v>49</v>
      </c>
      <c r="AL263" s="83"/>
      <c r="AM263" s="83"/>
      <c r="AN263" s="83"/>
      <c r="AO263" s="83"/>
      <c r="AP263" s="83"/>
      <c r="AX263" s="80" t="s">
        <v>659</v>
      </c>
      <c r="AY263" s="80" t="s">
        <v>49</v>
      </c>
    </row>
    <row r="264" s="80" customFormat="1" ht="17.25" spans="1:51">
      <c r="A264" s="95"/>
      <c r="B264" s="95"/>
      <c r="C264" s="95"/>
      <c r="D264" s="95"/>
      <c r="E264" s="95"/>
      <c r="F264" s="95"/>
      <c r="G264" s="95"/>
      <c r="H264" s="95"/>
      <c r="I264" s="95"/>
      <c r="J264" s="95"/>
      <c r="K264" s="95"/>
      <c r="Y264" s="98"/>
      <c r="Z264" s="80">
        <f t="shared" si="20"/>
        <v>0</v>
      </c>
      <c r="AA264" s="80" t="str">
        <f t="shared" si="19"/>
        <v>妙境支行</v>
      </c>
      <c r="AB264" s="81" t="s">
        <v>658</v>
      </c>
      <c r="AC264" s="81">
        <v>0</v>
      </c>
      <c r="AD264" s="81">
        <v>0</v>
      </c>
      <c r="AE264" s="81">
        <v>0</v>
      </c>
      <c r="AF264" s="81">
        <v>0</v>
      </c>
      <c r="AG264" s="80" t="str">
        <f>IFERROR(VLOOKUP(AB264,$AI:$AJ,2,FALSE),0)</f>
        <v>妙境支行</v>
      </c>
      <c r="AI264" s="89" t="s">
        <v>291</v>
      </c>
      <c r="AJ264" s="89" t="s">
        <v>49</v>
      </c>
      <c r="AL264" s="83"/>
      <c r="AM264" s="83"/>
      <c r="AN264" s="83"/>
      <c r="AO264" s="83"/>
      <c r="AP264" s="83"/>
      <c r="AX264" s="80" t="s">
        <v>291</v>
      </c>
      <c r="AY264" s="80" t="s">
        <v>49</v>
      </c>
    </row>
    <row r="265" s="80" customFormat="1" ht="17.25" spans="1:51">
      <c r="A265" s="95"/>
      <c r="B265" s="95"/>
      <c r="C265" s="95"/>
      <c r="D265" s="95"/>
      <c r="E265" s="95"/>
      <c r="F265" s="95"/>
      <c r="G265" s="95"/>
      <c r="H265" s="95"/>
      <c r="I265" s="95"/>
      <c r="J265" s="95"/>
      <c r="K265" s="95"/>
      <c r="Y265" s="98"/>
      <c r="Z265" s="80">
        <f t="shared" si="20"/>
        <v>0</v>
      </c>
      <c r="AA265" s="80" t="str">
        <f t="shared" si="19"/>
        <v>零售市场部</v>
      </c>
      <c r="AB265" s="81" t="s">
        <v>615</v>
      </c>
      <c r="AC265" s="81">
        <v>0</v>
      </c>
      <c r="AD265" s="81">
        <v>0</v>
      </c>
      <c r="AE265" s="81">
        <v>0</v>
      </c>
      <c r="AF265" s="81">
        <v>0</v>
      </c>
      <c r="AG265" s="80" t="str">
        <f>IFERROR(VLOOKUP(AB265,$AI:$AJ,2,FALSE),0)</f>
        <v>零售市场部</v>
      </c>
      <c r="AI265" s="89" t="s">
        <v>132</v>
      </c>
      <c r="AJ265" s="89" t="s">
        <v>49</v>
      </c>
      <c r="AL265" s="83"/>
      <c r="AM265" s="83"/>
      <c r="AN265" s="83"/>
      <c r="AO265" s="83"/>
      <c r="AP265" s="83"/>
      <c r="AX265" s="80" t="s">
        <v>132</v>
      </c>
      <c r="AY265" s="80" t="s">
        <v>49</v>
      </c>
    </row>
    <row r="266" s="80" customFormat="1" ht="17.25" spans="1:51">
      <c r="A266" s="95"/>
      <c r="B266" s="95"/>
      <c r="C266" s="95"/>
      <c r="D266" s="95"/>
      <c r="E266" s="95"/>
      <c r="F266" s="95"/>
      <c r="G266" s="95"/>
      <c r="H266" s="95"/>
      <c r="I266" s="95"/>
      <c r="J266" s="95"/>
      <c r="K266" s="95"/>
      <c r="Y266" s="98"/>
      <c r="Z266" s="80">
        <f t="shared" si="20"/>
        <v>0</v>
      </c>
      <c r="AA266" s="80" t="str">
        <f t="shared" si="19"/>
        <v>运营管理部</v>
      </c>
      <c r="AB266" s="81" t="s">
        <v>320</v>
      </c>
      <c r="AC266" s="81">
        <v>0</v>
      </c>
      <c r="AD266" s="81">
        <v>0</v>
      </c>
      <c r="AE266" s="81">
        <v>0</v>
      </c>
      <c r="AF266" s="81">
        <v>0</v>
      </c>
      <c r="AG266" s="80" t="str">
        <f>IFERROR(VLOOKUP(AB266,$AI:$AJ,2,FALSE),0)</f>
        <v>运营管理部</v>
      </c>
      <c r="AI266" s="91" t="s">
        <v>370</v>
      </c>
      <c r="AJ266" s="89" t="s">
        <v>49</v>
      </c>
      <c r="AL266" s="83"/>
      <c r="AM266" s="83"/>
      <c r="AN266" s="83"/>
      <c r="AO266" s="83"/>
      <c r="AP266" s="83"/>
      <c r="AX266" s="80" t="s">
        <v>370</v>
      </c>
      <c r="AY266" s="80" t="s">
        <v>49</v>
      </c>
    </row>
    <row r="267" s="80" customFormat="1" ht="17.25" spans="1:51">
      <c r="A267" s="95"/>
      <c r="B267" s="95"/>
      <c r="C267" s="95"/>
      <c r="D267" s="95"/>
      <c r="E267" s="95"/>
      <c r="F267" s="95"/>
      <c r="G267" s="95"/>
      <c r="H267" s="95"/>
      <c r="I267" s="95"/>
      <c r="J267" s="95"/>
      <c r="K267" s="95"/>
      <c r="Y267" s="98"/>
      <c r="Z267" s="80">
        <f t="shared" si="20"/>
        <v>0</v>
      </c>
      <c r="AA267" s="80">
        <f t="shared" si="19"/>
        <v>0</v>
      </c>
      <c r="AB267" s="81" t="s">
        <v>660</v>
      </c>
      <c r="AC267" s="81">
        <v>0</v>
      </c>
      <c r="AD267" s="81">
        <v>0</v>
      </c>
      <c r="AE267" s="81">
        <v>0</v>
      </c>
      <c r="AF267" s="81">
        <v>0</v>
      </c>
      <c r="AG267" s="80">
        <f>IFERROR(VLOOKUP(AB267,$AI:$AJ,2,FALSE),0)</f>
        <v>0</v>
      </c>
      <c r="AI267" s="92" t="s">
        <v>661</v>
      </c>
      <c r="AJ267" s="89" t="s">
        <v>49</v>
      </c>
      <c r="AL267" s="83"/>
      <c r="AM267" s="83"/>
      <c r="AN267" s="83"/>
      <c r="AO267" s="83"/>
      <c r="AP267" s="83"/>
      <c r="AX267" s="80" t="s">
        <v>661</v>
      </c>
      <c r="AY267" s="80" t="s">
        <v>49</v>
      </c>
    </row>
    <row r="268" s="80" customFormat="1" ht="17.25" spans="1:51">
      <c r="A268" s="95"/>
      <c r="B268" s="95"/>
      <c r="C268" s="95"/>
      <c r="D268" s="95"/>
      <c r="E268" s="95"/>
      <c r="F268" s="95"/>
      <c r="G268" s="95"/>
      <c r="H268" s="95"/>
      <c r="I268" s="95"/>
      <c r="J268" s="95"/>
      <c r="K268" s="95"/>
      <c r="Y268" s="98"/>
      <c r="Z268" s="80">
        <f t="shared" si="20"/>
        <v>0</v>
      </c>
      <c r="AA268" s="80" t="str">
        <f t="shared" si="19"/>
        <v>陆家嘴支行</v>
      </c>
      <c r="AB268" s="81" t="s">
        <v>132</v>
      </c>
      <c r="AC268" s="81">
        <v>1</v>
      </c>
      <c r="AD268" s="81">
        <v>0</v>
      </c>
      <c r="AE268" s="81">
        <v>1</v>
      </c>
      <c r="AF268" s="81">
        <v>0</v>
      </c>
      <c r="AG268" s="80" t="str">
        <f>IFERROR(VLOOKUP(AB268,$AI:$AJ,2,FALSE),0)</f>
        <v>陆家嘴支行</v>
      </c>
      <c r="AI268" s="94" t="s">
        <v>662</v>
      </c>
      <c r="AJ268" s="89" t="s">
        <v>49</v>
      </c>
      <c r="AL268" s="83"/>
      <c r="AM268" s="83"/>
      <c r="AN268" s="83"/>
      <c r="AO268" s="83"/>
      <c r="AP268" s="83"/>
      <c r="AX268" s="80" t="s">
        <v>662</v>
      </c>
      <c r="AY268" s="80" t="s">
        <v>49</v>
      </c>
    </row>
    <row r="269" s="80" customFormat="1" ht="17.25" spans="1:51">
      <c r="A269" s="95"/>
      <c r="B269" s="95"/>
      <c r="C269" s="95"/>
      <c r="D269" s="95"/>
      <c r="E269" s="95"/>
      <c r="F269" s="95"/>
      <c r="G269" s="95"/>
      <c r="H269" s="95"/>
      <c r="I269" s="95"/>
      <c r="J269" s="95"/>
      <c r="K269" s="95"/>
      <c r="Y269" s="98"/>
      <c r="Z269" s="80">
        <f t="shared" si="20"/>
        <v>0</v>
      </c>
      <c r="AA269" s="80">
        <f t="shared" si="19"/>
        <v>0</v>
      </c>
      <c r="AB269" s="81" t="s">
        <v>308</v>
      </c>
      <c r="AC269" s="81">
        <v>0</v>
      </c>
      <c r="AD269" s="81">
        <v>0</v>
      </c>
      <c r="AE269" s="81">
        <v>0</v>
      </c>
      <c r="AF269" s="81">
        <v>0</v>
      </c>
      <c r="AG269" s="80">
        <f>IFERROR(VLOOKUP(AB269,$AI:$AJ,2,FALSE),0)</f>
        <v>0</v>
      </c>
      <c r="AI269" s="93" t="s">
        <v>664</v>
      </c>
      <c r="AJ269" s="89" t="s">
        <v>49</v>
      </c>
      <c r="AL269" s="83"/>
      <c r="AM269" s="83"/>
      <c r="AN269" s="83"/>
      <c r="AO269" s="83"/>
      <c r="AP269" s="83"/>
      <c r="AX269" s="80" t="s">
        <v>664</v>
      </c>
      <c r="AY269" s="80" t="s">
        <v>49</v>
      </c>
    </row>
    <row r="270" s="80" customFormat="1" ht="17.25" spans="1:51">
      <c r="A270" s="95"/>
      <c r="B270" s="95"/>
      <c r="C270" s="95"/>
      <c r="D270" s="95"/>
      <c r="E270" s="95"/>
      <c r="F270" s="95"/>
      <c r="G270" s="95"/>
      <c r="H270" s="95"/>
      <c r="I270" s="95"/>
      <c r="J270" s="95"/>
      <c r="K270" s="95"/>
      <c r="Y270" s="98"/>
      <c r="Z270" s="80">
        <f t="shared" si="20"/>
        <v>0</v>
      </c>
      <c r="AA270" s="80" t="str">
        <f t="shared" si="19"/>
        <v>六团支行</v>
      </c>
      <c r="AB270" s="81" t="s">
        <v>663</v>
      </c>
      <c r="AC270" s="81">
        <v>0</v>
      </c>
      <c r="AD270" s="81">
        <v>0</v>
      </c>
      <c r="AE270" s="81">
        <v>0</v>
      </c>
      <c r="AF270" s="81">
        <v>0</v>
      </c>
      <c r="AG270" s="80" t="str">
        <f>IFERROR(VLOOKUP(AB270,$AI:$AJ,2,FALSE),0)</f>
        <v>六团支行</v>
      </c>
      <c r="AI270" s="89" t="s">
        <v>666</v>
      </c>
      <c r="AJ270" s="89" t="s">
        <v>49</v>
      </c>
      <c r="AL270" s="83"/>
      <c r="AM270" s="83"/>
      <c r="AN270" s="83"/>
      <c r="AO270" s="83"/>
      <c r="AP270" s="83"/>
      <c r="AX270" s="80" t="s">
        <v>666</v>
      </c>
      <c r="AY270" s="80" t="s">
        <v>49</v>
      </c>
    </row>
    <row r="271" s="80" customFormat="1" ht="17.25" spans="1:51">
      <c r="A271" s="95"/>
      <c r="B271" s="95"/>
      <c r="C271" s="95"/>
      <c r="D271" s="95"/>
      <c r="E271" s="95"/>
      <c r="F271" s="95"/>
      <c r="G271" s="95"/>
      <c r="H271" s="95"/>
      <c r="I271" s="95"/>
      <c r="J271" s="95"/>
      <c r="K271" s="95"/>
      <c r="Y271" s="98"/>
      <c r="Z271" s="80">
        <f t="shared" si="20"/>
        <v>0</v>
      </c>
      <c r="AA271" s="80">
        <f t="shared" si="19"/>
        <v>0</v>
      </c>
      <c r="AB271" s="81" t="s">
        <v>665</v>
      </c>
      <c r="AC271" s="81">
        <v>0</v>
      </c>
      <c r="AD271" s="81">
        <v>0</v>
      </c>
      <c r="AE271" s="81">
        <v>0</v>
      </c>
      <c r="AF271" s="81">
        <v>0</v>
      </c>
      <c r="AG271" s="80">
        <f>IFERROR(VLOOKUP(AB271,$AI:$AJ,2,FALSE),0)</f>
        <v>0</v>
      </c>
      <c r="AI271" s="89" t="s">
        <v>668</v>
      </c>
      <c r="AJ271" s="89" t="s">
        <v>49</v>
      </c>
      <c r="AL271" s="83"/>
      <c r="AM271" s="83"/>
      <c r="AN271" s="83"/>
      <c r="AO271" s="83"/>
      <c r="AP271" s="83"/>
      <c r="AX271" s="80" t="s">
        <v>668</v>
      </c>
      <c r="AY271" s="80" t="s">
        <v>49</v>
      </c>
    </row>
    <row r="272" s="80" customFormat="1" ht="17.25" spans="1:51">
      <c r="A272" s="95"/>
      <c r="B272" s="95"/>
      <c r="C272" s="95"/>
      <c r="D272" s="95"/>
      <c r="E272" s="95"/>
      <c r="F272" s="95"/>
      <c r="G272" s="95"/>
      <c r="H272" s="95"/>
      <c r="I272" s="95"/>
      <c r="J272" s="95"/>
      <c r="K272" s="95"/>
      <c r="Y272" s="98"/>
      <c r="Z272" s="80">
        <f t="shared" si="20"/>
        <v>0</v>
      </c>
      <c r="AA272" s="80">
        <f t="shared" si="19"/>
        <v>0</v>
      </c>
      <c r="AB272" s="81" t="s">
        <v>667</v>
      </c>
      <c r="AC272" s="81">
        <v>0</v>
      </c>
      <c r="AD272" s="81">
        <v>0</v>
      </c>
      <c r="AE272" s="81">
        <v>0</v>
      </c>
      <c r="AF272" s="81">
        <v>0</v>
      </c>
      <c r="AG272" s="80">
        <f>IFERROR(VLOOKUP(AB272,$AI:$AJ,2,FALSE),0)</f>
        <v>0</v>
      </c>
      <c r="AI272" s="92" t="s">
        <v>669</v>
      </c>
      <c r="AJ272" s="89" t="s">
        <v>49</v>
      </c>
      <c r="AL272" s="83"/>
      <c r="AM272" s="83"/>
      <c r="AN272" s="83"/>
      <c r="AO272" s="83"/>
      <c r="AP272" s="83"/>
      <c r="AX272" s="80" t="s">
        <v>669</v>
      </c>
      <c r="AY272" s="80" t="s">
        <v>49</v>
      </c>
    </row>
    <row r="273" s="80" customFormat="1" ht="17.25" spans="1:51">
      <c r="A273" s="95"/>
      <c r="B273" s="95"/>
      <c r="C273" s="95"/>
      <c r="D273" s="95"/>
      <c r="E273" s="95"/>
      <c r="F273" s="95"/>
      <c r="G273" s="95"/>
      <c r="H273" s="95"/>
      <c r="I273" s="95"/>
      <c r="J273" s="95"/>
      <c r="K273" s="95"/>
      <c r="Y273" s="98"/>
      <c r="Z273" s="80">
        <f t="shared" si="20"/>
        <v>0</v>
      </c>
      <c r="AA273" s="80" t="str">
        <f t="shared" si="19"/>
        <v>风险管理部</v>
      </c>
      <c r="AB273" s="81" t="s">
        <v>492</v>
      </c>
      <c r="AC273" s="81">
        <v>0</v>
      </c>
      <c r="AD273" s="81">
        <v>0</v>
      </c>
      <c r="AE273" s="81">
        <v>0</v>
      </c>
      <c r="AF273" s="81">
        <v>0</v>
      </c>
      <c r="AG273" s="80" t="str">
        <f>IFERROR(VLOOKUP(AB273,$AI:$AJ,2,FALSE),0)</f>
        <v>风险管理部</v>
      </c>
      <c r="AI273" s="89" t="s">
        <v>425</v>
      </c>
      <c r="AJ273" s="89" t="s">
        <v>241</v>
      </c>
      <c r="AL273" s="83"/>
      <c r="AM273" s="83"/>
      <c r="AN273" s="83"/>
      <c r="AO273" s="83"/>
      <c r="AP273" s="83"/>
      <c r="AX273" s="80" t="s">
        <v>425</v>
      </c>
      <c r="AY273" s="80" t="s">
        <v>241</v>
      </c>
    </row>
    <row r="274" s="80" customFormat="1" ht="17.25" spans="1:51">
      <c r="A274" s="95"/>
      <c r="B274" s="95"/>
      <c r="C274" s="95"/>
      <c r="D274" s="95"/>
      <c r="E274" s="95"/>
      <c r="F274" s="95"/>
      <c r="G274" s="95"/>
      <c r="H274" s="95"/>
      <c r="I274" s="95"/>
      <c r="J274" s="95"/>
      <c r="K274" s="95"/>
      <c r="Y274" s="98"/>
      <c r="Z274" s="80">
        <f t="shared" si="20"/>
        <v>0</v>
      </c>
      <c r="AA274" s="80">
        <f t="shared" si="19"/>
        <v>0</v>
      </c>
      <c r="AB274" s="81" t="s">
        <v>670</v>
      </c>
      <c r="AC274" s="81">
        <v>0</v>
      </c>
      <c r="AD274" s="81">
        <v>0</v>
      </c>
      <c r="AE274" s="81">
        <v>0</v>
      </c>
      <c r="AF274" s="81">
        <v>0</v>
      </c>
      <c r="AG274" s="80">
        <f>IFERROR(VLOOKUP(AB274,$AI:$AJ,2,FALSE),0)</f>
        <v>0</v>
      </c>
      <c r="AI274" s="89" t="s">
        <v>183</v>
      </c>
      <c r="AJ274" s="89" t="s">
        <v>241</v>
      </c>
      <c r="AL274" s="83"/>
      <c r="AM274" s="83"/>
      <c r="AN274" s="83"/>
      <c r="AO274" s="83"/>
      <c r="AP274" s="83"/>
      <c r="AX274" s="80" t="s">
        <v>183</v>
      </c>
      <c r="AY274" s="80" t="s">
        <v>241</v>
      </c>
    </row>
    <row r="275" s="80" customFormat="1" ht="17.25" spans="1:51">
      <c r="A275" s="95"/>
      <c r="B275" s="95"/>
      <c r="C275" s="95"/>
      <c r="D275" s="95"/>
      <c r="E275" s="95"/>
      <c r="F275" s="95"/>
      <c r="G275" s="95"/>
      <c r="H275" s="95"/>
      <c r="I275" s="95"/>
      <c r="J275" s="95"/>
      <c r="K275" s="95"/>
      <c r="Y275" s="98"/>
      <c r="Z275" s="80">
        <f t="shared" si="20"/>
        <v>0</v>
      </c>
      <c r="AA275" s="80" t="str">
        <f t="shared" si="19"/>
        <v>江镇支行</v>
      </c>
      <c r="AB275" s="81" t="s">
        <v>140</v>
      </c>
      <c r="AC275" s="81">
        <v>0</v>
      </c>
      <c r="AD275" s="81">
        <v>0</v>
      </c>
      <c r="AE275" s="81">
        <v>0</v>
      </c>
      <c r="AF275" s="81">
        <v>0</v>
      </c>
      <c r="AG275" s="80" t="str">
        <f>IFERROR(VLOOKUP(AB275,$AI:$AJ,2,FALSE),0)</f>
        <v>江镇支行</v>
      </c>
      <c r="AI275" s="89" t="s">
        <v>461</v>
      </c>
      <c r="AJ275" s="89" t="s">
        <v>241</v>
      </c>
      <c r="AL275" s="83"/>
      <c r="AM275" s="83"/>
      <c r="AN275" s="83"/>
      <c r="AO275" s="83"/>
      <c r="AP275" s="83"/>
      <c r="AX275" s="80" t="s">
        <v>461</v>
      </c>
      <c r="AY275" s="80" t="s">
        <v>241</v>
      </c>
    </row>
    <row r="276" s="80" customFormat="1" ht="17.25" spans="1:51">
      <c r="A276" s="95"/>
      <c r="B276" s="95"/>
      <c r="C276" s="95"/>
      <c r="D276" s="95"/>
      <c r="E276" s="95"/>
      <c r="F276" s="95"/>
      <c r="G276" s="95"/>
      <c r="H276" s="95"/>
      <c r="I276" s="95"/>
      <c r="J276" s="95"/>
      <c r="K276" s="95"/>
      <c r="Y276" s="98"/>
      <c r="Z276" s="80">
        <f t="shared" si="20"/>
        <v>0</v>
      </c>
      <c r="AA276" s="80" t="str">
        <f t="shared" si="19"/>
        <v>运营管理部</v>
      </c>
      <c r="AB276" s="81" t="s">
        <v>348</v>
      </c>
      <c r="AC276" s="81">
        <v>0</v>
      </c>
      <c r="AD276" s="81">
        <v>0</v>
      </c>
      <c r="AE276" s="81">
        <v>0</v>
      </c>
      <c r="AF276" s="81">
        <v>0</v>
      </c>
      <c r="AG276" s="80" t="str">
        <f>IFERROR(VLOOKUP(AB276,$AI:$AJ,2,FALSE),0)</f>
        <v>运营管理部</v>
      </c>
      <c r="AI276" s="89" t="s">
        <v>484</v>
      </c>
      <c r="AJ276" s="89" t="s">
        <v>241</v>
      </c>
      <c r="AL276" s="83"/>
      <c r="AM276" s="83"/>
      <c r="AN276" s="83"/>
      <c r="AO276" s="83"/>
      <c r="AP276" s="83"/>
      <c r="AX276" s="80" t="s">
        <v>484</v>
      </c>
      <c r="AY276" s="80" t="s">
        <v>241</v>
      </c>
    </row>
    <row r="277" s="80" customFormat="1" ht="17.25" spans="1:51">
      <c r="A277" s="95"/>
      <c r="B277" s="95"/>
      <c r="C277" s="95"/>
      <c r="D277" s="95"/>
      <c r="E277" s="95"/>
      <c r="F277" s="95"/>
      <c r="G277" s="95"/>
      <c r="H277" s="95"/>
      <c r="I277" s="95"/>
      <c r="J277" s="95"/>
      <c r="K277" s="95"/>
      <c r="Y277" s="98"/>
      <c r="Z277" s="80">
        <f t="shared" si="20"/>
        <v>0</v>
      </c>
      <c r="AA277" s="80">
        <f t="shared" si="19"/>
        <v>0</v>
      </c>
      <c r="AB277" s="81" t="s">
        <v>671</v>
      </c>
      <c r="AC277" s="81">
        <v>0</v>
      </c>
      <c r="AD277" s="81">
        <v>0</v>
      </c>
      <c r="AE277" s="81">
        <v>0</v>
      </c>
      <c r="AF277" s="81">
        <v>0</v>
      </c>
      <c r="AG277" s="80">
        <f>IFERROR(VLOOKUP(AB277,$AI:$AJ,2,FALSE),0)</f>
        <v>0</v>
      </c>
      <c r="AI277" s="89" t="s">
        <v>214</v>
      </c>
      <c r="AJ277" s="89" t="s">
        <v>241</v>
      </c>
      <c r="AL277" s="83"/>
      <c r="AM277" s="83"/>
      <c r="AN277" s="83"/>
      <c r="AO277" s="83"/>
      <c r="AP277" s="83"/>
      <c r="AX277" s="80" t="s">
        <v>214</v>
      </c>
      <c r="AY277" s="80" t="s">
        <v>241</v>
      </c>
    </row>
    <row r="278" s="80" customFormat="1" ht="17.25" spans="1:51">
      <c r="A278" s="95"/>
      <c r="B278" s="95"/>
      <c r="C278" s="95"/>
      <c r="D278" s="95"/>
      <c r="E278" s="95"/>
      <c r="F278" s="95"/>
      <c r="G278" s="95"/>
      <c r="H278" s="95"/>
      <c r="I278" s="95"/>
      <c r="J278" s="95"/>
      <c r="K278" s="95"/>
      <c r="Y278" s="98"/>
      <c r="Z278" s="80">
        <f t="shared" si="20"/>
        <v>0</v>
      </c>
      <c r="AA278" s="80">
        <f t="shared" si="19"/>
        <v>0</v>
      </c>
      <c r="AB278" s="81" t="s">
        <v>672</v>
      </c>
      <c r="AC278" s="81">
        <v>0</v>
      </c>
      <c r="AD278" s="81">
        <v>0</v>
      </c>
      <c r="AE278" s="81">
        <v>0</v>
      </c>
      <c r="AF278" s="81">
        <v>0</v>
      </c>
      <c r="AG278" s="80">
        <f>IFERROR(VLOOKUP(AB278,$AI:$AJ,2,FALSE),0)</f>
        <v>0</v>
      </c>
      <c r="AI278" s="89" t="s">
        <v>613</v>
      </c>
      <c r="AJ278" s="89" t="s">
        <v>241</v>
      </c>
      <c r="AL278" s="83"/>
      <c r="AM278" s="83"/>
      <c r="AN278" s="83"/>
      <c r="AO278" s="83"/>
      <c r="AP278" s="83"/>
      <c r="AX278" s="80" t="s">
        <v>613</v>
      </c>
      <c r="AY278" s="80" t="s">
        <v>241</v>
      </c>
    </row>
    <row r="279" s="80" customFormat="1" ht="17.25" spans="1:51">
      <c r="A279" s="95"/>
      <c r="B279" s="95"/>
      <c r="C279" s="95"/>
      <c r="D279" s="95"/>
      <c r="E279" s="95"/>
      <c r="F279" s="95"/>
      <c r="G279" s="95"/>
      <c r="H279" s="95"/>
      <c r="I279" s="95"/>
      <c r="J279" s="95"/>
      <c r="K279" s="95"/>
      <c r="Y279" s="98"/>
      <c r="Z279" s="80">
        <f t="shared" si="20"/>
        <v>0</v>
      </c>
      <c r="AA279" s="80" t="str">
        <f t="shared" si="19"/>
        <v>金桥支行</v>
      </c>
      <c r="AB279" s="81" t="s">
        <v>673</v>
      </c>
      <c r="AC279" s="81">
        <v>0</v>
      </c>
      <c r="AD279" s="81">
        <v>0</v>
      </c>
      <c r="AE279" s="81">
        <v>0</v>
      </c>
      <c r="AF279" s="81">
        <v>0</v>
      </c>
      <c r="AG279" s="80" t="str">
        <f>IFERROR(VLOOKUP(AB279,$AI:$AJ,2,FALSE),0)</f>
        <v>金桥支行</v>
      </c>
      <c r="AI279" s="89" t="s">
        <v>675</v>
      </c>
      <c r="AJ279" s="89" t="s">
        <v>241</v>
      </c>
      <c r="AL279" s="83"/>
      <c r="AM279" s="83"/>
      <c r="AN279" s="83"/>
      <c r="AO279" s="83"/>
      <c r="AP279" s="83"/>
      <c r="AX279" s="80" t="s">
        <v>675</v>
      </c>
      <c r="AY279" s="80" t="s">
        <v>241</v>
      </c>
    </row>
    <row r="280" s="80" customFormat="1" ht="17.25" spans="1:51">
      <c r="A280" s="95"/>
      <c r="B280" s="95"/>
      <c r="C280" s="95"/>
      <c r="D280" s="95"/>
      <c r="E280" s="95"/>
      <c r="F280" s="95"/>
      <c r="G280" s="95"/>
      <c r="H280" s="95"/>
      <c r="I280" s="95"/>
      <c r="J280" s="95"/>
      <c r="K280" s="95"/>
      <c r="Y280" s="98"/>
      <c r="Z280" s="80">
        <f t="shared" si="20"/>
        <v>0</v>
      </c>
      <c r="AA280" s="80">
        <f t="shared" si="19"/>
        <v>0</v>
      </c>
      <c r="AB280" s="81" t="s">
        <v>674</v>
      </c>
      <c r="AC280" s="81">
        <v>0</v>
      </c>
      <c r="AD280" s="81">
        <v>0</v>
      </c>
      <c r="AE280" s="81">
        <v>0</v>
      </c>
      <c r="AF280" s="81">
        <v>0</v>
      </c>
      <c r="AG280" s="80">
        <f>IFERROR(VLOOKUP(AB280,$AI:$AJ,2,FALSE),0)</f>
        <v>0</v>
      </c>
      <c r="AI280" s="89" t="s">
        <v>677</v>
      </c>
      <c r="AJ280" s="89" t="s">
        <v>241</v>
      </c>
      <c r="AL280" s="83"/>
      <c r="AM280" s="83"/>
      <c r="AN280" s="83"/>
      <c r="AO280" s="83"/>
      <c r="AP280" s="83"/>
      <c r="AX280" s="80" t="s">
        <v>677</v>
      </c>
      <c r="AY280" s="80" t="s">
        <v>241</v>
      </c>
    </row>
    <row r="281" s="80" customFormat="1" ht="17.25" spans="1:51">
      <c r="A281" s="95"/>
      <c r="B281" s="95"/>
      <c r="C281" s="95"/>
      <c r="D281" s="95"/>
      <c r="E281" s="95"/>
      <c r="F281" s="95"/>
      <c r="G281" s="95"/>
      <c r="H281" s="95"/>
      <c r="I281" s="95"/>
      <c r="J281" s="95"/>
      <c r="K281" s="95"/>
      <c r="Y281" s="98"/>
      <c r="Z281" s="80">
        <f t="shared" si="20"/>
        <v>0</v>
      </c>
      <c r="AA281" s="80" t="str">
        <f t="shared" si="19"/>
        <v>金桥支行</v>
      </c>
      <c r="AB281" s="81" t="s">
        <v>676</v>
      </c>
      <c r="AC281" s="81">
        <v>0</v>
      </c>
      <c r="AD281" s="81">
        <v>0</v>
      </c>
      <c r="AE281" s="81">
        <v>0</v>
      </c>
      <c r="AF281" s="81">
        <v>0</v>
      </c>
      <c r="AG281" s="80" t="str">
        <f>IFERROR(VLOOKUP(AB281,$AI:$AJ,2,FALSE),0)</f>
        <v>金桥支行</v>
      </c>
      <c r="AI281" s="89" t="s">
        <v>679</v>
      </c>
      <c r="AJ281" s="89" t="s">
        <v>241</v>
      </c>
      <c r="AL281" s="83"/>
      <c r="AM281" s="83"/>
      <c r="AN281" s="83"/>
      <c r="AO281" s="83"/>
      <c r="AP281" s="83"/>
      <c r="AX281" s="80" t="s">
        <v>679</v>
      </c>
      <c r="AY281" s="80" t="s">
        <v>241</v>
      </c>
    </row>
    <row r="282" s="80" customFormat="1" ht="17.25" spans="1:51">
      <c r="A282" s="95"/>
      <c r="B282" s="95"/>
      <c r="C282" s="95"/>
      <c r="D282" s="95"/>
      <c r="E282" s="95"/>
      <c r="F282" s="95"/>
      <c r="G282" s="95"/>
      <c r="H282" s="95"/>
      <c r="I282" s="95"/>
      <c r="J282" s="95"/>
      <c r="K282" s="95"/>
      <c r="Y282" s="98"/>
      <c r="Z282" s="80">
        <f t="shared" si="20"/>
        <v>0</v>
      </c>
      <c r="AA282" s="80">
        <f t="shared" si="19"/>
        <v>0</v>
      </c>
      <c r="AB282" s="81" t="s">
        <v>678</v>
      </c>
      <c r="AC282" s="81">
        <v>0</v>
      </c>
      <c r="AD282" s="81">
        <v>0</v>
      </c>
      <c r="AE282" s="81">
        <v>0</v>
      </c>
      <c r="AF282" s="81">
        <v>45000</v>
      </c>
      <c r="AG282" s="80">
        <f>IFERROR(VLOOKUP(AB282,$AI:$AJ,2,FALSE),0)</f>
        <v>0</v>
      </c>
      <c r="AI282" s="89" t="s">
        <v>681</v>
      </c>
      <c r="AJ282" s="89" t="s">
        <v>57</v>
      </c>
      <c r="AL282" s="83"/>
      <c r="AM282" s="83"/>
      <c r="AN282" s="83"/>
      <c r="AO282" s="83"/>
      <c r="AP282" s="83"/>
      <c r="AX282" s="80" t="s">
        <v>681</v>
      </c>
      <c r="AY282" s="80" t="s">
        <v>57</v>
      </c>
    </row>
    <row r="283" s="80" customFormat="1" ht="17.25" spans="1:51">
      <c r="A283" s="95"/>
      <c r="B283" s="95"/>
      <c r="C283" s="95"/>
      <c r="D283" s="95"/>
      <c r="E283" s="95"/>
      <c r="F283" s="95"/>
      <c r="G283" s="95"/>
      <c r="H283" s="95"/>
      <c r="I283" s="95"/>
      <c r="J283" s="95"/>
      <c r="K283" s="95"/>
      <c r="Y283" s="98"/>
      <c r="Z283" s="80">
        <f t="shared" si="20"/>
        <v>0</v>
      </c>
      <c r="AA283" s="80">
        <f t="shared" si="19"/>
        <v>0</v>
      </c>
      <c r="AB283" s="81" t="s">
        <v>680</v>
      </c>
      <c r="AC283" s="81">
        <v>0</v>
      </c>
      <c r="AD283" s="81">
        <v>0</v>
      </c>
      <c r="AE283" s="81">
        <v>0</v>
      </c>
      <c r="AF283" s="81">
        <v>0</v>
      </c>
      <c r="AG283" s="80">
        <f>IFERROR(VLOOKUP(AB283,$AI:$AJ,2,FALSE),0)</f>
        <v>0</v>
      </c>
      <c r="AI283" s="89" t="s">
        <v>683</v>
      </c>
      <c r="AJ283" s="89" t="s">
        <v>57</v>
      </c>
      <c r="AL283" s="83"/>
      <c r="AM283" s="83"/>
      <c r="AN283" s="83"/>
      <c r="AO283" s="83"/>
      <c r="AP283" s="83"/>
      <c r="AX283" s="80" t="s">
        <v>683</v>
      </c>
      <c r="AY283" s="80" t="s">
        <v>57</v>
      </c>
    </row>
    <row r="284" s="80" customFormat="1" ht="17.25" spans="1:51">
      <c r="A284" s="95"/>
      <c r="B284" s="95"/>
      <c r="C284" s="95"/>
      <c r="D284" s="95"/>
      <c r="E284" s="95"/>
      <c r="F284" s="95"/>
      <c r="G284" s="95"/>
      <c r="H284" s="95"/>
      <c r="I284" s="95"/>
      <c r="J284" s="95"/>
      <c r="K284" s="95"/>
      <c r="Y284" s="98"/>
      <c r="Z284" s="80">
        <f t="shared" si="20"/>
        <v>0</v>
      </c>
      <c r="AA284" s="80">
        <f t="shared" si="19"/>
        <v>0</v>
      </c>
      <c r="AB284" s="81" t="s">
        <v>682</v>
      </c>
      <c r="AC284" s="81">
        <v>0</v>
      </c>
      <c r="AD284" s="81">
        <v>0</v>
      </c>
      <c r="AE284" s="81">
        <v>0</v>
      </c>
      <c r="AF284" s="81">
        <v>0</v>
      </c>
      <c r="AG284" s="80">
        <f>IFERROR(VLOOKUP(AB284,$AI:$AJ,2,FALSE),0)</f>
        <v>0</v>
      </c>
      <c r="AI284" s="89" t="s">
        <v>685</v>
      </c>
      <c r="AJ284" s="89" t="s">
        <v>57</v>
      </c>
      <c r="AL284" s="83"/>
      <c r="AM284" s="83"/>
      <c r="AN284" s="83"/>
      <c r="AO284" s="83"/>
      <c r="AP284" s="83"/>
      <c r="AX284" s="80" t="s">
        <v>685</v>
      </c>
      <c r="AY284" s="80" t="s">
        <v>57</v>
      </c>
    </row>
    <row r="285" s="80" customFormat="1" ht="17.25" spans="1:51">
      <c r="A285" s="95"/>
      <c r="B285" s="95"/>
      <c r="C285" s="95"/>
      <c r="D285" s="95"/>
      <c r="E285" s="95"/>
      <c r="F285" s="95"/>
      <c r="G285" s="95"/>
      <c r="H285" s="95"/>
      <c r="I285" s="95"/>
      <c r="J285" s="95"/>
      <c r="K285" s="95"/>
      <c r="Y285" s="98"/>
      <c r="Z285" s="80">
        <f t="shared" si="20"/>
        <v>0</v>
      </c>
      <c r="AA285" s="80" t="str">
        <f t="shared" si="19"/>
        <v>六里支行</v>
      </c>
      <c r="AB285" s="81" t="s">
        <v>684</v>
      </c>
      <c r="AC285" s="81">
        <v>0</v>
      </c>
      <c r="AD285" s="81">
        <v>0</v>
      </c>
      <c r="AE285" s="81">
        <v>0</v>
      </c>
      <c r="AF285" s="81">
        <v>0</v>
      </c>
      <c r="AG285" s="80" t="str">
        <f>IFERROR(VLOOKUP(AB285,$AI:$AJ,2,FALSE),0)</f>
        <v>六里支行</v>
      </c>
      <c r="AI285" s="89" t="s">
        <v>529</v>
      </c>
      <c r="AJ285" s="89" t="s">
        <v>57</v>
      </c>
      <c r="AL285" s="83"/>
      <c r="AM285" s="83"/>
      <c r="AN285" s="83"/>
      <c r="AO285" s="83"/>
      <c r="AP285" s="83"/>
      <c r="AX285" s="80" t="s">
        <v>529</v>
      </c>
      <c r="AY285" s="80" t="s">
        <v>57</v>
      </c>
    </row>
    <row r="286" s="80" customFormat="1" ht="17.25" spans="1:51">
      <c r="A286" s="95"/>
      <c r="B286" s="95"/>
      <c r="C286" s="95"/>
      <c r="D286" s="95"/>
      <c r="E286" s="95"/>
      <c r="F286" s="95"/>
      <c r="G286" s="95"/>
      <c r="H286" s="95"/>
      <c r="I286" s="95"/>
      <c r="J286" s="95"/>
      <c r="K286" s="95"/>
      <c r="Y286" s="98"/>
      <c r="Z286" s="80">
        <f t="shared" si="20"/>
        <v>0</v>
      </c>
      <c r="AA286" s="80">
        <f t="shared" si="19"/>
        <v>0</v>
      </c>
      <c r="AB286" s="81" t="s">
        <v>686</v>
      </c>
      <c r="AC286" s="81">
        <v>0</v>
      </c>
      <c r="AD286" s="81">
        <v>0</v>
      </c>
      <c r="AE286" s="81">
        <v>0</v>
      </c>
      <c r="AF286" s="81">
        <v>0</v>
      </c>
      <c r="AG286" s="80">
        <f>IFERROR(VLOOKUP(AB286,$AI:$AJ,2,FALSE),0)</f>
        <v>0</v>
      </c>
      <c r="AI286" s="93" t="s">
        <v>435</v>
      </c>
      <c r="AJ286" s="89" t="s">
        <v>57</v>
      </c>
      <c r="AL286" s="83"/>
      <c r="AM286" s="83"/>
      <c r="AN286" s="83"/>
      <c r="AO286" s="83"/>
      <c r="AP286" s="83"/>
      <c r="AX286" s="80" t="s">
        <v>435</v>
      </c>
      <c r="AY286" s="80" t="s">
        <v>57</v>
      </c>
    </row>
    <row r="287" s="80" customFormat="1" ht="17.25" spans="1:51">
      <c r="A287" s="95"/>
      <c r="B287" s="95"/>
      <c r="C287" s="95"/>
      <c r="D287" s="95"/>
      <c r="E287" s="95"/>
      <c r="F287" s="95"/>
      <c r="G287" s="95"/>
      <c r="H287" s="95"/>
      <c r="I287" s="95"/>
      <c r="J287" s="95"/>
      <c r="K287" s="95"/>
      <c r="Y287" s="98"/>
      <c r="Z287" s="80">
        <f t="shared" si="20"/>
        <v>0</v>
      </c>
      <c r="AA287" s="80" t="str">
        <f t="shared" si="19"/>
        <v>人力资源部</v>
      </c>
      <c r="AB287" s="81" t="s">
        <v>181</v>
      </c>
      <c r="AC287" s="81">
        <v>0</v>
      </c>
      <c r="AD287" s="81">
        <v>0</v>
      </c>
      <c r="AE287" s="81">
        <v>0</v>
      </c>
      <c r="AF287" s="81">
        <v>0</v>
      </c>
      <c r="AG287" s="80" t="str">
        <f>IFERROR(VLOOKUP(AB287,$AI:$AJ,2,FALSE),0)</f>
        <v>人力资源部</v>
      </c>
      <c r="AI287" s="94" t="s">
        <v>270</v>
      </c>
      <c r="AJ287" s="89" t="s">
        <v>57</v>
      </c>
      <c r="AL287" s="83"/>
      <c r="AM287" s="83"/>
      <c r="AN287" s="83"/>
      <c r="AO287" s="83"/>
      <c r="AP287" s="83"/>
      <c r="AX287" s="80" t="s">
        <v>270</v>
      </c>
      <c r="AY287" s="80" t="s">
        <v>57</v>
      </c>
    </row>
    <row r="288" s="80" customFormat="1" ht="17.25" spans="1:51">
      <c r="A288" s="95"/>
      <c r="B288" s="95"/>
      <c r="C288" s="95"/>
      <c r="D288" s="95"/>
      <c r="E288" s="95"/>
      <c r="F288" s="95"/>
      <c r="G288" s="95"/>
      <c r="H288" s="95"/>
      <c r="I288" s="95"/>
      <c r="J288" s="95"/>
      <c r="K288" s="95"/>
      <c r="Y288" s="98"/>
      <c r="Z288" s="80">
        <f t="shared" si="20"/>
        <v>0</v>
      </c>
      <c r="AA288" s="80" t="str">
        <f t="shared" si="19"/>
        <v>风险管理部</v>
      </c>
      <c r="AB288" s="81" t="s">
        <v>524</v>
      </c>
      <c r="AC288" s="81">
        <v>0</v>
      </c>
      <c r="AD288" s="81">
        <v>0</v>
      </c>
      <c r="AE288" s="81">
        <v>0</v>
      </c>
      <c r="AF288" s="81">
        <v>0</v>
      </c>
      <c r="AG288" s="80" t="str">
        <f>IFERROR(VLOOKUP(AB288,$AI:$AJ,2,FALSE),0)</f>
        <v>风险管理部</v>
      </c>
      <c r="AI288" s="89" t="s">
        <v>687</v>
      </c>
      <c r="AJ288" s="89" t="s">
        <v>57</v>
      </c>
      <c r="AL288" s="83"/>
      <c r="AM288" s="83"/>
      <c r="AN288" s="83"/>
      <c r="AO288" s="83"/>
      <c r="AP288" s="83"/>
      <c r="AX288" s="80" t="s">
        <v>687</v>
      </c>
      <c r="AY288" s="80" t="s">
        <v>57</v>
      </c>
    </row>
    <row r="289" s="80" customFormat="1" ht="17.25" spans="1:51">
      <c r="A289" s="95"/>
      <c r="B289" s="95"/>
      <c r="C289" s="95"/>
      <c r="D289" s="95"/>
      <c r="E289" s="95"/>
      <c r="F289" s="95"/>
      <c r="G289" s="95"/>
      <c r="H289" s="95"/>
      <c r="I289" s="95"/>
      <c r="J289" s="95"/>
      <c r="K289" s="95"/>
      <c r="Y289" s="98"/>
      <c r="Z289" s="80">
        <f t="shared" si="20"/>
        <v>0</v>
      </c>
      <c r="AA289" s="80" t="str">
        <f t="shared" si="19"/>
        <v>花木支行</v>
      </c>
      <c r="AB289" s="81" t="s">
        <v>681</v>
      </c>
      <c r="AC289" s="81">
        <v>0</v>
      </c>
      <c r="AD289" s="81">
        <v>0</v>
      </c>
      <c r="AE289" s="81">
        <v>0</v>
      </c>
      <c r="AF289" s="81">
        <v>0</v>
      </c>
      <c r="AG289" s="80" t="str">
        <f>IFERROR(VLOOKUP(AB289,$AI:$AJ,2,FALSE),0)</f>
        <v>花木支行</v>
      </c>
      <c r="AI289" s="89" t="s">
        <v>688</v>
      </c>
      <c r="AJ289" s="89" t="s">
        <v>57</v>
      </c>
      <c r="AL289" s="83"/>
      <c r="AM289" s="83"/>
      <c r="AN289" s="83"/>
      <c r="AO289" s="83"/>
      <c r="AP289" s="83"/>
      <c r="AX289" s="80" t="s">
        <v>688</v>
      </c>
      <c r="AY289" s="80" t="s">
        <v>57</v>
      </c>
    </row>
    <row r="290" s="80" customFormat="1" ht="17.25" spans="1:51">
      <c r="A290" s="95"/>
      <c r="B290" s="95"/>
      <c r="C290" s="95"/>
      <c r="D290" s="95"/>
      <c r="E290" s="95"/>
      <c r="F290" s="95"/>
      <c r="G290" s="95"/>
      <c r="H290" s="95"/>
      <c r="I290" s="95"/>
      <c r="J290" s="95"/>
      <c r="K290" s="95"/>
      <c r="Y290" s="98"/>
      <c r="Z290" s="80">
        <f t="shared" si="20"/>
        <v>0</v>
      </c>
      <c r="AA290" s="80" t="str">
        <f t="shared" si="19"/>
        <v>金海华城分理处</v>
      </c>
      <c r="AB290" s="81" t="s">
        <v>145</v>
      </c>
      <c r="AC290" s="81">
        <v>0</v>
      </c>
      <c r="AD290" s="81">
        <v>0</v>
      </c>
      <c r="AE290" s="81">
        <v>0</v>
      </c>
      <c r="AF290" s="81">
        <v>0</v>
      </c>
      <c r="AG290" s="80" t="str">
        <f>IFERROR(VLOOKUP(AB290,$AI:$AJ,2,FALSE),0)</f>
        <v>金海华城分理处</v>
      </c>
      <c r="AI290" s="89" t="s">
        <v>636</v>
      </c>
      <c r="AJ290" s="89" t="s">
        <v>57</v>
      </c>
      <c r="AL290" s="83"/>
      <c r="AM290" s="83"/>
      <c r="AN290" s="83"/>
      <c r="AO290" s="83"/>
      <c r="AP290" s="83"/>
      <c r="AX290" s="80" t="s">
        <v>636</v>
      </c>
      <c r="AY290" s="80" t="s">
        <v>57</v>
      </c>
    </row>
    <row r="291" s="80" customFormat="1" ht="17.25" spans="1:51">
      <c r="A291" s="95"/>
      <c r="B291" s="95"/>
      <c r="C291" s="95"/>
      <c r="D291" s="95"/>
      <c r="E291" s="95"/>
      <c r="F291" s="95"/>
      <c r="G291" s="95"/>
      <c r="H291" s="95"/>
      <c r="I291" s="95"/>
      <c r="J291" s="95"/>
      <c r="K291" s="95"/>
      <c r="Y291" s="98"/>
      <c r="Z291" s="80">
        <f t="shared" si="20"/>
        <v>0</v>
      </c>
      <c r="AA291" s="80" t="str">
        <f t="shared" si="19"/>
        <v>张江支行</v>
      </c>
      <c r="AB291" s="81" t="s">
        <v>313</v>
      </c>
      <c r="AC291" s="81">
        <v>0</v>
      </c>
      <c r="AD291" s="81">
        <v>0</v>
      </c>
      <c r="AE291" s="81">
        <v>0</v>
      </c>
      <c r="AF291" s="81">
        <v>0</v>
      </c>
      <c r="AG291" s="80" t="str">
        <f>IFERROR(VLOOKUP(AB291,$AI:$AJ,2,FALSE),0)</f>
        <v>张江支行</v>
      </c>
      <c r="AI291" s="89" t="s">
        <v>449</v>
      </c>
      <c r="AJ291" s="89" t="s">
        <v>121</v>
      </c>
      <c r="AL291" s="83"/>
      <c r="AM291" s="83"/>
      <c r="AN291" s="83"/>
      <c r="AO291" s="83"/>
      <c r="AP291" s="83"/>
      <c r="AX291" s="80" t="s">
        <v>449</v>
      </c>
      <c r="AY291" s="80" t="s">
        <v>121</v>
      </c>
    </row>
    <row r="292" s="80" customFormat="1" ht="17.25" spans="1:51">
      <c r="A292" s="95"/>
      <c r="B292" s="95"/>
      <c r="C292" s="95"/>
      <c r="D292" s="95"/>
      <c r="E292" s="95"/>
      <c r="F292" s="95"/>
      <c r="G292" s="95"/>
      <c r="H292" s="95"/>
      <c r="I292" s="95"/>
      <c r="J292" s="95"/>
      <c r="K292" s="95"/>
      <c r="Y292" s="98"/>
      <c r="Z292" s="80">
        <f t="shared" si="20"/>
        <v>0</v>
      </c>
      <c r="AA292" s="80" t="str">
        <f t="shared" si="19"/>
        <v>洋泾支行</v>
      </c>
      <c r="AB292" s="81" t="s">
        <v>689</v>
      </c>
      <c r="AC292" s="81">
        <v>0</v>
      </c>
      <c r="AD292" s="81">
        <v>0</v>
      </c>
      <c r="AE292" s="81">
        <v>0</v>
      </c>
      <c r="AF292" s="81">
        <v>0</v>
      </c>
      <c r="AG292" s="80" t="str">
        <f>IFERROR(VLOOKUP(AB292,$AI:$AJ,2,FALSE),0)</f>
        <v>洋泾支行</v>
      </c>
      <c r="AI292" s="89" t="s">
        <v>364</v>
      </c>
      <c r="AJ292" s="89" t="s">
        <v>57</v>
      </c>
      <c r="AL292" s="83"/>
      <c r="AM292" s="83"/>
      <c r="AN292" s="83"/>
      <c r="AO292" s="83"/>
      <c r="AP292" s="83"/>
      <c r="AX292" s="80" t="s">
        <v>364</v>
      </c>
      <c r="AY292" s="80" t="s">
        <v>57</v>
      </c>
    </row>
    <row r="293" s="80" customFormat="1" ht="17.25" spans="1:51">
      <c r="A293" s="95"/>
      <c r="B293" s="95"/>
      <c r="C293" s="95"/>
      <c r="D293" s="95"/>
      <c r="E293" s="95"/>
      <c r="F293" s="95"/>
      <c r="G293" s="95"/>
      <c r="H293" s="95"/>
      <c r="I293" s="95"/>
      <c r="J293" s="95"/>
      <c r="K293" s="95"/>
      <c r="Y293" s="98"/>
      <c r="Z293" s="80">
        <f t="shared" si="20"/>
        <v>0</v>
      </c>
      <c r="AA293" s="80">
        <f t="shared" si="19"/>
        <v>0</v>
      </c>
      <c r="AB293" s="81" t="s">
        <v>316</v>
      </c>
      <c r="AC293" s="81">
        <v>0</v>
      </c>
      <c r="AD293" s="81">
        <v>0</v>
      </c>
      <c r="AE293" s="81">
        <v>0</v>
      </c>
      <c r="AF293" s="81">
        <v>0</v>
      </c>
      <c r="AG293" s="80">
        <f>IFERROR(VLOOKUP(AB293,$AI:$AJ,2,FALSE),0)</f>
        <v>0</v>
      </c>
      <c r="AI293" s="89" t="s">
        <v>154</v>
      </c>
      <c r="AJ293" s="89" t="s">
        <v>57</v>
      </c>
      <c r="AL293" s="83"/>
      <c r="AM293" s="83"/>
      <c r="AN293" s="83"/>
      <c r="AO293" s="83"/>
      <c r="AP293" s="83"/>
      <c r="AX293" s="80" t="s">
        <v>154</v>
      </c>
      <c r="AY293" s="80" t="s">
        <v>57</v>
      </c>
    </row>
    <row r="294" s="80" customFormat="1" ht="17.25" spans="1:51">
      <c r="A294" s="95"/>
      <c r="B294" s="95"/>
      <c r="C294" s="95"/>
      <c r="D294" s="95"/>
      <c r="E294" s="95"/>
      <c r="F294" s="95"/>
      <c r="G294" s="95"/>
      <c r="H294" s="95"/>
      <c r="I294" s="95"/>
      <c r="J294" s="95"/>
      <c r="K294" s="95"/>
      <c r="Y294" s="98"/>
      <c r="Z294" s="80">
        <f t="shared" si="20"/>
        <v>0</v>
      </c>
      <c r="AA294" s="80">
        <f t="shared" si="19"/>
        <v>0</v>
      </c>
      <c r="AB294" s="81" t="s">
        <v>690</v>
      </c>
      <c r="AC294" s="81">
        <v>0</v>
      </c>
      <c r="AD294" s="81">
        <v>0</v>
      </c>
      <c r="AE294" s="81">
        <v>0</v>
      </c>
      <c r="AF294" s="81">
        <v>0</v>
      </c>
      <c r="AG294" s="80">
        <f>IFERROR(VLOOKUP(AB294,$AI:$AJ,2,FALSE),0)</f>
        <v>0</v>
      </c>
      <c r="AI294" s="93" t="s">
        <v>339</v>
      </c>
      <c r="AJ294" s="89" t="s">
        <v>57</v>
      </c>
      <c r="AL294" s="83"/>
      <c r="AM294" s="83"/>
      <c r="AN294" s="83"/>
      <c r="AO294" s="83"/>
      <c r="AP294" s="83"/>
      <c r="AX294" s="80" t="s">
        <v>339</v>
      </c>
      <c r="AY294" s="80" t="s">
        <v>57</v>
      </c>
    </row>
    <row r="295" s="80" customFormat="1" ht="17.25" spans="1:51">
      <c r="A295" s="95"/>
      <c r="B295" s="95"/>
      <c r="C295" s="95"/>
      <c r="D295" s="95"/>
      <c r="E295" s="95"/>
      <c r="F295" s="95"/>
      <c r="G295" s="95"/>
      <c r="H295" s="95"/>
      <c r="I295" s="95"/>
      <c r="J295" s="95"/>
      <c r="K295" s="95"/>
      <c r="Y295" s="98"/>
      <c r="Z295" s="80">
        <f t="shared" si="20"/>
        <v>0</v>
      </c>
      <c r="AA295" s="80" t="str">
        <f t="shared" si="19"/>
        <v>高桥支行</v>
      </c>
      <c r="AB295" s="81" t="s">
        <v>691</v>
      </c>
      <c r="AC295" s="81">
        <v>0</v>
      </c>
      <c r="AD295" s="81">
        <v>0</v>
      </c>
      <c r="AE295" s="81">
        <v>0</v>
      </c>
      <c r="AF295" s="81">
        <v>0</v>
      </c>
      <c r="AG295" s="80" t="str">
        <f>IFERROR(VLOOKUP(AB295,$AI:$AJ,2,FALSE),0)</f>
        <v>高桥支行</v>
      </c>
      <c r="AI295" s="94" t="s">
        <v>692</v>
      </c>
      <c r="AJ295" s="89" t="s">
        <v>57</v>
      </c>
      <c r="AL295" s="83"/>
      <c r="AM295" s="83"/>
      <c r="AN295" s="83"/>
      <c r="AO295" s="83"/>
      <c r="AP295" s="83"/>
      <c r="AX295" s="80" t="s">
        <v>692</v>
      </c>
      <c r="AY295" s="80" t="s">
        <v>57</v>
      </c>
    </row>
    <row r="296" s="80" customFormat="1" ht="17.25" spans="1:51">
      <c r="A296" s="95"/>
      <c r="B296" s="95"/>
      <c r="C296" s="95"/>
      <c r="D296" s="95"/>
      <c r="E296" s="95"/>
      <c r="F296" s="95"/>
      <c r="G296" s="95"/>
      <c r="H296" s="95"/>
      <c r="I296" s="95"/>
      <c r="J296" s="95"/>
      <c r="K296" s="95"/>
      <c r="Y296" s="98"/>
      <c r="Z296" s="80">
        <f t="shared" si="20"/>
        <v>0</v>
      </c>
      <c r="AA296" s="80" t="str">
        <f t="shared" si="19"/>
        <v>营业部</v>
      </c>
      <c r="AB296" s="81" t="s">
        <v>632</v>
      </c>
      <c r="AC296" s="81">
        <v>0</v>
      </c>
      <c r="AD296" s="81">
        <v>0</v>
      </c>
      <c r="AE296" s="81">
        <v>0</v>
      </c>
      <c r="AF296" s="81">
        <v>0</v>
      </c>
      <c r="AG296" s="80" t="str">
        <f>IFERROR(VLOOKUP(AB296,$AI:$AJ,2,FALSE),0)</f>
        <v>营业部</v>
      </c>
      <c r="AI296" s="89" t="s">
        <v>694</v>
      </c>
      <c r="AJ296" s="89" t="s">
        <v>57</v>
      </c>
      <c r="AL296" s="83"/>
      <c r="AM296" s="83"/>
      <c r="AN296" s="83"/>
      <c r="AO296" s="83"/>
      <c r="AP296" s="83"/>
      <c r="AX296" s="80" t="s">
        <v>694</v>
      </c>
      <c r="AY296" s="80" t="s">
        <v>57</v>
      </c>
    </row>
    <row r="297" s="80" customFormat="1" ht="17.25" spans="1:51">
      <c r="A297" s="95"/>
      <c r="B297" s="95"/>
      <c r="C297" s="95"/>
      <c r="D297" s="95"/>
      <c r="E297" s="95"/>
      <c r="F297" s="95"/>
      <c r="G297" s="95"/>
      <c r="H297" s="95"/>
      <c r="I297" s="95"/>
      <c r="J297" s="95"/>
      <c r="K297" s="95"/>
      <c r="Y297" s="98"/>
      <c r="Z297" s="80">
        <f t="shared" si="20"/>
        <v>0</v>
      </c>
      <c r="AA297" s="80">
        <f t="shared" si="19"/>
        <v>0</v>
      </c>
      <c r="AB297" s="81" t="s">
        <v>693</v>
      </c>
      <c r="AC297" s="81">
        <v>0</v>
      </c>
      <c r="AD297" s="81">
        <v>0</v>
      </c>
      <c r="AE297" s="81">
        <v>0</v>
      </c>
      <c r="AF297" s="81">
        <v>0</v>
      </c>
      <c r="AG297" s="80">
        <f>IFERROR(VLOOKUP(AB297,$AI:$AJ,2,FALSE),0)</f>
        <v>0</v>
      </c>
      <c r="AI297" s="89" t="s">
        <v>696</v>
      </c>
      <c r="AJ297" s="89" t="s">
        <v>57</v>
      </c>
      <c r="AL297" s="83"/>
      <c r="AM297" s="83"/>
      <c r="AN297" s="83"/>
      <c r="AO297" s="83"/>
      <c r="AP297" s="83"/>
      <c r="AX297" s="80" t="s">
        <v>696</v>
      </c>
      <c r="AY297" s="80" t="s">
        <v>57</v>
      </c>
    </row>
    <row r="298" s="80" customFormat="1" ht="17.25" spans="1:51">
      <c r="A298" s="95"/>
      <c r="B298" s="95"/>
      <c r="C298" s="95"/>
      <c r="D298" s="95"/>
      <c r="E298" s="95"/>
      <c r="F298" s="95"/>
      <c r="G298" s="95"/>
      <c r="H298" s="95"/>
      <c r="I298" s="95"/>
      <c r="J298" s="95"/>
      <c r="K298" s="95"/>
      <c r="Y298" s="98"/>
      <c r="Z298" s="80">
        <f t="shared" si="20"/>
        <v>0</v>
      </c>
      <c r="AA298" s="80">
        <f t="shared" si="19"/>
        <v>0</v>
      </c>
      <c r="AB298" s="81" t="s">
        <v>695</v>
      </c>
      <c r="AC298" s="81">
        <v>0</v>
      </c>
      <c r="AD298" s="81">
        <v>0</v>
      </c>
      <c r="AE298" s="81">
        <v>0</v>
      </c>
      <c r="AF298" s="81">
        <v>0</v>
      </c>
      <c r="AG298" s="80">
        <f>IFERROR(VLOOKUP(AB298,$AI:$AJ,2,FALSE),0)</f>
        <v>0</v>
      </c>
      <c r="AI298" s="89" t="s">
        <v>505</v>
      </c>
      <c r="AJ298" s="89" t="s">
        <v>57</v>
      </c>
      <c r="AL298" s="83"/>
      <c r="AM298" s="83"/>
      <c r="AN298" s="83"/>
      <c r="AO298" s="83"/>
      <c r="AP298" s="83"/>
      <c r="AX298" s="80" t="s">
        <v>505</v>
      </c>
      <c r="AY298" s="80" t="s">
        <v>57</v>
      </c>
    </row>
    <row r="299" s="80" customFormat="1" ht="17.25" spans="1:51">
      <c r="A299" s="95"/>
      <c r="B299" s="95"/>
      <c r="C299" s="95"/>
      <c r="D299" s="95"/>
      <c r="E299" s="95"/>
      <c r="F299" s="95"/>
      <c r="G299" s="95"/>
      <c r="H299" s="95"/>
      <c r="I299" s="95"/>
      <c r="J299" s="95"/>
      <c r="K299" s="95"/>
      <c r="Y299" s="98"/>
      <c r="Z299" s="80">
        <f t="shared" si="20"/>
        <v>0</v>
      </c>
      <c r="AA299" s="80" t="str">
        <f t="shared" si="19"/>
        <v>运营管理部</v>
      </c>
      <c r="AB299" s="81" t="s">
        <v>398</v>
      </c>
      <c r="AC299" s="81">
        <v>0</v>
      </c>
      <c r="AD299" s="81">
        <v>0</v>
      </c>
      <c r="AE299" s="81">
        <v>0</v>
      </c>
      <c r="AF299" s="81">
        <v>0</v>
      </c>
      <c r="AG299" s="80" t="str">
        <f>IFERROR(VLOOKUP(AB299,$AI:$AJ,2,FALSE),0)</f>
        <v>运营管理部</v>
      </c>
      <c r="AI299" s="89" t="s">
        <v>698</v>
      </c>
      <c r="AJ299" s="89" t="s">
        <v>57</v>
      </c>
      <c r="AL299" s="83"/>
      <c r="AM299" s="83"/>
      <c r="AN299" s="83"/>
      <c r="AO299" s="83"/>
      <c r="AP299" s="83"/>
      <c r="AX299" s="80" t="s">
        <v>698</v>
      </c>
      <c r="AY299" s="80" t="s">
        <v>57</v>
      </c>
    </row>
    <row r="300" s="80" customFormat="1" ht="17.25" spans="1:51">
      <c r="A300" s="95"/>
      <c r="B300" s="95"/>
      <c r="C300" s="95"/>
      <c r="D300" s="95"/>
      <c r="E300" s="95"/>
      <c r="F300" s="95"/>
      <c r="G300" s="95"/>
      <c r="H300" s="95"/>
      <c r="I300" s="95"/>
      <c r="J300" s="95"/>
      <c r="K300" s="95"/>
      <c r="Y300" s="98"/>
      <c r="Z300" s="80">
        <f t="shared" si="20"/>
        <v>0</v>
      </c>
      <c r="AA300" s="80" t="str">
        <f t="shared" si="19"/>
        <v>合庆支行</v>
      </c>
      <c r="AB300" s="81" t="s">
        <v>697</v>
      </c>
      <c r="AC300" s="81">
        <v>0</v>
      </c>
      <c r="AD300" s="81">
        <v>0</v>
      </c>
      <c r="AE300" s="81">
        <v>0</v>
      </c>
      <c r="AF300" s="81">
        <v>0</v>
      </c>
      <c r="AG300" s="80" t="str">
        <f>IFERROR(VLOOKUP(AB300,$AI:$AJ,2,FALSE),0)</f>
        <v>合庆支行</v>
      </c>
      <c r="AI300" s="89" t="s">
        <v>256</v>
      </c>
      <c r="AJ300" s="89" t="s">
        <v>84</v>
      </c>
      <c r="AL300" s="83"/>
      <c r="AM300" s="83"/>
      <c r="AN300" s="83"/>
      <c r="AO300" s="83"/>
      <c r="AP300" s="83"/>
      <c r="AX300" s="80" t="s">
        <v>256</v>
      </c>
      <c r="AY300" s="80" t="s">
        <v>84</v>
      </c>
    </row>
    <row r="301" s="80" customFormat="1" ht="17.25" spans="1:51">
      <c r="A301" s="95"/>
      <c r="B301" s="95"/>
      <c r="C301" s="95"/>
      <c r="D301" s="95"/>
      <c r="E301" s="95"/>
      <c r="F301" s="95"/>
      <c r="G301" s="95"/>
      <c r="H301" s="95"/>
      <c r="I301" s="95"/>
      <c r="J301" s="95"/>
      <c r="K301" s="95"/>
      <c r="Y301" s="98"/>
      <c r="Z301" s="80">
        <f t="shared" si="20"/>
        <v>0</v>
      </c>
      <c r="AA301" s="80">
        <f t="shared" si="19"/>
        <v>0</v>
      </c>
      <c r="AB301" s="81" t="s">
        <v>699</v>
      </c>
      <c r="AC301" s="81">
        <v>0</v>
      </c>
      <c r="AD301" s="81">
        <v>0</v>
      </c>
      <c r="AE301" s="81">
        <v>0</v>
      </c>
      <c r="AF301" s="81">
        <v>0</v>
      </c>
      <c r="AG301" s="80">
        <f>IFERROR(VLOOKUP(AB301,$AI:$AJ,2,FALSE),0)</f>
        <v>0</v>
      </c>
      <c r="AI301" s="89" t="s">
        <v>381</v>
      </c>
      <c r="AJ301" s="89" t="s">
        <v>84</v>
      </c>
      <c r="AL301" s="83"/>
      <c r="AM301" s="83"/>
      <c r="AN301" s="83"/>
      <c r="AO301" s="83"/>
      <c r="AP301" s="83"/>
      <c r="AX301" s="80" t="s">
        <v>381</v>
      </c>
      <c r="AY301" s="80" t="s">
        <v>84</v>
      </c>
    </row>
    <row r="302" s="80" customFormat="1" ht="17.25" spans="1:51">
      <c r="A302" s="95"/>
      <c r="B302" s="95"/>
      <c r="C302" s="95"/>
      <c r="D302" s="95"/>
      <c r="E302" s="95"/>
      <c r="F302" s="95"/>
      <c r="G302" s="95"/>
      <c r="H302" s="95"/>
      <c r="I302" s="95"/>
      <c r="J302" s="95"/>
      <c r="K302" s="95"/>
      <c r="Y302" s="98"/>
      <c r="Z302" s="80">
        <f t="shared" si="20"/>
        <v>0</v>
      </c>
      <c r="AA302" s="80" t="str">
        <f t="shared" si="19"/>
        <v>零售市场部</v>
      </c>
      <c r="AB302" s="81" t="s">
        <v>150</v>
      </c>
      <c r="AC302" s="81">
        <v>0</v>
      </c>
      <c r="AD302" s="81">
        <v>0</v>
      </c>
      <c r="AE302" s="81">
        <v>1</v>
      </c>
      <c r="AF302" s="81">
        <v>0</v>
      </c>
      <c r="AG302" s="80" t="str">
        <f>IFERROR(VLOOKUP(AB302,$AI:$AJ,2,FALSE),0)</f>
        <v>零售市场部</v>
      </c>
      <c r="AI302" s="89" t="s">
        <v>95</v>
      </c>
      <c r="AJ302" s="89" t="s">
        <v>84</v>
      </c>
      <c r="AL302" s="83"/>
      <c r="AM302" s="83"/>
      <c r="AN302" s="83"/>
      <c r="AO302" s="83"/>
      <c r="AP302" s="83"/>
      <c r="AX302" s="80" t="s">
        <v>95</v>
      </c>
      <c r="AY302" s="80" t="s">
        <v>84</v>
      </c>
    </row>
    <row r="303" s="80" customFormat="1" ht="17.25" spans="1:51">
      <c r="A303" s="95"/>
      <c r="B303" s="95"/>
      <c r="C303" s="95"/>
      <c r="D303" s="95"/>
      <c r="E303" s="95"/>
      <c r="F303" s="95"/>
      <c r="G303" s="95"/>
      <c r="H303" s="95"/>
      <c r="I303" s="95"/>
      <c r="J303" s="95"/>
      <c r="K303" s="95"/>
      <c r="Y303" s="98"/>
      <c r="Z303" s="80">
        <f t="shared" si="20"/>
        <v>0</v>
      </c>
      <c r="AA303" s="80">
        <f t="shared" si="19"/>
        <v>0</v>
      </c>
      <c r="AB303" s="81" t="s">
        <v>700</v>
      </c>
      <c r="AC303" s="81">
        <v>0</v>
      </c>
      <c r="AD303" s="81">
        <v>0</v>
      </c>
      <c r="AE303" s="81">
        <v>0</v>
      </c>
      <c r="AF303" s="81">
        <v>0</v>
      </c>
      <c r="AG303" s="80">
        <f>IFERROR(VLOOKUP(AB303,$AI:$AJ,2,FALSE),0)</f>
        <v>0</v>
      </c>
      <c r="AI303" s="93" t="s">
        <v>194</v>
      </c>
      <c r="AJ303" s="89" t="s">
        <v>84</v>
      </c>
      <c r="AL303" s="83"/>
      <c r="AM303" s="83"/>
      <c r="AN303" s="83"/>
      <c r="AO303" s="83"/>
      <c r="AP303" s="83"/>
      <c r="AX303" s="80" t="s">
        <v>194</v>
      </c>
      <c r="AY303" s="80" t="s">
        <v>84</v>
      </c>
    </row>
    <row r="304" s="80" customFormat="1" ht="17.25" spans="1:51">
      <c r="A304" s="95"/>
      <c r="B304" s="95"/>
      <c r="C304" s="95"/>
      <c r="D304" s="95"/>
      <c r="E304" s="95"/>
      <c r="F304" s="95"/>
      <c r="G304" s="95"/>
      <c r="H304" s="95"/>
      <c r="I304" s="95"/>
      <c r="J304" s="95"/>
      <c r="K304" s="95"/>
      <c r="Y304" s="98"/>
      <c r="Z304" s="80">
        <f t="shared" si="20"/>
        <v>0</v>
      </c>
      <c r="AA304" s="80" t="str">
        <f t="shared" si="19"/>
        <v>办公室</v>
      </c>
      <c r="AB304" s="81" t="s">
        <v>81</v>
      </c>
      <c r="AC304" s="81">
        <v>0</v>
      </c>
      <c r="AD304" s="81">
        <v>0</v>
      </c>
      <c r="AE304" s="81">
        <v>0</v>
      </c>
      <c r="AF304" s="81">
        <v>0</v>
      </c>
      <c r="AG304" s="80" t="str">
        <f>IFERROR(VLOOKUP(AB304,$AI:$AJ,2,FALSE),0)</f>
        <v>办公室</v>
      </c>
      <c r="AI304" s="89" t="s">
        <v>689</v>
      </c>
      <c r="AJ304" s="89" t="s">
        <v>84</v>
      </c>
      <c r="AL304" s="83"/>
      <c r="AM304" s="83"/>
      <c r="AN304" s="83"/>
      <c r="AO304" s="83"/>
      <c r="AP304" s="83"/>
      <c r="AX304" s="80" t="s">
        <v>689</v>
      </c>
      <c r="AY304" s="80" t="s">
        <v>84</v>
      </c>
    </row>
    <row r="305" s="80" customFormat="1" ht="17.25" spans="1:51">
      <c r="A305" s="95"/>
      <c r="B305" s="95"/>
      <c r="C305" s="95"/>
      <c r="D305" s="95"/>
      <c r="E305" s="95"/>
      <c r="F305" s="95"/>
      <c r="G305" s="95"/>
      <c r="H305" s="95"/>
      <c r="I305" s="95"/>
      <c r="J305" s="95"/>
      <c r="K305" s="95"/>
      <c r="Y305" s="98"/>
      <c r="Z305" s="80">
        <f t="shared" si="20"/>
        <v>0</v>
      </c>
      <c r="AA305" s="80" t="str">
        <f t="shared" si="19"/>
        <v>零售市场部</v>
      </c>
      <c r="AB305" s="81" t="s">
        <v>173</v>
      </c>
      <c r="AC305" s="81">
        <v>0</v>
      </c>
      <c r="AD305" s="81">
        <v>30000</v>
      </c>
      <c r="AE305" s="81">
        <v>1</v>
      </c>
      <c r="AF305" s="81">
        <v>64000</v>
      </c>
      <c r="AG305" s="80" t="str">
        <f>IFERROR(VLOOKUP(AB305,$AI:$AJ,2,FALSE),0)</f>
        <v>零售市场部</v>
      </c>
      <c r="AI305" s="89" t="s">
        <v>166</v>
      </c>
      <c r="AJ305" s="89" t="s">
        <v>84</v>
      </c>
      <c r="AL305" s="83"/>
      <c r="AM305" s="83"/>
      <c r="AN305" s="83"/>
      <c r="AO305" s="83"/>
      <c r="AP305" s="83"/>
      <c r="AX305" s="80" t="s">
        <v>166</v>
      </c>
      <c r="AY305" s="80" t="s">
        <v>84</v>
      </c>
    </row>
    <row r="306" s="80" customFormat="1" ht="17.25" spans="1:51">
      <c r="A306" s="95"/>
      <c r="B306" s="95"/>
      <c r="C306" s="95"/>
      <c r="D306" s="95"/>
      <c r="E306" s="95"/>
      <c r="F306" s="95"/>
      <c r="G306" s="95"/>
      <c r="H306" s="95"/>
      <c r="I306" s="95"/>
      <c r="J306" s="95"/>
      <c r="K306" s="95"/>
      <c r="Y306" s="98"/>
      <c r="Z306" s="80">
        <f t="shared" si="20"/>
        <v>0</v>
      </c>
      <c r="AA306" s="80" t="str">
        <f t="shared" si="19"/>
        <v>黄楼支行</v>
      </c>
      <c r="AB306" s="81" t="s">
        <v>321</v>
      </c>
      <c r="AC306" s="81">
        <v>0</v>
      </c>
      <c r="AD306" s="81">
        <v>50000</v>
      </c>
      <c r="AE306" s="81">
        <v>3</v>
      </c>
      <c r="AF306" s="81">
        <v>50000</v>
      </c>
      <c r="AG306" s="80" t="str">
        <f>IFERROR(VLOOKUP(AB306,$AI:$AJ,2,FALSE),0)</f>
        <v>黄楼支行</v>
      </c>
      <c r="AI306" s="89" t="s">
        <v>478</v>
      </c>
      <c r="AJ306" s="89" t="s">
        <v>84</v>
      </c>
      <c r="AL306" s="83"/>
      <c r="AM306" s="83"/>
      <c r="AN306" s="83"/>
      <c r="AO306" s="83"/>
      <c r="AP306" s="83"/>
      <c r="AX306" s="80" t="s">
        <v>478</v>
      </c>
      <c r="AY306" s="80" t="s">
        <v>84</v>
      </c>
    </row>
    <row r="307" s="80" customFormat="1" ht="17.25" spans="1:51">
      <c r="A307" s="95"/>
      <c r="B307" s="95"/>
      <c r="C307" s="95"/>
      <c r="D307" s="95"/>
      <c r="E307" s="95"/>
      <c r="F307" s="95"/>
      <c r="G307" s="95"/>
      <c r="H307" s="95"/>
      <c r="I307" s="95"/>
      <c r="J307" s="95"/>
      <c r="K307" s="95"/>
      <c r="Y307" s="98"/>
      <c r="Z307" s="80">
        <f t="shared" si="20"/>
        <v>0</v>
      </c>
      <c r="AA307" s="80" t="str">
        <f t="shared" si="19"/>
        <v>五星路支行</v>
      </c>
      <c r="AB307" s="81" t="s">
        <v>701</v>
      </c>
      <c r="AC307" s="81">
        <v>0</v>
      </c>
      <c r="AD307" s="81">
        <v>0</v>
      </c>
      <c r="AE307" s="81">
        <v>0</v>
      </c>
      <c r="AF307" s="81">
        <v>0</v>
      </c>
      <c r="AG307" s="80" t="str">
        <f>IFERROR(VLOOKUP(AB307,$AI:$AJ,2,FALSE),0)</f>
        <v>五星路支行</v>
      </c>
      <c r="AI307" s="89" t="s">
        <v>703</v>
      </c>
      <c r="AJ307" s="89" t="s">
        <v>84</v>
      </c>
      <c r="AL307" s="83"/>
      <c r="AM307" s="83"/>
      <c r="AN307" s="83"/>
      <c r="AO307" s="83"/>
      <c r="AP307" s="83"/>
      <c r="AX307" s="80" t="s">
        <v>703</v>
      </c>
      <c r="AY307" s="80" t="s">
        <v>84</v>
      </c>
    </row>
    <row r="308" s="80" customFormat="1" ht="17.25" spans="1:51">
      <c r="A308" s="95"/>
      <c r="B308" s="95"/>
      <c r="C308" s="95"/>
      <c r="D308" s="95"/>
      <c r="E308" s="95"/>
      <c r="F308" s="95"/>
      <c r="G308" s="95"/>
      <c r="H308" s="95"/>
      <c r="I308" s="95"/>
      <c r="J308" s="95"/>
      <c r="K308" s="95"/>
      <c r="Y308" s="98"/>
      <c r="Z308" s="80">
        <f t="shared" si="20"/>
        <v>0</v>
      </c>
      <c r="AA308" s="80" t="str">
        <f t="shared" si="19"/>
        <v>川沙支行</v>
      </c>
      <c r="AB308" s="81" t="s">
        <v>702</v>
      </c>
      <c r="AC308" s="81">
        <v>0</v>
      </c>
      <c r="AD308" s="81">
        <v>0</v>
      </c>
      <c r="AE308" s="81">
        <v>0</v>
      </c>
      <c r="AF308" s="81">
        <v>0</v>
      </c>
      <c r="AG308" s="80" t="str">
        <f>IFERROR(VLOOKUP(AB308,$AI:$AJ,2,FALSE),0)</f>
        <v>川沙支行</v>
      </c>
      <c r="AI308" s="89" t="s">
        <v>211</v>
      </c>
      <c r="AJ308" s="89" t="s">
        <v>135</v>
      </c>
      <c r="AL308" s="83"/>
      <c r="AM308" s="83"/>
      <c r="AN308" s="83"/>
      <c r="AO308" s="83"/>
      <c r="AP308" s="83"/>
      <c r="AX308" s="80" t="s">
        <v>211</v>
      </c>
      <c r="AY308" s="80" t="s">
        <v>135</v>
      </c>
    </row>
    <row r="309" s="80" customFormat="1" ht="17.25" spans="1:51">
      <c r="A309" s="95"/>
      <c r="B309" s="95"/>
      <c r="C309" s="95"/>
      <c r="D309" s="95"/>
      <c r="E309" s="95"/>
      <c r="F309" s="95"/>
      <c r="G309" s="95"/>
      <c r="H309" s="95"/>
      <c r="I309" s="95"/>
      <c r="J309" s="95"/>
      <c r="K309" s="95"/>
      <c r="Y309" s="98"/>
      <c r="Z309" s="80">
        <f t="shared" si="20"/>
        <v>0</v>
      </c>
      <c r="AA309" s="80" t="str">
        <f t="shared" si="19"/>
        <v>三林支行</v>
      </c>
      <c r="AB309" s="81" t="s">
        <v>704</v>
      </c>
      <c r="AC309" s="81">
        <v>0</v>
      </c>
      <c r="AD309" s="81">
        <v>0</v>
      </c>
      <c r="AE309" s="81">
        <v>0</v>
      </c>
      <c r="AF309" s="81">
        <v>0</v>
      </c>
      <c r="AG309" s="80" t="str">
        <f>IFERROR(VLOOKUP(AB309,$AI:$AJ,2,FALSE),0)</f>
        <v>三林支行</v>
      </c>
      <c r="AI309" s="89" t="s">
        <v>473</v>
      </c>
      <c r="AJ309" s="89" t="s">
        <v>135</v>
      </c>
      <c r="AL309" s="83"/>
      <c r="AM309" s="83"/>
      <c r="AN309" s="83"/>
      <c r="AO309" s="83"/>
      <c r="AP309" s="83"/>
      <c r="AX309" s="80" t="s">
        <v>473</v>
      </c>
      <c r="AY309" s="80" t="s">
        <v>135</v>
      </c>
    </row>
    <row r="310" s="80" customFormat="1" ht="17.25" spans="1:51">
      <c r="A310" s="95"/>
      <c r="B310" s="95"/>
      <c r="C310" s="95"/>
      <c r="D310" s="95"/>
      <c r="E310" s="95"/>
      <c r="F310" s="95"/>
      <c r="G310" s="95"/>
      <c r="H310" s="95"/>
      <c r="I310" s="95"/>
      <c r="J310" s="95"/>
      <c r="K310" s="95"/>
      <c r="Y310" s="98"/>
      <c r="Z310" s="80">
        <f t="shared" si="20"/>
        <v>0</v>
      </c>
      <c r="AA310" s="80" t="str">
        <f t="shared" si="19"/>
        <v>六团支行</v>
      </c>
      <c r="AB310" s="81" t="s">
        <v>705</v>
      </c>
      <c r="AC310" s="81">
        <v>0</v>
      </c>
      <c r="AD310" s="81">
        <v>0</v>
      </c>
      <c r="AE310" s="81">
        <v>0</v>
      </c>
      <c r="AF310" s="81">
        <v>0</v>
      </c>
      <c r="AG310" s="80" t="str">
        <f>IFERROR(VLOOKUP(AB310,$AI:$AJ,2,FALSE),0)</f>
        <v>六团支行</v>
      </c>
      <c r="AI310" s="91" t="s">
        <v>431</v>
      </c>
      <c r="AJ310" s="89" t="s">
        <v>135</v>
      </c>
      <c r="AL310" s="83"/>
      <c r="AM310" s="83"/>
      <c r="AN310" s="83"/>
      <c r="AO310" s="83"/>
      <c r="AP310" s="83"/>
      <c r="AX310" s="80" t="s">
        <v>431</v>
      </c>
      <c r="AY310" s="80" t="s">
        <v>135</v>
      </c>
    </row>
    <row r="311" s="80" customFormat="1" ht="17.25" spans="1:51">
      <c r="A311" s="95"/>
      <c r="B311" s="95"/>
      <c r="C311" s="95"/>
      <c r="D311" s="95"/>
      <c r="E311" s="95"/>
      <c r="F311" s="95"/>
      <c r="G311" s="95"/>
      <c r="H311" s="95"/>
      <c r="I311" s="95"/>
      <c r="J311" s="95"/>
      <c r="K311" s="95"/>
      <c r="Y311" s="98"/>
      <c r="Z311" s="80">
        <f t="shared" si="20"/>
        <v>0</v>
      </c>
      <c r="AA311" s="80" t="str">
        <f t="shared" si="19"/>
        <v>花木支行</v>
      </c>
      <c r="AB311" s="81" t="s">
        <v>154</v>
      </c>
      <c r="AC311" s="81">
        <v>0</v>
      </c>
      <c r="AD311" s="81">
        <v>1100</v>
      </c>
      <c r="AE311" s="81">
        <v>0</v>
      </c>
      <c r="AF311" s="81">
        <v>1100</v>
      </c>
      <c r="AG311" s="80" t="str">
        <f>IFERROR(VLOOKUP(AB311,$AI:$AJ,2,FALSE),0)</f>
        <v>花木支行</v>
      </c>
      <c r="AI311" s="93" t="s">
        <v>322</v>
      </c>
      <c r="AJ311" s="89" t="s">
        <v>135</v>
      </c>
      <c r="AL311" s="83"/>
      <c r="AM311" s="83"/>
      <c r="AN311" s="83"/>
      <c r="AO311" s="83"/>
      <c r="AP311" s="83"/>
      <c r="AX311" s="80" t="s">
        <v>322</v>
      </c>
      <c r="AY311" s="80" t="s">
        <v>135</v>
      </c>
    </row>
    <row r="312" s="80" customFormat="1" ht="17.25" spans="1:51">
      <c r="A312" s="95"/>
      <c r="B312" s="95"/>
      <c r="C312" s="95"/>
      <c r="D312" s="95"/>
      <c r="E312" s="95"/>
      <c r="F312" s="95"/>
      <c r="G312" s="95"/>
      <c r="H312" s="95"/>
      <c r="I312" s="95"/>
      <c r="J312" s="95"/>
      <c r="K312" s="95"/>
      <c r="Y312" s="98"/>
      <c r="Z312" s="80">
        <f t="shared" si="20"/>
        <v>0</v>
      </c>
      <c r="AA312" s="80">
        <f t="shared" si="19"/>
        <v>0</v>
      </c>
      <c r="AB312" s="81" t="s">
        <v>706</v>
      </c>
      <c r="AC312" s="81">
        <v>0</v>
      </c>
      <c r="AD312" s="81">
        <v>0</v>
      </c>
      <c r="AE312" s="81">
        <v>0</v>
      </c>
      <c r="AF312" s="81">
        <v>0</v>
      </c>
      <c r="AG312" s="80">
        <f>IFERROR(VLOOKUP(AB312,$AI:$AJ,2,FALSE),0)</f>
        <v>0</v>
      </c>
      <c r="AI312" s="94" t="s">
        <v>118</v>
      </c>
      <c r="AJ312" s="89" t="s">
        <v>135</v>
      </c>
      <c r="AL312" s="83"/>
      <c r="AM312" s="83"/>
      <c r="AN312" s="83"/>
      <c r="AO312" s="83"/>
      <c r="AP312" s="83"/>
      <c r="AX312" s="80" t="s">
        <v>118</v>
      </c>
      <c r="AY312" s="80" t="s">
        <v>135</v>
      </c>
    </row>
    <row r="313" s="80" customFormat="1" ht="17.25" spans="1:51">
      <c r="A313" s="95"/>
      <c r="B313" s="95"/>
      <c r="C313" s="95"/>
      <c r="D313" s="95"/>
      <c r="E313" s="95"/>
      <c r="F313" s="95"/>
      <c r="G313" s="95"/>
      <c r="H313" s="95"/>
      <c r="I313" s="95"/>
      <c r="J313" s="95"/>
      <c r="K313" s="95"/>
      <c r="Y313" s="98"/>
      <c r="Z313" s="80">
        <f t="shared" si="20"/>
        <v>0</v>
      </c>
      <c r="AA313" s="80" t="str">
        <f t="shared" si="19"/>
        <v>花木支行</v>
      </c>
      <c r="AB313" s="81" t="s">
        <v>694</v>
      </c>
      <c r="AC313" s="81">
        <v>0</v>
      </c>
      <c r="AD313" s="81">
        <v>0</v>
      </c>
      <c r="AE313" s="81">
        <v>0</v>
      </c>
      <c r="AF313" s="81">
        <v>0</v>
      </c>
      <c r="AG313" s="80" t="str">
        <f>IFERROR(VLOOKUP(AB313,$AI:$AJ,2,FALSE),0)</f>
        <v>花木支行</v>
      </c>
      <c r="AI313" s="93" t="s">
        <v>708</v>
      </c>
      <c r="AJ313" s="89" t="s">
        <v>135</v>
      </c>
      <c r="AL313" s="83"/>
      <c r="AM313" s="83"/>
      <c r="AN313" s="83"/>
      <c r="AO313" s="83"/>
      <c r="AP313" s="83"/>
      <c r="AX313" s="80" t="s">
        <v>708</v>
      </c>
      <c r="AY313" s="80" t="s">
        <v>135</v>
      </c>
    </row>
    <row r="314" s="80" customFormat="1" ht="17.25" spans="1:51">
      <c r="A314" s="95"/>
      <c r="B314" s="95"/>
      <c r="C314" s="95"/>
      <c r="D314" s="95"/>
      <c r="E314" s="95"/>
      <c r="F314" s="95"/>
      <c r="G314" s="95"/>
      <c r="H314" s="95"/>
      <c r="I314" s="95"/>
      <c r="J314" s="95"/>
      <c r="K314" s="95"/>
      <c r="Y314" s="98"/>
      <c r="Z314" s="80">
        <f t="shared" si="20"/>
        <v>0</v>
      </c>
      <c r="AA314" s="80" t="str">
        <f t="shared" si="19"/>
        <v>施湾支行</v>
      </c>
      <c r="AB314" s="81" t="s">
        <v>707</v>
      </c>
      <c r="AC314" s="81">
        <v>0</v>
      </c>
      <c r="AD314" s="81">
        <v>0</v>
      </c>
      <c r="AE314" s="81">
        <v>0</v>
      </c>
      <c r="AF314" s="81">
        <v>0</v>
      </c>
      <c r="AG314" s="80" t="str">
        <f>IFERROR(VLOOKUP(AB314,$AI:$AJ,2,FALSE),0)</f>
        <v>施湾支行</v>
      </c>
      <c r="AI314" s="89" t="s">
        <v>464</v>
      </c>
      <c r="AJ314" s="89" t="s">
        <v>135</v>
      </c>
      <c r="AL314" s="83"/>
      <c r="AM314" s="83"/>
      <c r="AN314" s="83"/>
      <c r="AO314" s="83"/>
      <c r="AP314" s="83"/>
      <c r="AX314" s="80" t="s">
        <v>464</v>
      </c>
      <c r="AY314" s="80" t="s">
        <v>135</v>
      </c>
    </row>
    <row r="315" s="80" customFormat="1" ht="17.25" spans="1:51">
      <c r="A315" s="95"/>
      <c r="B315" s="95"/>
      <c r="C315" s="95"/>
      <c r="D315" s="95"/>
      <c r="E315" s="95"/>
      <c r="F315" s="95"/>
      <c r="G315" s="95"/>
      <c r="H315" s="95"/>
      <c r="I315" s="95"/>
      <c r="J315" s="95"/>
      <c r="K315" s="95"/>
      <c r="Y315" s="98"/>
      <c r="Z315" s="80">
        <f t="shared" si="20"/>
        <v>0</v>
      </c>
      <c r="AA315" s="80" t="str">
        <f t="shared" si="19"/>
        <v>东沟支行</v>
      </c>
      <c r="AB315" s="81" t="s">
        <v>709</v>
      </c>
      <c r="AC315" s="81">
        <v>0</v>
      </c>
      <c r="AD315" s="81">
        <v>0</v>
      </c>
      <c r="AE315" s="81">
        <v>0</v>
      </c>
      <c r="AF315" s="81">
        <v>0</v>
      </c>
      <c r="AG315" s="80" t="str">
        <f>IFERROR(VLOOKUP(AB315,$AI:$AJ,2,FALSE),0)</f>
        <v>东沟支行</v>
      </c>
      <c r="AI315" s="89" t="s">
        <v>710</v>
      </c>
      <c r="AJ315" s="89" t="s">
        <v>135</v>
      </c>
      <c r="AL315" s="83"/>
      <c r="AM315" s="83"/>
      <c r="AN315" s="83"/>
      <c r="AO315" s="83"/>
      <c r="AP315" s="83"/>
      <c r="AX315" s="80" t="s">
        <v>710</v>
      </c>
      <c r="AY315" s="80" t="s">
        <v>135</v>
      </c>
    </row>
    <row r="316" s="80" customFormat="1" ht="17.25" spans="1:51">
      <c r="A316" s="95"/>
      <c r="B316" s="95"/>
      <c r="C316" s="95"/>
      <c r="D316" s="95"/>
      <c r="E316" s="95"/>
      <c r="F316" s="95"/>
      <c r="G316" s="95"/>
      <c r="H316" s="95"/>
      <c r="I316" s="95"/>
      <c r="J316" s="95"/>
      <c r="K316" s="95"/>
      <c r="Y316" s="98"/>
      <c r="Z316" s="80">
        <f t="shared" si="20"/>
        <v>0</v>
      </c>
      <c r="AA316" s="80" t="str">
        <f t="shared" si="19"/>
        <v>北蔡支行</v>
      </c>
      <c r="AB316" s="81" t="s">
        <v>326</v>
      </c>
      <c r="AC316" s="81">
        <v>0</v>
      </c>
      <c r="AD316" s="81">
        <v>0</v>
      </c>
      <c r="AE316" s="81">
        <v>0</v>
      </c>
      <c r="AF316" s="81">
        <v>0</v>
      </c>
      <c r="AG316" s="80" t="str">
        <f>IFERROR(VLOOKUP(AB316,$AI:$AJ,2,FALSE),0)</f>
        <v>北蔡支行</v>
      </c>
      <c r="AI316" s="89" t="s">
        <v>232</v>
      </c>
      <c r="AJ316" s="89" t="s">
        <v>93</v>
      </c>
      <c r="AL316" s="83"/>
      <c r="AM316" s="83"/>
      <c r="AN316" s="83"/>
      <c r="AO316" s="83"/>
      <c r="AP316" s="83"/>
      <c r="AX316" s="80" t="s">
        <v>232</v>
      </c>
      <c r="AY316" s="80" t="s">
        <v>93</v>
      </c>
    </row>
    <row r="317" s="80" customFormat="1" ht="17.25" spans="1:51">
      <c r="A317" s="95"/>
      <c r="B317" s="95"/>
      <c r="C317" s="95"/>
      <c r="D317" s="95"/>
      <c r="E317" s="95"/>
      <c r="F317" s="95"/>
      <c r="G317" s="95"/>
      <c r="H317" s="95"/>
      <c r="I317" s="95"/>
      <c r="J317" s="95"/>
      <c r="K317" s="95"/>
      <c r="Y317" s="98"/>
      <c r="Z317" s="80">
        <f t="shared" si="20"/>
        <v>0</v>
      </c>
      <c r="AA317" s="80" t="str">
        <f t="shared" si="19"/>
        <v>办公室</v>
      </c>
      <c r="AB317" s="81" t="s">
        <v>92</v>
      </c>
      <c r="AC317" s="81">
        <v>0</v>
      </c>
      <c r="AD317" s="81">
        <v>0</v>
      </c>
      <c r="AE317" s="81">
        <v>0</v>
      </c>
      <c r="AF317" s="81">
        <v>0</v>
      </c>
      <c r="AG317" s="80" t="str">
        <f>IFERROR(VLOOKUP(AB317,$AI:$AJ,2,FALSE),0)</f>
        <v>办公室</v>
      </c>
      <c r="AI317" s="89" t="s">
        <v>712</v>
      </c>
      <c r="AJ317" s="89" t="s">
        <v>182</v>
      </c>
      <c r="AL317" s="83"/>
      <c r="AM317" s="83"/>
      <c r="AN317" s="83"/>
      <c r="AO317" s="83"/>
      <c r="AP317" s="83"/>
      <c r="AX317" s="80" t="s">
        <v>712</v>
      </c>
      <c r="AY317" s="80" t="s">
        <v>182</v>
      </c>
    </row>
    <row r="318" s="80" customFormat="1" ht="17.25" spans="1:51">
      <c r="A318" s="95"/>
      <c r="B318" s="95"/>
      <c r="C318" s="95"/>
      <c r="D318" s="95"/>
      <c r="E318" s="95"/>
      <c r="F318" s="95"/>
      <c r="G318" s="95"/>
      <c r="H318" s="95"/>
      <c r="I318" s="95"/>
      <c r="J318" s="95"/>
      <c r="K318" s="95"/>
      <c r="Y318" s="98"/>
      <c r="Z318" s="80">
        <f t="shared" si="20"/>
        <v>0</v>
      </c>
      <c r="AA318" s="80" t="str">
        <f t="shared" si="19"/>
        <v>张江支行</v>
      </c>
      <c r="AB318" s="81" t="s">
        <v>711</v>
      </c>
      <c r="AC318" s="81">
        <v>0</v>
      </c>
      <c r="AD318" s="81">
        <v>0</v>
      </c>
      <c r="AE318" s="81">
        <v>0</v>
      </c>
      <c r="AF318" s="81">
        <v>0</v>
      </c>
      <c r="AG318" s="80" t="str">
        <f>IFERROR(VLOOKUP(AB318,$AI:$AJ,2,FALSE),0)</f>
        <v>张江支行</v>
      </c>
      <c r="AI318" s="92" t="s">
        <v>85</v>
      </c>
      <c r="AJ318" s="89" t="s">
        <v>93</v>
      </c>
      <c r="AL318" s="83"/>
      <c r="AM318" s="83"/>
      <c r="AN318" s="83"/>
      <c r="AO318" s="83"/>
      <c r="AP318" s="83"/>
      <c r="AX318" s="80" t="s">
        <v>85</v>
      </c>
      <c r="AY318" s="80" t="s">
        <v>93</v>
      </c>
    </row>
    <row r="319" s="80" customFormat="1" ht="17.25" spans="1:51">
      <c r="A319" s="95"/>
      <c r="B319" s="95"/>
      <c r="C319" s="95"/>
      <c r="D319" s="95"/>
      <c r="E319" s="95"/>
      <c r="F319" s="95"/>
      <c r="G319" s="95"/>
      <c r="H319" s="95"/>
      <c r="I319" s="95"/>
      <c r="J319" s="95"/>
      <c r="K319" s="95"/>
      <c r="Y319" s="98"/>
      <c r="Z319" s="80">
        <f t="shared" si="20"/>
        <v>0</v>
      </c>
      <c r="AA319" s="80" t="str">
        <f t="shared" si="19"/>
        <v>三林支行</v>
      </c>
      <c r="AB319" s="81" t="s">
        <v>713</v>
      </c>
      <c r="AC319" s="81">
        <v>0</v>
      </c>
      <c r="AD319" s="81">
        <v>0</v>
      </c>
      <c r="AE319" s="81">
        <v>0</v>
      </c>
      <c r="AF319" s="81">
        <v>0</v>
      </c>
      <c r="AG319" s="80" t="str">
        <f>IFERROR(VLOOKUP(AB319,$AI:$AJ,2,FALSE),0)</f>
        <v>三林支行</v>
      </c>
      <c r="AI319" s="89" t="s">
        <v>573</v>
      </c>
      <c r="AJ319" s="89" t="s">
        <v>93</v>
      </c>
      <c r="AL319" s="83"/>
      <c r="AM319" s="83"/>
      <c r="AN319" s="83"/>
      <c r="AO319" s="83"/>
      <c r="AP319" s="83"/>
      <c r="AX319" s="80" t="s">
        <v>573</v>
      </c>
      <c r="AY319" s="80" t="s">
        <v>93</v>
      </c>
    </row>
    <row r="320" s="80" customFormat="1" ht="17.25" spans="1:51">
      <c r="A320" s="95"/>
      <c r="B320" s="95"/>
      <c r="C320" s="95"/>
      <c r="D320" s="95"/>
      <c r="E320" s="95"/>
      <c r="F320" s="95"/>
      <c r="G320" s="95"/>
      <c r="H320" s="95"/>
      <c r="I320" s="95"/>
      <c r="J320" s="95"/>
      <c r="K320" s="95"/>
      <c r="Y320" s="98"/>
      <c r="Z320" s="80">
        <f t="shared" si="20"/>
        <v>0</v>
      </c>
      <c r="AA320" s="80" t="str">
        <f t="shared" si="19"/>
        <v>运营管理部</v>
      </c>
      <c r="AB320" s="81" t="s">
        <v>285</v>
      </c>
      <c r="AC320" s="81">
        <v>0</v>
      </c>
      <c r="AD320" s="81">
        <v>0</v>
      </c>
      <c r="AE320" s="81">
        <v>0</v>
      </c>
      <c r="AF320" s="81">
        <v>0</v>
      </c>
      <c r="AG320" s="80" t="str">
        <f>IFERROR(VLOOKUP(AB320,$AI:$AJ,2,FALSE),0)</f>
        <v>运营管理部</v>
      </c>
      <c r="AI320" s="89" t="s">
        <v>715</v>
      </c>
      <c r="AJ320" s="89" t="s">
        <v>72</v>
      </c>
      <c r="AL320" s="83"/>
      <c r="AM320" s="83"/>
      <c r="AN320" s="83"/>
      <c r="AO320" s="83"/>
      <c r="AP320" s="83"/>
      <c r="AX320" s="80" t="s">
        <v>715</v>
      </c>
      <c r="AY320" s="80" t="s">
        <v>72</v>
      </c>
    </row>
    <row r="321" s="80" customFormat="1" ht="17.25" spans="1:51">
      <c r="A321" s="95"/>
      <c r="B321" s="95"/>
      <c r="C321" s="95"/>
      <c r="D321" s="95"/>
      <c r="E321" s="95"/>
      <c r="F321" s="95"/>
      <c r="G321" s="95"/>
      <c r="H321" s="95"/>
      <c r="I321" s="95"/>
      <c r="J321" s="95"/>
      <c r="K321" s="95"/>
      <c r="Y321" s="98"/>
      <c r="Z321" s="80">
        <f t="shared" si="20"/>
        <v>0</v>
      </c>
      <c r="AA321" s="80">
        <f t="shared" si="19"/>
        <v>0</v>
      </c>
      <c r="AB321" s="81" t="s">
        <v>714</v>
      </c>
      <c r="AC321" s="81">
        <v>0</v>
      </c>
      <c r="AD321" s="81">
        <v>0</v>
      </c>
      <c r="AE321" s="81">
        <v>0</v>
      </c>
      <c r="AF321" s="81">
        <v>19000</v>
      </c>
      <c r="AG321" s="80">
        <f>IFERROR(VLOOKUP(AB321,$AI:$AJ,2,FALSE),0)</f>
        <v>0</v>
      </c>
      <c r="AI321" s="89" t="s">
        <v>638</v>
      </c>
      <c r="AJ321" s="89" t="s">
        <v>72</v>
      </c>
      <c r="AL321" s="83"/>
      <c r="AM321" s="83"/>
      <c r="AN321" s="83"/>
      <c r="AO321" s="83"/>
      <c r="AP321" s="83"/>
      <c r="AX321" s="80" t="s">
        <v>638</v>
      </c>
      <c r="AY321" s="80" t="s">
        <v>72</v>
      </c>
    </row>
    <row r="322" s="80" customFormat="1" ht="17.25" spans="1:51">
      <c r="A322" s="95"/>
      <c r="B322" s="95"/>
      <c r="C322" s="95"/>
      <c r="D322" s="95"/>
      <c r="E322" s="95"/>
      <c r="F322" s="95"/>
      <c r="G322" s="95"/>
      <c r="H322" s="95"/>
      <c r="I322" s="95"/>
      <c r="J322" s="95"/>
      <c r="K322" s="95"/>
      <c r="Y322" s="98"/>
      <c r="Z322" s="80">
        <f t="shared" si="20"/>
        <v>0</v>
      </c>
      <c r="AA322" s="80" t="str">
        <f t="shared" ref="AA322:AA385" si="21">AG322</f>
        <v>运营管理部</v>
      </c>
      <c r="AB322" s="81" t="s">
        <v>350</v>
      </c>
      <c r="AC322" s="81">
        <v>0</v>
      </c>
      <c r="AD322" s="81">
        <v>0</v>
      </c>
      <c r="AE322" s="81">
        <v>0</v>
      </c>
      <c r="AF322" s="81">
        <v>0</v>
      </c>
      <c r="AG322" s="80" t="str">
        <f>IFERROR(VLOOKUP(AB322,$AI:$AJ,2,FALSE),0)</f>
        <v>运营管理部</v>
      </c>
      <c r="AI322" s="89" t="s">
        <v>627</v>
      </c>
      <c r="AJ322" s="89" t="s">
        <v>72</v>
      </c>
      <c r="AL322" s="83"/>
      <c r="AM322" s="83"/>
      <c r="AN322" s="83"/>
      <c r="AO322" s="83"/>
      <c r="AP322" s="83"/>
      <c r="AX322" s="80" t="s">
        <v>627</v>
      </c>
      <c r="AY322" s="80" t="s">
        <v>72</v>
      </c>
    </row>
    <row r="323" s="80" customFormat="1" ht="17.25" spans="1:51">
      <c r="A323" s="95"/>
      <c r="B323" s="95"/>
      <c r="C323" s="95"/>
      <c r="D323" s="95"/>
      <c r="E323" s="95"/>
      <c r="F323" s="95"/>
      <c r="G323" s="95"/>
      <c r="H323" s="95"/>
      <c r="I323" s="95"/>
      <c r="J323" s="95"/>
      <c r="K323" s="95"/>
      <c r="Y323" s="98"/>
      <c r="Z323" s="80">
        <f t="shared" si="20"/>
        <v>0</v>
      </c>
      <c r="AA323" s="80" t="str">
        <f t="shared" si="21"/>
        <v>北蔡支行</v>
      </c>
      <c r="AB323" s="81" t="s">
        <v>176</v>
      </c>
      <c r="AC323" s="81">
        <v>0</v>
      </c>
      <c r="AD323" s="81">
        <v>0</v>
      </c>
      <c r="AE323" s="81">
        <v>0</v>
      </c>
      <c r="AF323" s="81">
        <v>0</v>
      </c>
      <c r="AG323" s="80" t="str">
        <f>IFERROR(VLOOKUP(AB323,$AI:$AJ,2,FALSE),0)</f>
        <v>北蔡支行</v>
      </c>
      <c r="AI323" s="89" t="s">
        <v>623</v>
      </c>
      <c r="AJ323" s="89" t="s">
        <v>72</v>
      </c>
      <c r="AL323" s="83"/>
      <c r="AM323" s="83"/>
      <c r="AN323" s="83"/>
      <c r="AO323" s="83"/>
      <c r="AP323" s="83"/>
      <c r="AX323" s="80" t="s">
        <v>623</v>
      </c>
      <c r="AY323" s="80" t="s">
        <v>72</v>
      </c>
    </row>
    <row r="324" s="80" customFormat="1" ht="17.25" spans="1:51">
      <c r="A324" s="95"/>
      <c r="B324" s="95"/>
      <c r="C324" s="95"/>
      <c r="D324" s="95"/>
      <c r="E324" s="95"/>
      <c r="F324" s="95"/>
      <c r="G324" s="95"/>
      <c r="H324" s="95"/>
      <c r="I324" s="95"/>
      <c r="J324" s="95"/>
      <c r="K324" s="95"/>
      <c r="Y324" s="98"/>
      <c r="Z324" s="80">
        <f t="shared" ref="Z324:Z387" si="22">P324-Y324</f>
        <v>0</v>
      </c>
      <c r="AA324" s="80" t="str">
        <f t="shared" si="21"/>
        <v>高桥支行</v>
      </c>
      <c r="AB324" s="81" t="s">
        <v>716</v>
      </c>
      <c r="AC324" s="81">
        <v>1</v>
      </c>
      <c r="AD324" s="81">
        <v>111000</v>
      </c>
      <c r="AE324" s="81">
        <v>1</v>
      </c>
      <c r="AF324" s="81">
        <v>111000</v>
      </c>
      <c r="AG324" s="80" t="str">
        <f>IFERROR(VLOOKUP(AB324,$AI:$AJ,2,FALSE),0)</f>
        <v>高桥支行</v>
      </c>
      <c r="AI324" s="89" t="s">
        <v>717</v>
      </c>
      <c r="AJ324" s="89" t="s">
        <v>72</v>
      </c>
      <c r="AL324" s="83"/>
      <c r="AM324" s="83"/>
      <c r="AN324" s="83"/>
      <c r="AO324" s="83"/>
      <c r="AP324" s="83"/>
      <c r="AX324" s="80" t="s">
        <v>717</v>
      </c>
      <c r="AY324" s="80" t="s">
        <v>72</v>
      </c>
    </row>
    <row r="325" s="80" customFormat="1" ht="17.25" spans="1:51">
      <c r="A325" s="95"/>
      <c r="B325" s="95"/>
      <c r="C325" s="95"/>
      <c r="D325" s="95"/>
      <c r="E325" s="95"/>
      <c r="F325" s="95"/>
      <c r="G325" s="95"/>
      <c r="H325" s="95"/>
      <c r="I325" s="95"/>
      <c r="J325" s="95"/>
      <c r="K325" s="95"/>
      <c r="Y325" s="98"/>
      <c r="Z325" s="80">
        <f t="shared" si="22"/>
        <v>0</v>
      </c>
      <c r="AA325" s="80" t="str">
        <f t="shared" si="21"/>
        <v>营业部</v>
      </c>
      <c r="AB325" s="81" t="s">
        <v>331</v>
      </c>
      <c r="AC325" s="81">
        <v>0</v>
      </c>
      <c r="AD325" s="81">
        <v>0</v>
      </c>
      <c r="AE325" s="81">
        <v>0</v>
      </c>
      <c r="AF325" s="81">
        <v>158000</v>
      </c>
      <c r="AG325" s="80" t="str">
        <f>IFERROR(VLOOKUP(AB325,$AI:$AJ,2,FALSE),0)</f>
        <v>营业部</v>
      </c>
      <c r="AI325" s="89" t="s">
        <v>390</v>
      </c>
      <c r="AJ325" s="89" t="s">
        <v>72</v>
      </c>
      <c r="AL325" s="83"/>
      <c r="AM325" s="83"/>
      <c r="AN325" s="83"/>
      <c r="AO325" s="83"/>
      <c r="AP325" s="83"/>
      <c r="AX325" s="80" t="s">
        <v>390</v>
      </c>
      <c r="AY325" s="80" t="s">
        <v>72</v>
      </c>
    </row>
    <row r="326" s="80" customFormat="1" ht="17.25" spans="1:51">
      <c r="A326" s="95"/>
      <c r="B326" s="95"/>
      <c r="C326" s="95"/>
      <c r="D326" s="95"/>
      <c r="E326" s="95"/>
      <c r="F326" s="95"/>
      <c r="G326" s="95"/>
      <c r="H326" s="95"/>
      <c r="I326" s="95"/>
      <c r="J326" s="95"/>
      <c r="K326" s="95"/>
      <c r="Y326" s="98"/>
      <c r="Z326" s="80">
        <f t="shared" si="22"/>
        <v>0</v>
      </c>
      <c r="AA326" s="80">
        <f t="shared" si="21"/>
        <v>0</v>
      </c>
      <c r="AB326" s="81" t="s">
        <v>718</v>
      </c>
      <c r="AC326" s="81">
        <v>0</v>
      </c>
      <c r="AD326" s="81">
        <v>0</v>
      </c>
      <c r="AE326" s="81">
        <v>0</v>
      </c>
      <c r="AF326" s="81">
        <v>0</v>
      </c>
      <c r="AG326" s="80">
        <f>IFERROR(VLOOKUP(AB326,$AI:$AJ,2,FALSE),0)</f>
        <v>0</v>
      </c>
      <c r="AI326" s="89" t="s">
        <v>396</v>
      </c>
      <c r="AJ326" s="89" t="s">
        <v>72</v>
      </c>
      <c r="AL326" s="83"/>
      <c r="AM326" s="83"/>
      <c r="AN326" s="83"/>
      <c r="AO326" s="83"/>
      <c r="AP326" s="83"/>
      <c r="AX326" s="80" t="s">
        <v>396</v>
      </c>
      <c r="AY326" s="80" t="s">
        <v>72</v>
      </c>
    </row>
    <row r="327" s="80" customFormat="1" ht="17.25" spans="1:51">
      <c r="A327" s="95"/>
      <c r="B327" s="95"/>
      <c r="C327" s="95"/>
      <c r="D327" s="95"/>
      <c r="E327" s="95"/>
      <c r="F327" s="95"/>
      <c r="G327" s="95"/>
      <c r="H327" s="95"/>
      <c r="I327" s="95"/>
      <c r="J327" s="95"/>
      <c r="K327" s="95"/>
      <c r="Y327" s="98"/>
      <c r="Z327" s="80">
        <f t="shared" si="22"/>
        <v>0</v>
      </c>
      <c r="AA327" s="80">
        <f t="shared" si="21"/>
        <v>0</v>
      </c>
      <c r="AB327" s="81" t="s">
        <v>334</v>
      </c>
      <c r="AC327" s="81">
        <v>0</v>
      </c>
      <c r="AD327" s="81">
        <v>0</v>
      </c>
      <c r="AE327" s="81">
        <v>0</v>
      </c>
      <c r="AF327" s="81">
        <v>0</v>
      </c>
      <c r="AG327" s="80">
        <f>IFERROR(VLOOKUP(AB327,$AI:$AJ,2,FALSE),0)</f>
        <v>0</v>
      </c>
      <c r="AI327" s="89" t="s">
        <v>719</v>
      </c>
      <c r="AJ327" s="89" t="s">
        <v>72</v>
      </c>
      <c r="AL327" s="83"/>
      <c r="AM327" s="83"/>
      <c r="AN327" s="83"/>
      <c r="AO327" s="83"/>
      <c r="AP327" s="83"/>
      <c r="AX327" s="80" t="s">
        <v>719</v>
      </c>
      <c r="AY327" s="80" t="s">
        <v>72</v>
      </c>
    </row>
    <row r="328" s="80" customFormat="1" ht="17.25" spans="1:51">
      <c r="A328" s="95"/>
      <c r="B328" s="95"/>
      <c r="C328" s="95"/>
      <c r="D328" s="95"/>
      <c r="E328" s="95"/>
      <c r="F328" s="95"/>
      <c r="G328" s="95"/>
      <c r="H328" s="95"/>
      <c r="I328" s="95"/>
      <c r="J328" s="95"/>
      <c r="K328" s="95"/>
      <c r="Y328" s="98"/>
      <c r="Z328" s="80">
        <f t="shared" si="22"/>
        <v>0</v>
      </c>
      <c r="AA328" s="80" t="str">
        <f t="shared" si="21"/>
        <v>市场一部</v>
      </c>
      <c r="AB328" s="81" t="s">
        <v>580</v>
      </c>
      <c r="AC328" s="81">
        <v>0</v>
      </c>
      <c r="AD328" s="81">
        <v>0</v>
      </c>
      <c r="AE328" s="81">
        <v>0</v>
      </c>
      <c r="AF328" s="81">
        <v>2734</v>
      </c>
      <c r="AG328" s="80" t="str">
        <f>IFERROR(VLOOKUP(AB328,$AI:$AJ,2,FALSE),0)</f>
        <v>市场一部</v>
      </c>
      <c r="AI328" s="89" t="s">
        <v>720</v>
      </c>
      <c r="AJ328" s="89" t="s">
        <v>72</v>
      </c>
      <c r="AL328" s="83"/>
      <c r="AM328" s="83"/>
      <c r="AN328" s="83"/>
      <c r="AO328" s="83"/>
      <c r="AP328" s="83"/>
      <c r="AX328" s="80" t="s">
        <v>720</v>
      </c>
      <c r="AY328" s="80" t="s">
        <v>72</v>
      </c>
    </row>
    <row r="329" s="80" customFormat="1" ht="17.25" spans="1:51">
      <c r="A329" s="95"/>
      <c r="B329" s="95"/>
      <c r="C329" s="95"/>
      <c r="D329" s="95"/>
      <c r="E329" s="95"/>
      <c r="F329" s="95"/>
      <c r="G329" s="95"/>
      <c r="H329" s="95"/>
      <c r="I329" s="95"/>
      <c r="J329" s="95"/>
      <c r="K329" s="95"/>
      <c r="Y329" s="98"/>
      <c r="Z329" s="80">
        <f t="shared" si="22"/>
        <v>0</v>
      </c>
      <c r="AA329" s="80" t="str">
        <f t="shared" si="21"/>
        <v>风险管理部</v>
      </c>
      <c r="AB329" s="81" t="s">
        <v>483</v>
      </c>
      <c r="AC329" s="81">
        <v>0</v>
      </c>
      <c r="AD329" s="81">
        <v>0</v>
      </c>
      <c r="AE329" s="81">
        <v>0</v>
      </c>
      <c r="AF329" s="81">
        <v>0</v>
      </c>
      <c r="AG329" s="80" t="str">
        <f>IFERROR(VLOOKUP(AB329,$AI:$AJ,2,FALSE),0)</f>
        <v>风险管理部</v>
      </c>
      <c r="AI329" s="89" t="s">
        <v>722</v>
      </c>
      <c r="AJ329" s="89" t="s">
        <v>72</v>
      </c>
      <c r="AL329" s="83"/>
      <c r="AM329" s="83"/>
      <c r="AN329" s="83"/>
      <c r="AO329" s="83"/>
      <c r="AP329" s="83"/>
      <c r="AX329" s="80" t="s">
        <v>722</v>
      </c>
      <c r="AY329" s="80" t="s">
        <v>72</v>
      </c>
    </row>
    <row r="330" s="80" customFormat="1" ht="17.25" spans="1:51">
      <c r="A330" s="95"/>
      <c r="B330" s="95"/>
      <c r="C330" s="95"/>
      <c r="D330" s="95"/>
      <c r="E330" s="95"/>
      <c r="F330" s="95"/>
      <c r="G330" s="95"/>
      <c r="H330" s="95"/>
      <c r="I330" s="95"/>
      <c r="J330" s="95"/>
      <c r="K330" s="95"/>
      <c r="Y330" s="98"/>
      <c r="Z330" s="80">
        <f t="shared" si="22"/>
        <v>0</v>
      </c>
      <c r="AA330" s="80">
        <f t="shared" si="21"/>
        <v>0</v>
      </c>
      <c r="AB330" s="81" t="s">
        <v>721</v>
      </c>
      <c r="AC330" s="81">
        <v>0</v>
      </c>
      <c r="AD330" s="81">
        <v>0</v>
      </c>
      <c r="AE330" s="81">
        <v>0</v>
      </c>
      <c r="AF330" s="81">
        <v>0</v>
      </c>
      <c r="AG330" s="80">
        <f>IFERROR(VLOOKUP(AB330,$AI:$AJ,2,FALSE),0)</f>
        <v>0</v>
      </c>
      <c r="AI330" s="89" t="s">
        <v>704</v>
      </c>
      <c r="AJ330" s="89" t="s">
        <v>72</v>
      </c>
      <c r="AL330" s="83"/>
      <c r="AM330" s="83"/>
      <c r="AN330" s="83"/>
      <c r="AO330" s="83"/>
      <c r="AP330" s="83"/>
      <c r="AX330" s="80" t="s">
        <v>704</v>
      </c>
      <c r="AY330" s="80" t="s">
        <v>72</v>
      </c>
    </row>
    <row r="331" s="80" customFormat="1" ht="17.25" spans="1:51">
      <c r="A331" s="95"/>
      <c r="B331" s="95"/>
      <c r="C331" s="95"/>
      <c r="D331" s="95"/>
      <c r="E331" s="95"/>
      <c r="F331" s="95"/>
      <c r="G331" s="95"/>
      <c r="H331" s="95"/>
      <c r="I331" s="95"/>
      <c r="J331" s="95"/>
      <c r="K331" s="95"/>
      <c r="Y331" s="98"/>
      <c r="Z331" s="80">
        <f t="shared" si="22"/>
        <v>0</v>
      </c>
      <c r="AA331" s="80">
        <f t="shared" si="21"/>
        <v>0</v>
      </c>
      <c r="AB331" s="81" t="s">
        <v>723</v>
      </c>
      <c r="AC331" s="81">
        <v>0</v>
      </c>
      <c r="AD331" s="81">
        <v>0</v>
      </c>
      <c r="AE331" s="81">
        <v>0</v>
      </c>
      <c r="AF331" s="81">
        <v>0</v>
      </c>
      <c r="AG331" s="80">
        <f>IFERROR(VLOOKUP(AB331,$AI:$AJ,2,FALSE),0)</f>
        <v>0</v>
      </c>
      <c r="AI331" s="89" t="s">
        <v>281</v>
      </c>
      <c r="AJ331" s="89" t="s">
        <v>72</v>
      </c>
      <c r="AL331" s="83"/>
      <c r="AM331" s="83"/>
      <c r="AN331" s="83"/>
      <c r="AO331" s="83"/>
      <c r="AP331" s="83"/>
      <c r="AX331" s="80" t="s">
        <v>281</v>
      </c>
      <c r="AY331" s="80" t="s">
        <v>72</v>
      </c>
    </row>
    <row r="332" s="80" customFormat="1" ht="17.25" spans="1:51">
      <c r="A332" s="95"/>
      <c r="B332" s="95"/>
      <c r="C332" s="95"/>
      <c r="D332" s="95"/>
      <c r="E332" s="95"/>
      <c r="F332" s="95"/>
      <c r="G332" s="95"/>
      <c r="H332" s="95"/>
      <c r="I332" s="95"/>
      <c r="J332" s="95"/>
      <c r="K332" s="95"/>
      <c r="Y332" s="98"/>
      <c r="Z332" s="80">
        <f t="shared" si="22"/>
        <v>0</v>
      </c>
      <c r="AA332" s="80" t="str">
        <f t="shared" si="21"/>
        <v>合规内控部</v>
      </c>
      <c r="AB332" s="81" t="s">
        <v>479</v>
      </c>
      <c r="AC332" s="81">
        <v>0</v>
      </c>
      <c r="AD332" s="81">
        <v>0</v>
      </c>
      <c r="AE332" s="81">
        <v>0</v>
      </c>
      <c r="AF332" s="81">
        <v>0</v>
      </c>
      <c r="AG332" s="80" t="str">
        <f>IFERROR(VLOOKUP(AB332,$AI:$AJ,2,FALSE),0)</f>
        <v>合规内控部</v>
      </c>
      <c r="AI332" s="89" t="s">
        <v>601</v>
      </c>
      <c r="AJ332" s="89" t="s">
        <v>72</v>
      </c>
      <c r="AL332" s="83"/>
      <c r="AM332" s="83"/>
      <c r="AN332" s="83"/>
      <c r="AO332" s="83"/>
      <c r="AP332" s="83"/>
      <c r="AX332" s="80" t="s">
        <v>601</v>
      </c>
      <c r="AY332" s="80" t="s">
        <v>72</v>
      </c>
    </row>
    <row r="333" s="80" customFormat="1" ht="17.25" spans="1:51">
      <c r="A333" s="95"/>
      <c r="B333" s="95"/>
      <c r="C333" s="95"/>
      <c r="D333" s="95"/>
      <c r="E333" s="95"/>
      <c r="F333" s="95"/>
      <c r="G333" s="95"/>
      <c r="H333" s="95"/>
      <c r="I333" s="95"/>
      <c r="J333" s="95"/>
      <c r="K333" s="95"/>
      <c r="Y333" s="98"/>
      <c r="Z333" s="80">
        <f t="shared" si="22"/>
        <v>0</v>
      </c>
      <c r="AA333" s="80" t="str">
        <f t="shared" si="21"/>
        <v>零售市场部</v>
      </c>
      <c r="AB333" s="81" t="s">
        <v>158</v>
      </c>
      <c r="AC333" s="81">
        <v>0</v>
      </c>
      <c r="AD333" s="81">
        <v>0</v>
      </c>
      <c r="AE333" s="81">
        <v>0</v>
      </c>
      <c r="AF333" s="81">
        <v>30000</v>
      </c>
      <c r="AG333" s="80" t="str">
        <f>IFERROR(VLOOKUP(AB333,$AI:$AJ,2,FALSE),0)</f>
        <v>零售市场部</v>
      </c>
      <c r="AI333" s="89" t="s">
        <v>724</v>
      </c>
      <c r="AJ333" s="89" t="s">
        <v>72</v>
      </c>
      <c r="AL333" s="83"/>
      <c r="AM333" s="83"/>
      <c r="AN333" s="83"/>
      <c r="AO333" s="83"/>
      <c r="AP333" s="83"/>
      <c r="AX333" s="80" t="s">
        <v>724</v>
      </c>
      <c r="AY333" s="80" t="s">
        <v>72</v>
      </c>
    </row>
    <row r="334" s="80" customFormat="1" ht="17.25" spans="1:51">
      <c r="A334" s="95"/>
      <c r="B334" s="95"/>
      <c r="C334" s="95"/>
      <c r="D334" s="95"/>
      <c r="E334" s="95"/>
      <c r="F334" s="95"/>
      <c r="G334" s="95"/>
      <c r="H334" s="95"/>
      <c r="I334" s="95"/>
      <c r="J334" s="95"/>
      <c r="K334" s="95"/>
      <c r="Y334" s="98"/>
      <c r="Z334" s="80">
        <f t="shared" si="22"/>
        <v>0</v>
      </c>
      <c r="AA334" s="80" t="str">
        <f t="shared" si="21"/>
        <v>川沙支行</v>
      </c>
      <c r="AB334" s="81" t="s">
        <v>336</v>
      </c>
      <c r="AC334" s="81">
        <v>0</v>
      </c>
      <c r="AD334" s="81">
        <v>0</v>
      </c>
      <c r="AE334" s="81">
        <v>0</v>
      </c>
      <c r="AF334" s="81">
        <v>0</v>
      </c>
      <c r="AG334" s="80" t="str">
        <f>IFERROR(VLOOKUP(AB334,$AI:$AJ,2,FALSE),0)</f>
        <v>川沙支行</v>
      </c>
      <c r="AI334" s="89" t="s">
        <v>252</v>
      </c>
      <c r="AJ334" s="89" t="s">
        <v>72</v>
      </c>
      <c r="AL334" s="83"/>
      <c r="AM334" s="83"/>
      <c r="AN334" s="83"/>
      <c r="AO334" s="83"/>
      <c r="AP334" s="83"/>
      <c r="AX334" s="80" t="s">
        <v>252</v>
      </c>
      <c r="AY334" s="80" t="s">
        <v>72</v>
      </c>
    </row>
    <row r="335" s="80" customFormat="1" ht="17.25" spans="1:51">
      <c r="A335" s="95"/>
      <c r="B335" s="95"/>
      <c r="C335" s="95"/>
      <c r="D335" s="95"/>
      <c r="E335" s="95"/>
      <c r="F335" s="95"/>
      <c r="G335" s="95"/>
      <c r="H335" s="95"/>
      <c r="I335" s="95"/>
      <c r="J335" s="95"/>
      <c r="K335" s="95"/>
      <c r="Y335" s="98"/>
      <c r="Z335" s="80">
        <f t="shared" si="22"/>
        <v>0</v>
      </c>
      <c r="AA335" s="80">
        <f t="shared" si="21"/>
        <v>0</v>
      </c>
      <c r="AB335" s="81" t="s">
        <v>725</v>
      </c>
      <c r="AC335" s="81">
        <v>0</v>
      </c>
      <c r="AD335" s="81">
        <v>0</v>
      </c>
      <c r="AE335" s="81">
        <v>0</v>
      </c>
      <c r="AF335" s="81">
        <v>0</v>
      </c>
      <c r="AG335" s="80">
        <f>IFERROR(VLOOKUP(AB335,$AI:$AJ,2,FALSE),0)</f>
        <v>0</v>
      </c>
      <c r="AI335" s="89" t="s">
        <v>713</v>
      </c>
      <c r="AJ335" s="89" t="s">
        <v>72</v>
      </c>
      <c r="AL335" s="83"/>
      <c r="AM335" s="83"/>
      <c r="AN335" s="83"/>
      <c r="AO335" s="83"/>
      <c r="AP335" s="83"/>
      <c r="AX335" s="80" t="s">
        <v>713</v>
      </c>
      <c r="AY335" s="80" t="s">
        <v>72</v>
      </c>
    </row>
    <row r="336" s="80" customFormat="1" ht="17.25" spans="1:51">
      <c r="A336" s="95"/>
      <c r="B336" s="95"/>
      <c r="C336" s="95"/>
      <c r="D336" s="95"/>
      <c r="E336" s="95"/>
      <c r="F336" s="95"/>
      <c r="G336" s="95"/>
      <c r="H336" s="95"/>
      <c r="I336" s="95"/>
      <c r="J336" s="95"/>
      <c r="K336" s="95"/>
      <c r="Y336" s="98"/>
      <c r="Z336" s="80">
        <f t="shared" si="22"/>
        <v>0</v>
      </c>
      <c r="AA336" s="80" t="str">
        <f t="shared" si="21"/>
        <v>办公室</v>
      </c>
      <c r="AB336" s="81" t="s">
        <v>47</v>
      </c>
      <c r="AC336" s="81">
        <v>0</v>
      </c>
      <c r="AD336" s="81">
        <v>0</v>
      </c>
      <c r="AE336" s="81">
        <v>0</v>
      </c>
      <c r="AF336" s="81">
        <v>0</v>
      </c>
      <c r="AG336" s="80" t="str">
        <f>IFERROR(VLOOKUP(AB336,$AI:$AJ,2,FALSE),0)</f>
        <v>办公室</v>
      </c>
      <c r="AI336" s="93" t="s">
        <v>587</v>
      </c>
      <c r="AJ336" s="89" t="s">
        <v>72</v>
      </c>
      <c r="AL336" s="83"/>
      <c r="AM336" s="83"/>
      <c r="AN336" s="83"/>
      <c r="AO336" s="83"/>
      <c r="AP336" s="83"/>
      <c r="AX336" s="80" t="s">
        <v>587</v>
      </c>
      <c r="AY336" s="80" t="s">
        <v>72</v>
      </c>
    </row>
    <row r="337" s="80" customFormat="1" ht="17.25" spans="1:51">
      <c r="A337" s="95"/>
      <c r="B337" s="95"/>
      <c r="C337" s="95"/>
      <c r="D337" s="95"/>
      <c r="E337" s="95"/>
      <c r="F337" s="95"/>
      <c r="G337" s="95"/>
      <c r="H337" s="95"/>
      <c r="I337" s="95"/>
      <c r="J337" s="95"/>
      <c r="K337" s="95"/>
      <c r="Y337" s="98"/>
      <c r="Z337" s="80">
        <f t="shared" si="22"/>
        <v>0</v>
      </c>
      <c r="AA337" s="80" t="str">
        <f t="shared" si="21"/>
        <v>零售金融部</v>
      </c>
      <c r="AB337" s="81" t="s">
        <v>269</v>
      </c>
      <c r="AC337" s="81">
        <v>0</v>
      </c>
      <c r="AD337" s="81">
        <v>0</v>
      </c>
      <c r="AE337" s="81">
        <v>0</v>
      </c>
      <c r="AF337" s="81">
        <v>0</v>
      </c>
      <c r="AG337" s="80" t="str">
        <f>IFERROR(VLOOKUP(AB337,$AI:$AJ,2,FALSE),0)</f>
        <v>零售金融部</v>
      </c>
      <c r="AI337" s="94" t="s">
        <v>207</v>
      </c>
      <c r="AJ337" s="89" t="s">
        <v>72</v>
      </c>
      <c r="AL337" s="83"/>
      <c r="AM337" s="83"/>
      <c r="AN337" s="83"/>
      <c r="AO337" s="83"/>
      <c r="AP337" s="83"/>
      <c r="AX337" s="80" t="s">
        <v>207</v>
      </c>
      <c r="AY337" s="80" t="s">
        <v>72</v>
      </c>
    </row>
    <row r="338" s="80" customFormat="1" ht="17.25" spans="1:51">
      <c r="A338" s="95"/>
      <c r="B338" s="95"/>
      <c r="C338" s="95"/>
      <c r="D338" s="95"/>
      <c r="E338" s="95"/>
      <c r="F338" s="95"/>
      <c r="G338" s="95"/>
      <c r="H338" s="95"/>
      <c r="I338" s="95"/>
      <c r="J338" s="95"/>
      <c r="K338" s="95"/>
      <c r="Y338" s="98"/>
      <c r="Z338" s="80">
        <f t="shared" si="22"/>
        <v>0</v>
      </c>
      <c r="AA338" s="80" t="str">
        <f t="shared" si="21"/>
        <v>营业部</v>
      </c>
      <c r="AB338" s="81" t="s">
        <v>593</v>
      </c>
      <c r="AC338" s="81">
        <v>0</v>
      </c>
      <c r="AD338" s="81">
        <v>0</v>
      </c>
      <c r="AE338" s="81">
        <v>0</v>
      </c>
      <c r="AF338" s="81">
        <v>0</v>
      </c>
      <c r="AG338" s="80" t="str">
        <f>IFERROR(VLOOKUP(AB338,$AI:$AJ,2,FALSE),0)</f>
        <v>营业部</v>
      </c>
      <c r="AI338" s="89" t="s">
        <v>520</v>
      </c>
      <c r="AJ338" s="89" t="s">
        <v>72</v>
      </c>
      <c r="AL338" s="83"/>
      <c r="AM338" s="83"/>
      <c r="AN338" s="83"/>
      <c r="AO338" s="83"/>
      <c r="AP338" s="83"/>
      <c r="AX338" s="80" t="s">
        <v>520</v>
      </c>
      <c r="AY338" s="80" t="s">
        <v>72</v>
      </c>
    </row>
    <row r="339" s="80" customFormat="1" ht="17.25" spans="1:51">
      <c r="A339" s="95"/>
      <c r="B339" s="95"/>
      <c r="C339" s="95"/>
      <c r="D339" s="95"/>
      <c r="E339" s="95"/>
      <c r="F339" s="95"/>
      <c r="G339" s="95"/>
      <c r="H339" s="95"/>
      <c r="I339" s="95"/>
      <c r="J339" s="95"/>
      <c r="K339" s="95"/>
      <c r="Y339" s="98"/>
      <c r="Z339" s="80">
        <f t="shared" si="22"/>
        <v>0</v>
      </c>
      <c r="AA339" s="80">
        <f t="shared" si="21"/>
        <v>0</v>
      </c>
      <c r="AB339" s="81" t="s">
        <v>726</v>
      </c>
      <c r="AC339" s="81">
        <v>0</v>
      </c>
      <c r="AD339" s="81">
        <v>0</v>
      </c>
      <c r="AE339" s="81">
        <v>0</v>
      </c>
      <c r="AF339" s="81">
        <v>0</v>
      </c>
      <c r="AG339" s="80">
        <f>IFERROR(VLOOKUP(AB339,$AI:$AJ,2,FALSE),0)</f>
        <v>0</v>
      </c>
      <c r="AI339" s="89" t="s">
        <v>728</v>
      </c>
      <c r="AJ339" s="89" t="s">
        <v>72</v>
      </c>
      <c r="AL339" s="83"/>
      <c r="AM339" s="83"/>
      <c r="AN339" s="83"/>
      <c r="AO339" s="83"/>
      <c r="AP339" s="83"/>
      <c r="AX339" s="80" t="s">
        <v>728</v>
      </c>
      <c r="AY339" s="80" t="s">
        <v>72</v>
      </c>
    </row>
    <row r="340" s="80" customFormat="1" ht="17.25" spans="1:51">
      <c r="A340" s="95"/>
      <c r="B340" s="95"/>
      <c r="C340" s="95"/>
      <c r="D340" s="95"/>
      <c r="E340" s="95"/>
      <c r="F340" s="95"/>
      <c r="G340" s="95"/>
      <c r="H340" s="95"/>
      <c r="I340" s="95"/>
      <c r="J340" s="95"/>
      <c r="K340" s="95"/>
      <c r="Y340" s="98"/>
      <c r="Z340" s="80">
        <f t="shared" si="22"/>
        <v>0</v>
      </c>
      <c r="AA340" s="80" t="str">
        <f t="shared" si="21"/>
        <v>曹路支行</v>
      </c>
      <c r="AB340" s="81" t="s">
        <v>727</v>
      </c>
      <c r="AC340" s="81">
        <v>0</v>
      </c>
      <c r="AD340" s="81">
        <v>0</v>
      </c>
      <c r="AE340" s="81">
        <v>0</v>
      </c>
      <c r="AF340" s="81">
        <v>0</v>
      </c>
      <c r="AG340" s="80" t="str">
        <f>IFERROR(VLOOKUP(AB340,$AI:$AJ,2,FALSE),0)</f>
        <v>曹路支行</v>
      </c>
      <c r="AI340" s="89" t="s">
        <v>729</v>
      </c>
      <c r="AJ340" s="89" t="s">
        <v>72</v>
      </c>
      <c r="AL340" s="83"/>
      <c r="AM340" s="83"/>
      <c r="AN340" s="83"/>
      <c r="AO340" s="83"/>
      <c r="AP340" s="83"/>
      <c r="AX340" s="80" t="s">
        <v>729</v>
      </c>
      <c r="AY340" s="80" t="s">
        <v>72</v>
      </c>
    </row>
    <row r="341" s="80" customFormat="1" ht="17.25" spans="1:51">
      <c r="A341" s="95"/>
      <c r="B341" s="95"/>
      <c r="C341" s="95"/>
      <c r="D341" s="95"/>
      <c r="E341" s="95"/>
      <c r="F341" s="95"/>
      <c r="G341" s="95"/>
      <c r="H341" s="95"/>
      <c r="I341" s="95"/>
      <c r="J341" s="95"/>
      <c r="K341" s="95"/>
      <c r="Y341" s="98"/>
      <c r="Z341" s="80">
        <f t="shared" si="22"/>
        <v>0</v>
      </c>
      <c r="AA341" s="80" t="str">
        <f t="shared" si="21"/>
        <v>风险管理部</v>
      </c>
      <c r="AB341" s="81" t="s">
        <v>518</v>
      </c>
      <c r="AC341" s="81">
        <v>0</v>
      </c>
      <c r="AD341" s="81">
        <v>0</v>
      </c>
      <c r="AE341" s="81">
        <v>0</v>
      </c>
      <c r="AF341" s="81">
        <v>0</v>
      </c>
      <c r="AG341" s="80" t="str">
        <f>IFERROR(VLOOKUP(AB341,$AI:$AJ,2,FALSE),0)</f>
        <v>风险管理部</v>
      </c>
      <c r="AI341" s="89" t="s">
        <v>730</v>
      </c>
      <c r="AJ341" s="89" t="s">
        <v>72</v>
      </c>
      <c r="AL341" s="83"/>
      <c r="AM341" s="83"/>
      <c r="AN341" s="83"/>
      <c r="AO341" s="83"/>
      <c r="AP341" s="83"/>
      <c r="AX341" s="80" t="s">
        <v>730</v>
      </c>
      <c r="AY341" s="80" t="s">
        <v>72</v>
      </c>
    </row>
    <row r="342" s="80" customFormat="1" ht="17.25" spans="1:51">
      <c r="A342" s="95"/>
      <c r="B342" s="95"/>
      <c r="C342" s="95"/>
      <c r="D342" s="95"/>
      <c r="E342" s="95"/>
      <c r="F342" s="95"/>
      <c r="G342" s="95"/>
      <c r="H342" s="95"/>
      <c r="I342" s="95"/>
      <c r="J342" s="95"/>
      <c r="K342" s="95"/>
      <c r="Y342" s="98"/>
      <c r="Z342" s="80">
        <f t="shared" si="22"/>
        <v>0</v>
      </c>
      <c r="AA342" s="80" t="str">
        <f t="shared" si="21"/>
        <v>人力资源部</v>
      </c>
      <c r="AB342" s="81" t="s">
        <v>174</v>
      </c>
      <c r="AC342" s="81">
        <v>0</v>
      </c>
      <c r="AD342" s="81">
        <v>0</v>
      </c>
      <c r="AE342" s="81">
        <v>0</v>
      </c>
      <c r="AF342" s="81">
        <v>0</v>
      </c>
      <c r="AG342" s="80" t="str">
        <f>IFERROR(VLOOKUP(AB342,$AI:$AJ,2,FALSE),0)</f>
        <v>人力资源部</v>
      </c>
      <c r="AI342" s="89" t="s">
        <v>732</v>
      </c>
      <c r="AJ342" s="89" t="s">
        <v>72</v>
      </c>
      <c r="AL342" s="83"/>
      <c r="AM342" s="83"/>
      <c r="AN342" s="83"/>
      <c r="AO342" s="83"/>
      <c r="AP342" s="83"/>
      <c r="AX342" s="80" t="s">
        <v>732</v>
      </c>
      <c r="AY342" s="80" t="s">
        <v>72</v>
      </c>
    </row>
    <row r="343" s="80" customFormat="1" ht="17.25" spans="1:51">
      <c r="A343" s="95"/>
      <c r="B343" s="95"/>
      <c r="C343" s="95"/>
      <c r="D343" s="95"/>
      <c r="E343" s="95"/>
      <c r="F343" s="95"/>
      <c r="G343" s="95"/>
      <c r="H343" s="95"/>
      <c r="I343" s="95"/>
      <c r="J343" s="95"/>
      <c r="K343" s="95"/>
      <c r="Y343" s="98"/>
      <c r="Z343" s="80">
        <f t="shared" si="22"/>
        <v>0</v>
      </c>
      <c r="AA343" s="80">
        <f t="shared" si="21"/>
        <v>0</v>
      </c>
      <c r="AB343" s="81" t="s">
        <v>731</v>
      </c>
      <c r="AC343" s="81">
        <v>0</v>
      </c>
      <c r="AD343" s="81">
        <v>0</v>
      </c>
      <c r="AE343" s="81">
        <v>0</v>
      </c>
      <c r="AF343" s="81">
        <v>0</v>
      </c>
      <c r="AG343" s="80">
        <f>IFERROR(VLOOKUP(AB343,$AI:$AJ,2,FALSE),0)</f>
        <v>0</v>
      </c>
      <c r="AI343" s="89" t="s">
        <v>734</v>
      </c>
      <c r="AJ343" s="89" t="s">
        <v>72</v>
      </c>
      <c r="AL343" s="83"/>
      <c r="AM343" s="83"/>
      <c r="AN343" s="83"/>
      <c r="AO343" s="83"/>
      <c r="AP343" s="83"/>
      <c r="AX343" s="80" t="s">
        <v>734</v>
      </c>
      <c r="AY343" s="80" t="s">
        <v>72</v>
      </c>
    </row>
    <row r="344" s="80" customFormat="1" ht="17.25" spans="1:51">
      <c r="A344" s="95"/>
      <c r="B344" s="95"/>
      <c r="C344" s="95"/>
      <c r="D344" s="95"/>
      <c r="E344" s="95"/>
      <c r="F344" s="95"/>
      <c r="G344" s="95"/>
      <c r="H344" s="95"/>
      <c r="I344" s="95"/>
      <c r="J344" s="95"/>
      <c r="K344" s="95"/>
      <c r="Y344" s="98"/>
      <c r="Z344" s="80">
        <f t="shared" si="22"/>
        <v>0</v>
      </c>
      <c r="AA344" s="80">
        <f t="shared" si="21"/>
        <v>0</v>
      </c>
      <c r="AB344" s="81" t="s">
        <v>733</v>
      </c>
      <c r="AC344" s="81">
        <v>0</v>
      </c>
      <c r="AD344" s="81">
        <v>0</v>
      </c>
      <c r="AE344" s="81">
        <v>0</v>
      </c>
      <c r="AF344" s="81">
        <v>0</v>
      </c>
      <c r="AG344" s="80">
        <f>IFERROR(VLOOKUP(AB344,$AI:$AJ,2,FALSE),0)</f>
        <v>0</v>
      </c>
      <c r="AI344" s="89" t="s">
        <v>735</v>
      </c>
      <c r="AJ344" s="89" t="s">
        <v>72</v>
      </c>
      <c r="AL344" s="83"/>
      <c r="AM344" s="83"/>
      <c r="AN344" s="83"/>
      <c r="AO344" s="83"/>
      <c r="AP344" s="83"/>
      <c r="AX344" s="80" t="s">
        <v>735</v>
      </c>
      <c r="AY344" s="80" t="s">
        <v>72</v>
      </c>
    </row>
    <row r="345" s="80" customFormat="1" ht="17.25" spans="1:51">
      <c r="A345" s="95"/>
      <c r="B345" s="95"/>
      <c r="C345" s="95"/>
      <c r="D345" s="95"/>
      <c r="E345" s="95"/>
      <c r="F345" s="95"/>
      <c r="G345" s="95"/>
      <c r="H345" s="95"/>
      <c r="I345" s="95"/>
      <c r="J345" s="95"/>
      <c r="K345" s="95"/>
      <c r="Y345" s="98"/>
      <c r="Z345" s="80">
        <f t="shared" si="22"/>
        <v>0</v>
      </c>
      <c r="AA345" s="80" t="str">
        <f t="shared" si="21"/>
        <v>川沙支行</v>
      </c>
      <c r="AB345" s="81" t="s">
        <v>338</v>
      </c>
      <c r="AC345" s="81">
        <v>0</v>
      </c>
      <c r="AD345" s="81">
        <v>0</v>
      </c>
      <c r="AE345" s="81">
        <v>0</v>
      </c>
      <c r="AF345" s="81">
        <v>0</v>
      </c>
      <c r="AG345" s="80" t="str">
        <f>IFERROR(VLOOKUP(AB345,$AI:$AJ,2,FALSE),0)</f>
        <v>川沙支行</v>
      </c>
      <c r="AI345" s="89" t="s">
        <v>737</v>
      </c>
      <c r="AJ345" s="89" t="s">
        <v>117</v>
      </c>
      <c r="AL345" s="83"/>
      <c r="AM345" s="83"/>
      <c r="AN345" s="83"/>
      <c r="AO345" s="83"/>
      <c r="AP345" s="83"/>
      <c r="AX345" s="80" t="s">
        <v>737</v>
      </c>
      <c r="AY345" s="80" t="s">
        <v>117</v>
      </c>
    </row>
    <row r="346" s="80" customFormat="1" ht="17.25" spans="1:51">
      <c r="A346" s="95"/>
      <c r="B346" s="95"/>
      <c r="C346" s="95"/>
      <c r="D346" s="95"/>
      <c r="E346" s="95"/>
      <c r="F346" s="95"/>
      <c r="G346" s="95"/>
      <c r="H346" s="95"/>
      <c r="I346" s="95"/>
      <c r="J346" s="95"/>
      <c r="K346" s="95"/>
      <c r="Y346" s="98"/>
      <c r="Z346" s="80">
        <f t="shared" si="22"/>
        <v>0</v>
      </c>
      <c r="AA346" s="80" t="str">
        <f t="shared" si="21"/>
        <v>高行支行</v>
      </c>
      <c r="AB346" s="81" t="s">
        <v>736</v>
      </c>
      <c r="AC346" s="81">
        <v>0</v>
      </c>
      <c r="AD346" s="81">
        <v>100000</v>
      </c>
      <c r="AE346" s="81">
        <v>0</v>
      </c>
      <c r="AF346" s="81">
        <v>100000</v>
      </c>
      <c r="AG346" s="80" t="str">
        <f>IFERROR(VLOOKUP(AB346,$AI:$AJ,2,FALSE),0)</f>
        <v>高行支行</v>
      </c>
      <c r="AI346" s="89" t="s">
        <v>144</v>
      </c>
      <c r="AJ346" s="89" t="s">
        <v>117</v>
      </c>
      <c r="AL346" s="83"/>
      <c r="AM346" s="83"/>
      <c r="AN346" s="83"/>
      <c r="AO346" s="83"/>
      <c r="AP346" s="83"/>
      <c r="AX346" s="80" t="s">
        <v>144</v>
      </c>
      <c r="AY346" s="80" t="s">
        <v>117</v>
      </c>
    </row>
    <row r="347" s="80" customFormat="1" ht="17.25" spans="1:51">
      <c r="A347" s="95"/>
      <c r="B347" s="95"/>
      <c r="C347" s="95"/>
      <c r="D347" s="95"/>
      <c r="E347" s="95"/>
      <c r="F347" s="95"/>
      <c r="G347" s="95"/>
      <c r="H347" s="95"/>
      <c r="I347" s="95"/>
      <c r="J347" s="95"/>
      <c r="K347" s="95"/>
      <c r="Y347" s="98"/>
      <c r="Z347" s="80">
        <f t="shared" si="22"/>
        <v>0</v>
      </c>
      <c r="AA347" s="80" t="str">
        <f t="shared" si="21"/>
        <v>运营管理部业务保障部</v>
      </c>
      <c r="AB347" s="81" t="s">
        <v>418</v>
      </c>
      <c r="AC347" s="81">
        <v>0</v>
      </c>
      <c r="AD347" s="81">
        <v>0</v>
      </c>
      <c r="AE347" s="81">
        <v>0</v>
      </c>
      <c r="AF347" s="81">
        <v>200000</v>
      </c>
      <c r="AG347" s="80" t="str">
        <f>IFERROR(VLOOKUP(AB347,$AI:$AJ,2,FALSE),0)</f>
        <v>运营管理部业务保障部</v>
      </c>
      <c r="AI347" s="89" t="s">
        <v>451</v>
      </c>
      <c r="AJ347" s="89" t="s">
        <v>117</v>
      </c>
      <c r="AL347" s="83"/>
      <c r="AM347" s="83"/>
      <c r="AN347" s="83"/>
      <c r="AO347" s="83"/>
      <c r="AP347" s="83"/>
      <c r="AX347" s="80" t="s">
        <v>451</v>
      </c>
      <c r="AY347" s="80" t="s">
        <v>117</v>
      </c>
    </row>
    <row r="348" s="80" customFormat="1" ht="17.25" spans="1:51">
      <c r="A348" s="95"/>
      <c r="B348" s="95"/>
      <c r="C348" s="95"/>
      <c r="D348" s="95"/>
      <c r="E348" s="95"/>
      <c r="F348" s="95"/>
      <c r="G348" s="95"/>
      <c r="H348" s="95"/>
      <c r="I348" s="95"/>
      <c r="J348" s="95"/>
      <c r="K348" s="95"/>
      <c r="Y348" s="98"/>
      <c r="Z348" s="80">
        <f t="shared" si="22"/>
        <v>0</v>
      </c>
      <c r="AA348" s="80">
        <f t="shared" si="21"/>
        <v>0</v>
      </c>
      <c r="AB348" s="81" t="s">
        <v>738</v>
      </c>
      <c r="AC348" s="81">
        <v>0</v>
      </c>
      <c r="AD348" s="81">
        <v>0</v>
      </c>
      <c r="AE348" s="81">
        <v>0</v>
      </c>
      <c r="AF348" s="81">
        <v>0</v>
      </c>
      <c r="AG348" s="80">
        <f>IFERROR(VLOOKUP(AB348,$AI:$AJ,2,FALSE),0)</f>
        <v>0</v>
      </c>
      <c r="AI348" s="89" t="s">
        <v>198</v>
      </c>
      <c r="AJ348" s="89" t="s">
        <v>117</v>
      </c>
      <c r="AL348" s="83"/>
      <c r="AM348" s="83"/>
      <c r="AN348" s="83"/>
      <c r="AO348" s="83"/>
      <c r="AP348" s="83"/>
      <c r="AX348" s="80" t="s">
        <v>198</v>
      </c>
      <c r="AY348" s="80" t="s">
        <v>117</v>
      </c>
    </row>
    <row r="349" s="80" customFormat="1" ht="17.25" spans="1:51">
      <c r="A349" s="95"/>
      <c r="B349" s="95"/>
      <c r="C349" s="95"/>
      <c r="D349" s="95"/>
      <c r="E349" s="95"/>
      <c r="F349" s="95"/>
      <c r="G349" s="95"/>
      <c r="H349" s="95"/>
      <c r="I349" s="95"/>
      <c r="J349" s="95"/>
      <c r="K349" s="95"/>
      <c r="Y349" s="98"/>
      <c r="Z349" s="80">
        <f t="shared" si="22"/>
        <v>0</v>
      </c>
      <c r="AA349" s="80" t="str">
        <f t="shared" si="21"/>
        <v>零售市场部</v>
      </c>
      <c r="AB349" s="81" t="s">
        <v>185</v>
      </c>
      <c r="AC349" s="81">
        <v>0</v>
      </c>
      <c r="AD349" s="81">
        <v>0</v>
      </c>
      <c r="AE349" s="81">
        <v>0</v>
      </c>
      <c r="AF349" s="81">
        <v>0</v>
      </c>
      <c r="AG349" s="80" t="str">
        <f>IFERROR(VLOOKUP(AB349,$AI:$AJ,2,FALSE),0)</f>
        <v>零售市场部</v>
      </c>
      <c r="AI349" s="93" t="s">
        <v>487</v>
      </c>
      <c r="AJ349" s="89" t="s">
        <v>117</v>
      </c>
      <c r="AL349" s="83"/>
      <c r="AM349" s="83"/>
      <c r="AN349" s="83"/>
      <c r="AO349" s="83"/>
      <c r="AP349" s="83"/>
      <c r="AX349" s="80" t="s">
        <v>487</v>
      </c>
      <c r="AY349" s="80" t="s">
        <v>117</v>
      </c>
    </row>
    <row r="350" s="80" customFormat="1" ht="17.25" spans="1:51">
      <c r="A350" s="95"/>
      <c r="B350" s="95"/>
      <c r="C350" s="95"/>
      <c r="D350" s="95"/>
      <c r="E350" s="95"/>
      <c r="F350" s="95"/>
      <c r="G350" s="95"/>
      <c r="H350" s="95"/>
      <c r="I350" s="95"/>
      <c r="J350" s="95"/>
      <c r="K350" s="95"/>
      <c r="Y350" s="98"/>
      <c r="Z350" s="80">
        <f t="shared" si="22"/>
        <v>0</v>
      </c>
      <c r="AA350" s="80">
        <f t="shared" si="21"/>
        <v>0</v>
      </c>
      <c r="AB350" s="81" t="s">
        <v>739</v>
      </c>
      <c r="AC350" s="81">
        <v>0</v>
      </c>
      <c r="AD350" s="81">
        <v>0</v>
      </c>
      <c r="AE350" s="81">
        <v>0</v>
      </c>
      <c r="AF350" s="81">
        <v>0</v>
      </c>
      <c r="AG350" s="80">
        <f>IFERROR(VLOOKUP(AB350,$AI:$AJ,2,FALSE),0)</f>
        <v>0</v>
      </c>
      <c r="AI350" s="94" t="s">
        <v>155</v>
      </c>
      <c r="AJ350" s="89" t="s">
        <v>117</v>
      </c>
      <c r="AL350" s="83"/>
      <c r="AM350" s="83"/>
      <c r="AN350" s="83"/>
      <c r="AO350" s="83"/>
      <c r="AP350" s="83"/>
      <c r="AX350" s="80" t="s">
        <v>155</v>
      </c>
      <c r="AY350" s="80" t="s">
        <v>117</v>
      </c>
    </row>
    <row r="351" s="80" customFormat="1" ht="17.25" spans="1:51">
      <c r="A351" s="95"/>
      <c r="B351" s="95"/>
      <c r="C351" s="95"/>
      <c r="D351" s="95"/>
      <c r="E351" s="95"/>
      <c r="F351" s="95"/>
      <c r="G351" s="95"/>
      <c r="H351" s="95"/>
      <c r="I351" s="95"/>
      <c r="J351" s="95"/>
      <c r="K351" s="95"/>
      <c r="Y351" s="98"/>
      <c r="Z351" s="80">
        <f t="shared" si="22"/>
        <v>0</v>
      </c>
      <c r="AA351" s="80" t="str">
        <f t="shared" si="21"/>
        <v>孙桥支行</v>
      </c>
      <c r="AB351" s="81" t="s">
        <v>342</v>
      </c>
      <c r="AC351" s="81">
        <v>0</v>
      </c>
      <c r="AD351" s="81">
        <v>0</v>
      </c>
      <c r="AE351" s="81">
        <v>0</v>
      </c>
      <c r="AF351" s="81">
        <v>0</v>
      </c>
      <c r="AG351" s="80" t="str">
        <f>IFERROR(VLOOKUP(AB351,$AI:$AJ,2,FALSE),0)</f>
        <v>孙桥支行</v>
      </c>
      <c r="AI351" s="89" t="s">
        <v>740</v>
      </c>
      <c r="AJ351" s="89" t="s">
        <v>117</v>
      </c>
      <c r="AL351" s="83"/>
      <c r="AM351" s="83"/>
      <c r="AN351" s="83"/>
      <c r="AO351" s="83"/>
      <c r="AP351" s="83"/>
      <c r="AX351" s="80" t="s">
        <v>740</v>
      </c>
      <c r="AY351" s="80" t="s">
        <v>117</v>
      </c>
    </row>
    <row r="352" s="80" customFormat="1" ht="17.25" spans="1:51">
      <c r="A352" s="95"/>
      <c r="B352" s="95"/>
      <c r="C352" s="95"/>
      <c r="D352" s="95"/>
      <c r="E352" s="95"/>
      <c r="F352" s="95"/>
      <c r="G352" s="95"/>
      <c r="H352" s="95"/>
      <c r="I352" s="95"/>
      <c r="J352" s="95"/>
      <c r="K352" s="95"/>
      <c r="Y352" s="98"/>
      <c r="Z352" s="80">
        <f t="shared" si="22"/>
        <v>0</v>
      </c>
      <c r="AA352" s="80" t="str">
        <f t="shared" si="21"/>
        <v>凌兆分理处</v>
      </c>
      <c r="AB352" s="81" t="s">
        <v>345</v>
      </c>
      <c r="AC352" s="81">
        <v>0</v>
      </c>
      <c r="AD352" s="81">
        <v>0</v>
      </c>
      <c r="AE352" s="81">
        <v>0</v>
      </c>
      <c r="AF352" s="81">
        <v>0</v>
      </c>
      <c r="AG352" s="80" t="str">
        <f>IFERROR(VLOOKUP(AB352,$AI:$AJ,2,FALSE),0)</f>
        <v>凌兆分理处</v>
      </c>
      <c r="AI352" s="89" t="s">
        <v>742</v>
      </c>
      <c r="AJ352" s="89" t="s">
        <v>117</v>
      </c>
      <c r="AL352" s="83"/>
      <c r="AM352" s="83"/>
      <c r="AN352" s="83"/>
      <c r="AO352" s="83"/>
      <c r="AP352" s="83"/>
      <c r="AX352" s="80" t="s">
        <v>742</v>
      </c>
      <c r="AY352" s="80" t="s">
        <v>117</v>
      </c>
    </row>
    <row r="353" s="80" customFormat="1" ht="17.25" spans="1:51">
      <c r="A353" s="95"/>
      <c r="B353" s="95"/>
      <c r="C353" s="95"/>
      <c r="D353" s="95"/>
      <c r="E353" s="95"/>
      <c r="F353" s="95"/>
      <c r="G353" s="95"/>
      <c r="H353" s="95"/>
      <c r="I353" s="95"/>
      <c r="J353" s="95"/>
      <c r="K353" s="95"/>
      <c r="Y353" s="98"/>
      <c r="Z353" s="80">
        <f t="shared" si="22"/>
        <v>0</v>
      </c>
      <c r="AA353" s="80">
        <f t="shared" si="21"/>
        <v>0</v>
      </c>
      <c r="AB353" s="81" t="s">
        <v>741</v>
      </c>
      <c r="AC353" s="81">
        <v>0</v>
      </c>
      <c r="AD353" s="81">
        <v>0</v>
      </c>
      <c r="AE353" s="81">
        <v>0</v>
      </c>
      <c r="AF353" s="81">
        <v>0</v>
      </c>
      <c r="AG353" s="80">
        <f>IFERROR(VLOOKUP(AB353,$AI:$AJ,2,FALSE),0)</f>
        <v>0</v>
      </c>
      <c r="AI353" s="89" t="s">
        <v>744</v>
      </c>
      <c r="AJ353" s="89" t="s">
        <v>117</v>
      </c>
      <c r="AL353" s="83"/>
      <c r="AM353" s="83"/>
      <c r="AN353" s="83"/>
      <c r="AO353" s="83"/>
      <c r="AP353" s="83"/>
      <c r="AX353" s="80" t="s">
        <v>744</v>
      </c>
      <c r="AY353" s="80" t="s">
        <v>117</v>
      </c>
    </row>
    <row r="354" s="80" customFormat="1" ht="17.25" spans="1:51">
      <c r="A354" s="95"/>
      <c r="B354" s="95"/>
      <c r="C354" s="95"/>
      <c r="D354" s="95"/>
      <c r="E354" s="95"/>
      <c r="F354" s="95"/>
      <c r="G354" s="95"/>
      <c r="H354" s="95"/>
      <c r="I354" s="95"/>
      <c r="J354" s="95"/>
      <c r="K354" s="95"/>
      <c r="Y354" s="98"/>
      <c r="Z354" s="80">
        <f t="shared" si="22"/>
        <v>0</v>
      </c>
      <c r="AA354" s="80" t="str">
        <f t="shared" si="21"/>
        <v>孙桥支行</v>
      </c>
      <c r="AB354" s="81" t="s">
        <v>743</v>
      </c>
      <c r="AC354" s="81">
        <v>0</v>
      </c>
      <c r="AD354" s="81">
        <v>0</v>
      </c>
      <c r="AE354" s="81">
        <v>0</v>
      </c>
      <c r="AF354" s="81">
        <v>0</v>
      </c>
      <c r="AG354" s="80" t="str">
        <f>IFERROR(VLOOKUP(AB354,$AI:$AJ,2,FALSE),0)</f>
        <v>孙桥支行</v>
      </c>
      <c r="AI354" s="89" t="s">
        <v>746</v>
      </c>
      <c r="AJ354" s="89" t="s">
        <v>117</v>
      </c>
      <c r="AL354" s="83"/>
      <c r="AM354" s="83"/>
      <c r="AN354" s="83"/>
      <c r="AO354" s="83"/>
      <c r="AP354" s="83"/>
      <c r="AX354" s="80" t="s">
        <v>746</v>
      </c>
      <c r="AY354" s="80" t="s">
        <v>117</v>
      </c>
    </row>
    <row r="355" s="80" customFormat="1" ht="17.25" spans="1:51">
      <c r="A355" s="95"/>
      <c r="B355" s="95"/>
      <c r="C355" s="95"/>
      <c r="D355" s="95"/>
      <c r="E355" s="95"/>
      <c r="F355" s="95"/>
      <c r="G355" s="95"/>
      <c r="H355" s="95"/>
      <c r="I355" s="95"/>
      <c r="J355" s="95"/>
      <c r="K355" s="95"/>
      <c r="Y355" s="98"/>
      <c r="Z355" s="80">
        <f t="shared" si="22"/>
        <v>0</v>
      </c>
      <c r="AA355" s="80" t="str">
        <f t="shared" si="21"/>
        <v>金桥支行</v>
      </c>
      <c r="AB355" s="81" t="s">
        <v>745</v>
      </c>
      <c r="AC355" s="81">
        <v>0</v>
      </c>
      <c r="AD355" s="81">
        <v>0</v>
      </c>
      <c r="AE355" s="81">
        <v>0</v>
      </c>
      <c r="AF355" s="81">
        <v>0</v>
      </c>
      <c r="AG355" s="80" t="str">
        <f>IFERROR(VLOOKUP(AB355,$AI:$AJ,2,FALSE),0)</f>
        <v>金桥支行</v>
      </c>
      <c r="AI355" s="89" t="s">
        <v>747</v>
      </c>
      <c r="AJ355" s="89" t="s">
        <v>221</v>
      </c>
      <c r="AL355" s="83"/>
      <c r="AM355" s="83"/>
      <c r="AN355" s="83"/>
      <c r="AO355" s="83"/>
      <c r="AP355" s="83"/>
      <c r="AX355" s="80" t="s">
        <v>747</v>
      </c>
      <c r="AY355" s="80" t="s">
        <v>221</v>
      </c>
    </row>
    <row r="356" s="80" customFormat="1" ht="17.25" spans="1:51">
      <c r="A356" s="95"/>
      <c r="B356" s="95"/>
      <c r="C356" s="95"/>
      <c r="D356" s="95"/>
      <c r="E356" s="95"/>
      <c r="F356" s="95"/>
      <c r="G356" s="95"/>
      <c r="H356" s="95"/>
      <c r="I356" s="95"/>
      <c r="J356" s="95"/>
      <c r="K356" s="95"/>
      <c r="Y356" s="98"/>
      <c r="Z356" s="80">
        <f t="shared" si="22"/>
        <v>0</v>
      </c>
      <c r="AA356" s="80" t="str">
        <f t="shared" si="21"/>
        <v>营业部</v>
      </c>
      <c r="AB356" s="81" t="s">
        <v>633</v>
      </c>
      <c r="AC356" s="81">
        <v>0</v>
      </c>
      <c r="AD356" s="81">
        <v>0</v>
      </c>
      <c r="AE356" s="81">
        <v>0</v>
      </c>
      <c r="AF356" s="81">
        <v>0</v>
      </c>
      <c r="AG356" s="80" t="str">
        <f>IFERROR(VLOOKUP(AB356,$AI:$AJ,2,FALSE),0)</f>
        <v>营业部</v>
      </c>
      <c r="AI356" s="93" t="s">
        <v>749</v>
      </c>
      <c r="AJ356" s="89" t="s">
        <v>149</v>
      </c>
      <c r="AL356" s="83"/>
      <c r="AM356" s="83"/>
      <c r="AN356" s="83"/>
      <c r="AO356" s="83"/>
      <c r="AP356" s="83"/>
      <c r="AX356" s="80" t="s">
        <v>749</v>
      </c>
      <c r="AY356" s="80" t="s">
        <v>149</v>
      </c>
    </row>
    <row r="357" s="80" customFormat="1" ht="17.25" spans="1:51">
      <c r="A357" s="95"/>
      <c r="B357" s="95"/>
      <c r="C357" s="95"/>
      <c r="D357" s="95"/>
      <c r="E357" s="95"/>
      <c r="F357" s="95"/>
      <c r="G357" s="95"/>
      <c r="H357" s="95"/>
      <c r="I357" s="95"/>
      <c r="J357" s="95"/>
      <c r="K357" s="95"/>
      <c r="Y357" s="98"/>
      <c r="Z357" s="80">
        <f t="shared" si="22"/>
        <v>0</v>
      </c>
      <c r="AA357" s="80">
        <f t="shared" si="21"/>
        <v>0</v>
      </c>
      <c r="AB357" s="81" t="s">
        <v>748</v>
      </c>
      <c r="AC357" s="81">
        <v>0</v>
      </c>
      <c r="AD357" s="81">
        <v>0</v>
      </c>
      <c r="AE357" s="81">
        <v>0</v>
      </c>
      <c r="AF357" s="81">
        <v>0</v>
      </c>
      <c r="AG357" s="80">
        <f>IFERROR(VLOOKUP(AB357,$AI:$AJ,2,FALSE),0)</f>
        <v>0</v>
      </c>
      <c r="AI357" s="94" t="s">
        <v>266</v>
      </c>
      <c r="AJ357" s="89" t="s">
        <v>149</v>
      </c>
      <c r="AL357" s="83"/>
      <c r="AM357" s="83"/>
      <c r="AN357" s="83"/>
      <c r="AO357" s="83"/>
      <c r="AP357" s="83"/>
      <c r="AX357" s="80" t="s">
        <v>266</v>
      </c>
      <c r="AY357" s="80" t="s">
        <v>149</v>
      </c>
    </row>
    <row r="358" s="80" customFormat="1" ht="17.25" spans="1:51">
      <c r="A358" s="95"/>
      <c r="B358" s="95"/>
      <c r="C358" s="95"/>
      <c r="D358" s="95"/>
      <c r="E358" s="95"/>
      <c r="F358" s="95"/>
      <c r="G358" s="95"/>
      <c r="H358" s="95"/>
      <c r="I358" s="95"/>
      <c r="J358" s="95"/>
      <c r="K358" s="95"/>
      <c r="Y358" s="98"/>
      <c r="Z358" s="80">
        <f t="shared" si="22"/>
        <v>0</v>
      </c>
      <c r="AA358" s="80">
        <f t="shared" si="21"/>
        <v>0</v>
      </c>
      <c r="AB358" s="81" t="s">
        <v>750</v>
      </c>
      <c r="AC358" s="81">
        <v>0</v>
      </c>
      <c r="AD358" s="81">
        <v>0</v>
      </c>
      <c r="AE358" s="81">
        <v>0</v>
      </c>
      <c r="AF358" s="81">
        <v>0</v>
      </c>
      <c r="AG358" s="80">
        <f>IFERROR(VLOOKUP(AB358,$AI:$AJ,2,FALSE),0)</f>
        <v>0</v>
      </c>
      <c r="AI358" s="89" t="s">
        <v>751</v>
      </c>
      <c r="AJ358" s="89" t="s">
        <v>149</v>
      </c>
      <c r="AL358" s="83"/>
      <c r="AM358" s="83"/>
      <c r="AN358" s="83"/>
      <c r="AO358" s="83"/>
      <c r="AP358" s="83"/>
      <c r="AX358" s="80" t="s">
        <v>751</v>
      </c>
      <c r="AY358" s="80" t="s">
        <v>149</v>
      </c>
    </row>
    <row r="359" s="80" customFormat="1" ht="17.25" spans="1:51">
      <c r="A359" s="95"/>
      <c r="B359" s="95"/>
      <c r="C359" s="95"/>
      <c r="D359" s="95"/>
      <c r="E359" s="95"/>
      <c r="F359" s="95"/>
      <c r="G359" s="95"/>
      <c r="H359" s="95"/>
      <c r="I359" s="95"/>
      <c r="J359" s="95"/>
      <c r="K359" s="95"/>
      <c r="Y359" s="98"/>
      <c r="Z359" s="80">
        <f t="shared" si="22"/>
        <v>0</v>
      </c>
      <c r="AA359" s="80" t="str">
        <f t="shared" si="21"/>
        <v>风险管理部</v>
      </c>
      <c r="AB359" s="81" t="s">
        <v>495</v>
      </c>
      <c r="AC359" s="81">
        <v>0</v>
      </c>
      <c r="AD359" s="81">
        <v>0</v>
      </c>
      <c r="AE359" s="81">
        <v>0</v>
      </c>
      <c r="AF359" s="81">
        <v>0</v>
      </c>
      <c r="AG359" s="80" t="str">
        <f>IFERROR(VLOOKUP(AB359,$AI:$AJ,2,FALSE),0)</f>
        <v>风险管理部</v>
      </c>
      <c r="AI359" s="89" t="s">
        <v>752</v>
      </c>
      <c r="AJ359" s="89" t="s">
        <v>149</v>
      </c>
      <c r="AL359" s="83"/>
      <c r="AM359" s="83"/>
      <c r="AN359" s="83"/>
      <c r="AO359" s="83"/>
      <c r="AP359" s="83"/>
      <c r="AX359" s="80" t="s">
        <v>752</v>
      </c>
      <c r="AY359" s="80" t="s">
        <v>149</v>
      </c>
    </row>
    <row r="360" s="80" customFormat="1" ht="17.25" spans="1:51">
      <c r="A360" s="95"/>
      <c r="B360" s="95"/>
      <c r="C360" s="95"/>
      <c r="D360" s="95"/>
      <c r="E360" s="95"/>
      <c r="F360" s="95"/>
      <c r="G360" s="95"/>
      <c r="H360" s="95"/>
      <c r="I360" s="95"/>
      <c r="J360" s="95"/>
      <c r="K360" s="95"/>
      <c r="Y360" s="98"/>
      <c r="Z360" s="80">
        <f t="shared" si="22"/>
        <v>0</v>
      </c>
      <c r="AA360" s="80" t="str">
        <f t="shared" si="21"/>
        <v>市场三部</v>
      </c>
      <c r="AB360" s="81" t="s">
        <v>605</v>
      </c>
      <c r="AC360" s="81">
        <v>0</v>
      </c>
      <c r="AD360" s="81">
        <v>0</v>
      </c>
      <c r="AE360" s="81">
        <v>0</v>
      </c>
      <c r="AF360" s="81">
        <v>0</v>
      </c>
      <c r="AG360" s="80" t="str">
        <f>IFERROR(VLOOKUP(AB360,$AI:$AJ,2,FALSE),0)</f>
        <v>市场三部</v>
      </c>
      <c r="AI360" s="89" t="s">
        <v>754</v>
      </c>
      <c r="AJ360" s="89" t="s">
        <v>149</v>
      </c>
      <c r="AL360" s="83"/>
      <c r="AM360" s="83"/>
      <c r="AN360" s="83"/>
      <c r="AO360" s="83"/>
      <c r="AP360" s="83"/>
      <c r="AX360" s="80" t="s">
        <v>754</v>
      </c>
      <c r="AY360" s="80" t="s">
        <v>149</v>
      </c>
    </row>
    <row r="361" s="80" customFormat="1" ht="17.25" spans="1:51">
      <c r="A361" s="95"/>
      <c r="B361" s="95"/>
      <c r="C361" s="95"/>
      <c r="D361" s="95"/>
      <c r="E361" s="95"/>
      <c r="F361" s="95"/>
      <c r="G361" s="95"/>
      <c r="H361" s="95"/>
      <c r="I361" s="95"/>
      <c r="J361" s="95"/>
      <c r="K361" s="95"/>
      <c r="Y361" s="98"/>
      <c r="Z361" s="80">
        <f t="shared" si="22"/>
        <v>0</v>
      </c>
      <c r="AA361" s="80" t="str">
        <f t="shared" si="21"/>
        <v>金桥支行</v>
      </c>
      <c r="AB361" s="81" t="s">
        <v>753</v>
      </c>
      <c r="AC361" s="81">
        <v>0</v>
      </c>
      <c r="AD361" s="81">
        <v>0</v>
      </c>
      <c r="AE361" s="81">
        <v>0</v>
      </c>
      <c r="AF361" s="81">
        <v>80000</v>
      </c>
      <c r="AG361" s="80" t="str">
        <f>IFERROR(VLOOKUP(AB361,$AI:$AJ,2,FALSE),0)</f>
        <v>金桥支行</v>
      </c>
      <c r="AI361" s="89" t="s">
        <v>756</v>
      </c>
      <c r="AJ361" s="89" t="s">
        <v>149</v>
      </c>
      <c r="AL361" s="83"/>
      <c r="AM361" s="83"/>
      <c r="AN361" s="83"/>
      <c r="AO361" s="83"/>
      <c r="AP361" s="83"/>
      <c r="AX361" s="80" t="s">
        <v>756</v>
      </c>
      <c r="AY361" s="80" t="s">
        <v>149</v>
      </c>
    </row>
    <row r="362" s="80" customFormat="1" ht="17.25" spans="1:51">
      <c r="A362" s="95"/>
      <c r="B362" s="95"/>
      <c r="C362" s="95"/>
      <c r="D362" s="95"/>
      <c r="E362" s="95"/>
      <c r="F362" s="95"/>
      <c r="G362" s="95"/>
      <c r="H362" s="95"/>
      <c r="I362" s="95"/>
      <c r="J362" s="95"/>
      <c r="K362" s="95"/>
      <c r="Y362" s="98"/>
      <c r="Z362" s="80">
        <f t="shared" si="22"/>
        <v>0</v>
      </c>
      <c r="AA362" s="80" t="str">
        <f t="shared" si="21"/>
        <v>曹路支行</v>
      </c>
      <c r="AB362" s="81" t="s">
        <v>755</v>
      </c>
      <c r="AC362" s="81">
        <v>0</v>
      </c>
      <c r="AD362" s="81">
        <v>0</v>
      </c>
      <c r="AE362" s="81">
        <v>0</v>
      </c>
      <c r="AF362" s="81">
        <v>0</v>
      </c>
      <c r="AG362" s="80" t="str">
        <f>IFERROR(VLOOKUP(AB362,$AI:$AJ,2,FALSE),0)</f>
        <v>曹路支行</v>
      </c>
      <c r="AI362" s="89" t="s">
        <v>758</v>
      </c>
      <c r="AJ362" s="89" t="s">
        <v>149</v>
      </c>
      <c r="AL362" s="83"/>
      <c r="AM362" s="83"/>
      <c r="AN362" s="83"/>
      <c r="AO362" s="83"/>
      <c r="AP362" s="83"/>
      <c r="AX362" s="80" t="s">
        <v>758</v>
      </c>
      <c r="AY362" s="80" t="s">
        <v>149</v>
      </c>
    </row>
    <row r="363" s="80" customFormat="1" ht="17.25" spans="1:51">
      <c r="A363" s="95"/>
      <c r="B363" s="95"/>
      <c r="C363" s="95"/>
      <c r="D363" s="95"/>
      <c r="E363" s="95"/>
      <c r="F363" s="95"/>
      <c r="G363" s="95"/>
      <c r="H363" s="95"/>
      <c r="I363" s="95"/>
      <c r="J363" s="95"/>
      <c r="K363" s="95"/>
      <c r="Y363" s="98"/>
      <c r="Z363" s="80">
        <f t="shared" si="22"/>
        <v>0</v>
      </c>
      <c r="AA363" s="80">
        <f t="shared" si="21"/>
        <v>0</v>
      </c>
      <c r="AB363" s="81" t="s">
        <v>757</v>
      </c>
      <c r="AC363" s="81">
        <v>0</v>
      </c>
      <c r="AD363" s="81">
        <v>0</v>
      </c>
      <c r="AE363" s="81">
        <v>0</v>
      </c>
      <c r="AF363" s="81">
        <v>0</v>
      </c>
      <c r="AG363" s="80">
        <f>IFERROR(VLOOKUP(AB363,$AI:$AJ,2,FALSE),0)</f>
        <v>0</v>
      </c>
      <c r="AI363" s="89" t="s">
        <v>558</v>
      </c>
      <c r="AJ363" s="89" t="s">
        <v>149</v>
      </c>
      <c r="AL363" s="83"/>
      <c r="AM363" s="83"/>
      <c r="AN363" s="83"/>
      <c r="AO363" s="83"/>
      <c r="AP363" s="83"/>
      <c r="AX363" s="80" t="s">
        <v>558</v>
      </c>
      <c r="AY363" s="80" t="s">
        <v>149</v>
      </c>
    </row>
    <row r="364" s="80" customFormat="1" ht="17.25" spans="1:51">
      <c r="A364" s="95"/>
      <c r="B364" s="95"/>
      <c r="C364" s="95"/>
      <c r="D364" s="95"/>
      <c r="E364" s="95"/>
      <c r="F364" s="95"/>
      <c r="G364" s="95"/>
      <c r="H364" s="95"/>
      <c r="I364" s="95"/>
      <c r="J364" s="95"/>
      <c r="K364" s="95"/>
      <c r="Y364" s="98"/>
      <c r="Z364" s="80">
        <f t="shared" si="22"/>
        <v>0</v>
      </c>
      <c r="AA364" s="80" t="str">
        <f t="shared" si="21"/>
        <v>王港支行</v>
      </c>
      <c r="AB364" s="81" t="s">
        <v>759</v>
      </c>
      <c r="AC364" s="81">
        <v>0</v>
      </c>
      <c r="AD364" s="81">
        <v>0</v>
      </c>
      <c r="AE364" s="81">
        <v>0</v>
      </c>
      <c r="AF364" s="81">
        <v>0</v>
      </c>
      <c r="AG364" s="80" t="str">
        <f>IFERROR(VLOOKUP(AB364,$AI:$AJ,2,FALSE),0)</f>
        <v>王港支行</v>
      </c>
      <c r="AI364" s="89" t="s">
        <v>345</v>
      </c>
      <c r="AJ364" s="89" t="s">
        <v>182</v>
      </c>
      <c r="AL364" s="83"/>
      <c r="AM364" s="83"/>
      <c r="AN364" s="83"/>
      <c r="AO364" s="83"/>
      <c r="AP364" s="83"/>
      <c r="AX364" s="80" t="s">
        <v>345</v>
      </c>
      <c r="AY364" s="80" t="s">
        <v>182</v>
      </c>
    </row>
    <row r="365" s="80" customFormat="1" ht="17.25" spans="1:51">
      <c r="A365" s="95"/>
      <c r="B365" s="95"/>
      <c r="C365" s="95"/>
      <c r="D365" s="95"/>
      <c r="E365" s="95"/>
      <c r="F365" s="95"/>
      <c r="G365" s="95"/>
      <c r="H365" s="95"/>
      <c r="I365" s="95"/>
      <c r="J365" s="95"/>
      <c r="K365" s="95"/>
      <c r="Y365" s="98"/>
      <c r="Z365" s="80">
        <f t="shared" si="22"/>
        <v>0</v>
      </c>
      <c r="AA365" s="80">
        <f t="shared" si="21"/>
        <v>0</v>
      </c>
      <c r="AB365" s="81" t="s">
        <v>760</v>
      </c>
      <c r="AC365" s="81">
        <v>0</v>
      </c>
      <c r="AD365" s="81">
        <v>0</v>
      </c>
      <c r="AE365" s="81">
        <v>0</v>
      </c>
      <c r="AF365" s="81">
        <v>0</v>
      </c>
      <c r="AG365" s="80">
        <f>IFERROR(VLOOKUP(AB365,$AI:$AJ,2,FALSE),0)</f>
        <v>0</v>
      </c>
      <c r="AI365" s="89" t="s">
        <v>236</v>
      </c>
      <c r="AJ365" s="89" t="s">
        <v>182</v>
      </c>
      <c r="AL365" s="83"/>
      <c r="AM365" s="83"/>
      <c r="AN365" s="83"/>
      <c r="AO365" s="83"/>
      <c r="AP365" s="83"/>
      <c r="AX365" s="80" t="s">
        <v>236</v>
      </c>
      <c r="AY365" s="80" t="s">
        <v>182</v>
      </c>
    </row>
    <row r="366" s="80" customFormat="1" ht="17.25" spans="1:51">
      <c r="A366" s="95"/>
      <c r="B366" s="95"/>
      <c r="C366" s="95"/>
      <c r="D366" s="95"/>
      <c r="E366" s="95"/>
      <c r="F366" s="95"/>
      <c r="G366" s="95"/>
      <c r="H366" s="95"/>
      <c r="I366" s="95"/>
      <c r="J366" s="95"/>
      <c r="K366" s="95"/>
      <c r="Y366" s="98"/>
      <c r="Z366" s="80">
        <f t="shared" si="22"/>
        <v>0</v>
      </c>
      <c r="AA366" s="80" t="str">
        <f t="shared" si="21"/>
        <v>黄楼支行</v>
      </c>
      <c r="AB366" s="81" t="s">
        <v>347</v>
      </c>
      <c r="AC366" s="81">
        <v>0</v>
      </c>
      <c r="AD366" s="81">
        <v>0</v>
      </c>
      <c r="AE366" s="81">
        <v>0</v>
      </c>
      <c r="AF366" s="81">
        <v>0</v>
      </c>
      <c r="AG366" s="80" t="str">
        <f>IFERROR(VLOOKUP(AB366,$AI:$AJ,2,FALSE),0)</f>
        <v>黄楼支行</v>
      </c>
      <c r="AI366" s="89" t="s">
        <v>296</v>
      </c>
      <c r="AJ366" s="89" t="s">
        <v>182</v>
      </c>
      <c r="AL366" s="83"/>
      <c r="AM366" s="83"/>
      <c r="AN366" s="83"/>
      <c r="AO366" s="83"/>
      <c r="AP366" s="83"/>
      <c r="AX366" s="80" t="s">
        <v>296</v>
      </c>
      <c r="AY366" s="80" t="s">
        <v>182</v>
      </c>
    </row>
    <row r="367" s="80" customFormat="1" ht="17.25" spans="1:51">
      <c r="A367" s="95"/>
      <c r="B367" s="95"/>
      <c r="C367" s="95"/>
      <c r="D367" s="95"/>
      <c r="E367" s="95"/>
      <c r="F367" s="95"/>
      <c r="G367" s="95"/>
      <c r="H367" s="95"/>
      <c r="I367" s="95"/>
      <c r="J367" s="95"/>
      <c r="K367" s="95"/>
      <c r="Y367" s="98"/>
      <c r="Z367" s="80">
        <f t="shared" si="22"/>
        <v>0</v>
      </c>
      <c r="AA367" s="80">
        <f t="shared" si="21"/>
        <v>0</v>
      </c>
      <c r="AB367" s="81" t="s">
        <v>761</v>
      </c>
      <c r="AC367" s="81">
        <v>0</v>
      </c>
      <c r="AD367" s="81">
        <v>0</v>
      </c>
      <c r="AE367" s="81">
        <v>0</v>
      </c>
      <c r="AF367" s="81">
        <v>0</v>
      </c>
      <c r="AG367" s="80">
        <f>IFERROR(VLOOKUP(AB367,$AI:$AJ,2,FALSE),0)</f>
        <v>0</v>
      </c>
      <c r="AI367" s="89" t="s">
        <v>763</v>
      </c>
      <c r="AJ367" s="89" t="s">
        <v>182</v>
      </c>
      <c r="AL367" s="83"/>
      <c r="AM367" s="83"/>
      <c r="AN367" s="83"/>
      <c r="AO367" s="83"/>
      <c r="AP367" s="83"/>
      <c r="AX367" s="80" t="s">
        <v>763</v>
      </c>
      <c r="AY367" s="80" t="s">
        <v>182</v>
      </c>
    </row>
    <row r="368" s="80" customFormat="1" ht="17.25" spans="1:51">
      <c r="A368" s="95"/>
      <c r="B368" s="95"/>
      <c r="C368" s="95"/>
      <c r="D368" s="95"/>
      <c r="E368" s="95"/>
      <c r="F368" s="95"/>
      <c r="G368" s="95"/>
      <c r="H368" s="95"/>
      <c r="I368" s="95"/>
      <c r="J368" s="95"/>
      <c r="K368" s="95"/>
      <c r="Y368" s="98"/>
      <c r="Z368" s="80">
        <f t="shared" si="22"/>
        <v>0</v>
      </c>
      <c r="AA368" s="80" t="str">
        <f t="shared" si="21"/>
        <v>高桥支行</v>
      </c>
      <c r="AB368" s="81" t="s">
        <v>762</v>
      </c>
      <c r="AC368" s="81">
        <v>0</v>
      </c>
      <c r="AD368" s="81">
        <v>0</v>
      </c>
      <c r="AE368" s="81">
        <v>0</v>
      </c>
      <c r="AF368" s="81">
        <v>0</v>
      </c>
      <c r="AG368" s="80" t="str">
        <f>IFERROR(VLOOKUP(AB368,$AI:$AJ,2,FALSE),0)</f>
        <v>高桥支行</v>
      </c>
      <c r="AI368" s="91" t="s">
        <v>376</v>
      </c>
      <c r="AJ368" s="89" t="s">
        <v>182</v>
      </c>
      <c r="AL368" s="83"/>
      <c r="AM368" s="83"/>
      <c r="AN368" s="83"/>
      <c r="AO368" s="83"/>
      <c r="AP368" s="83"/>
      <c r="AX368" s="80" t="s">
        <v>376</v>
      </c>
      <c r="AY368" s="80" t="s">
        <v>182</v>
      </c>
    </row>
    <row r="369" s="80" customFormat="1" ht="17.25" spans="1:51">
      <c r="A369" s="95"/>
      <c r="B369" s="95"/>
      <c r="C369" s="95"/>
      <c r="D369" s="95"/>
      <c r="E369" s="95"/>
      <c r="F369" s="95"/>
      <c r="G369" s="95"/>
      <c r="H369" s="95"/>
      <c r="I369" s="95"/>
      <c r="J369" s="95"/>
      <c r="K369" s="95"/>
      <c r="Y369" s="98"/>
      <c r="Z369" s="80">
        <f t="shared" si="22"/>
        <v>0</v>
      </c>
      <c r="AA369" s="80" t="str">
        <f t="shared" si="21"/>
        <v>运营管理部</v>
      </c>
      <c r="AB369" s="81" t="s">
        <v>351</v>
      </c>
      <c r="AC369" s="81">
        <v>0</v>
      </c>
      <c r="AD369" s="81">
        <v>0</v>
      </c>
      <c r="AE369" s="81">
        <v>0</v>
      </c>
      <c r="AF369" s="81">
        <v>0</v>
      </c>
      <c r="AG369" s="80" t="str">
        <f>IFERROR(VLOOKUP(AB369,$AI:$AJ,2,FALSE),0)</f>
        <v>运营管理部</v>
      </c>
      <c r="AI369" s="93" t="s">
        <v>242</v>
      </c>
      <c r="AJ369" s="89" t="s">
        <v>182</v>
      </c>
      <c r="AL369" s="83"/>
      <c r="AM369" s="83"/>
      <c r="AN369" s="83"/>
      <c r="AO369" s="83"/>
      <c r="AP369" s="83"/>
      <c r="AX369" s="80" t="s">
        <v>242</v>
      </c>
      <c r="AY369" s="80" t="s">
        <v>182</v>
      </c>
    </row>
    <row r="370" s="80" customFormat="1" ht="17.25" spans="1:51">
      <c r="A370" s="95"/>
      <c r="B370" s="95"/>
      <c r="C370" s="95"/>
      <c r="D370" s="95"/>
      <c r="E370" s="95"/>
      <c r="F370" s="95"/>
      <c r="G370" s="95"/>
      <c r="H370" s="95"/>
      <c r="I370" s="95"/>
      <c r="J370" s="95"/>
      <c r="K370" s="95"/>
      <c r="Y370" s="98"/>
      <c r="Z370" s="80">
        <f t="shared" si="22"/>
        <v>0</v>
      </c>
      <c r="AA370" s="80">
        <f t="shared" si="21"/>
        <v>0</v>
      </c>
      <c r="AB370" s="81" t="s">
        <v>764</v>
      </c>
      <c r="AC370" s="81">
        <v>0</v>
      </c>
      <c r="AD370" s="81">
        <v>0</v>
      </c>
      <c r="AE370" s="81">
        <v>0</v>
      </c>
      <c r="AF370" s="81">
        <v>0</v>
      </c>
      <c r="AG370" s="80">
        <f>IFERROR(VLOOKUP(AB370,$AI:$AJ,2,FALSE),0)</f>
        <v>0</v>
      </c>
      <c r="AI370" s="92" t="s">
        <v>766</v>
      </c>
      <c r="AJ370" s="89" t="s">
        <v>182</v>
      </c>
      <c r="AL370" s="83"/>
      <c r="AM370" s="83"/>
      <c r="AN370" s="83"/>
      <c r="AO370" s="83"/>
      <c r="AP370" s="83"/>
      <c r="AX370" s="80" t="s">
        <v>766</v>
      </c>
      <c r="AY370" s="80" t="s">
        <v>182</v>
      </c>
    </row>
    <row r="371" s="80" customFormat="1" ht="17.25" spans="1:51">
      <c r="A371" s="95"/>
      <c r="B371" s="95"/>
      <c r="C371" s="95"/>
      <c r="D371" s="95"/>
      <c r="E371" s="95"/>
      <c r="F371" s="95"/>
      <c r="G371" s="95"/>
      <c r="H371" s="95"/>
      <c r="I371" s="95"/>
      <c r="J371" s="95"/>
      <c r="K371" s="95"/>
      <c r="Y371" s="98"/>
      <c r="Z371" s="80">
        <f t="shared" si="22"/>
        <v>0</v>
      </c>
      <c r="AA371" s="80" t="str">
        <f t="shared" si="21"/>
        <v>高行支行</v>
      </c>
      <c r="AB371" s="81" t="s">
        <v>765</v>
      </c>
      <c r="AC371" s="81">
        <v>0</v>
      </c>
      <c r="AD371" s="81">
        <v>0</v>
      </c>
      <c r="AE371" s="81">
        <v>0</v>
      </c>
      <c r="AF371" s="81">
        <v>3000</v>
      </c>
      <c r="AG371" s="80" t="str">
        <f>IFERROR(VLOOKUP(AB371,$AI:$AJ,2,FALSE),0)</f>
        <v>高行支行</v>
      </c>
      <c r="AI371" s="89" t="s">
        <v>768</v>
      </c>
      <c r="AJ371" s="89" t="s">
        <v>182</v>
      </c>
      <c r="AL371" s="83"/>
      <c r="AM371" s="83"/>
      <c r="AN371" s="83"/>
      <c r="AO371" s="83"/>
      <c r="AP371" s="83"/>
      <c r="AX371" s="80" t="s">
        <v>768</v>
      </c>
      <c r="AY371" s="80" t="s">
        <v>182</v>
      </c>
    </row>
    <row r="372" s="80" customFormat="1" ht="17.25" spans="1:51">
      <c r="A372" s="95"/>
      <c r="B372" s="95"/>
      <c r="C372" s="95"/>
      <c r="D372" s="95"/>
      <c r="E372" s="95"/>
      <c r="F372" s="95"/>
      <c r="G372" s="95"/>
      <c r="H372" s="95"/>
      <c r="I372" s="95"/>
      <c r="J372" s="95"/>
      <c r="K372" s="95"/>
      <c r="Y372" s="98"/>
      <c r="Z372" s="80">
        <f t="shared" si="22"/>
        <v>0</v>
      </c>
      <c r="AA372" s="80">
        <f t="shared" si="21"/>
        <v>0</v>
      </c>
      <c r="AB372" s="81" t="s">
        <v>767</v>
      </c>
      <c r="AC372" s="81">
        <v>0</v>
      </c>
      <c r="AD372" s="81">
        <v>0</v>
      </c>
      <c r="AE372" s="81">
        <v>0</v>
      </c>
      <c r="AF372" s="81">
        <v>0</v>
      </c>
      <c r="AG372" s="80">
        <f>IFERROR(VLOOKUP(AB372,$AI:$AJ,2,FALSE),0)</f>
        <v>0</v>
      </c>
      <c r="AI372" s="89" t="s">
        <v>770</v>
      </c>
      <c r="AJ372" s="89" t="s">
        <v>182</v>
      </c>
      <c r="AL372" s="83"/>
      <c r="AM372" s="83"/>
      <c r="AN372" s="83"/>
      <c r="AO372" s="83"/>
      <c r="AP372" s="83"/>
      <c r="AX372" s="80" t="s">
        <v>770</v>
      </c>
      <c r="AY372" s="80" t="s">
        <v>182</v>
      </c>
    </row>
    <row r="373" s="80" customFormat="1" ht="17.25" spans="1:51">
      <c r="A373" s="95"/>
      <c r="B373" s="95"/>
      <c r="C373" s="95"/>
      <c r="D373" s="95"/>
      <c r="E373" s="95"/>
      <c r="F373" s="95"/>
      <c r="G373" s="95"/>
      <c r="H373" s="95"/>
      <c r="I373" s="95"/>
      <c r="J373" s="95"/>
      <c r="K373" s="95"/>
      <c r="Y373" s="98"/>
      <c r="Z373" s="80">
        <f t="shared" si="22"/>
        <v>0</v>
      </c>
      <c r="AA373" s="80">
        <f t="shared" si="21"/>
        <v>0</v>
      </c>
      <c r="AB373" s="81" t="s">
        <v>769</v>
      </c>
      <c r="AC373" s="81">
        <v>0</v>
      </c>
      <c r="AD373" s="81">
        <v>0</v>
      </c>
      <c r="AE373" s="81">
        <v>0</v>
      </c>
      <c r="AF373" s="81">
        <v>0</v>
      </c>
      <c r="AG373" s="80">
        <f>IFERROR(VLOOKUP(AB373,$AI:$AJ,2,FALSE),0)</f>
        <v>0</v>
      </c>
      <c r="AI373" s="94" t="s">
        <v>771</v>
      </c>
      <c r="AJ373" s="89" t="s">
        <v>182</v>
      </c>
      <c r="AL373" s="83"/>
      <c r="AM373" s="83"/>
      <c r="AN373" s="83"/>
      <c r="AO373" s="83"/>
      <c r="AP373" s="83"/>
      <c r="AX373" s="80" t="s">
        <v>771</v>
      </c>
      <c r="AY373" s="80" t="s">
        <v>182</v>
      </c>
    </row>
    <row r="374" s="80" customFormat="1" ht="17.25" spans="1:51">
      <c r="A374" s="95"/>
      <c r="B374" s="95"/>
      <c r="C374" s="95"/>
      <c r="D374" s="95"/>
      <c r="E374" s="95"/>
      <c r="F374" s="95"/>
      <c r="G374" s="95"/>
      <c r="H374" s="95"/>
      <c r="I374" s="95"/>
      <c r="J374" s="95"/>
      <c r="K374" s="95"/>
      <c r="Y374" s="98"/>
      <c r="Z374" s="80">
        <f t="shared" si="22"/>
        <v>0</v>
      </c>
      <c r="AA374" s="80" t="str">
        <f t="shared" si="21"/>
        <v>运营管理部业务保障部</v>
      </c>
      <c r="AB374" s="81" t="s">
        <v>453</v>
      </c>
      <c r="AC374" s="81">
        <v>0</v>
      </c>
      <c r="AD374" s="81">
        <v>0</v>
      </c>
      <c r="AE374" s="81">
        <v>0</v>
      </c>
      <c r="AF374" s="81">
        <v>0</v>
      </c>
      <c r="AG374" s="80" t="str">
        <f>IFERROR(VLOOKUP(AB374,$AI:$AJ,2,FALSE),0)</f>
        <v>运营管理部业务保障部</v>
      </c>
      <c r="AI374" s="89" t="s">
        <v>772</v>
      </c>
      <c r="AJ374" s="89" t="s">
        <v>182</v>
      </c>
      <c r="AL374" s="83"/>
      <c r="AM374" s="83"/>
      <c r="AN374" s="83"/>
      <c r="AO374" s="83"/>
      <c r="AP374" s="83"/>
      <c r="AX374" s="80" t="s">
        <v>772</v>
      </c>
      <c r="AY374" s="80" t="s">
        <v>182</v>
      </c>
    </row>
    <row r="375" s="80" customFormat="1" ht="17.25" spans="1:51">
      <c r="A375" s="95"/>
      <c r="B375" s="95"/>
      <c r="C375" s="95"/>
      <c r="D375" s="95"/>
      <c r="E375" s="95"/>
      <c r="F375" s="95"/>
      <c r="G375" s="95"/>
      <c r="H375" s="95"/>
      <c r="I375" s="95"/>
      <c r="J375" s="95"/>
      <c r="K375" s="95"/>
      <c r="Y375" s="98"/>
      <c r="Z375" s="80">
        <f t="shared" si="22"/>
        <v>0</v>
      </c>
      <c r="AA375" s="80" t="str">
        <f t="shared" si="21"/>
        <v>龚路支行</v>
      </c>
      <c r="AB375" s="81" t="s">
        <v>349</v>
      </c>
      <c r="AC375" s="81">
        <v>0</v>
      </c>
      <c r="AD375" s="81">
        <v>0</v>
      </c>
      <c r="AE375" s="81">
        <v>0</v>
      </c>
      <c r="AF375" s="81">
        <v>0</v>
      </c>
      <c r="AG375" s="80" t="str">
        <f>IFERROR(VLOOKUP(AB375,$AI:$AJ,2,FALSE),0)</f>
        <v>龚路支行</v>
      </c>
      <c r="AI375" s="89" t="s">
        <v>774</v>
      </c>
      <c r="AJ375" s="89" t="s">
        <v>182</v>
      </c>
      <c r="AL375" s="83"/>
      <c r="AM375" s="83"/>
      <c r="AN375" s="83"/>
      <c r="AO375" s="83"/>
      <c r="AP375" s="83"/>
      <c r="AX375" s="80" t="s">
        <v>774</v>
      </c>
      <c r="AY375" s="80" t="s">
        <v>182</v>
      </c>
    </row>
    <row r="376" s="80" customFormat="1" ht="17.25" spans="1:51">
      <c r="A376" s="95"/>
      <c r="B376" s="95"/>
      <c r="C376" s="95"/>
      <c r="D376" s="95"/>
      <c r="E376" s="95"/>
      <c r="F376" s="95"/>
      <c r="G376" s="95"/>
      <c r="H376" s="95"/>
      <c r="I376" s="95"/>
      <c r="J376" s="95"/>
      <c r="K376" s="95"/>
      <c r="Y376" s="98"/>
      <c r="Z376" s="80">
        <f t="shared" si="22"/>
        <v>0</v>
      </c>
      <c r="AA376" s="80" t="str">
        <f t="shared" si="21"/>
        <v>东沟支行</v>
      </c>
      <c r="AB376" s="81" t="s">
        <v>773</v>
      </c>
      <c r="AC376" s="81">
        <v>0</v>
      </c>
      <c r="AD376" s="81">
        <v>0</v>
      </c>
      <c r="AE376" s="81">
        <v>0</v>
      </c>
      <c r="AF376" s="81">
        <v>0</v>
      </c>
      <c r="AG376" s="80" t="str">
        <f>IFERROR(VLOOKUP(AB376,$AI:$AJ,2,FALSE),0)</f>
        <v>东沟支行</v>
      </c>
      <c r="AI376" s="89" t="s">
        <v>776</v>
      </c>
      <c r="AJ376" s="89" t="s">
        <v>182</v>
      </c>
      <c r="AL376" s="83"/>
      <c r="AM376" s="83"/>
      <c r="AN376" s="83"/>
      <c r="AO376" s="83"/>
      <c r="AP376" s="83"/>
      <c r="AX376" s="80" t="s">
        <v>776</v>
      </c>
      <c r="AY376" s="80" t="s">
        <v>182</v>
      </c>
    </row>
    <row r="377" s="80" customFormat="1" ht="17.25" spans="1:51">
      <c r="A377" s="95"/>
      <c r="B377" s="95"/>
      <c r="C377" s="95"/>
      <c r="D377" s="95"/>
      <c r="E377" s="95"/>
      <c r="F377" s="95"/>
      <c r="G377" s="95"/>
      <c r="H377" s="95"/>
      <c r="I377" s="95"/>
      <c r="J377" s="95"/>
      <c r="K377" s="95"/>
      <c r="Y377" s="98"/>
      <c r="Z377" s="80">
        <f t="shared" si="22"/>
        <v>0</v>
      </c>
      <c r="AA377" s="80">
        <f t="shared" si="21"/>
        <v>0</v>
      </c>
      <c r="AB377" s="81" t="s">
        <v>775</v>
      </c>
      <c r="AC377" s="81">
        <v>0</v>
      </c>
      <c r="AD377" s="81">
        <v>0</v>
      </c>
      <c r="AE377" s="81">
        <v>0</v>
      </c>
      <c r="AF377" s="81">
        <v>0</v>
      </c>
      <c r="AG377" s="80">
        <f>IFERROR(VLOOKUP(AB377,$AI:$AJ,2,FALSE),0)</f>
        <v>0</v>
      </c>
      <c r="AI377" s="92" t="s">
        <v>777</v>
      </c>
      <c r="AJ377" s="89" t="s">
        <v>54</v>
      </c>
      <c r="AL377" s="83"/>
      <c r="AM377" s="83"/>
      <c r="AN377" s="83"/>
      <c r="AO377" s="83"/>
      <c r="AP377" s="83"/>
      <c r="AX377" s="80" t="s">
        <v>777</v>
      </c>
      <c r="AY377" s="80" t="s">
        <v>54</v>
      </c>
    </row>
    <row r="378" s="80" customFormat="1" ht="17.25" spans="1:51">
      <c r="A378" s="95"/>
      <c r="B378" s="95"/>
      <c r="C378" s="95"/>
      <c r="D378" s="95"/>
      <c r="E378" s="95"/>
      <c r="F378" s="95"/>
      <c r="G378" s="95"/>
      <c r="H378" s="95"/>
      <c r="I378" s="95"/>
      <c r="J378" s="95"/>
      <c r="K378" s="95"/>
      <c r="Y378" s="98"/>
      <c r="Z378" s="80">
        <f t="shared" si="22"/>
        <v>0</v>
      </c>
      <c r="AA378" s="80" t="str">
        <f t="shared" si="21"/>
        <v>北蔡支行</v>
      </c>
      <c r="AB378" s="81" t="s">
        <v>190</v>
      </c>
      <c r="AC378" s="81">
        <v>0</v>
      </c>
      <c r="AD378" s="81">
        <v>0</v>
      </c>
      <c r="AE378" s="81">
        <v>0</v>
      </c>
      <c r="AF378" s="81">
        <v>0</v>
      </c>
      <c r="AG378" s="80" t="str">
        <f>IFERROR(VLOOKUP(AB378,$AI:$AJ,2,FALSE),0)</f>
        <v>北蔡支行</v>
      </c>
      <c r="AI378" s="89" t="s">
        <v>779</v>
      </c>
      <c r="AJ378" s="89" t="s">
        <v>54</v>
      </c>
      <c r="AL378" s="83"/>
      <c r="AM378" s="83"/>
      <c r="AN378" s="83"/>
      <c r="AO378" s="83"/>
      <c r="AP378" s="83"/>
      <c r="AX378" s="80" t="s">
        <v>779</v>
      </c>
      <c r="AY378" s="80" t="s">
        <v>54</v>
      </c>
    </row>
    <row r="379" s="80" customFormat="1" ht="17.25" spans="1:51">
      <c r="A379" s="95"/>
      <c r="B379" s="95"/>
      <c r="C379" s="95"/>
      <c r="D379" s="95"/>
      <c r="E379" s="95"/>
      <c r="F379" s="95"/>
      <c r="G379" s="95"/>
      <c r="H379" s="95"/>
      <c r="I379" s="95"/>
      <c r="J379" s="95"/>
      <c r="K379" s="95"/>
      <c r="Y379" s="98"/>
      <c r="Z379" s="80">
        <f t="shared" si="22"/>
        <v>0</v>
      </c>
      <c r="AA379" s="80" t="str">
        <f t="shared" si="21"/>
        <v>高行支行</v>
      </c>
      <c r="AB379" s="81" t="s">
        <v>778</v>
      </c>
      <c r="AC379" s="81">
        <v>0</v>
      </c>
      <c r="AD379" s="81">
        <v>0</v>
      </c>
      <c r="AE379" s="81">
        <v>0</v>
      </c>
      <c r="AF379" s="81">
        <v>0</v>
      </c>
      <c r="AG379" s="80" t="str">
        <f>IFERROR(VLOOKUP(AB379,$AI:$AJ,2,FALSE),0)</f>
        <v>高行支行</v>
      </c>
      <c r="AI379" s="89" t="s">
        <v>781</v>
      </c>
      <c r="AJ379" s="89" t="s">
        <v>54</v>
      </c>
      <c r="AL379" s="83"/>
      <c r="AM379" s="83"/>
      <c r="AN379" s="83"/>
      <c r="AO379" s="83"/>
      <c r="AP379" s="83"/>
      <c r="AX379" s="80" t="s">
        <v>781</v>
      </c>
      <c r="AY379" s="80" t="s">
        <v>54</v>
      </c>
    </row>
    <row r="380" s="80" customFormat="1" ht="17.25" spans="1:51">
      <c r="A380" s="95"/>
      <c r="B380" s="95"/>
      <c r="C380" s="95"/>
      <c r="D380" s="95"/>
      <c r="E380" s="95"/>
      <c r="F380" s="95"/>
      <c r="G380" s="95"/>
      <c r="H380" s="95"/>
      <c r="I380" s="95"/>
      <c r="J380" s="95"/>
      <c r="K380" s="95"/>
      <c r="Y380" s="98"/>
      <c r="Z380" s="80">
        <f t="shared" si="22"/>
        <v>0</v>
      </c>
      <c r="AA380" s="80" t="str">
        <f t="shared" si="21"/>
        <v>合庆支行</v>
      </c>
      <c r="AB380" s="81" t="s">
        <v>780</v>
      </c>
      <c r="AC380" s="81">
        <v>0</v>
      </c>
      <c r="AD380" s="81">
        <v>0</v>
      </c>
      <c r="AE380" s="81">
        <v>0</v>
      </c>
      <c r="AF380" s="81">
        <v>0</v>
      </c>
      <c r="AG380" s="80" t="str">
        <f>IFERROR(VLOOKUP(AB380,$AI:$AJ,2,FALSE),0)</f>
        <v>合庆支行</v>
      </c>
      <c r="AI380" s="89" t="s">
        <v>783</v>
      </c>
      <c r="AJ380" s="89" t="s">
        <v>54</v>
      </c>
      <c r="AL380" s="83"/>
      <c r="AM380" s="83"/>
      <c r="AN380" s="83"/>
      <c r="AO380" s="83"/>
      <c r="AP380" s="83"/>
      <c r="AX380" s="80" t="s">
        <v>783</v>
      </c>
      <c r="AY380" s="80" t="s">
        <v>54</v>
      </c>
    </row>
    <row r="381" s="80" customFormat="1" ht="17.25" spans="1:51">
      <c r="A381" s="95"/>
      <c r="B381" s="95"/>
      <c r="C381" s="95"/>
      <c r="D381" s="95"/>
      <c r="E381" s="95"/>
      <c r="F381" s="95"/>
      <c r="G381" s="95"/>
      <c r="H381" s="95"/>
      <c r="I381" s="95"/>
      <c r="J381" s="95"/>
      <c r="K381" s="95"/>
      <c r="Y381" s="98"/>
      <c r="Z381" s="80">
        <f t="shared" si="22"/>
        <v>0</v>
      </c>
      <c r="AA381" s="80" t="str">
        <f t="shared" si="21"/>
        <v>张江支行</v>
      </c>
      <c r="AB381" s="81" t="s">
        <v>782</v>
      </c>
      <c r="AC381" s="81">
        <v>0</v>
      </c>
      <c r="AD381" s="81">
        <v>0</v>
      </c>
      <c r="AE381" s="81">
        <v>0</v>
      </c>
      <c r="AF381" s="81">
        <v>0</v>
      </c>
      <c r="AG381" s="80" t="str">
        <f>IFERROR(VLOOKUP(AB381,$AI:$AJ,2,FALSE),0)</f>
        <v>张江支行</v>
      </c>
      <c r="AI381" s="89" t="s">
        <v>784</v>
      </c>
      <c r="AJ381" s="89" t="s">
        <v>54</v>
      </c>
      <c r="AL381" s="83"/>
      <c r="AM381" s="83"/>
      <c r="AN381" s="83"/>
      <c r="AO381" s="83"/>
      <c r="AP381" s="83"/>
      <c r="AX381" s="80" t="s">
        <v>784</v>
      </c>
      <c r="AY381" s="80" t="s">
        <v>54</v>
      </c>
    </row>
    <row r="382" s="80" customFormat="1" ht="17.25" spans="1:51">
      <c r="A382" s="95"/>
      <c r="B382" s="95"/>
      <c r="C382" s="95"/>
      <c r="D382" s="95"/>
      <c r="E382" s="95"/>
      <c r="F382" s="95"/>
      <c r="G382" s="95"/>
      <c r="H382" s="95"/>
      <c r="I382" s="95"/>
      <c r="J382" s="95"/>
      <c r="K382" s="95"/>
      <c r="Y382" s="98"/>
      <c r="Z382" s="80">
        <f t="shared" si="22"/>
        <v>0</v>
      </c>
      <c r="AA382" s="80" t="str">
        <f t="shared" si="21"/>
        <v>零售市场部</v>
      </c>
      <c r="AB382" s="81" t="s">
        <v>195</v>
      </c>
      <c r="AC382" s="81">
        <v>0</v>
      </c>
      <c r="AD382" s="81">
        <v>0</v>
      </c>
      <c r="AE382" s="81">
        <v>0</v>
      </c>
      <c r="AF382" s="81">
        <v>365000</v>
      </c>
      <c r="AG382" s="80" t="str">
        <f>IFERROR(VLOOKUP(AB382,$AI:$AJ,2,FALSE),0)</f>
        <v>零售市场部</v>
      </c>
      <c r="AI382" s="89" t="s">
        <v>786</v>
      </c>
      <c r="AJ382" s="89" t="s">
        <v>54</v>
      </c>
      <c r="AL382" s="83"/>
      <c r="AM382" s="83"/>
      <c r="AN382" s="83"/>
      <c r="AO382" s="83"/>
      <c r="AP382" s="83"/>
      <c r="AX382" s="80" t="s">
        <v>786</v>
      </c>
      <c r="AY382" s="80" t="s">
        <v>54</v>
      </c>
    </row>
    <row r="383" s="80" customFormat="1" ht="17.25" spans="1:51">
      <c r="A383" s="95"/>
      <c r="B383" s="95"/>
      <c r="C383" s="95"/>
      <c r="D383" s="95"/>
      <c r="E383" s="95"/>
      <c r="F383" s="95"/>
      <c r="G383" s="95"/>
      <c r="H383" s="95"/>
      <c r="I383" s="95"/>
      <c r="J383" s="95"/>
      <c r="K383" s="95"/>
      <c r="Y383" s="98"/>
      <c r="Z383" s="80">
        <f t="shared" si="22"/>
        <v>0</v>
      </c>
      <c r="AA383" s="80" t="str">
        <f t="shared" si="21"/>
        <v>妙境支行</v>
      </c>
      <c r="AB383" s="81" t="s">
        <v>785</v>
      </c>
      <c r="AC383" s="81">
        <v>0</v>
      </c>
      <c r="AD383" s="81">
        <v>0</v>
      </c>
      <c r="AE383" s="81">
        <v>0</v>
      </c>
      <c r="AF383" s="81">
        <v>0</v>
      </c>
      <c r="AG383" s="80" t="str">
        <f>IFERROR(VLOOKUP(AB383,$AI:$AJ,2,FALSE),0)</f>
        <v>妙境支行</v>
      </c>
      <c r="AI383" s="89" t="s">
        <v>787</v>
      </c>
      <c r="AJ383" s="89" t="s">
        <v>54</v>
      </c>
      <c r="AL383" s="83"/>
      <c r="AM383" s="83"/>
      <c r="AN383" s="83"/>
      <c r="AO383" s="83"/>
      <c r="AP383" s="83"/>
      <c r="AX383" s="80" t="s">
        <v>787</v>
      </c>
      <c r="AY383" s="80" t="s">
        <v>54</v>
      </c>
    </row>
    <row r="384" s="80" customFormat="1" ht="17.25" spans="1:51">
      <c r="A384" s="95"/>
      <c r="B384" s="95"/>
      <c r="C384" s="95"/>
      <c r="D384" s="95"/>
      <c r="E384" s="95"/>
      <c r="F384" s="95"/>
      <c r="G384" s="95"/>
      <c r="H384" s="95"/>
      <c r="I384" s="95"/>
      <c r="J384" s="95"/>
      <c r="K384" s="95"/>
      <c r="Y384" s="98"/>
      <c r="Z384" s="80">
        <f t="shared" si="22"/>
        <v>0</v>
      </c>
      <c r="AA384" s="80" t="str">
        <f t="shared" si="21"/>
        <v>东波分理处</v>
      </c>
      <c r="AB384" s="81" t="s">
        <v>354</v>
      </c>
      <c r="AC384" s="81">
        <v>0</v>
      </c>
      <c r="AD384" s="81">
        <v>0</v>
      </c>
      <c r="AE384" s="81">
        <v>0</v>
      </c>
      <c r="AF384" s="81">
        <v>0</v>
      </c>
      <c r="AG384" s="80" t="str">
        <f>IFERROR(VLOOKUP(AB384,$AI:$AJ,2,FALSE),0)</f>
        <v>东波分理处</v>
      </c>
      <c r="AI384" s="89" t="s">
        <v>260</v>
      </c>
      <c r="AJ384" s="89" t="s">
        <v>54</v>
      </c>
      <c r="AL384" s="83"/>
      <c r="AM384" s="83"/>
      <c r="AN384" s="83"/>
      <c r="AO384" s="83"/>
      <c r="AP384" s="83"/>
      <c r="AX384" s="80" t="s">
        <v>260</v>
      </c>
      <c r="AY384" s="80" t="s">
        <v>54</v>
      </c>
    </row>
    <row r="385" s="80" customFormat="1" ht="17.25" spans="1:51">
      <c r="A385" s="95"/>
      <c r="B385" s="95"/>
      <c r="C385" s="95"/>
      <c r="D385" s="95"/>
      <c r="E385" s="95"/>
      <c r="F385" s="95"/>
      <c r="G385" s="95"/>
      <c r="H385" s="95"/>
      <c r="I385" s="95"/>
      <c r="J385" s="95"/>
      <c r="K385" s="95"/>
      <c r="Y385" s="98"/>
      <c r="Z385" s="80">
        <f t="shared" si="22"/>
        <v>0</v>
      </c>
      <c r="AA385" s="80" t="str">
        <f t="shared" si="21"/>
        <v>运营管理部</v>
      </c>
      <c r="AB385" s="81" t="s">
        <v>353</v>
      </c>
      <c r="AC385" s="81">
        <v>0</v>
      </c>
      <c r="AD385" s="81">
        <v>0</v>
      </c>
      <c r="AE385" s="81">
        <v>0</v>
      </c>
      <c r="AF385" s="81">
        <v>0</v>
      </c>
      <c r="AG385" s="80" t="str">
        <f>IFERROR(VLOOKUP(AB385,$AI:$AJ,2,FALSE),0)</f>
        <v>运营管理部</v>
      </c>
      <c r="AI385" s="89" t="s">
        <v>788</v>
      </c>
      <c r="AJ385" s="89" t="s">
        <v>54</v>
      </c>
      <c r="AL385" s="83"/>
      <c r="AM385" s="83"/>
      <c r="AN385" s="83"/>
      <c r="AO385" s="83"/>
      <c r="AP385" s="83"/>
      <c r="AX385" s="80" t="s">
        <v>788</v>
      </c>
      <c r="AY385" s="80" t="s">
        <v>54</v>
      </c>
    </row>
    <row r="386" s="80" customFormat="1" ht="17.25" spans="1:51">
      <c r="A386" s="95"/>
      <c r="B386" s="95"/>
      <c r="C386" s="95"/>
      <c r="D386" s="95"/>
      <c r="E386" s="95"/>
      <c r="F386" s="95"/>
      <c r="G386" s="95"/>
      <c r="H386" s="95"/>
      <c r="I386" s="95"/>
      <c r="J386" s="95"/>
      <c r="K386" s="95"/>
      <c r="Y386" s="98"/>
      <c r="Z386" s="80">
        <f t="shared" si="22"/>
        <v>0</v>
      </c>
      <c r="AA386" s="80" t="str">
        <f t="shared" ref="AA386:AA449" si="23">AG386</f>
        <v>六团支行</v>
      </c>
      <c r="AB386" s="81" t="s">
        <v>357</v>
      </c>
      <c r="AC386" s="81">
        <v>0</v>
      </c>
      <c r="AD386" s="81">
        <v>0</v>
      </c>
      <c r="AE386" s="81">
        <v>0</v>
      </c>
      <c r="AF386" s="81">
        <v>0</v>
      </c>
      <c r="AG386" s="80" t="str">
        <f>IFERROR(VLOOKUP(AB386,$AI:$AJ,2,FALSE),0)</f>
        <v>六团支行</v>
      </c>
      <c r="AI386" s="89" t="s">
        <v>789</v>
      </c>
      <c r="AJ386" s="89" t="s">
        <v>54</v>
      </c>
      <c r="AL386" s="83"/>
      <c r="AM386" s="83"/>
      <c r="AN386" s="83"/>
      <c r="AO386" s="83"/>
      <c r="AP386" s="83"/>
      <c r="AX386" s="80" t="s">
        <v>789</v>
      </c>
      <c r="AY386" s="80" t="s">
        <v>54</v>
      </c>
    </row>
    <row r="387" s="80" customFormat="1" ht="17.25" spans="1:51">
      <c r="A387" s="95"/>
      <c r="B387" s="95"/>
      <c r="C387" s="95"/>
      <c r="D387" s="95"/>
      <c r="E387" s="95"/>
      <c r="F387" s="95"/>
      <c r="G387" s="95"/>
      <c r="H387" s="95"/>
      <c r="I387" s="95"/>
      <c r="J387" s="95"/>
      <c r="K387" s="95"/>
      <c r="Y387" s="98"/>
      <c r="Z387" s="80">
        <f t="shared" si="22"/>
        <v>0</v>
      </c>
      <c r="AA387" s="80" t="str">
        <f t="shared" si="23"/>
        <v>高行支行</v>
      </c>
      <c r="AB387" s="81" t="s">
        <v>360</v>
      </c>
      <c r="AC387" s="81">
        <v>0</v>
      </c>
      <c r="AD387" s="81">
        <v>0</v>
      </c>
      <c r="AE387" s="81">
        <v>0</v>
      </c>
      <c r="AF387" s="81">
        <v>0</v>
      </c>
      <c r="AG387" s="80" t="str">
        <f>IFERROR(VLOOKUP(AB387,$AI:$AJ,2,FALSE),0)</f>
        <v>高行支行</v>
      </c>
      <c r="AI387" s="89" t="s">
        <v>190</v>
      </c>
      <c r="AJ387" s="89" t="s">
        <v>54</v>
      </c>
      <c r="AL387" s="83"/>
      <c r="AM387" s="83"/>
      <c r="AN387" s="83"/>
      <c r="AO387" s="83"/>
      <c r="AP387" s="83"/>
      <c r="AX387" s="80" t="s">
        <v>190</v>
      </c>
      <c r="AY387" s="80" t="s">
        <v>54</v>
      </c>
    </row>
    <row r="388" s="80" customFormat="1" ht="17.25" spans="1:51">
      <c r="A388" s="95"/>
      <c r="B388" s="95"/>
      <c r="C388" s="95"/>
      <c r="D388" s="95"/>
      <c r="E388" s="95"/>
      <c r="F388" s="95"/>
      <c r="G388" s="95"/>
      <c r="H388" s="95"/>
      <c r="I388" s="95"/>
      <c r="J388" s="95"/>
      <c r="K388" s="95"/>
      <c r="Y388" s="98"/>
      <c r="Z388" s="80">
        <f t="shared" ref="Z388:Z451" si="24">P388-Y388</f>
        <v>0</v>
      </c>
      <c r="AA388" s="80" t="str">
        <f t="shared" si="23"/>
        <v>唐镇支行</v>
      </c>
      <c r="AB388" s="81" t="s">
        <v>362</v>
      </c>
      <c r="AC388" s="81">
        <v>0</v>
      </c>
      <c r="AD388" s="81">
        <v>0</v>
      </c>
      <c r="AE388" s="81">
        <v>0</v>
      </c>
      <c r="AF388" s="81">
        <v>100000</v>
      </c>
      <c r="AG388" s="80" t="str">
        <f>IFERROR(VLOOKUP(AB388,$AI:$AJ,2,FALSE),0)</f>
        <v>唐镇支行</v>
      </c>
      <c r="AI388" s="89" t="s">
        <v>326</v>
      </c>
      <c r="AJ388" s="89" t="s">
        <v>54</v>
      </c>
      <c r="AL388" s="83"/>
      <c r="AM388" s="83"/>
      <c r="AN388" s="83"/>
      <c r="AO388" s="83"/>
      <c r="AP388" s="83"/>
      <c r="AX388" s="80" t="s">
        <v>326</v>
      </c>
      <c r="AY388" s="80" t="s">
        <v>54</v>
      </c>
    </row>
    <row r="389" s="80" customFormat="1" ht="17.25" spans="1:51">
      <c r="A389" s="95"/>
      <c r="B389" s="95"/>
      <c r="C389" s="95"/>
      <c r="D389" s="95"/>
      <c r="E389" s="95"/>
      <c r="F389" s="95"/>
      <c r="G389" s="95"/>
      <c r="H389" s="95"/>
      <c r="I389" s="95"/>
      <c r="J389" s="95"/>
      <c r="K389" s="95"/>
      <c r="Y389" s="98"/>
      <c r="Z389" s="80">
        <f t="shared" si="24"/>
        <v>0</v>
      </c>
      <c r="AA389" s="80">
        <f t="shared" si="23"/>
        <v>0</v>
      </c>
      <c r="AB389" s="81" t="s">
        <v>790</v>
      </c>
      <c r="AC389" s="81">
        <v>0</v>
      </c>
      <c r="AD389" s="81">
        <v>0</v>
      </c>
      <c r="AE389" s="81">
        <v>0</v>
      </c>
      <c r="AF389" s="81">
        <v>0</v>
      </c>
      <c r="AG389" s="80">
        <f>IFERROR(VLOOKUP(AB389,$AI:$AJ,2,FALSE),0)</f>
        <v>0</v>
      </c>
      <c r="AI389" s="89" t="s">
        <v>58</v>
      </c>
      <c r="AJ389" s="89" t="s">
        <v>54</v>
      </c>
      <c r="AL389" s="83"/>
      <c r="AM389" s="83"/>
      <c r="AN389" s="83"/>
      <c r="AO389" s="83"/>
      <c r="AP389" s="83"/>
      <c r="AX389" s="80" t="s">
        <v>58</v>
      </c>
      <c r="AY389" s="80" t="s">
        <v>54</v>
      </c>
    </row>
    <row r="390" s="80" customFormat="1" ht="17.25" spans="1:51">
      <c r="A390" s="95"/>
      <c r="B390" s="95"/>
      <c r="C390" s="95"/>
      <c r="D390" s="95"/>
      <c r="E390" s="95"/>
      <c r="F390" s="95"/>
      <c r="G390" s="95"/>
      <c r="H390" s="95"/>
      <c r="I390" s="95"/>
      <c r="J390" s="95"/>
      <c r="K390" s="95"/>
      <c r="Y390" s="98"/>
      <c r="Z390" s="80">
        <f t="shared" si="24"/>
        <v>0</v>
      </c>
      <c r="AA390" s="80" t="str">
        <f t="shared" si="23"/>
        <v>营业部</v>
      </c>
      <c r="AB390" s="81" t="s">
        <v>640</v>
      </c>
      <c r="AC390" s="81">
        <v>0</v>
      </c>
      <c r="AD390" s="81">
        <v>0</v>
      </c>
      <c r="AE390" s="81">
        <v>0</v>
      </c>
      <c r="AF390" s="81">
        <v>0</v>
      </c>
      <c r="AG390" s="80" t="str">
        <f>IFERROR(VLOOKUP(AB390,$AI:$AJ,2,FALSE),0)</f>
        <v>营业部</v>
      </c>
      <c r="AI390" s="89" t="s">
        <v>176</v>
      </c>
      <c r="AJ390" s="89" t="s">
        <v>54</v>
      </c>
      <c r="AL390" s="83"/>
      <c r="AM390" s="83"/>
      <c r="AN390" s="83"/>
      <c r="AO390" s="83"/>
      <c r="AP390" s="83"/>
      <c r="AX390" s="80" t="s">
        <v>176</v>
      </c>
      <c r="AY390" s="80" t="s">
        <v>54</v>
      </c>
    </row>
    <row r="391" s="80" customFormat="1" ht="17.25" spans="1:51">
      <c r="A391" s="95"/>
      <c r="B391" s="95"/>
      <c r="C391" s="95"/>
      <c r="D391" s="95"/>
      <c r="E391" s="95"/>
      <c r="F391" s="95"/>
      <c r="G391" s="95"/>
      <c r="H391" s="95"/>
      <c r="I391" s="95"/>
      <c r="J391" s="95"/>
      <c r="K391" s="95"/>
      <c r="Y391" s="98"/>
      <c r="Z391" s="80">
        <f t="shared" si="24"/>
        <v>0</v>
      </c>
      <c r="AA391" s="80">
        <f t="shared" si="23"/>
        <v>0</v>
      </c>
      <c r="AB391" s="81" t="s">
        <v>791</v>
      </c>
      <c r="AC391" s="81">
        <v>0</v>
      </c>
      <c r="AD391" s="81">
        <v>0</v>
      </c>
      <c r="AE391" s="81">
        <v>0</v>
      </c>
      <c r="AF391" s="81">
        <v>0</v>
      </c>
      <c r="AG391" s="80">
        <f>IFERROR(VLOOKUP(AB391,$AI:$AJ,2,FALSE),0)</f>
        <v>0</v>
      </c>
      <c r="AI391" s="89" t="s">
        <v>792</v>
      </c>
      <c r="AJ391" s="89" t="s">
        <v>54</v>
      </c>
      <c r="AL391" s="83"/>
      <c r="AM391" s="83"/>
      <c r="AN391" s="83"/>
      <c r="AO391" s="83"/>
      <c r="AP391" s="83"/>
      <c r="AX391" s="80" t="s">
        <v>792</v>
      </c>
      <c r="AY391" s="80" t="s">
        <v>54</v>
      </c>
    </row>
    <row r="392" s="80" customFormat="1" ht="17.25" spans="1:51">
      <c r="A392" s="95"/>
      <c r="B392" s="95"/>
      <c r="C392" s="95"/>
      <c r="D392" s="95"/>
      <c r="E392" s="95"/>
      <c r="F392" s="95"/>
      <c r="G392" s="95"/>
      <c r="H392" s="95"/>
      <c r="I392" s="95"/>
      <c r="J392" s="95"/>
      <c r="K392" s="95"/>
      <c r="Y392" s="98"/>
      <c r="Z392" s="80">
        <f t="shared" si="24"/>
        <v>0</v>
      </c>
      <c r="AA392" s="80" t="str">
        <f t="shared" si="23"/>
        <v>花木支行</v>
      </c>
      <c r="AB392" s="81" t="s">
        <v>364</v>
      </c>
      <c r="AC392" s="81">
        <v>0</v>
      </c>
      <c r="AD392" s="81">
        <v>0</v>
      </c>
      <c r="AE392" s="81">
        <v>0</v>
      </c>
      <c r="AF392" s="81">
        <v>0</v>
      </c>
      <c r="AG392" s="80" t="str">
        <f>IFERROR(VLOOKUP(AB392,$AI:$AJ,2,FALSE),0)</f>
        <v>花木支行</v>
      </c>
      <c r="AI392" s="89" t="s">
        <v>793</v>
      </c>
      <c r="AJ392" s="89" t="s">
        <v>54</v>
      </c>
      <c r="AL392" s="83"/>
      <c r="AM392" s="83"/>
      <c r="AN392" s="83"/>
      <c r="AO392" s="83"/>
      <c r="AP392" s="83"/>
      <c r="AX392" s="80" t="s">
        <v>793</v>
      </c>
      <c r="AY392" s="80" t="s">
        <v>54</v>
      </c>
    </row>
    <row r="393" s="80" customFormat="1" ht="17.25" spans="1:51">
      <c r="A393" s="95"/>
      <c r="B393" s="95"/>
      <c r="C393" s="95"/>
      <c r="D393" s="95"/>
      <c r="E393" s="95"/>
      <c r="F393" s="95"/>
      <c r="G393" s="95"/>
      <c r="H393" s="95"/>
      <c r="I393" s="95"/>
      <c r="J393" s="95"/>
      <c r="K393" s="95"/>
      <c r="Y393" s="98"/>
      <c r="Z393" s="80">
        <f t="shared" si="24"/>
        <v>0</v>
      </c>
      <c r="AA393" s="80" t="str">
        <f t="shared" si="23"/>
        <v>零售市场部</v>
      </c>
      <c r="AB393" s="81" t="s">
        <v>162</v>
      </c>
      <c r="AC393" s="81">
        <v>0</v>
      </c>
      <c r="AD393" s="81">
        <v>131000</v>
      </c>
      <c r="AE393" s="81">
        <v>0</v>
      </c>
      <c r="AF393" s="81">
        <v>163022</v>
      </c>
      <c r="AG393" s="80" t="str">
        <f>IFERROR(VLOOKUP(AB393,$AI:$AJ,2,FALSE),0)</f>
        <v>零售市场部</v>
      </c>
      <c r="AI393" s="89" t="s">
        <v>794</v>
      </c>
      <c r="AJ393" s="89" t="s">
        <v>54</v>
      </c>
      <c r="AL393" s="83"/>
      <c r="AM393" s="83"/>
      <c r="AN393" s="83"/>
      <c r="AO393" s="83"/>
      <c r="AP393" s="83"/>
      <c r="AX393" s="80" t="s">
        <v>794</v>
      </c>
      <c r="AY393" s="80" t="s">
        <v>54</v>
      </c>
    </row>
    <row r="394" s="80" customFormat="1" ht="17.25" spans="1:51">
      <c r="A394" s="95"/>
      <c r="B394" s="95"/>
      <c r="C394" s="95"/>
      <c r="D394" s="95"/>
      <c r="E394" s="95"/>
      <c r="F394" s="95"/>
      <c r="G394" s="95"/>
      <c r="H394" s="95"/>
      <c r="I394" s="95"/>
      <c r="J394" s="95"/>
      <c r="K394" s="95"/>
      <c r="Y394" s="98"/>
      <c r="Z394" s="80">
        <f t="shared" si="24"/>
        <v>0</v>
      </c>
      <c r="AA394" s="80" t="str">
        <f t="shared" si="23"/>
        <v>运营管理部</v>
      </c>
      <c r="AB394" s="81" t="s">
        <v>356</v>
      </c>
      <c r="AC394" s="81">
        <v>0</v>
      </c>
      <c r="AD394" s="81">
        <v>0</v>
      </c>
      <c r="AE394" s="81">
        <v>0</v>
      </c>
      <c r="AF394" s="81">
        <v>0</v>
      </c>
      <c r="AG394" s="80" t="str">
        <f>IFERROR(VLOOKUP(AB394,$AI:$AJ,2,FALSE),0)</f>
        <v>运营管理部</v>
      </c>
      <c r="AI394" s="89" t="s">
        <v>795</v>
      </c>
      <c r="AJ394" s="89" t="s">
        <v>54</v>
      </c>
      <c r="AL394" s="83"/>
      <c r="AM394" s="83"/>
      <c r="AN394" s="83"/>
      <c r="AO394" s="83"/>
      <c r="AP394" s="83"/>
      <c r="AX394" s="80" t="s">
        <v>795</v>
      </c>
      <c r="AY394" s="80" t="s">
        <v>54</v>
      </c>
    </row>
    <row r="395" s="80" customFormat="1" ht="17.25" spans="1:51">
      <c r="A395" s="95"/>
      <c r="B395" s="95"/>
      <c r="C395" s="95"/>
      <c r="D395" s="95"/>
      <c r="E395" s="95"/>
      <c r="F395" s="95"/>
      <c r="G395" s="95"/>
      <c r="H395" s="95"/>
      <c r="I395" s="95"/>
      <c r="J395" s="95"/>
      <c r="K395" s="95"/>
      <c r="Y395" s="98"/>
      <c r="Z395" s="80">
        <f t="shared" si="24"/>
        <v>0</v>
      </c>
      <c r="AA395" s="80" t="str">
        <f t="shared" si="23"/>
        <v>和炯路支行</v>
      </c>
      <c r="AB395" s="81" t="s">
        <v>752</v>
      </c>
      <c r="AC395" s="81">
        <v>0</v>
      </c>
      <c r="AD395" s="81">
        <v>0</v>
      </c>
      <c r="AE395" s="81">
        <v>0</v>
      </c>
      <c r="AF395" s="81">
        <v>0</v>
      </c>
      <c r="AG395" s="80" t="str">
        <f>IFERROR(VLOOKUP(AB395,$AI:$AJ,2,FALSE),0)</f>
        <v>和炯路支行</v>
      </c>
      <c r="AI395" s="89" t="s">
        <v>797</v>
      </c>
      <c r="AJ395" s="89" t="s">
        <v>54</v>
      </c>
      <c r="AL395" s="83"/>
      <c r="AM395" s="83"/>
      <c r="AN395" s="83"/>
      <c r="AO395" s="83"/>
      <c r="AP395" s="83"/>
      <c r="AX395" s="80" t="s">
        <v>797</v>
      </c>
      <c r="AY395" s="80" t="s">
        <v>54</v>
      </c>
    </row>
    <row r="396" s="80" customFormat="1" ht="17.25" spans="1:51">
      <c r="A396" s="95"/>
      <c r="B396" s="95"/>
      <c r="C396" s="95"/>
      <c r="D396" s="95"/>
      <c r="E396" s="95"/>
      <c r="F396" s="95"/>
      <c r="G396" s="95"/>
      <c r="H396" s="95"/>
      <c r="I396" s="95"/>
      <c r="J396" s="95"/>
      <c r="K396" s="95"/>
      <c r="Y396" s="98"/>
      <c r="Z396" s="80">
        <f t="shared" si="24"/>
        <v>0</v>
      </c>
      <c r="AA396" s="80">
        <f t="shared" si="23"/>
        <v>0</v>
      </c>
      <c r="AB396" s="81" t="s">
        <v>796</v>
      </c>
      <c r="AC396" s="81">
        <v>0</v>
      </c>
      <c r="AD396" s="81">
        <v>0</v>
      </c>
      <c r="AE396" s="81">
        <v>0</v>
      </c>
      <c r="AF396" s="81">
        <v>0</v>
      </c>
      <c r="AG396" s="80">
        <f>IFERROR(VLOOKUP(AB396,$AI:$AJ,2,FALSE),0)</f>
        <v>0</v>
      </c>
      <c r="AI396" s="89" t="s">
        <v>413</v>
      </c>
      <c r="AJ396" s="89" t="s">
        <v>54</v>
      </c>
      <c r="AL396" s="83"/>
      <c r="AM396" s="83"/>
      <c r="AN396" s="83"/>
      <c r="AO396" s="83"/>
      <c r="AP396" s="83"/>
      <c r="AX396" s="80" t="s">
        <v>413</v>
      </c>
      <c r="AY396" s="80" t="s">
        <v>54</v>
      </c>
    </row>
    <row r="397" s="80" customFormat="1" ht="17.25" spans="1:51">
      <c r="A397" s="95"/>
      <c r="B397" s="95"/>
      <c r="C397" s="95"/>
      <c r="D397" s="95"/>
      <c r="E397" s="95"/>
      <c r="F397" s="95"/>
      <c r="G397" s="95"/>
      <c r="H397" s="95"/>
      <c r="I397" s="95"/>
      <c r="J397" s="95"/>
      <c r="K397" s="95"/>
      <c r="Y397" s="98"/>
      <c r="Z397" s="80">
        <f t="shared" si="24"/>
        <v>0</v>
      </c>
      <c r="AA397" s="80" t="str">
        <f t="shared" si="23"/>
        <v>唐镇支行</v>
      </c>
      <c r="AB397" s="81" t="s">
        <v>798</v>
      </c>
      <c r="AC397" s="81">
        <v>0</v>
      </c>
      <c r="AD397" s="81">
        <v>0</v>
      </c>
      <c r="AE397" s="81">
        <v>0</v>
      </c>
      <c r="AF397" s="81">
        <v>0</v>
      </c>
      <c r="AG397" s="80" t="str">
        <f>IFERROR(VLOOKUP(AB397,$AI:$AJ,2,FALSE),0)</f>
        <v>唐镇支行</v>
      </c>
      <c r="AI397" s="89" t="s">
        <v>800</v>
      </c>
      <c r="AJ397" s="89" t="s">
        <v>54</v>
      </c>
      <c r="AL397" s="83"/>
      <c r="AM397" s="83"/>
      <c r="AN397" s="83"/>
      <c r="AO397" s="83"/>
      <c r="AP397" s="83"/>
      <c r="AX397" s="80" t="s">
        <v>800</v>
      </c>
      <c r="AY397" s="80" t="s">
        <v>54</v>
      </c>
    </row>
    <row r="398" s="80" customFormat="1" ht="17.25" spans="1:51">
      <c r="A398" s="95"/>
      <c r="B398" s="95"/>
      <c r="C398" s="95"/>
      <c r="D398" s="95"/>
      <c r="E398" s="95"/>
      <c r="F398" s="95"/>
      <c r="G398" s="95"/>
      <c r="H398" s="95"/>
      <c r="I398" s="95"/>
      <c r="J398" s="95"/>
      <c r="K398" s="95"/>
      <c r="Y398" s="98"/>
      <c r="Z398" s="80">
        <f t="shared" si="24"/>
        <v>0</v>
      </c>
      <c r="AA398" s="80">
        <f t="shared" si="23"/>
        <v>0</v>
      </c>
      <c r="AB398" s="81" t="s">
        <v>799</v>
      </c>
      <c r="AC398" s="81">
        <v>0</v>
      </c>
      <c r="AD398" s="81">
        <v>0</v>
      </c>
      <c r="AE398" s="81">
        <v>0</v>
      </c>
      <c r="AF398" s="81">
        <v>0</v>
      </c>
      <c r="AG398" s="80">
        <f>IFERROR(VLOOKUP(AB398,$AI:$AJ,2,FALSE),0)</f>
        <v>0</v>
      </c>
      <c r="AI398" s="89" t="s">
        <v>802</v>
      </c>
      <c r="AJ398" s="89" t="s">
        <v>54</v>
      </c>
      <c r="AL398" s="83"/>
      <c r="AM398" s="83"/>
      <c r="AN398" s="83"/>
      <c r="AO398" s="83"/>
      <c r="AP398" s="83"/>
      <c r="AX398" s="80" t="s">
        <v>802</v>
      </c>
      <c r="AY398" s="80" t="s">
        <v>54</v>
      </c>
    </row>
    <row r="399" s="80" customFormat="1" ht="17.25" spans="1:51">
      <c r="A399" s="95"/>
      <c r="B399" s="95"/>
      <c r="C399" s="95"/>
      <c r="D399" s="95"/>
      <c r="E399" s="95"/>
      <c r="F399" s="95"/>
      <c r="G399" s="95"/>
      <c r="H399" s="95"/>
      <c r="I399" s="95"/>
      <c r="J399" s="95"/>
      <c r="K399" s="95"/>
      <c r="Y399" s="98"/>
      <c r="Z399" s="80">
        <f t="shared" si="24"/>
        <v>0</v>
      </c>
      <c r="AA399" s="80">
        <f t="shared" si="23"/>
        <v>0</v>
      </c>
      <c r="AB399" s="81" t="s">
        <v>801</v>
      </c>
      <c r="AC399" s="81">
        <v>0</v>
      </c>
      <c r="AD399" s="81">
        <v>0</v>
      </c>
      <c r="AE399" s="81">
        <v>0</v>
      </c>
      <c r="AF399" s="81">
        <v>0</v>
      </c>
      <c r="AG399" s="80">
        <f>IFERROR(VLOOKUP(AB399,$AI:$AJ,2,FALSE),0)</f>
        <v>0</v>
      </c>
      <c r="AI399" s="93" t="s">
        <v>804</v>
      </c>
      <c r="AJ399" s="89" t="s">
        <v>54</v>
      </c>
      <c r="AL399" s="83"/>
      <c r="AM399" s="83"/>
      <c r="AN399" s="83"/>
      <c r="AO399" s="83"/>
      <c r="AP399" s="83"/>
      <c r="AX399" s="80" t="s">
        <v>804</v>
      </c>
      <c r="AY399" s="80" t="s">
        <v>54</v>
      </c>
    </row>
    <row r="400" s="80" customFormat="1" ht="17.25" spans="1:51">
      <c r="A400" s="95"/>
      <c r="B400" s="95"/>
      <c r="C400" s="95"/>
      <c r="D400" s="95"/>
      <c r="E400" s="95"/>
      <c r="F400" s="95"/>
      <c r="G400" s="95"/>
      <c r="H400" s="95"/>
      <c r="I400" s="95"/>
      <c r="J400" s="95"/>
      <c r="K400" s="95"/>
      <c r="Y400" s="98"/>
      <c r="Z400" s="80">
        <f t="shared" si="24"/>
        <v>0</v>
      </c>
      <c r="AA400" s="80">
        <f t="shared" si="23"/>
        <v>0</v>
      </c>
      <c r="AB400" s="81" t="s">
        <v>803</v>
      </c>
      <c r="AC400" s="81">
        <v>0</v>
      </c>
      <c r="AD400" s="81">
        <v>0</v>
      </c>
      <c r="AE400" s="81">
        <v>0</v>
      </c>
      <c r="AF400" s="81">
        <v>30000</v>
      </c>
      <c r="AG400" s="80">
        <f>IFERROR(VLOOKUP(AB400,$AI:$AJ,2,FALSE),0)</f>
        <v>0</v>
      </c>
      <c r="AI400" s="94" t="s">
        <v>806</v>
      </c>
      <c r="AJ400" s="89" t="s">
        <v>54</v>
      </c>
      <c r="AL400" s="83"/>
      <c r="AM400" s="83"/>
      <c r="AN400" s="83"/>
      <c r="AO400" s="83"/>
      <c r="AP400" s="83"/>
      <c r="AX400" s="80" t="s">
        <v>806</v>
      </c>
      <c r="AY400" s="80" t="s">
        <v>54</v>
      </c>
    </row>
    <row r="401" s="80" customFormat="1" ht="17.25" spans="1:51">
      <c r="A401" s="95"/>
      <c r="B401" s="95"/>
      <c r="C401" s="95"/>
      <c r="D401" s="95"/>
      <c r="E401" s="95"/>
      <c r="F401" s="95"/>
      <c r="G401" s="95"/>
      <c r="H401" s="95"/>
      <c r="I401" s="95"/>
      <c r="J401" s="95"/>
      <c r="K401" s="95"/>
      <c r="Y401" s="98"/>
      <c r="Z401" s="80">
        <f t="shared" si="24"/>
        <v>0</v>
      </c>
      <c r="AA401" s="80">
        <f t="shared" si="23"/>
        <v>0</v>
      </c>
      <c r="AB401" s="81" t="s">
        <v>805</v>
      </c>
      <c r="AC401" s="81">
        <v>0</v>
      </c>
      <c r="AD401" s="81">
        <v>0</v>
      </c>
      <c r="AE401" s="81">
        <v>0</v>
      </c>
      <c r="AF401" s="81">
        <v>0</v>
      </c>
      <c r="AG401" s="80">
        <f>IFERROR(VLOOKUP(AB401,$AI:$AJ,2,FALSE),0)</f>
        <v>0</v>
      </c>
      <c r="AI401" s="89" t="s">
        <v>779</v>
      </c>
      <c r="AJ401" s="89" t="s">
        <v>54</v>
      </c>
      <c r="AL401" s="83"/>
      <c r="AM401" s="83"/>
      <c r="AN401" s="83"/>
      <c r="AO401" s="83"/>
      <c r="AP401" s="83"/>
      <c r="AX401" s="80" t="s">
        <v>779</v>
      </c>
      <c r="AY401" s="80" t="s">
        <v>54</v>
      </c>
    </row>
    <row r="402" s="80" customFormat="1" ht="17.25" spans="1:51">
      <c r="A402" s="95"/>
      <c r="B402" s="95"/>
      <c r="C402" s="95"/>
      <c r="D402" s="95"/>
      <c r="E402" s="95"/>
      <c r="F402" s="95"/>
      <c r="G402" s="95"/>
      <c r="H402" s="95"/>
      <c r="I402" s="95"/>
      <c r="J402" s="95"/>
      <c r="K402" s="95"/>
      <c r="Y402" s="98"/>
      <c r="Z402" s="80">
        <f t="shared" si="24"/>
        <v>0</v>
      </c>
      <c r="AA402" s="80" t="str">
        <f t="shared" si="23"/>
        <v>运营管理部</v>
      </c>
      <c r="AB402" s="81" t="s">
        <v>400</v>
      </c>
      <c r="AC402" s="81">
        <v>0</v>
      </c>
      <c r="AD402" s="81">
        <v>0</v>
      </c>
      <c r="AE402" s="81">
        <v>0</v>
      </c>
      <c r="AF402" s="81">
        <v>0</v>
      </c>
      <c r="AG402" s="80" t="str">
        <f>IFERROR(VLOOKUP(AB402,$AI:$AJ,2,FALSE),0)</f>
        <v>运营管理部</v>
      </c>
      <c r="AI402" s="89" t="s">
        <v>808</v>
      </c>
      <c r="AJ402" s="89" t="s">
        <v>54</v>
      </c>
      <c r="AL402" s="83"/>
      <c r="AM402" s="83"/>
      <c r="AN402" s="83"/>
      <c r="AO402" s="83"/>
      <c r="AP402" s="83"/>
      <c r="AX402" s="80" t="s">
        <v>808</v>
      </c>
      <c r="AY402" s="80" t="s">
        <v>54</v>
      </c>
    </row>
    <row r="403" s="80" customFormat="1" ht="17.25" spans="1:51">
      <c r="A403" s="95"/>
      <c r="B403" s="95"/>
      <c r="C403" s="95"/>
      <c r="D403" s="95"/>
      <c r="E403" s="95"/>
      <c r="F403" s="95"/>
      <c r="G403" s="95"/>
      <c r="H403" s="95"/>
      <c r="I403" s="95"/>
      <c r="J403" s="95"/>
      <c r="K403" s="95"/>
      <c r="Y403" s="98"/>
      <c r="Z403" s="80">
        <f t="shared" si="24"/>
        <v>0</v>
      </c>
      <c r="AA403" s="80">
        <f t="shared" si="23"/>
        <v>0</v>
      </c>
      <c r="AB403" s="81" t="s">
        <v>807</v>
      </c>
      <c r="AC403" s="81">
        <v>0</v>
      </c>
      <c r="AD403" s="81">
        <v>0</v>
      </c>
      <c r="AE403" s="81">
        <v>0</v>
      </c>
      <c r="AF403" s="81">
        <v>0</v>
      </c>
      <c r="AG403" s="80">
        <f>IFERROR(VLOOKUP(AB403,$AI:$AJ,2,FALSE),0)</f>
        <v>0</v>
      </c>
      <c r="AI403" s="89" t="s">
        <v>810</v>
      </c>
      <c r="AJ403" s="89" t="s">
        <v>54</v>
      </c>
      <c r="AL403" s="83"/>
      <c r="AM403" s="83"/>
      <c r="AN403" s="83"/>
      <c r="AO403" s="83"/>
      <c r="AP403" s="83"/>
      <c r="AX403" s="80" t="s">
        <v>810</v>
      </c>
      <c r="AY403" s="80" t="s">
        <v>54</v>
      </c>
    </row>
    <row r="404" s="80" customFormat="1" ht="17.25" spans="1:51">
      <c r="A404" s="95"/>
      <c r="B404" s="95"/>
      <c r="C404" s="95"/>
      <c r="D404" s="95"/>
      <c r="E404" s="95"/>
      <c r="F404" s="95"/>
      <c r="G404" s="95"/>
      <c r="H404" s="95"/>
      <c r="I404" s="95"/>
      <c r="J404" s="95"/>
      <c r="K404" s="95"/>
      <c r="Y404" s="98"/>
      <c r="Z404" s="80">
        <f t="shared" si="24"/>
        <v>0</v>
      </c>
      <c r="AA404" s="80">
        <f t="shared" si="23"/>
        <v>0</v>
      </c>
      <c r="AB404" s="81" t="s">
        <v>809</v>
      </c>
      <c r="AC404" s="81">
        <v>0</v>
      </c>
      <c r="AD404" s="81">
        <v>0</v>
      </c>
      <c r="AE404" s="81">
        <v>0</v>
      </c>
      <c r="AF404" s="81">
        <v>0</v>
      </c>
      <c r="AG404" s="80">
        <f>IFERROR(VLOOKUP(AB404,$AI:$AJ,2,FALSE),0)</f>
        <v>0</v>
      </c>
      <c r="AI404" s="89" t="s">
        <v>556</v>
      </c>
      <c r="AJ404" s="89" t="s">
        <v>90</v>
      </c>
      <c r="AL404" s="83"/>
      <c r="AM404" s="83"/>
      <c r="AN404" s="83"/>
      <c r="AO404" s="83"/>
      <c r="AP404" s="83"/>
      <c r="AX404" s="80" t="s">
        <v>556</v>
      </c>
      <c r="AY404" s="80" t="s">
        <v>90</v>
      </c>
    </row>
    <row r="405" s="80" customFormat="1" ht="17.25" spans="1:51">
      <c r="A405" s="95"/>
      <c r="B405" s="95"/>
      <c r="C405" s="95"/>
      <c r="D405" s="95"/>
      <c r="E405" s="95"/>
      <c r="F405" s="95"/>
      <c r="G405" s="95"/>
      <c r="H405" s="95"/>
      <c r="I405" s="95"/>
      <c r="J405" s="95"/>
      <c r="K405" s="95"/>
      <c r="Y405" s="98"/>
      <c r="Z405" s="80">
        <f t="shared" si="24"/>
        <v>0</v>
      </c>
      <c r="AA405" s="80">
        <f t="shared" si="23"/>
        <v>0</v>
      </c>
      <c r="AB405" s="81" t="s">
        <v>811</v>
      </c>
      <c r="AC405" s="81">
        <v>0</v>
      </c>
      <c r="AD405" s="81">
        <v>0</v>
      </c>
      <c r="AE405" s="81">
        <v>0</v>
      </c>
      <c r="AF405" s="81">
        <v>10000</v>
      </c>
      <c r="AG405" s="80">
        <f>IFERROR(VLOOKUP(AB405,$AI:$AJ,2,FALSE),0)</f>
        <v>0</v>
      </c>
      <c r="AI405" s="89" t="s">
        <v>108</v>
      </c>
      <c r="AJ405" s="89" t="s">
        <v>90</v>
      </c>
      <c r="AL405" s="83"/>
      <c r="AM405" s="83"/>
      <c r="AN405" s="83"/>
      <c r="AO405" s="83"/>
      <c r="AP405" s="83"/>
      <c r="AX405" s="80" t="s">
        <v>108</v>
      </c>
      <c r="AY405" s="80" t="s">
        <v>90</v>
      </c>
    </row>
    <row r="406" s="80" customFormat="1" ht="17.25" spans="1:51">
      <c r="A406" s="95"/>
      <c r="B406" s="95"/>
      <c r="C406" s="95"/>
      <c r="D406" s="95"/>
      <c r="E406" s="95"/>
      <c r="F406" s="95"/>
      <c r="G406" s="95"/>
      <c r="H406" s="95"/>
      <c r="I406" s="95"/>
      <c r="J406" s="95"/>
      <c r="K406" s="95"/>
      <c r="Y406" s="98"/>
      <c r="Z406" s="80">
        <f t="shared" si="24"/>
        <v>0</v>
      </c>
      <c r="AA406" s="80" t="str">
        <f t="shared" si="23"/>
        <v>市场一部</v>
      </c>
      <c r="AB406" s="81" t="s">
        <v>584</v>
      </c>
      <c r="AC406" s="81">
        <v>0</v>
      </c>
      <c r="AD406" s="81">
        <v>0</v>
      </c>
      <c r="AE406" s="81">
        <v>0</v>
      </c>
      <c r="AF406" s="81">
        <v>0</v>
      </c>
      <c r="AG406" s="80" t="str">
        <f>IFERROR(VLOOKUP(AB406,$AI:$AJ,2,FALSE),0)</f>
        <v>市场一部</v>
      </c>
      <c r="AI406" s="89" t="s">
        <v>812</v>
      </c>
      <c r="AJ406" s="89" t="s">
        <v>90</v>
      </c>
      <c r="AL406" s="83"/>
      <c r="AM406" s="83"/>
      <c r="AN406" s="83"/>
      <c r="AO406" s="83"/>
      <c r="AP406" s="83"/>
      <c r="AX406" s="80" t="s">
        <v>812</v>
      </c>
      <c r="AY406" s="80" t="s">
        <v>90</v>
      </c>
    </row>
    <row r="407" s="80" customFormat="1" ht="17.25" spans="1:51">
      <c r="A407" s="95"/>
      <c r="B407" s="95"/>
      <c r="C407" s="95"/>
      <c r="D407" s="95"/>
      <c r="E407" s="95"/>
      <c r="F407" s="95"/>
      <c r="G407" s="95"/>
      <c r="H407" s="95"/>
      <c r="I407" s="95"/>
      <c r="J407" s="95"/>
      <c r="K407" s="95"/>
      <c r="Y407" s="98"/>
      <c r="Z407" s="80">
        <f t="shared" si="24"/>
        <v>0</v>
      </c>
      <c r="AA407" s="80" t="str">
        <f t="shared" si="23"/>
        <v>严桥支行</v>
      </c>
      <c r="AB407" s="81" t="s">
        <v>710</v>
      </c>
      <c r="AC407" s="81">
        <v>0</v>
      </c>
      <c r="AD407" s="81">
        <v>0</v>
      </c>
      <c r="AE407" s="81">
        <v>0</v>
      </c>
      <c r="AF407" s="81">
        <v>0</v>
      </c>
      <c r="AG407" s="80" t="str">
        <f>IFERROR(VLOOKUP(AB407,$AI:$AJ,2,FALSE),0)</f>
        <v>严桥支行</v>
      </c>
      <c r="AI407" s="89" t="s">
        <v>635</v>
      </c>
      <c r="AJ407" s="89" t="s">
        <v>90</v>
      </c>
      <c r="AL407" s="83"/>
      <c r="AM407" s="83"/>
      <c r="AN407" s="83"/>
      <c r="AO407" s="83"/>
      <c r="AP407" s="83"/>
      <c r="AX407" s="80" t="s">
        <v>635</v>
      </c>
      <c r="AY407" s="80" t="s">
        <v>90</v>
      </c>
    </row>
    <row r="408" s="80" customFormat="1" ht="17.25" spans="1:51">
      <c r="A408" s="95"/>
      <c r="B408" s="95"/>
      <c r="C408" s="95"/>
      <c r="D408" s="95"/>
      <c r="E408" s="95"/>
      <c r="F408" s="95"/>
      <c r="G408" s="95"/>
      <c r="H408" s="95"/>
      <c r="I408" s="95"/>
      <c r="J408" s="95"/>
      <c r="K408" s="95"/>
      <c r="Y408" s="98"/>
      <c r="Z408" s="80">
        <f t="shared" si="24"/>
        <v>0</v>
      </c>
      <c r="AA408" s="80" t="str">
        <f t="shared" si="23"/>
        <v>办公室</v>
      </c>
      <c r="AB408" s="81" t="s">
        <v>143</v>
      </c>
      <c r="AC408" s="81">
        <v>0</v>
      </c>
      <c r="AD408" s="81">
        <v>0</v>
      </c>
      <c r="AE408" s="81">
        <v>0</v>
      </c>
      <c r="AF408" s="81">
        <v>0</v>
      </c>
      <c r="AG408" s="80" t="str">
        <f>IFERROR(VLOOKUP(AB408,$AI:$AJ,2,FALSE),0)</f>
        <v>办公室</v>
      </c>
      <c r="AI408" s="93" t="s">
        <v>684</v>
      </c>
      <c r="AJ408" s="89" t="s">
        <v>90</v>
      </c>
      <c r="AL408" s="83"/>
      <c r="AM408" s="83"/>
      <c r="AN408" s="83"/>
      <c r="AO408" s="83"/>
      <c r="AP408" s="83"/>
      <c r="AX408" s="80" t="s">
        <v>684</v>
      </c>
      <c r="AY408" s="80" t="s">
        <v>90</v>
      </c>
    </row>
    <row r="409" s="80" customFormat="1" ht="17.25" spans="1:51">
      <c r="A409" s="95"/>
      <c r="B409" s="95"/>
      <c r="C409" s="95"/>
      <c r="D409" s="95"/>
      <c r="E409" s="95"/>
      <c r="F409" s="95"/>
      <c r="G409" s="95"/>
      <c r="H409" s="95"/>
      <c r="I409" s="95"/>
      <c r="J409" s="95"/>
      <c r="K409" s="95"/>
      <c r="Y409" s="98"/>
      <c r="Z409" s="80">
        <f t="shared" si="24"/>
        <v>0</v>
      </c>
      <c r="AA409" s="80" t="str">
        <f t="shared" si="23"/>
        <v>南新分理处</v>
      </c>
      <c r="AB409" s="81" t="s">
        <v>368</v>
      </c>
      <c r="AC409" s="81">
        <v>0</v>
      </c>
      <c r="AD409" s="81">
        <v>0</v>
      </c>
      <c r="AE409" s="81">
        <v>1</v>
      </c>
      <c r="AF409" s="81">
        <v>0</v>
      </c>
      <c r="AG409" s="80" t="str">
        <f>IFERROR(VLOOKUP(AB409,$AI:$AJ,2,FALSE),0)</f>
        <v>南新分理处</v>
      </c>
      <c r="AI409" s="94" t="s">
        <v>814</v>
      </c>
      <c r="AJ409" s="89" t="s">
        <v>90</v>
      </c>
      <c r="AL409" s="83"/>
      <c r="AM409" s="83"/>
      <c r="AN409" s="83"/>
      <c r="AO409" s="83"/>
      <c r="AP409" s="83"/>
      <c r="AX409" s="80" t="s">
        <v>814</v>
      </c>
      <c r="AY409" s="80" t="s">
        <v>90</v>
      </c>
    </row>
    <row r="410" s="80" customFormat="1" ht="17.25" spans="1:51">
      <c r="A410" s="95"/>
      <c r="B410" s="95"/>
      <c r="C410" s="95"/>
      <c r="D410" s="95"/>
      <c r="E410" s="95"/>
      <c r="F410" s="95"/>
      <c r="G410" s="95"/>
      <c r="H410" s="95"/>
      <c r="I410" s="95"/>
      <c r="J410" s="95"/>
      <c r="K410" s="95"/>
      <c r="Y410" s="98"/>
      <c r="Z410" s="80">
        <f t="shared" si="24"/>
        <v>0</v>
      </c>
      <c r="AA410" s="80">
        <f t="shared" si="23"/>
        <v>0</v>
      </c>
      <c r="AB410" s="81" t="s">
        <v>813</v>
      </c>
      <c r="AC410" s="81">
        <v>0</v>
      </c>
      <c r="AD410" s="81">
        <v>0</v>
      </c>
      <c r="AE410" s="81">
        <v>0</v>
      </c>
      <c r="AF410" s="81">
        <v>0</v>
      </c>
      <c r="AG410" s="80">
        <f>IFERROR(VLOOKUP(AB410,$AI:$AJ,2,FALSE),0)</f>
        <v>0</v>
      </c>
      <c r="AI410" s="89" t="s">
        <v>815</v>
      </c>
      <c r="AJ410" s="89" t="s">
        <v>90</v>
      </c>
      <c r="AL410" s="83"/>
      <c r="AM410" s="83"/>
      <c r="AN410" s="83"/>
      <c r="AO410" s="83"/>
      <c r="AP410" s="83"/>
      <c r="AX410" s="80" t="s">
        <v>815</v>
      </c>
      <c r="AY410" s="80" t="s">
        <v>90</v>
      </c>
    </row>
    <row r="411" s="80" customFormat="1" ht="17.25" spans="1:51">
      <c r="A411" s="95"/>
      <c r="B411" s="95"/>
      <c r="C411" s="95"/>
      <c r="D411" s="95"/>
      <c r="E411" s="95"/>
      <c r="F411" s="95"/>
      <c r="G411" s="95"/>
      <c r="H411" s="95"/>
      <c r="I411" s="95"/>
      <c r="J411" s="95"/>
      <c r="K411" s="95"/>
      <c r="Y411" s="98"/>
      <c r="Z411" s="80">
        <f t="shared" si="24"/>
        <v>0</v>
      </c>
      <c r="AA411" s="80" t="str">
        <f t="shared" si="23"/>
        <v>陆家嘴支行</v>
      </c>
      <c r="AB411" s="81" t="s">
        <v>370</v>
      </c>
      <c r="AC411" s="81">
        <v>0</v>
      </c>
      <c r="AD411" s="81">
        <v>0</v>
      </c>
      <c r="AE411" s="81">
        <v>0</v>
      </c>
      <c r="AF411" s="81">
        <v>200000</v>
      </c>
      <c r="AG411" s="80" t="str">
        <f>IFERROR(VLOOKUP(AB411,$AI:$AJ,2,FALSE),0)</f>
        <v>陆家嘴支行</v>
      </c>
      <c r="AI411" s="93" t="s">
        <v>816</v>
      </c>
      <c r="AJ411" s="89" t="s">
        <v>90</v>
      </c>
      <c r="AL411" s="83"/>
      <c r="AM411" s="83"/>
      <c r="AN411" s="83"/>
      <c r="AO411" s="83"/>
      <c r="AP411" s="83"/>
      <c r="AX411" s="80" t="s">
        <v>816</v>
      </c>
      <c r="AY411" s="80" t="s">
        <v>90</v>
      </c>
    </row>
    <row r="412" s="80" customFormat="1" ht="17.25" spans="1:51">
      <c r="A412" s="95"/>
      <c r="B412" s="95"/>
      <c r="C412" s="95"/>
      <c r="D412" s="95"/>
      <c r="E412" s="95"/>
      <c r="F412" s="95"/>
      <c r="G412" s="95"/>
      <c r="H412" s="95"/>
      <c r="I412" s="95"/>
      <c r="J412" s="95"/>
      <c r="K412" s="95"/>
      <c r="Y412" s="98"/>
      <c r="Z412" s="80">
        <f t="shared" si="24"/>
        <v>0</v>
      </c>
      <c r="AA412" s="80" t="str">
        <f t="shared" si="23"/>
        <v>东沟支行</v>
      </c>
      <c r="AB412" s="81" t="s">
        <v>373</v>
      </c>
      <c r="AC412" s="81">
        <v>0</v>
      </c>
      <c r="AD412" s="81">
        <v>0</v>
      </c>
      <c r="AE412" s="81">
        <v>0</v>
      </c>
      <c r="AF412" s="81">
        <v>0</v>
      </c>
      <c r="AG412" s="80" t="str">
        <f>IFERROR(VLOOKUP(AB412,$AI:$AJ,2,FALSE),0)</f>
        <v>东沟支行</v>
      </c>
      <c r="AI412" s="89" t="s">
        <v>701</v>
      </c>
      <c r="AJ412" s="89" t="s">
        <v>219</v>
      </c>
      <c r="AL412" s="83"/>
      <c r="AM412" s="83"/>
      <c r="AN412" s="83"/>
      <c r="AO412" s="83"/>
      <c r="AP412" s="83"/>
      <c r="AX412" s="80" t="s">
        <v>701</v>
      </c>
      <c r="AY412" s="80" t="s">
        <v>219</v>
      </c>
    </row>
    <row r="413" s="80" customFormat="1" ht="17.25" spans="1:51">
      <c r="A413" s="95"/>
      <c r="B413" s="95"/>
      <c r="C413" s="95"/>
      <c r="D413" s="95"/>
      <c r="E413" s="95"/>
      <c r="F413" s="95"/>
      <c r="G413" s="95"/>
      <c r="H413" s="95"/>
      <c r="I413" s="95"/>
      <c r="J413" s="95"/>
      <c r="K413" s="95"/>
      <c r="Y413" s="98"/>
      <c r="Z413" s="80">
        <f t="shared" si="24"/>
        <v>0</v>
      </c>
      <c r="AA413" s="80">
        <f t="shared" si="23"/>
        <v>0</v>
      </c>
      <c r="AB413" s="81" t="s">
        <v>817</v>
      </c>
      <c r="AC413" s="81">
        <v>0</v>
      </c>
      <c r="AD413" s="81">
        <v>0</v>
      </c>
      <c r="AE413" s="81">
        <v>0</v>
      </c>
      <c r="AF413" s="81">
        <v>0</v>
      </c>
      <c r="AG413" s="80">
        <f>IFERROR(VLOOKUP(AB413,$AI:$AJ,2,FALSE),0)</f>
        <v>0</v>
      </c>
      <c r="AI413" s="89" t="s">
        <v>512</v>
      </c>
      <c r="AJ413" s="89" t="s">
        <v>54</v>
      </c>
      <c r="AL413" s="83"/>
      <c r="AM413" s="83"/>
      <c r="AN413" s="83"/>
      <c r="AO413" s="83"/>
      <c r="AP413" s="83"/>
      <c r="AX413" s="81" t="s">
        <v>512</v>
      </c>
      <c r="AY413" s="81" t="s">
        <v>54</v>
      </c>
    </row>
    <row r="414" s="80" customFormat="1" ht="17.25" spans="1:51">
      <c r="A414" s="95"/>
      <c r="B414" s="95"/>
      <c r="C414" s="95"/>
      <c r="D414" s="95"/>
      <c r="E414" s="95"/>
      <c r="F414" s="95"/>
      <c r="G414" s="95"/>
      <c r="H414" s="95"/>
      <c r="I414" s="95"/>
      <c r="J414" s="95"/>
      <c r="K414" s="95"/>
      <c r="Y414" s="98"/>
      <c r="Z414" s="80">
        <f t="shared" si="24"/>
        <v>0</v>
      </c>
      <c r="AA414" s="80" t="str">
        <f t="shared" si="23"/>
        <v>孙桥支行</v>
      </c>
      <c r="AB414" s="81" t="s">
        <v>203</v>
      </c>
      <c r="AC414" s="81">
        <v>0</v>
      </c>
      <c r="AD414" s="81">
        <v>0</v>
      </c>
      <c r="AE414" s="81">
        <v>0</v>
      </c>
      <c r="AF414" s="81">
        <v>50000</v>
      </c>
      <c r="AG414" s="80" t="str">
        <f>IFERROR(VLOOKUP(AB414,$AI:$AJ,2,FALSE),0)</f>
        <v>孙桥支行</v>
      </c>
      <c r="AI414" s="89" t="s">
        <v>516</v>
      </c>
      <c r="AJ414" s="89" t="s">
        <v>219</v>
      </c>
      <c r="AL414" s="83"/>
      <c r="AM414" s="83"/>
      <c r="AN414" s="83"/>
      <c r="AO414" s="83"/>
      <c r="AP414" s="83"/>
      <c r="AX414" s="80" t="s">
        <v>516</v>
      </c>
      <c r="AY414" s="80" t="s">
        <v>219</v>
      </c>
    </row>
    <row r="415" s="80" customFormat="1" ht="17.25" spans="1:51">
      <c r="A415" s="95"/>
      <c r="B415" s="95"/>
      <c r="C415" s="95"/>
      <c r="D415" s="95"/>
      <c r="E415" s="95"/>
      <c r="F415" s="95"/>
      <c r="G415" s="95"/>
      <c r="H415" s="95"/>
      <c r="I415" s="95"/>
      <c r="J415" s="95"/>
      <c r="K415" s="95"/>
      <c r="Y415" s="98"/>
      <c r="Z415" s="80">
        <f t="shared" si="24"/>
        <v>0</v>
      </c>
      <c r="AA415" s="80" t="str">
        <f t="shared" si="23"/>
        <v>北蔡支行</v>
      </c>
      <c r="AB415" s="81" t="s">
        <v>804</v>
      </c>
      <c r="AC415" s="81">
        <v>0</v>
      </c>
      <c r="AD415" s="81">
        <v>0</v>
      </c>
      <c r="AE415" s="81">
        <v>0</v>
      </c>
      <c r="AF415" s="81">
        <v>0</v>
      </c>
      <c r="AG415" s="80" t="str">
        <f>IFERROR(VLOOKUP(AB415,$AI:$AJ,2,FALSE),0)</f>
        <v>北蔡支行</v>
      </c>
      <c r="AI415" s="89" t="s">
        <v>819</v>
      </c>
      <c r="AJ415" s="89" t="s">
        <v>219</v>
      </c>
      <c r="AL415" s="83"/>
      <c r="AM415" s="83"/>
      <c r="AN415" s="83"/>
      <c r="AO415" s="83"/>
      <c r="AP415" s="83"/>
      <c r="AX415" s="80" t="s">
        <v>819</v>
      </c>
      <c r="AY415" s="80" t="s">
        <v>219</v>
      </c>
    </row>
    <row r="416" s="80" customFormat="1" ht="17.25" spans="1:51">
      <c r="A416" s="95"/>
      <c r="B416" s="95"/>
      <c r="C416" s="95"/>
      <c r="D416" s="95"/>
      <c r="E416" s="95"/>
      <c r="F416" s="95"/>
      <c r="G416" s="95"/>
      <c r="H416" s="95"/>
      <c r="I416" s="95"/>
      <c r="J416" s="95"/>
      <c r="K416" s="95"/>
      <c r="Y416" s="98"/>
      <c r="Z416" s="80">
        <f t="shared" si="24"/>
        <v>0</v>
      </c>
      <c r="AA416" s="80" t="str">
        <f t="shared" si="23"/>
        <v>施湾支行</v>
      </c>
      <c r="AB416" s="81" t="s">
        <v>818</v>
      </c>
      <c r="AC416" s="81">
        <v>0</v>
      </c>
      <c r="AD416" s="81">
        <v>0</v>
      </c>
      <c r="AE416" s="81">
        <v>0</v>
      </c>
      <c r="AF416" s="81">
        <v>0</v>
      </c>
      <c r="AG416" s="80" t="str">
        <f>IFERROR(VLOOKUP(AB416,$AI:$AJ,2,FALSE),0)</f>
        <v>施湾支行</v>
      </c>
      <c r="AI416" s="89" t="s">
        <v>177</v>
      </c>
      <c r="AJ416" s="89" t="s">
        <v>219</v>
      </c>
      <c r="AL416" s="83"/>
      <c r="AM416" s="83"/>
      <c r="AN416" s="83"/>
      <c r="AO416" s="83"/>
      <c r="AP416" s="83"/>
      <c r="AX416" s="80" t="s">
        <v>177</v>
      </c>
      <c r="AY416" s="80" t="s">
        <v>219</v>
      </c>
    </row>
    <row r="417" s="80" customFormat="1" ht="17.25" spans="1:51">
      <c r="A417" s="95"/>
      <c r="B417" s="95"/>
      <c r="C417" s="95"/>
      <c r="D417" s="95"/>
      <c r="E417" s="95"/>
      <c r="F417" s="95"/>
      <c r="G417" s="95"/>
      <c r="H417" s="95"/>
      <c r="I417" s="95"/>
      <c r="J417" s="95"/>
      <c r="K417" s="95"/>
      <c r="Y417" s="98"/>
      <c r="Z417" s="80">
        <f t="shared" si="24"/>
        <v>0</v>
      </c>
      <c r="AA417" s="80" t="str">
        <f t="shared" si="23"/>
        <v>曹路支行</v>
      </c>
      <c r="AB417" s="81" t="s">
        <v>820</v>
      </c>
      <c r="AC417" s="81">
        <v>0</v>
      </c>
      <c r="AD417" s="81">
        <v>0</v>
      </c>
      <c r="AE417" s="81">
        <v>0</v>
      </c>
      <c r="AF417" s="81">
        <v>0</v>
      </c>
      <c r="AG417" s="80" t="str">
        <f>IFERROR(VLOOKUP(AB417,$AI:$AJ,2,FALSE),0)</f>
        <v>曹路支行</v>
      </c>
      <c r="AI417" s="89" t="s">
        <v>822</v>
      </c>
      <c r="AJ417" s="89" t="s">
        <v>219</v>
      </c>
      <c r="AL417" s="83"/>
      <c r="AM417" s="83"/>
      <c r="AN417" s="83"/>
      <c r="AO417" s="83"/>
      <c r="AP417" s="83"/>
      <c r="AX417" s="80" t="s">
        <v>822</v>
      </c>
      <c r="AY417" s="80" t="s">
        <v>219</v>
      </c>
    </row>
    <row r="418" s="80" customFormat="1" ht="17.25" spans="1:51">
      <c r="A418" s="95"/>
      <c r="B418" s="95"/>
      <c r="C418" s="95"/>
      <c r="D418" s="95"/>
      <c r="E418" s="95"/>
      <c r="F418" s="95"/>
      <c r="G418" s="95"/>
      <c r="H418" s="95"/>
      <c r="I418" s="95"/>
      <c r="J418" s="95"/>
      <c r="K418" s="95"/>
      <c r="Y418" s="98"/>
      <c r="Z418" s="80">
        <f t="shared" si="24"/>
        <v>0</v>
      </c>
      <c r="AA418" s="80">
        <f t="shared" si="23"/>
        <v>0</v>
      </c>
      <c r="AB418" s="81" t="s">
        <v>821</v>
      </c>
      <c r="AC418" s="81">
        <v>0</v>
      </c>
      <c r="AD418" s="81">
        <v>0</v>
      </c>
      <c r="AE418" s="81">
        <v>0</v>
      </c>
      <c r="AF418" s="81">
        <v>0</v>
      </c>
      <c r="AG418" s="80">
        <f>IFERROR(VLOOKUP(AB418,$AI:$AJ,2,FALSE),0)</f>
        <v>0</v>
      </c>
      <c r="AI418" s="93" t="s">
        <v>823</v>
      </c>
      <c r="AJ418" s="89" t="s">
        <v>219</v>
      </c>
      <c r="AL418" s="83"/>
      <c r="AM418" s="83"/>
      <c r="AN418" s="83"/>
      <c r="AO418" s="83"/>
      <c r="AP418" s="83"/>
      <c r="AX418" s="80" t="s">
        <v>823</v>
      </c>
      <c r="AY418" s="80" t="s">
        <v>219</v>
      </c>
    </row>
    <row r="419" s="80" customFormat="1" ht="17.25" spans="1:51">
      <c r="A419" s="95"/>
      <c r="B419" s="95"/>
      <c r="C419" s="95"/>
      <c r="D419" s="95"/>
      <c r="E419" s="95"/>
      <c r="F419" s="95"/>
      <c r="G419" s="95"/>
      <c r="H419" s="95"/>
      <c r="I419" s="95"/>
      <c r="J419" s="95"/>
      <c r="K419" s="95"/>
      <c r="Y419" s="98"/>
      <c r="Z419" s="80">
        <f t="shared" si="24"/>
        <v>0</v>
      </c>
      <c r="AA419" s="80" t="str">
        <f t="shared" si="23"/>
        <v>花木支行</v>
      </c>
      <c r="AB419" s="81" t="s">
        <v>692</v>
      </c>
      <c r="AC419" s="81">
        <v>0</v>
      </c>
      <c r="AD419" s="81">
        <v>0</v>
      </c>
      <c r="AE419" s="81">
        <v>0</v>
      </c>
      <c r="AF419" s="81">
        <v>0</v>
      </c>
      <c r="AG419" s="80" t="str">
        <f>IFERROR(VLOOKUP(AB419,$AI:$AJ,2,FALSE),0)</f>
        <v>花木支行</v>
      </c>
      <c r="AI419" s="94" t="s">
        <v>824</v>
      </c>
      <c r="AJ419" s="89" t="s">
        <v>219</v>
      </c>
      <c r="AL419" s="83"/>
      <c r="AM419" s="83"/>
      <c r="AN419" s="83"/>
      <c r="AO419" s="83"/>
      <c r="AP419" s="83"/>
      <c r="AX419" s="80" t="s">
        <v>824</v>
      </c>
      <c r="AY419" s="80" t="s">
        <v>219</v>
      </c>
    </row>
    <row r="420" s="80" customFormat="1" ht="17.25" spans="1:51">
      <c r="A420" s="95"/>
      <c r="B420" s="95"/>
      <c r="C420" s="95"/>
      <c r="D420" s="95"/>
      <c r="E420" s="95"/>
      <c r="F420" s="95"/>
      <c r="G420" s="95"/>
      <c r="H420" s="95"/>
      <c r="I420" s="95"/>
      <c r="J420" s="95"/>
      <c r="K420" s="95"/>
      <c r="Y420" s="98"/>
      <c r="Z420" s="80">
        <f t="shared" si="24"/>
        <v>0</v>
      </c>
      <c r="AA420" s="80" t="str">
        <f t="shared" si="23"/>
        <v>施湾支行</v>
      </c>
      <c r="AB420" s="81" t="s">
        <v>378</v>
      </c>
      <c r="AC420" s="81">
        <v>0</v>
      </c>
      <c r="AD420" s="81">
        <v>0</v>
      </c>
      <c r="AE420" s="81">
        <v>0</v>
      </c>
      <c r="AF420" s="81">
        <v>0</v>
      </c>
      <c r="AG420" s="80" t="str">
        <f>IFERROR(VLOOKUP(AB420,$AI:$AJ,2,FALSE),0)</f>
        <v>施湾支行</v>
      </c>
      <c r="AI420" s="89" t="s">
        <v>826</v>
      </c>
      <c r="AJ420" s="89" t="s">
        <v>159</v>
      </c>
      <c r="AL420" s="83"/>
      <c r="AM420" s="83"/>
      <c r="AN420" s="83"/>
      <c r="AO420" s="83"/>
      <c r="AP420" s="83"/>
      <c r="AX420" s="80" t="s">
        <v>826</v>
      </c>
      <c r="AY420" s="80" t="s">
        <v>159</v>
      </c>
    </row>
    <row r="421" s="80" customFormat="1" ht="17.25" spans="1:51">
      <c r="A421" s="95"/>
      <c r="B421" s="95"/>
      <c r="C421" s="95"/>
      <c r="D421" s="95"/>
      <c r="E421" s="95"/>
      <c r="F421" s="95"/>
      <c r="G421" s="95"/>
      <c r="H421" s="95"/>
      <c r="I421" s="95"/>
      <c r="J421" s="95"/>
      <c r="K421" s="95"/>
      <c r="Y421" s="98"/>
      <c r="Z421" s="80">
        <f t="shared" si="24"/>
        <v>0</v>
      </c>
      <c r="AA421" s="80" t="str">
        <f t="shared" si="23"/>
        <v>高行支行</v>
      </c>
      <c r="AB421" s="81" t="s">
        <v>825</v>
      </c>
      <c r="AC421" s="81">
        <v>0</v>
      </c>
      <c r="AD421" s="81">
        <v>0</v>
      </c>
      <c r="AE421" s="81">
        <v>0</v>
      </c>
      <c r="AF421" s="81">
        <v>0</v>
      </c>
      <c r="AG421" s="80" t="str">
        <f>IFERROR(VLOOKUP(AB421,$AI:$AJ,2,FALSE),0)</f>
        <v>高行支行</v>
      </c>
      <c r="AI421" s="89" t="s">
        <v>828</v>
      </c>
      <c r="AJ421" s="89" t="s">
        <v>159</v>
      </c>
      <c r="AL421" s="83"/>
      <c r="AM421" s="83"/>
      <c r="AN421" s="83"/>
      <c r="AO421" s="83"/>
      <c r="AP421" s="83"/>
      <c r="AX421" s="80" t="s">
        <v>828</v>
      </c>
      <c r="AY421" s="80" t="s">
        <v>159</v>
      </c>
    </row>
    <row r="422" s="80" customFormat="1" ht="17.25" spans="1:51">
      <c r="A422" s="95"/>
      <c r="B422" s="95"/>
      <c r="C422" s="95"/>
      <c r="D422" s="95"/>
      <c r="E422" s="95"/>
      <c r="F422" s="95"/>
      <c r="G422" s="95"/>
      <c r="H422" s="95"/>
      <c r="I422" s="95"/>
      <c r="J422" s="95"/>
      <c r="K422" s="95"/>
      <c r="Y422" s="98"/>
      <c r="Z422" s="80">
        <f t="shared" si="24"/>
        <v>0</v>
      </c>
      <c r="AA422" s="80">
        <f t="shared" si="23"/>
        <v>0</v>
      </c>
      <c r="AB422" s="81" t="s">
        <v>827</v>
      </c>
      <c r="AC422" s="81">
        <v>0</v>
      </c>
      <c r="AD422" s="81">
        <v>0</v>
      </c>
      <c r="AE422" s="81">
        <v>0</v>
      </c>
      <c r="AF422" s="81">
        <v>0</v>
      </c>
      <c r="AG422" s="80">
        <f>IFERROR(VLOOKUP(AB422,$AI:$AJ,2,FALSE),0)</f>
        <v>0</v>
      </c>
      <c r="AI422" s="89" t="s">
        <v>368</v>
      </c>
      <c r="AJ422" s="89" t="s">
        <v>159</v>
      </c>
      <c r="AL422" s="83"/>
      <c r="AM422" s="83"/>
      <c r="AN422" s="83"/>
      <c r="AO422" s="83"/>
      <c r="AP422" s="83"/>
      <c r="AX422" s="80" t="s">
        <v>368</v>
      </c>
      <c r="AY422" s="80" t="s">
        <v>159</v>
      </c>
    </row>
    <row r="423" s="80" customFormat="1" ht="17.25" spans="1:51">
      <c r="A423" s="95"/>
      <c r="B423" s="95"/>
      <c r="C423" s="95"/>
      <c r="D423" s="95"/>
      <c r="E423" s="95"/>
      <c r="F423" s="95"/>
      <c r="G423" s="95"/>
      <c r="H423" s="95"/>
      <c r="I423" s="95"/>
      <c r="J423" s="95"/>
      <c r="K423" s="95"/>
      <c r="Y423" s="98"/>
      <c r="Z423" s="80">
        <f t="shared" si="24"/>
        <v>0</v>
      </c>
      <c r="AA423" s="80" t="str">
        <f t="shared" si="23"/>
        <v>南新分理处</v>
      </c>
      <c r="AB423" s="81" t="s">
        <v>826</v>
      </c>
      <c r="AC423" s="81">
        <v>0</v>
      </c>
      <c r="AD423" s="81">
        <v>0</v>
      </c>
      <c r="AE423" s="81">
        <v>0</v>
      </c>
      <c r="AF423" s="81">
        <v>0</v>
      </c>
      <c r="AG423" s="80" t="str">
        <f>IFERROR(VLOOKUP(AB423,$AI:$AJ,2,FALSE),0)</f>
        <v>南新分理处</v>
      </c>
      <c r="AI423" s="89" t="s">
        <v>830</v>
      </c>
      <c r="AJ423" s="89" t="s">
        <v>159</v>
      </c>
      <c r="AL423" s="83"/>
      <c r="AM423" s="83"/>
      <c r="AN423" s="83"/>
      <c r="AO423" s="83"/>
      <c r="AP423" s="83"/>
      <c r="AX423" s="80" t="s">
        <v>830</v>
      </c>
      <c r="AY423" s="80" t="s">
        <v>159</v>
      </c>
    </row>
    <row r="424" s="80" customFormat="1" ht="17.25" spans="1:51">
      <c r="A424" s="95"/>
      <c r="B424" s="95"/>
      <c r="C424" s="95"/>
      <c r="D424" s="95"/>
      <c r="E424" s="95"/>
      <c r="F424" s="95"/>
      <c r="G424" s="95"/>
      <c r="H424" s="95"/>
      <c r="I424" s="95"/>
      <c r="J424" s="95"/>
      <c r="K424" s="95"/>
      <c r="Y424" s="98"/>
      <c r="Z424" s="80">
        <f t="shared" si="24"/>
        <v>0</v>
      </c>
      <c r="AA424" s="80" t="str">
        <f t="shared" si="23"/>
        <v>高桥支行</v>
      </c>
      <c r="AB424" s="81" t="s">
        <v>829</v>
      </c>
      <c r="AC424" s="81">
        <v>0</v>
      </c>
      <c r="AD424" s="81">
        <v>0</v>
      </c>
      <c r="AE424" s="81">
        <v>0</v>
      </c>
      <c r="AF424" s="81">
        <v>0</v>
      </c>
      <c r="AG424" s="80" t="str">
        <f>IFERROR(VLOOKUP(AB424,$AI:$AJ,2,FALSE),0)</f>
        <v>高桥支行</v>
      </c>
      <c r="AI424" s="89" t="s">
        <v>831</v>
      </c>
      <c r="AJ424" s="89" t="s">
        <v>159</v>
      </c>
      <c r="AL424" s="83"/>
      <c r="AM424" s="83"/>
      <c r="AN424" s="83"/>
      <c r="AO424" s="83"/>
      <c r="AP424" s="83"/>
      <c r="AX424" s="80" t="s">
        <v>831</v>
      </c>
      <c r="AY424" s="80" t="s">
        <v>159</v>
      </c>
    </row>
    <row r="425" s="80" customFormat="1" ht="17.25" spans="1:51">
      <c r="A425" s="95"/>
      <c r="B425" s="95"/>
      <c r="C425" s="95"/>
      <c r="D425" s="95"/>
      <c r="E425" s="95"/>
      <c r="F425" s="95"/>
      <c r="G425" s="95"/>
      <c r="H425" s="95"/>
      <c r="I425" s="95"/>
      <c r="J425" s="95"/>
      <c r="K425" s="95"/>
      <c r="Y425" s="98"/>
      <c r="Z425" s="80">
        <f t="shared" si="24"/>
        <v>0</v>
      </c>
      <c r="AA425" s="80" t="str">
        <f t="shared" si="23"/>
        <v>洋泾支行</v>
      </c>
      <c r="AB425" s="81" t="s">
        <v>381</v>
      </c>
      <c r="AC425" s="81">
        <v>0</v>
      </c>
      <c r="AD425" s="81">
        <v>0</v>
      </c>
      <c r="AE425" s="81">
        <v>0</v>
      </c>
      <c r="AF425" s="81">
        <v>0</v>
      </c>
      <c r="AG425" s="80" t="str">
        <f>IFERROR(VLOOKUP(AB425,$AI:$AJ,2,FALSE),0)</f>
        <v>洋泾支行</v>
      </c>
      <c r="AI425" s="89" t="s">
        <v>340</v>
      </c>
      <c r="AJ425" s="89" t="s">
        <v>159</v>
      </c>
      <c r="AL425" s="83"/>
      <c r="AM425" s="83"/>
      <c r="AN425" s="83"/>
      <c r="AO425" s="83"/>
      <c r="AP425" s="83"/>
      <c r="AX425" s="80" t="s">
        <v>340</v>
      </c>
      <c r="AY425" s="80" t="s">
        <v>159</v>
      </c>
    </row>
    <row r="426" s="80" customFormat="1" ht="17.25" spans="1:51">
      <c r="A426" s="95"/>
      <c r="B426" s="95"/>
      <c r="C426" s="95"/>
      <c r="D426" s="95"/>
      <c r="E426" s="95"/>
      <c r="F426" s="95"/>
      <c r="G426" s="95"/>
      <c r="H426" s="95"/>
      <c r="I426" s="95"/>
      <c r="J426" s="95"/>
      <c r="K426" s="95"/>
      <c r="Y426" s="98"/>
      <c r="Z426" s="80">
        <f t="shared" si="24"/>
        <v>0</v>
      </c>
      <c r="AA426" s="80" t="str">
        <f t="shared" si="23"/>
        <v>合庆支行</v>
      </c>
      <c r="AB426" s="81" t="s">
        <v>384</v>
      </c>
      <c r="AC426" s="81">
        <v>0</v>
      </c>
      <c r="AD426" s="81">
        <v>0</v>
      </c>
      <c r="AE426" s="81">
        <v>2</v>
      </c>
      <c r="AF426" s="81">
        <v>17000</v>
      </c>
      <c r="AG426" s="80" t="str">
        <f>IFERROR(VLOOKUP(AB426,$AI:$AJ,2,FALSE),0)</f>
        <v>合庆支行</v>
      </c>
      <c r="AI426" s="91" t="s">
        <v>832</v>
      </c>
      <c r="AJ426" s="89" t="s">
        <v>159</v>
      </c>
      <c r="AL426" s="83"/>
      <c r="AM426" s="83"/>
      <c r="AN426" s="83"/>
      <c r="AO426" s="83"/>
      <c r="AP426" s="83"/>
      <c r="AX426" s="80" t="s">
        <v>832</v>
      </c>
      <c r="AY426" s="80" t="s">
        <v>159</v>
      </c>
    </row>
    <row r="427" s="80" customFormat="1" ht="17.25" spans="1:51">
      <c r="A427" s="95"/>
      <c r="B427" s="95"/>
      <c r="C427" s="95"/>
      <c r="D427" s="95"/>
      <c r="E427" s="95"/>
      <c r="F427" s="95"/>
      <c r="G427" s="95"/>
      <c r="H427" s="95"/>
      <c r="I427" s="95"/>
      <c r="J427" s="95"/>
      <c r="K427" s="95"/>
      <c r="Y427" s="98"/>
      <c r="Z427" s="80">
        <f t="shared" si="24"/>
        <v>0</v>
      </c>
      <c r="AA427" s="80" t="str">
        <f t="shared" si="23"/>
        <v>零售市场部</v>
      </c>
      <c r="AB427" s="81" t="s">
        <v>206</v>
      </c>
      <c r="AC427" s="81">
        <v>0</v>
      </c>
      <c r="AD427" s="81">
        <v>0</v>
      </c>
      <c r="AE427" s="81">
        <v>0</v>
      </c>
      <c r="AF427" s="81">
        <v>180000</v>
      </c>
      <c r="AG427" s="80" t="str">
        <f>IFERROR(VLOOKUP(AB427,$AI:$AJ,2,FALSE),0)</f>
        <v>零售市场部</v>
      </c>
      <c r="AI427" s="92" t="s">
        <v>833</v>
      </c>
      <c r="AJ427" s="89" t="s">
        <v>159</v>
      </c>
      <c r="AL427" s="83"/>
      <c r="AM427" s="83"/>
      <c r="AN427" s="83"/>
      <c r="AO427" s="83"/>
      <c r="AP427" s="83"/>
      <c r="AX427" s="80" t="s">
        <v>833</v>
      </c>
      <c r="AY427" s="80" t="s">
        <v>159</v>
      </c>
    </row>
    <row r="428" s="80" customFormat="1" ht="17.25" spans="1:51">
      <c r="A428" s="95"/>
      <c r="B428" s="95"/>
      <c r="C428" s="95"/>
      <c r="D428" s="95"/>
      <c r="E428" s="95"/>
      <c r="F428" s="95"/>
      <c r="G428" s="95"/>
      <c r="H428" s="95"/>
      <c r="I428" s="95"/>
      <c r="J428" s="95"/>
      <c r="K428" s="95"/>
      <c r="Y428" s="98"/>
      <c r="Z428" s="80">
        <f t="shared" si="24"/>
        <v>0</v>
      </c>
      <c r="AA428" s="80" t="str">
        <f t="shared" si="23"/>
        <v>严桥支行</v>
      </c>
      <c r="AB428" s="81" t="s">
        <v>211</v>
      </c>
      <c r="AC428" s="81">
        <v>0</v>
      </c>
      <c r="AD428" s="81">
        <v>0</v>
      </c>
      <c r="AE428" s="81">
        <v>0</v>
      </c>
      <c r="AF428" s="81">
        <v>0</v>
      </c>
      <c r="AG428" s="80" t="str">
        <f>IFERROR(VLOOKUP(AB428,$AI:$AJ,2,FALSE),0)</f>
        <v>严桥支行</v>
      </c>
      <c r="AI428" s="93" t="s">
        <v>835</v>
      </c>
      <c r="AJ428" s="89" t="s">
        <v>159</v>
      </c>
      <c r="AL428" s="83"/>
      <c r="AM428" s="83"/>
      <c r="AN428" s="83"/>
      <c r="AO428" s="83"/>
      <c r="AP428" s="83"/>
      <c r="AX428" s="80" t="s">
        <v>835</v>
      </c>
      <c r="AY428" s="80" t="s">
        <v>159</v>
      </c>
    </row>
    <row r="429" s="80" customFormat="1" ht="17.25" spans="1:51">
      <c r="A429" s="95"/>
      <c r="B429" s="95"/>
      <c r="C429" s="95"/>
      <c r="D429" s="95"/>
      <c r="E429" s="95"/>
      <c r="F429" s="95"/>
      <c r="G429" s="95"/>
      <c r="H429" s="95"/>
      <c r="I429" s="95"/>
      <c r="J429" s="95"/>
      <c r="K429" s="95"/>
      <c r="Y429" s="98"/>
      <c r="Z429" s="80">
        <f t="shared" si="24"/>
        <v>0</v>
      </c>
      <c r="AA429" s="80" t="str">
        <f t="shared" si="23"/>
        <v>高桥支行</v>
      </c>
      <c r="AB429" s="81" t="s">
        <v>834</v>
      </c>
      <c r="AC429" s="81">
        <v>0</v>
      </c>
      <c r="AD429" s="81">
        <v>0</v>
      </c>
      <c r="AE429" s="81">
        <v>0</v>
      </c>
      <c r="AF429" s="81">
        <v>0</v>
      </c>
      <c r="AG429" s="80" t="str">
        <f>IFERROR(VLOOKUP(AB429,$AI:$AJ,2,FALSE),0)</f>
        <v>高桥支行</v>
      </c>
      <c r="AI429" s="94" t="s">
        <v>329</v>
      </c>
      <c r="AJ429" s="89" t="s">
        <v>229</v>
      </c>
      <c r="AL429" s="83"/>
      <c r="AM429" s="83"/>
      <c r="AN429" s="83"/>
      <c r="AO429" s="83"/>
      <c r="AP429" s="83"/>
      <c r="AX429" s="80" t="s">
        <v>329</v>
      </c>
      <c r="AY429" s="80" t="s">
        <v>229</v>
      </c>
    </row>
    <row r="430" s="80" customFormat="1" ht="17.25" spans="1:51">
      <c r="A430" s="95"/>
      <c r="B430" s="95"/>
      <c r="C430" s="95"/>
      <c r="D430" s="95"/>
      <c r="E430" s="95"/>
      <c r="F430" s="95"/>
      <c r="G430" s="95"/>
      <c r="H430" s="95"/>
      <c r="I430" s="95"/>
      <c r="J430" s="95"/>
      <c r="K430" s="95"/>
      <c r="Y430" s="98"/>
      <c r="Z430" s="80">
        <f t="shared" si="24"/>
        <v>0</v>
      </c>
      <c r="AA430" s="80" t="str">
        <f t="shared" si="23"/>
        <v>陆家嘴支行</v>
      </c>
      <c r="AB430" s="81" t="s">
        <v>662</v>
      </c>
      <c r="AC430" s="81">
        <v>0</v>
      </c>
      <c r="AD430" s="81">
        <v>0</v>
      </c>
      <c r="AE430" s="81">
        <v>0</v>
      </c>
      <c r="AF430" s="81">
        <v>0</v>
      </c>
      <c r="AG430" s="80" t="str">
        <f>IFERROR(VLOOKUP(AB430,$AI:$AJ,2,FALSE),0)</f>
        <v>陆家嘴支行</v>
      </c>
      <c r="AI430" s="89" t="s">
        <v>62</v>
      </c>
      <c r="AJ430" s="89" t="s">
        <v>229</v>
      </c>
      <c r="AL430" s="83"/>
      <c r="AM430" s="83"/>
      <c r="AN430" s="83"/>
      <c r="AO430" s="83"/>
      <c r="AP430" s="83"/>
      <c r="AX430" s="80" t="s">
        <v>62</v>
      </c>
      <c r="AY430" s="80" t="s">
        <v>229</v>
      </c>
    </row>
    <row r="431" s="80" customFormat="1" ht="17.25" spans="1:51">
      <c r="A431" s="95"/>
      <c r="B431" s="95"/>
      <c r="C431" s="95"/>
      <c r="D431" s="95"/>
      <c r="E431" s="95"/>
      <c r="F431" s="95"/>
      <c r="G431" s="95"/>
      <c r="H431" s="95"/>
      <c r="I431" s="95"/>
      <c r="J431" s="95"/>
      <c r="K431" s="95"/>
      <c r="Y431" s="98"/>
      <c r="Z431" s="80">
        <f t="shared" si="24"/>
        <v>0</v>
      </c>
      <c r="AA431" s="80" t="str">
        <f t="shared" si="23"/>
        <v>三林支行</v>
      </c>
      <c r="AB431" s="81" t="s">
        <v>390</v>
      </c>
      <c r="AC431" s="81">
        <v>0</v>
      </c>
      <c r="AD431" s="81">
        <v>0</v>
      </c>
      <c r="AE431" s="81">
        <v>0</v>
      </c>
      <c r="AF431" s="81">
        <v>0</v>
      </c>
      <c r="AG431" s="80" t="str">
        <f>IFERROR(VLOOKUP(AB431,$AI:$AJ,2,FALSE),0)</f>
        <v>三林支行</v>
      </c>
      <c r="AI431" s="89" t="s">
        <v>486</v>
      </c>
      <c r="AJ431" s="89" t="s">
        <v>229</v>
      </c>
      <c r="AL431" s="83"/>
      <c r="AM431" s="83"/>
      <c r="AN431" s="83"/>
      <c r="AO431" s="83"/>
      <c r="AP431" s="83"/>
      <c r="AX431" s="80" t="s">
        <v>486</v>
      </c>
      <c r="AY431" s="80" t="s">
        <v>229</v>
      </c>
    </row>
    <row r="432" s="80" customFormat="1" ht="17.25" spans="1:51">
      <c r="A432" s="95"/>
      <c r="B432" s="95"/>
      <c r="C432" s="95"/>
      <c r="D432" s="95"/>
      <c r="E432" s="95"/>
      <c r="F432" s="95"/>
      <c r="G432" s="95"/>
      <c r="H432" s="95"/>
      <c r="I432" s="95"/>
      <c r="J432" s="95"/>
      <c r="K432" s="95"/>
      <c r="Y432" s="98"/>
      <c r="Z432" s="80">
        <f t="shared" si="24"/>
        <v>0</v>
      </c>
      <c r="AA432" s="80" t="str">
        <f t="shared" si="23"/>
        <v>凌桥支行</v>
      </c>
      <c r="AB432" s="81" t="s">
        <v>393</v>
      </c>
      <c r="AC432" s="81">
        <v>0</v>
      </c>
      <c r="AD432" s="81">
        <v>0</v>
      </c>
      <c r="AE432" s="81">
        <v>0</v>
      </c>
      <c r="AF432" s="81">
        <v>0</v>
      </c>
      <c r="AG432" s="80" t="str">
        <f>IFERROR(VLOOKUP(AB432,$AI:$AJ,2,FALSE),0)</f>
        <v>凌桥支行</v>
      </c>
      <c r="AI432" s="89" t="s">
        <v>836</v>
      </c>
      <c r="AJ432" s="89" t="s">
        <v>229</v>
      </c>
      <c r="AL432" s="83"/>
      <c r="AM432" s="83"/>
      <c r="AN432" s="83"/>
      <c r="AO432" s="83"/>
      <c r="AP432" s="83"/>
      <c r="AX432" s="80" t="s">
        <v>836</v>
      </c>
      <c r="AY432" s="80" t="s">
        <v>229</v>
      </c>
    </row>
    <row r="433" s="80" customFormat="1" ht="17.25" spans="1:51">
      <c r="A433" s="95"/>
      <c r="B433" s="95"/>
      <c r="C433" s="95"/>
      <c r="D433" s="95"/>
      <c r="E433" s="95"/>
      <c r="F433" s="95"/>
      <c r="G433" s="95"/>
      <c r="H433" s="95"/>
      <c r="I433" s="95"/>
      <c r="J433" s="95"/>
      <c r="K433" s="95"/>
      <c r="Y433" s="98"/>
      <c r="Z433" s="80">
        <f t="shared" si="24"/>
        <v>0</v>
      </c>
      <c r="AA433" s="80" t="str">
        <f t="shared" si="23"/>
        <v>营业部</v>
      </c>
      <c r="AB433" s="81" t="s">
        <v>597</v>
      </c>
      <c r="AC433" s="81">
        <v>0</v>
      </c>
      <c r="AD433" s="81">
        <v>0</v>
      </c>
      <c r="AE433" s="81">
        <v>0</v>
      </c>
      <c r="AF433" s="81">
        <v>0</v>
      </c>
      <c r="AG433" s="80" t="str">
        <f>IFERROR(VLOOKUP(AB433,$AI:$AJ,2,FALSE),0)</f>
        <v>营业部</v>
      </c>
      <c r="AI433" s="89" t="s">
        <v>374</v>
      </c>
      <c r="AJ433" s="89" t="s">
        <v>229</v>
      </c>
      <c r="AL433" s="83"/>
      <c r="AM433" s="83"/>
      <c r="AN433" s="83"/>
      <c r="AO433" s="83"/>
      <c r="AP433" s="83"/>
      <c r="AX433" s="80" t="s">
        <v>374</v>
      </c>
      <c r="AY433" s="80" t="s">
        <v>229</v>
      </c>
    </row>
    <row r="434" s="80" customFormat="1" ht="17.25" spans="1:51">
      <c r="A434" s="95"/>
      <c r="B434" s="95"/>
      <c r="C434" s="95"/>
      <c r="D434" s="95"/>
      <c r="E434" s="95"/>
      <c r="F434" s="95"/>
      <c r="G434" s="95"/>
      <c r="H434" s="95"/>
      <c r="I434" s="95"/>
      <c r="J434" s="95"/>
      <c r="K434" s="95"/>
      <c r="Y434" s="98"/>
      <c r="Z434" s="80">
        <f t="shared" si="24"/>
        <v>0</v>
      </c>
      <c r="AA434" s="80" t="str">
        <f t="shared" si="23"/>
        <v>凌桥支行</v>
      </c>
      <c r="AB434" s="81" t="s">
        <v>837</v>
      </c>
      <c r="AC434" s="81">
        <v>0</v>
      </c>
      <c r="AD434" s="81">
        <v>0</v>
      </c>
      <c r="AE434" s="81">
        <v>0</v>
      </c>
      <c r="AF434" s="81">
        <v>0</v>
      </c>
      <c r="AG434" s="80" t="str">
        <f>IFERROR(VLOOKUP(AB434,$AI:$AJ,2,FALSE),0)</f>
        <v>凌桥支行</v>
      </c>
      <c r="AI434" s="89" t="s">
        <v>599</v>
      </c>
      <c r="AJ434" s="89" t="s">
        <v>229</v>
      </c>
      <c r="AL434" s="83"/>
      <c r="AM434" s="83"/>
      <c r="AN434" s="83"/>
      <c r="AO434" s="83"/>
      <c r="AP434" s="83"/>
      <c r="AX434" s="80" t="s">
        <v>599</v>
      </c>
      <c r="AY434" s="80" t="s">
        <v>229</v>
      </c>
    </row>
    <row r="435" s="80" customFormat="1" ht="17.25" spans="1:51">
      <c r="A435" s="95"/>
      <c r="B435" s="95"/>
      <c r="C435" s="95"/>
      <c r="D435" s="95"/>
      <c r="E435" s="95"/>
      <c r="F435" s="95"/>
      <c r="G435" s="95"/>
      <c r="H435" s="95"/>
      <c r="I435" s="95"/>
      <c r="J435" s="95"/>
      <c r="K435" s="95"/>
      <c r="Y435" s="98"/>
      <c r="Z435" s="80">
        <f t="shared" si="24"/>
        <v>0</v>
      </c>
      <c r="AA435" s="80" t="str">
        <f t="shared" si="23"/>
        <v>唐镇支行</v>
      </c>
      <c r="AB435" s="81" t="s">
        <v>838</v>
      </c>
      <c r="AC435" s="81">
        <v>0</v>
      </c>
      <c r="AD435" s="81">
        <v>0</v>
      </c>
      <c r="AE435" s="81">
        <v>0</v>
      </c>
      <c r="AF435" s="81">
        <v>0</v>
      </c>
      <c r="AG435" s="80" t="str">
        <f>IFERROR(VLOOKUP(AB435,$AI:$AJ,2,FALSE),0)</f>
        <v>唐镇支行</v>
      </c>
      <c r="AI435" s="89" t="s">
        <v>840</v>
      </c>
      <c r="AJ435" s="89" t="s">
        <v>229</v>
      </c>
      <c r="AL435" s="83"/>
      <c r="AM435" s="83"/>
      <c r="AN435" s="83"/>
      <c r="AO435" s="83"/>
      <c r="AP435" s="83"/>
      <c r="AX435" s="80" t="s">
        <v>840</v>
      </c>
      <c r="AY435" s="80" t="s">
        <v>229</v>
      </c>
    </row>
    <row r="436" s="80" customFormat="1" ht="17.25" spans="1:51">
      <c r="A436" s="95"/>
      <c r="B436" s="95"/>
      <c r="C436" s="95"/>
      <c r="D436" s="95"/>
      <c r="E436" s="95"/>
      <c r="F436" s="95"/>
      <c r="G436" s="95"/>
      <c r="H436" s="95"/>
      <c r="I436" s="95"/>
      <c r="J436" s="95"/>
      <c r="K436" s="95"/>
      <c r="Y436" s="98"/>
      <c r="Z436" s="80">
        <f t="shared" si="24"/>
        <v>0</v>
      </c>
      <c r="AA436" s="80" t="str">
        <f t="shared" si="23"/>
        <v>金杨支行</v>
      </c>
      <c r="AB436" s="81" t="s">
        <v>839</v>
      </c>
      <c r="AC436" s="81">
        <v>0</v>
      </c>
      <c r="AD436" s="81">
        <v>0</v>
      </c>
      <c r="AE436" s="81">
        <v>0</v>
      </c>
      <c r="AF436" s="81">
        <v>0</v>
      </c>
      <c r="AG436" s="80" t="str">
        <f>IFERROR(VLOOKUP(AB436,$AI:$AJ,2,FALSE),0)</f>
        <v>金杨支行</v>
      </c>
      <c r="AI436" s="89" t="s">
        <v>369</v>
      </c>
      <c r="AJ436" s="89" t="s">
        <v>64</v>
      </c>
      <c r="AL436" s="83"/>
      <c r="AM436" s="83"/>
      <c r="AN436" s="83"/>
      <c r="AO436" s="83"/>
      <c r="AP436" s="83"/>
      <c r="AX436" s="80" t="s">
        <v>369</v>
      </c>
      <c r="AY436" s="80" t="s">
        <v>64</v>
      </c>
    </row>
    <row r="437" s="80" customFormat="1" ht="17.25" spans="1:51">
      <c r="A437" s="95"/>
      <c r="B437" s="95"/>
      <c r="C437" s="95"/>
      <c r="D437" s="95"/>
      <c r="E437" s="95"/>
      <c r="F437" s="95"/>
      <c r="G437" s="95"/>
      <c r="H437" s="95"/>
      <c r="I437" s="95"/>
      <c r="J437" s="95"/>
      <c r="K437" s="95"/>
      <c r="Y437" s="98"/>
      <c r="Z437" s="80">
        <f t="shared" si="24"/>
        <v>0</v>
      </c>
      <c r="AA437" s="80" t="str">
        <f t="shared" si="23"/>
        <v>授信审批部</v>
      </c>
      <c r="AB437" s="81" t="s">
        <v>534</v>
      </c>
      <c r="AC437" s="81">
        <v>0</v>
      </c>
      <c r="AD437" s="81">
        <v>0</v>
      </c>
      <c r="AE437" s="81">
        <v>0</v>
      </c>
      <c r="AF437" s="81">
        <v>0</v>
      </c>
      <c r="AG437" s="80" t="str">
        <f>IFERROR(VLOOKUP(AB437,$AI:$AJ,2,FALSE),0)</f>
        <v>授信审批部</v>
      </c>
      <c r="AI437" s="89" t="s">
        <v>842</v>
      </c>
      <c r="AJ437" s="89" t="s">
        <v>64</v>
      </c>
      <c r="AL437" s="83"/>
      <c r="AM437" s="83"/>
      <c r="AN437" s="83"/>
      <c r="AO437" s="83"/>
      <c r="AP437" s="83"/>
      <c r="AX437" s="80" t="s">
        <v>842</v>
      </c>
      <c r="AY437" s="80" t="s">
        <v>64</v>
      </c>
    </row>
    <row r="438" s="80" customFormat="1" ht="17.25" spans="1:51">
      <c r="A438" s="95"/>
      <c r="B438" s="95"/>
      <c r="C438" s="95"/>
      <c r="D438" s="95"/>
      <c r="E438" s="95"/>
      <c r="F438" s="95"/>
      <c r="G438" s="95"/>
      <c r="H438" s="95"/>
      <c r="I438" s="95"/>
      <c r="J438" s="95"/>
      <c r="K438" s="95"/>
      <c r="Y438" s="98"/>
      <c r="Z438" s="80">
        <f t="shared" si="24"/>
        <v>0</v>
      </c>
      <c r="AA438" s="80">
        <f t="shared" si="23"/>
        <v>0</v>
      </c>
      <c r="AB438" s="81" t="s">
        <v>841</v>
      </c>
      <c r="AC438" s="81">
        <v>0</v>
      </c>
      <c r="AD438" s="81">
        <v>0</v>
      </c>
      <c r="AE438" s="81">
        <v>0</v>
      </c>
      <c r="AF438" s="81">
        <v>0</v>
      </c>
      <c r="AG438" s="80">
        <f>IFERROR(VLOOKUP(AB438,$AI:$AJ,2,FALSE),0)</f>
        <v>0</v>
      </c>
      <c r="AI438" s="89" t="s">
        <v>539</v>
      </c>
      <c r="AJ438" s="89" t="s">
        <v>64</v>
      </c>
      <c r="AL438" s="83"/>
      <c r="AM438" s="83"/>
      <c r="AN438" s="83"/>
      <c r="AO438" s="83"/>
      <c r="AP438" s="83"/>
      <c r="AX438" s="80" t="s">
        <v>539</v>
      </c>
      <c r="AY438" s="80" t="s">
        <v>64</v>
      </c>
    </row>
    <row r="439" s="80" customFormat="1" ht="17.25" spans="1:51">
      <c r="A439" s="95"/>
      <c r="B439" s="95"/>
      <c r="C439" s="95"/>
      <c r="D439" s="95"/>
      <c r="E439" s="95"/>
      <c r="F439" s="95"/>
      <c r="G439" s="95"/>
      <c r="H439" s="95"/>
      <c r="I439" s="95"/>
      <c r="J439" s="95"/>
      <c r="K439" s="95"/>
      <c r="Y439" s="98"/>
      <c r="Z439" s="80">
        <f t="shared" si="24"/>
        <v>0</v>
      </c>
      <c r="AA439" s="80" t="str">
        <f t="shared" si="23"/>
        <v>五星路支行</v>
      </c>
      <c r="AB439" s="81" t="s">
        <v>822</v>
      </c>
      <c r="AC439" s="81">
        <v>0</v>
      </c>
      <c r="AD439" s="81">
        <v>0</v>
      </c>
      <c r="AE439" s="81">
        <v>0</v>
      </c>
      <c r="AF439" s="81">
        <v>0</v>
      </c>
      <c r="AG439" s="80" t="str">
        <f>IFERROR(VLOOKUP(AB439,$AI:$AJ,2,FALSE),0)</f>
        <v>五星路支行</v>
      </c>
      <c r="AI439" s="89" t="s">
        <v>673</v>
      </c>
      <c r="AJ439" s="89" t="s">
        <v>64</v>
      </c>
      <c r="AL439" s="83"/>
      <c r="AM439" s="83"/>
      <c r="AN439" s="83"/>
      <c r="AO439" s="83"/>
      <c r="AP439" s="83"/>
      <c r="AX439" s="80" t="s">
        <v>673</v>
      </c>
      <c r="AY439" s="80" t="s">
        <v>64</v>
      </c>
    </row>
    <row r="440" s="80" customFormat="1" ht="17.25" spans="1:51">
      <c r="A440" s="95"/>
      <c r="B440" s="95"/>
      <c r="C440" s="95"/>
      <c r="D440" s="95"/>
      <c r="E440" s="95"/>
      <c r="F440" s="95"/>
      <c r="G440" s="95"/>
      <c r="H440" s="95"/>
      <c r="I440" s="95"/>
      <c r="J440" s="95"/>
      <c r="K440" s="95"/>
      <c r="Y440" s="98"/>
      <c r="Z440" s="80">
        <f t="shared" si="24"/>
        <v>0</v>
      </c>
      <c r="AA440" s="80">
        <f t="shared" si="23"/>
        <v>0</v>
      </c>
      <c r="AB440" s="81" t="s">
        <v>843</v>
      </c>
      <c r="AC440" s="81">
        <v>0</v>
      </c>
      <c r="AD440" s="81">
        <v>0</v>
      </c>
      <c r="AE440" s="81">
        <v>0</v>
      </c>
      <c r="AF440" s="81">
        <v>0</v>
      </c>
      <c r="AG440" s="80">
        <f>IFERROR(VLOOKUP(AB440,$AI:$AJ,2,FALSE),0)</f>
        <v>0</v>
      </c>
      <c r="AI440" s="89" t="s">
        <v>676</v>
      </c>
      <c r="AJ440" s="89" t="s">
        <v>64</v>
      </c>
      <c r="AL440" s="83"/>
      <c r="AM440" s="83"/>
      <c r="AN440" s="83"/>
      <c r="AO440" s="83"/>
      <c r="AP440" s="83"/>
      <c r="AX440" s="80" t="s">
        <v>676</v>
      </c>
      <c r="AY440" s="80" t="s">
        <v>64</v>
      </c>
    </row>
    <row r="441" s="80" customFormat="1" ht="17.25" spans="1:51">
      <c r="A441" s="95"/>
      <c r="B441" s="95"/>
      <c r="C441" s="95"/>
      <c r="D441" s="95"/>
      <c r="E441" s="95"/>
      <c r="F441" s="95"/>
      <c r="G441" s="95"/>
      <c r="H441" s="95"/>
      <c r="I441" s="95"/>
      <c r="J441" s="95"/>
      <c r="K441" s="95"/>
      <c r="Y441" s="98"/>
      <c r="Z441" s="80">
        <f t="shared" si="24"/>
        <v>0</v>
      </c>
      <c r="AA441" s="80" t="str">
        <f t="shared" si="23"/>
        <v>三林支行</v>
      </c>
      <c r="AB441" s="81" t="s">
        <v>396</v>
      </c>
      <c r="AC441" s="81">
        <v>0</v>
      </c>
      <c r="AD441" s="81">
        <v>0</v>
      </c>
      <c r="AE441" s="81">
        <v>0</v>
      </c>
      <c r="AF441" s="81">
        <v>0</v>
      </c>
      <c r="AG441" s="80" t="str">
        <f>IFERROR(VLOOKUP(AB441,$AI:$AJ,2,FALSE),0)</f>
        <v>三林支行</v>
      </c>
      <c r="AI441" s="89" t="s">
        <v>845</v>
      </c>
      <c r="AJ441" s="89" t="s">
        <v>64</v>
      </c>
      <c r="AL441" s="83"/>
      <c r="AM441" s="83"/>
      <c r="AN441" s="83"/>
      <c r="AO441" s="83"/>
      <c r="AP441" s="83"/>
      <c r="AX441" s="80" t="s">
        <v>845</v>
      </c>
      <c r="AY441" s="80" t="s">
        <v>64</v>
      </c>
    </row>
    <row r="442" s="80" customFormat="1" ht="17.25" spans="1:51">
      <c r="A442" s="95"/>
      <c r="B442" s="95"/>
      <c r="C442" s="95"/>
      <c r="D442" s="95"/>
      <c r="E442" s="95"/>
      <c r="F442" s="95"/>
      <c r="G442" s="95"/>
      <c r="H442" s="95"/>
      <c r="I442" s="95"/>
      <c r="J442" s="95"/>
      <c r="K442" s="95"/>
      <c r="Y442" s="98"/>
      <c r="Z442" s="80">
        <f t="shared" si="24"/>
        <v>0</v>
      </c>
      <c r="AA442" s="80">
        <f t="shared" si="23"/>
        <v>0</v>
      </c>
      <c r="AB442" s="81" t="s">
        <v>844</v>
      </c>
      <c r="AC442" s="81">
        <v>0</v>
      </c>
      <c r="AD442" s="81">
        <v>0</v>
      </c>
      <c r="AE442" s="81">
        <v>0</v>
      </c>
      <c r="AF442" s="81">
        <v>0</v>
      </c>
      <c r="AG442" s="80">
        <f>IFERROR(VLOOKUP(AB442,$AI:$AJ,2,FALSE),0)</f>
        <v>0</v>
      </c>
      <c r="AI442" s="89" t="s">
        <v>846</v>
      </c>
      <c r="AJ442" s="89" t="s">
        <v>64</v>
      </c>
      <c r="AL442" s="83"/>
      <c r="AM442" s="83"/>
      <c r="AN442" s="83"/>
      <c r="AO442" s="83"/>
      <c r="AP442" s="83"/>
      <c r="AX442" s="80" t="s">
        <v>846</v>
      </c>
      <c r="AY442" s="80" t="s">
        <v>64</v>
      </c>
    </row>
    <row r="443" s="80" customFormat="1" ht="17.25" spans="1:51">
      <c r="A443" s="95"/>
      <c r="B443" s="95"/>
      <c r="C443" s="95"/>
      <c r="D443" s="95"/>
      <c r="E443" s="95"/>
      <c r="F443" s="95"/>
      <c r="G443" s="95"/>
      <c r="H443" s="95"/>
      <c r="I443" s="95"/>
      <c r="J443" s="95"/>
      <c r="K443" s="95"/>
      <c r="Y443" s="98"/>
      <c r="Z443" s="80">
        <f t="shared" si="24"/>
        <v>0</v>
      </c>
      <c r="AA443" s="80" t="str">
        <f t="shared" si="23"/>
        <v>益江分理处</v>
      </c>
      <c r="AB443" s="81" t="s">
        <v>215</v>
      </c>
      <c r="AC443" s="81">
        <v>0</v>
      </c>
      <c r="AD443" s="81">
        <v>0</v>
      </c>
      <c r="AE443" s="81">
        <v>0</v>
      </c>
      <c r="AF443" s="81">
        <v>0</v>
      </c>
      <c r="AG443" s="80" t="str">
        <f>IFERROR(VLOOKUP(AB443,$AI:$AJ,2,FALSE),0)</f>
        <v>益江分理处</v>
      </c>
      <c r="AI443" s="89" t="s">
        <v>55</v>
      </c>
      <c r="AJ443" s="89" t="s">
        <v>64</v>
      </c>
      <c r="AL443" s="83"/>
      <c r="AM443" s="83"/>
      <c r="AN443" s="83"/>
      <c r="AO443" s="83"/>
      <c r="AP443" s="83"/>
      <c r="AX443" s="80" t="s">
        <v>55</v>
      </c>
      <c r="AY443" s="80" t="s">
        <v>64</v>
      </c>
    </row>
    <row r="444" s="80" customFormat="1" ht="17.25" spans="1:51">
      <c r="A444" s="95"/>
      <c r="B444" s="95"/>
      <c r="C444" s="95"/>
      <c r="D444" s="95"/>
      <c r="E444" s="95"/>
      <c r="F444" s="95"/>
      <c r="G444" s="95"/>
      <c r="H444" s="95"/>
      <c r="I444" s="95"/>
      <c r="J444" s="95"/>
      <c r="K444" s="95"/>
      <c r="Y444" s="98"/>
      <c r="Z444" s="80">
        <f t="shared" si="24"/>
        <v>0</v>
      </c>
      <c r="AA444" s="80">
        <f t="shared" si="23"/>
        <v>0</v>
      </c>
      <c r="AB444" s="81" t="s">
        <v>847</v>
      </c>
      <c r="AC444" s="81">
        <v>0</v>
      </c>
      <c r="AD444" s="81">
        <v>0</v>
      </c>
      <c r="AE444" s="81">
        <v>0</v>
      </c>
      <c r="AF444" s="81">
        <v>0</v>
      </c>
      <c r="AG444" s="80">
        <f>IFERROR(VLOOKUP(AB444,$AI:$AJ,2,FALSE),0)</f>
        <v>0</v>
      </c>
      <c r="AI444" s="93" t="s">
        <v>70</v>
      </c>
      <c r="AJ444" s="89" t="s">
        <v>64</v>
      </c>
      <c r="AL444" s="83"/>
      <c r="AM444" s="83"/>
      <c r="AN444" s="83"/>
      <c r="AO444" s="83"/>
      <c r="AP444" s="83"/>
      <c r="AX444" s="80" t="s">
        <v>70</v>
      </c>
      <c r="AY444" s="80" t="s">
        <v>64</v>
      </c>
    </row>
    <row r="445" s="80" customFormat="1" ht="17.25" spans="1:51">
      <c r="A445" s="95"/>
      <c r="B445" s="95"/>
      <c r="C445" s="95"/>
      <c r="D445" s="95"/>
      <c r="E445" s="95"/>
      <c r="F445" s="95"/>
      <c r="G445" s="95"/>
      <c r="H445" s="95"/>
      <c r="I445" s="95"/>
      <c r="J445" s="95"/>
      <c r="K445" s="95"/>
      <c r="Y445" s="98"/>
      <c r="Z445" s="80">
        <f t="shared" si="24"/>
        <v>0</v>
      </c>
      <c r="AA445" s="80" t="str">
        <f t="shared" si="23"/>
        <v>金桥支行</v>
      </c>
      <c r="AB445" s="81" t="s">
        <v>848</v>
      </c>
      <c r="AC445" s="81">
        <v>0</v>
      </c>
      <c r="AD445" s="81">
        <v>0</v>
      </c>
      <c r="AE445" s="81">
        <v>0</v>
      </c>
      <c r="AF445" s="81">
        <v>0</v>
      </c>
      <c r="AG445" s="80" t="str">
        <f>IFERROR(VLOOKUP(AB445,$AI:$AJ,2,FALSE),0)</f>
        <v>金桥支行</v>
      </c>
      <c r="AI445" s="94" t="s">
        <v>31</v>
      </c>
      <c r="AJ445" s="89" t="s">
        <v>64</v>
      </c>
      <c r="AL445" s="83"/>
      <c r="AM445" s="83"/>
      <c r="AN445" s="83"/>
      <c r="AO445" s="83"/>
      <c r="AP445" s="83"/>
      <c r="AX445" s="80" t="s">
        <v>31</v>
      </c>
      <c r="AY445" s="80" t="s">
        <v>64</v>
      </c>
    </row>
    <row r="446" s="80" customFormat="1" ht="17.25" spans="1:51">
      <c r="A446" s="95"/>
      <c r="B446" s="95"/>
      <c r="C446" s="95"/>
      <c r="D446" s="95"/>
      <c r="E446" s="95"/>
      <c r="F446" s="95"/>
      <c r="G446" s="95"/>
      <c r="H446" s="95"/>
      <c r="I446" s="95"/>
      <c r="J446" s="95"/>
      <c r="K446" s="95"/>
      <c r="Y446" s="98"/>
      <c r="Z446" s="80">
        <f t="shared" si="24"/>
        <v>0</v>
      </c>
      <c r="AA446" s="80" t="str">
        <f t="shared" si="23"/>
        <v>零售市场部</v>
      </c>
      <c r="AB446" s="81" t="s">
        <v>168</v>
      </c>
      <c r="AC446" s="81">
        <v>0</v>
      </c>
      <c r="AD446" s="81">
        <v>59000</v>
      </c>
      <c r="AE446" s="81">
        <v>9</v>
      </c>
      <c r="AF446" s="81">
        <v>122000</v>
      </c>
      <c r="AG446" s="80" t="str">
        <f>IFERROR(VLOOKUP(AB446,$AI:$AJ,2,FALSE),0)</f>
        <v>零售市场部</v>
      </c>
      <c r="AI446" s="89" t="s">
        <v>753</v>
      </c>
      <c r="AJ446" s="89" t="s">
        <v>64</v>
      </c>
      <c r="AL446" s="83"/>
      <c r="AM446" s="83"/>
      <c r="AN446" s="83"/>
      <c r="AO446" s="83"/>
      <c r="AP446" s="83"/>
      <c r="AX446" s="80" t="s">
        <v>753</v>
      </c>
      <c r="AY446" s="80" t="s">
        <v>64</v>
      </c>
    </row>
    <row r="447" s="80" customFormat="1" ht="17.25" spans="1:51">
      <c r="A447" s="95"/>
      <c r="B447" s="95"/>
      <c r="C447" s="95"/>
      <c r="D447" s="95"/>
      <c r="E447" s="95"/>
      <c r="F447" s="95"/>
      <c r="G447" s="95"/>
      <c r="H447" s="95"/>
      <c r="I447" s="95"/>
      <c r="J447" s="95"/>
      <c r="K447" s="95"/>
      <c r="Y447" s="98"/>
      <c r="Z447" s="80">
        <f t="shared" si="24"/>
        <v>0</v>
      </c>
      <c r="AA447" s="80" t="str">
        <f t="shared" si="23"/>
        <v>新园路支行</v>
      </c>
      <c r="AB447" s="81" t="s">
        <v>172</v>
      </c>
      <c r="AC447" s="81">
        <v>0</v>
      </c>
      <c r="AD447" s="81">
        <v>0</v>
      </c>
      <c r="AE447" s="81">
        <v>0</v>
      </c>
      <c r="AF447" s="81">
        <v>380000</v>
      </c>
      <c r="AG447" s="80" t="str">
        <f>IFERROR(VLOOKUP(AB447,$AI:$AJ,2,FALSE),0)</f>
        <v>新园路支行</v>
      </c>
      <c r="AI447" s="89" t="s">
        <v>184</v>
      </c>
      <c r="AJ447" s="89" t="s">
        <v>121</v>
      </c>
      <c r="AL447" s="83"/>
      <c r="AM447" s="83"/>
      <c r="AN447" s="83"/>
      <c r="AO447" s="83"/>
      <c r="AP447" s="83"/>
      <c r="AX447" s="80" t="s">
        <v>184</v>
      </c>
      <c r="AY447" s="80" t="s">
        <v>121</v>
      </c>
    </row>
    <row r="448" s="80" customFormat="1" ht="17.25" spans="1:51">
      <c r="A448" s="95"/>
      <c r="B448" s="95"/>
      <c r="C448" s="95"/>
      <c r="D448" s="95"/>
      <c r="E448" s="95"/>
      <c r="F448" s="95"/>
      <c r="G448" s="95"/>
      <c r="H448" s="95"/>
      <c r="I448" s="95"/>
      <c r="J448" s="95"/>
      <c r="K448" s="95"/>
      <c r="Y448" s="98"/>
      <c r="Z448" s="80">
        <f t="shared" si="24"/>
        <v>0</v>
      </c>
      <c r="AA448" s="80" t="str">
        <f t="shared" si="23"/>
        <v>北蔡支行</v>
      </c>
      <c r="AB448" s="81" t="s">
        <v>779</v>
      </c>
      <c r="AC448" s="81">
        <v>0</v>
      </c>
      <c r="AD448" s="81">
        <v>0</v>
      </c>
      <c r="AE448" s="81">
        <v>0</v>
      </c>
      <c r="AF448" s="81">
        <v>0</v>
      </c>
      <c r="AG448" s="80" t="str">
        <f>IFERROR(VLOOKUP(AB448,$AI:$AJ,2,FALSE),0)</f>
        <v>北蔡支行</v>
      </c>
      <c r="AI448" s="89" t="s">
        <v>848</v>
      </c>
      <c r="AJ448" s="89" t="s">
        <v>64</v>
      </c>
      <c r="AL448" s="83"/>
      <c r="AM448" s="83"/>
      <c r="AN448" s="83"/>
      <c r="AO448" s="83"/>
      <c r="AP448" s="83"/>
      <c r="AX448" s="80" t="s">
        <v>848</v>
      </c>
      <c r="AY448" s="80" t="s">
        <v>64</v>
      </c>
    </row>
    <row r="449" s="80" customFormat="1" ht="17.25" spans="1:51">
      <c r="A449" s="95"/>
      <c r="B449" s="95"/>
      <c r="C449" s="95"/>
      <c r="D449" s="95"/>
      <c r="E449" s="95"/>
      <c r="F449" s="95"/>
      <c r="G449" s="95"/>
      <c r="H449" s="95"/>
      <c r="I449" s="95"/>
      <c r="J449" s="95"/>
      <c r="K449" s="95"/>
      <c r="Y449" s="98"/>
      <c r="Z449" s="80">
        <f t="shared" si="24"/>
        <v>0</v>
      </c>
      <c r="AA449" s="80" t="str">
        <f t="shared" si="23"/>
        <v>曹路支行</v>
      </c>
      <c r="AB449" s="81" t="s">
        <v>849</v>
      </c>
      <c r="AC449" s="81">
        <v>0</v>
      </c>
      <c r="AD449" s="81">
        <v>0</v>
      </c>
      <c r="AE449" s="81">
        <v>0</v>
      </c>
      <c r="AF449" s="81">
        <v>0</v>
      </c>
      <c r="AG449" s="80" t="str">
        <f>IFERROR(VLOOKUP(AB449,$AI:$AJ,2,FALSE),0)</f>
        <v>曹路支行</v>
      </c>
      <c r="AI449" s="89" t="s">
        <v>850</v>
      </c>
      <c r="AJ449" s="89" t="s">
        <v>64</v>
      </c>
      <c r="AL449" s="83"/>
      <c r="AM449" s="83"/>
      <c r="AN449" s="83"/>
      <c r="AO449" s="83"/>
      <c r="AP449" s="83"/>
      <c r="AX449" s="80" t="s">
        <v>850</v>
      </c>
      <c r="AY449" s="80" t="s">
        <v>64</v>
      </c>
    </row>
    <row r="450" s="80" customFormat="1" ht="17.25" spans="1:51">
      <c r="A450" s="95"/>
      <c r="B450" s="95"/>
      <c r="C450" s="95"/>
      <c r="D450" s="95"/>
      <c r="E450" s="95"/>
      <c r="F450" s="95"/>
      <c r="G450" s="95"/>
      <c r="H450" s="95"/>
      <c r="I450" s="95"/>
      <c r="J450" s="95"/>
      <c r="K450" s="95"/>
      <c r="Y450" s="98"/>
      <c r="Z450" s="80">
        <f t="shared" si="24"/>
        <v>0</v>
      </c>
      <c r="AA450" s="80" t="str">
        <f t="shared" ref="AA450:AA513" si="25">AG450</f>
        <v>六里支行</v>
      </c>
      <c r="AB450" s="81" t="s">
        <v>812</v>
      </c>
      <c r="AC450" s="81">
        <v>0</v>
      </c>
      <c r="AD450" s="81">
        <v>0</v>
      </c>
      <c r="AE450" s="81">
        <v>0</v>
      </c>
      <c r="AF450" s="81">
        <v>0</v>
      </c>
      <c r="AG450" s="80" t="str">
        <f>IFERROR(VLOOKUP(AB450,$AI:$AJ,2,FALSE),0)</f>
        <v>六里支行</v>
      </c>
      <c r="AI450" s="89" t="s">
        <v>852</v>
      </c>
      <c r="AJ450" s="89" t="s">
        <v>64</v>
      </c>
      <c r="AL450" s="83"/>
      <c r="AM450" s="83"/>
      <c r="AN450" s="83"/>
      <c r="AO450" s="83"/>
      <c r="AP450" s="83"/>
      <c r="AX450" s="80" t="s">
        <v>852</v>
      </c>
      <c r="AY450" s="80" t="s">
        <v>64</v>
      </c>
    </row>
    <row r="451" s="80" customFormat="1" ht="17.25" spans="1:51">
      <c r="A451" s="95"/>
      <c r="B451" s="95"/>
      <c r="C451" s="95"/>
      <c r="D451" s="95"/>
      <c r="E451" s="95"/>
      <c r="F451" s="95"/>
      <c r="G451" s="95"/>
      <c r="H451" s="95"/>
      <c r="I451" s="95"/>
      <c r="J451" s="95"/>
      <c r="K451" s="95"/>
      <c r="Y451" s="98"/>
      <c r="Z451" s="80">
        <f t="shared" si="24"/>
        <v>0</v>
      </c>
      <c r="AA451" s="80" t="str">
        <f t="shared" si="25"/>
        <v>六团支行</v>
      </c>
      <c r="AB451" s="81" t="s">
        <v>851</v>
      </c>
      <c r="AC451" s="81">
        <v>0</v>
      </c>
      <c r="AD451" s="81">
        <v>0</v>
      </c>
      <c r="AE451" s="81">
        <v>0</v>
      </c>
      <c r="AF451" s="81">
        <v>0</v>
      </c>
      <c r="AG451" s="80" t="str">
        <f>IFERROR(VLOOKUP(AB451,$AI:$AJ,2,FALSE),0)</f>
        <v>六团支行</v>
      </c>
      <c r="AI451" s="89" t="s">
        <v>854</v>
      </c>
      <c r="AJ451" s="89" t="s">
        <v>64</v>
      </c>
      <c r="AL451" s="83"/>
      <c r="AM451" s="83"/>
      <c r="AN451" s="83"/>
      <c r="AO451" s="83"/>
      <c r="AP451" s="83"/>
      <c r="AX451" s="80" t="s">
        <v>854</v>
      </c>
      <c r="AY451" s="80" t="s">
        <v>64</v>
      </c>
    </row>
    <row r="452" s="80" customFormat="1" ht="17.25" spans="1:51">
      <c r="A452" s="95"/>
      <c r="B452" s="95"/>
      <c r="C452" s="95"/>
      <c r="D452" s="95"/>
      <c r="E452" s="95"/>
      <c r="F452" s="95"/>
      <c r="G452" s="95"/>
      <c r="H452" s="95"/>
      <c r="I452" s="95"/>
      <c r="J452" s="95"/>
      <c r="K452" s="95"/>
      <c r="Y452" s="98"/>
      <c r="Z452" s="80">
        <f t="shared" ref="Z452:Z515" si="26">P452-Y452</f>
        <v>0</v>
      </c>
      <c r="AA452" s="80">
        <f t="shared" si="25"/>
        <v>0</v>
      </c>
      <c r="AB452" s="81" t="s">
        <v>853</v>
      </c>
      <c r="AC452" s="81">
        <v>0</v>
      </c>
      <c r="AD452" s="81">
        <v>0</v>
      </c>
      <c r="AE452" s="81">
        <v>0</v>
      </c>
      <c r="AF452" s="81">
        <v>0</v>
      </c>
      <c r="AG452" s="80">
        <f>IFERROR(VLOOKUP(AB452,$AI:$AJ,2,FALSE),0)</f>
        <v>0</v>
      </c>
      <c r="AI452" s="91" t="s">
        <v>856</v>
      </c>
      <c r="AJ452" s="89" t="s">
        <v>64</v>
      </c>
      <c r="AL452" s="83"/>
      <c r="AM452" s="83"/>
      <c r="AN452" s="83"/>
      <c r="AO452" s="83"/>
      <c r="AP452" s="83"/>
      <c r="AX452" s="80" t="s">
        <v>856</v>
      </c>
      <c r="AY452" s="80" t="s">
        <v>64</v>
      </c>
    </row>
    <row r="453" s="80" customFormat="1" ht="17.25" spans="1:51">
      <c r="A453" s="95"/>
      <c r="B453" s="95"/>
      <c r="C453" s="95"/>
      <c r="D453" s="95"/>
      <c r="E453" s="95"/>
      <c r="F453" s="95"/>
      <c r="G453" s="95"/>
      <c r="H453" s="95"/>
      <c r="I453" s="95"/>
      <c r="J453" s="95"/>
      <c r="K453" s="95"/>
      <c r="Y453" s="98"/>
      <c r="Z453" s="80">
        <f t="shared" si="26"/>
        <v>0</v>
      </c>
      <c r="AA453" s="80">
        <f t="shared" si="25"/>
        <v>0</v>
      </c>
      <c r="AB453" s="81" t="s">
        <v>855</v>
      </c>
      <c r="AC453" s="81">
        <v>0</v>
      </c>
      <c r="AD453" s="81">
        <v>0</v>
      </c>
      <c r="AE453" s="81">
        <v>0</v>
      </c>
      <c r="AF453" s="81">
        <v>0</v>
      </c>
      <c r="AG453" s="80">
        <f>IFERROR(VLOOKUP(AB453,$AI:$AJ,2,FALSE),0)</f>
        <v>0</v>
      </c>
      <c r="AI453" s="92" t="s">
        <v>745</v>
      </c>
      <c r="AJ453" s="89" t="s">
        <v>64</v>
      </c>
      <c r="AL453" s="83"/>
      <c r="AM453" s="83"/>
      <c r="AN453" s="83"/>
      <c r="AO453" s="83"/>
      <c r="AP453" s="83"/>
      <c r="AX453" s="80" t="s">
        <v>745</v>
      </c>
      <c r="AY453" s="80" t="s">
        <v>64</v>
      </c>
    </row>
    <row r="454" s="80" customFormat="1" ht="17.25" spans="1:51">
      <c r="A454" s="95"/>
      <c r="B454" s="95"/>
      <c r="C454" s="95"/>
      <c r="D454" s="95"/>
      <c r="E454" s="95"/>
      <c r="F454" s="95"/>
      <c r="G454" s="95"/>
      <c r="H454" s="95"/>
      <c r="I454" s="95"/>
      <c r="J454" s="95"/>
      <c r="K454" s="95"/>
      <c r="Y454" s="98"/>
      <c r="Z454" s="80">
        <f t="shared" si="26"/>
        <v>0</v>
      </c>
      <c r="AA454" s="80" t="str">
        <f t="shared" si="25"/>
        <v>杨思支行</v>
      </c>
      <c r="AB454" s="81" t="s">
        <v>740</v>
      </c>
      <c r="AC454" s="81">
        <v>0</v>
      </c>
      <c r="AD454" s="81">
        <v>0</v>
      </c>
      <c r="AE454" s="81">
        <v>0</v>
      </c>
      <c r="AF454" s="81">
        <v>0</v>
      </c>
      <c r="AG454" s="80" t="str">
        <f>IFERROR(VLOOKUP(AB454,$AI:$AJ,2,FALSE),0)</f>
        <v>杨思支行</v>
      </c>
      <c r="AI454" s="92" t="s">
        <v>858</v>
      </c>
      <c r="AJ454" s="89" t="s">
        <v>64</v>
      </c>
      <c r="AL454" s="83"/>
      <c r="AM454" s="83"/>
      <c r="AN454" s="83"/>
      <c r="AO454" s="83"/>
      <c r="AP454" s="83"/>
      <c r="AX454" s="80" t="s">
        <v>858</v>
      </c>
      <c r="AY454" s="80" t="s">
        <v>64</v>
      </c>
    </row>
    <row r="455" s="80" customFormat="1" ht="17.25" spans="1:51">
      <c r="A455" s="95"/>
      <c r="B455" s="95"/>
      <c r="C455" s="95"/>
      <c r="D455" s="95"/>
      <c r="E455" s="95"/>
      <c r="F455" s="95"/>
      <c r="G455" s="95"/>
      <c r="H455" s="95"/>
      <c r="I455" s="95"/>
      <c r="J455" s="95"/>
      <c r="K455" s="95"/>
      <c r="Y455" s="98"/>
      <c r="Z455" s="80">
        <f t="shared" si="26"/>
        <v>0</v>
      </c>
      <c r="AA455" s="80" t="str">
        <f t="shared" si="25"/>
        <v>金杨支行</v>
      </c>
      <c r="AB455" s="81" t="s">
        <v>857</v>
      </c>
      <c r="AC455" s="81">
        <v>0</v>
      </c>
      <c r="AD455" s="81">
        <v>0</v>
      </c>
      <c r="AE455" s="81">
        <v>0</v>
      </c>
      <c r="AF455" s="81">
        <v>0</v>
      </c>
      <c r="AG455" s="80" t="str">
        <f>IFERROR(VLOOKUP(AB455,$AI:$AJ,2,FALSE),0)</f>
        <v>金杨支行</v>
      </c>
      <c r="AI455" s="93" t="s">
        <v>859</v>
      </c>
      <c r="AJ455" s="89" t="s">
        <v>121</v>
      </c>
      <c r="AL455" s="83"/>
      <c r="AM455" s="83"/>
      <c r="AN455" s="83"/>
      <c r="AO455" s="83"/>
      <c r="AP455" s="83"/>
      <c r="AX455" s="80" t="s">
        <v>859</v>
      </c>
      <c r="AY455" s="80" t="s">
        <v>121</v>
      </c>
    </row>
    <row r="456" s="80" customFormat="1" ht="17.25" spans="1:51">
      <c r="A456" s="95"/>
      <c r="B456" s="95"/>
      <c r="C456" s="95"/>
      <c r="D456" s="95"/>
      <c r="E456" s="95"/>
      <c r="F456" s="95"/>
      <c r="G456" s="95"/>
      <c r="H456" s="95"/>
      <c r="I456" s="95"/>
      <c r="J456" s="95"/>
      <c r="K456" s="95"/>
      <c r="Y456" s="98"/>
      <c r="Z456" s="80">
        <f t="shared" si="26"/>
        <v>0</v>
      </c>
      <c r="AA456" s="80" t="str">
        <f t="shared" si="25"/>
        <v>零售金融部</v>
      </c>
      <c r="AB456" s="81" t="s">
        <v>251</v>
      </c>
      <c r="AC456" s="81">
        <v>0</v>
      </c>
      <c r="AD456" s="81">
        <v>0</v>
      </c>
      <c r="AE456" s="81">
        <v>0</v>
      </c>
      <c r="AF456" s="81">
        <v>1000</v>
      </c>
      <c r="AG456" s="80" t="str">
        <f>IFERROR(VLOOKUP(AB456,$AI:$AJ,2,FALSE),0)</f>
        <v>零售金融部</v>
      </c>
      <c r="AI456" s="89" t="s">
        <v>407</v>
      </c>
      <c r="AJ456" s="89" t="s">
        <v>64</v>
      </c>
      <c r="AL456" s="83"/>
      <c r="AM456" s="83"/>
      <c r="AN456" s="83"/>
      <c r="AO456" s="83"/>
      <c r="AP456" s="83"/>
      <c r="AX456" s="80" t="s">
        <v>407</v>
      </c>
      <c r="AY456" s="80" t="s">
        <v>64</v>
      </c>
    </row>
    <row r="457" s="80" customFormat="1" ht="17.25" spans="1:51">
      <c r="A457" s="95"/>
      <c r="B457" s="95"/>
      <c r="C457" s="95"/>
      <c r="D457" s="95"/>
      <c r="E457" s="95"/>
      <c r="F457" s="95"/>
      <c r="G457" s="95"/>
      <c r="H457" s="95"/>
      <c r="I457" s="95"/>
      <c r="J457" s="95"/>
      <c r="K457" s="95"/>
      <c r="Y457" s="98"/>
      <c r="Z457" s="80">
        <f t="shared" si="26"/>
        <v>0</v>
      </c>
      <c r="AA457" s="80">
        <f t="shared" si="25"/>
        <v>0</v>
      </c>
      <c r="AB457" s="81" t="s">
        <v>860</v>
      </c>
      <c r="AC457" s="81">
        <v>0</v>
      </c>
      <c r="AD457" s="81">
        <v>0</v>
      </c>
      <c r="AE457" s="81">
        <v>0</v>
      </c>
      <c r="AF457" s="81">
        <v>0</v>
      </c>
      <c r="AG457" s="80">
        <f>IFERROR(VLOOKUP(AB457,$AI:$AJ,2,FALSE),0)</f>
        <v>0</v>
      </c>
      <c r="AI457" s="94" t="s">
        <v>127</v>
      </c>
      <c r="AJ457" s="89" t="s">
        <v>104</v>
      </c>
      <c r="AL457" s="83"/>
      <c r="AM457" s="83"/>
      <c r="AN457" s="83"/>
      <c r="AO457" s="83"/>
      <c r="AP457" s="83"/>
      <c r="AX457" s="80" t="s">
        <v>127</v>
      </c>
      <c r="AY457" s="80" t="s">
        <v>104</v>
      </c>
    </row>
    <row r="458" s="80" customFormat="1" ht="17.25" spans="1:51">
      <c r="A458" s="95"/>
      <c r="B458" s="95"/>
      <c r="C458" s="95"/>
      <c r="D458" s="95"/>
      <c r="E458" s="95"/>
      <c r="F458" s="95"/>
      <c r="G458" s="95"/>
      <c r="H458" s="95"/>
      <c r="I458" s="95"/>
      <c r="J458" s="95"/>
      <c r="K458" s="95"/>
      <c r="Y458" s="98"/>
      <c r="Z458" s="80">
        <f t="shared" si="26"/>
        <v>0</v>
      </c>
      <c r="AA458" s="80" t="str">
        <f t="shared" si="25"/>
        <v>北蔡支行</v>
      </c>
      <c r="AB458" s="81" t="s">
        <v>786</v>
      </c>
      <c r="AC458" s="81">
        <v>0</v>
      </c>
      <c r="AD458" s="81">
        <v>0</v>
      </c>
      <c r="AE458" s="81">
        <v>0</v>
      </c>
      <c r="AF458" s="81">
        <v>0</v>
      </c>
      <c r="AG458" s="80" t="str">
        <f>IFERROR(VLOOKUP(AB458,$AI:$AJ,2,FALSE),0)</f>
        <v>北蔡支行</v>
      </c>
      <c r="AI458" s="89" t="s">
        <v>303</v>
      </c>
      <c r="AJ458" s="89" t="s">
        <v>121</v>
      </c>
      <c r="AL458" s="83"/>
      <c r="AM458" s="83"/>
      <c r="AN458" s="83"/>
      <c r="AO458" s="83"/>
      <c r="AP458" s="83"/>
      <c r="AX458" s="80" t="s">
        <v>303</v>
      </c>
      <c r="AY458" s="80" t="s">
        <v>121</v>
      </c>
    </row>
    <row r="459" s="80" customFormat="1" ht="17.25" spans="1:51">
      <c r="A459" s="95"/>
      <c r="B459" s="95"/>
      <c r="C459" s="95"/>
      <c r="D459" s="95"/>
      <c r="E459" s="95"/>
      <c r="F459" s="95"/>
      <c r="G459" s="95"/>
      <c r="H459" s="95"/>
      <c r="I459" s="95"/>
      <c r="J459" s="95"/>
      <c r="K459" s="95"/>
      <c r="Y459" s="98"/>
      <c r="Z459" s="80">
        <f t="shared" si="26"/>
        <v>0</v>
      </c>
      <c r="AA459" s="80" t="str">
        <f t="shared" si="25"/>
        <v>江镇支行</v>
      </c>
      <c r="AB459" s="81" t="s">
        <v>405</v>
      </c>
      <c r="AC459" s="81">
        <v>0</v>
      </c>
      <c r="AD459" s="81">
        <v>0</v>
      </c>
      <c r="AE459" s="81">
        <v>0</v>
      </c>
      <c r="AF459" s="81">
        <v>0</v>
      </c>
      <c r="AG459" s="80" t="str">
        <f>IFERROR(VLOOKUP(AB459,$AI:$AJ,2,FALSE),0)</f>
        <v>江镇支行</v>
      </c>
      <c r="AI459" s="89" t="s">
        <v>857</v>
      </c>
      <c r="AJ459" s="89" t="s">
        <v>121</v>
      </c>
      <c r="AL459" s="83"/>
      <c r="AM459" s="83"/>
      <c r="AN459" s="83"/>
      <c r="AO459" s="83"/>
      <c r="AP459" s="83"/>
      <c r="AX459" s="80" t="s">
        <v>857</v>
      </c>
      <c r="AY459" s="80" t="s">
        <v>121</v>
      </c>
    </row>
    <row r="460" s="80" customFormat="1" ht="17.25" spans="1:51">
      <c r="A460" s="95"/>
      <c r="B460" s="95"/>
      <c r="C460" s="95"/>
      <c r="D460" s="95"/>
      <c r="E460" s="95"/>
      <c r="F460" s="95"/>
      <c r="G460" s="95"/>
      <c r="H460" s="95"/>
      <c r="I460" s="95"/>
      <c r="J460" s="95"/>
      <c r="K460" s="95"/>
      <c r="Y460" s="98"/>
      <c r="Z460" s="80">
        <f t="shared" si="26"/>
        <v>0</v>
      </c>
      <c r="AA460" s="80" t="str">
        <f t="shared" si="25"/>
        <v>凌兆分理处</v>
      </c>
      <c r="AB460" s="81" t="s">
        <v>861</v>
      </c>
      <c r="AC460" s="81">
        <v>0</v>
      </c>
      <c r="AD460" s="81">
        <v>0</v>
      </c>
      <c r="AE460" s="81">
        <v>0</v>
      </c>
      <c r="AF460" s="81">
        <v>0</v>
      </c>
      <c r="AG460" s="80" t="str">
        <f>IFERROR(VLOOKUP(AB460,$AI:$AJ,2,FALSE),0)</f>
        <v>凌兆分理处</v>
      </c>
      <c r="AI460" s="89" t="s">
        <v>839</v>
      </c>
      <c r="AJ460" s="89" t="s">
        <v>121</v>
      </c>
      <c r="AL460" s="83"/>
      <c r="AM460" s="83"/>
      <c r="AN460" s="83"/>
      <c r="AO460" s="83"/>
      <c r="AP460" s="83"/>
      <c r="AX460" s="80" t="s">
        <v>839</v>
      </c>
      <c r="AY460" s="80" t="s">
        <v>121</v>
      </c>
    </row>
    <row r="461" s="80" customFormat="1" ht="17.25" spans="1:51">
      <c r="A461" s="95"/>
      <c r="B461" s="95"/>
      <c r="C461" s="95"/>
      <c r="D461" s="95"/>
      <c r="E461" s="95"/>
      <c r="F461" s="95"/>
      <c r="G461" s="95"/>
      <c r="H461" s="95"/>
      <c r="I461" s="95"/>
      <c r="J461" s="95"/>
      <c r="K461" s="95"/>
      <c r="Y461" s="98"/>
      <c r="Z461" s="80">
        <f t="shared" si="26"/>
        <v>0</v>
      </c>
      <c r="AA461" s="80" t="str">
        <f t="shared" si="25"/>
        <v>金桥支行</v>
      </c>
      <c r="AB461" s="81" t="s">
        <v>407</v>
      </c>
      <c r="AC461" s="81">
        <v>0</v>
      </c>
      <c r="AD461" s="81">
        <v>0</v>
      </c>
      <c r="AE461" s="81">
        <v>0</v>
      </c>
      <c r="AF461" s="81">
        <v>3500</v>
      </c>
      <c r="AG461" s="80" t="str">
        <f>IFERROR(VLOOKUP(AB461,$AI:$AJ,2,FALSE),0)</f>
        <v>金桥支行</v>
      </c>
      <c r="AI461" s="89" t="s">
        <v>862</v>
      </c>
      <c r="AJ461" s="89" t="s">
        <v>121</v>
      </c>
      <c r="AL461" s="83"/>
      <c r="AM461" s="83"/>
      <c r="AN461" s="83"/>
      <c r="AO461" s="83"/>
      <c r="AP461" s="83"/>
      <c r="AX461" s="80" t="s">
        <v>862</v>
      </c>
      <c r="AY461" s="80" t="s">
        <v>121</v>
      </c>
    </row>
    <row r="462" s="80" customFormat="1" ht="17.25" spans="1:51">
      <c r="A462" s="95"/>
      <c r="B462" s="95"/>
      <c r="C462" s="95"/>
      <c r="D462" s="95"/>
      <c r="E462" s="95"/>
      <c r="F462" s="95"/>
      <c r="G462" s="95"/>
      <c r="H462" s="95"/>
      <c r="I462" s="95"/>
      <c r="J462" s="95"/>
      <c r="K462" s="95"/>
      <c r="Y462" s="98"/>
      <c r="Z462" s="80">
        <f t="shared" si="26"/>
        <v>0</v>
      </c>
      <c r="AA462" s="80" t="str">
        <f t="shared" si="25"/>
        <v>公司金融部</v>
      </c>
      <c r="AB462" s="81" t="s">
        <v>192</v>
      </c>
      <c r="AC462" s="81">
        <v>0</v>
      </c>
      <c r="AD462" s="81">
        <v>0</v>
      </c>
      <c r="AE462" s="81">
        <v>0</v>
      </c>
      <c r="AF462" s="81">
        <v>0</v>
      </c>
      <c r="AG462" s="80" t="str">
        <f>IFERROR(VLOOKUP(AB462,$AI:$AJ,2,FALSE),0)</f>
        <v>公司金融部</v>
      </c>
      <c r="AI462" s="89" t="s">
        <v>863</v>
      </c>
      <c r="AJ462" s="89" t="s">
        <v>121</v>
      </c>
      <c r="AL462" s="83"/>
      <c r="AM462" s="83"/>
      <c r="AN462" s="83"/>
      <c r="AO462" s="83"/>
      <c r="AP462" s="83"/>
      <c r="AX462" s="80" t="s">
        <v>863</v>
      </c>
      <c r="AY462" s="80" t="s">
        <v>121</v>
      </c>
    </row>
    <row r="463" s="80" customFormat="1" ht="17.25" spans="1:51">
      <c r="A463" s="95"/>
      <c r="B463" s="95"/>
      <c r="C463" s="95"/>
      <c r="D463" s="95"/>
      <c r="E463" s="95"/>
      <c r="F463" s="95"/>
      <c r="G463" s="95"/>
      <c r="H463" s="95"/>
      <c r="I463" s="95"/>
      <c r="J463" s="95"/>
      <c r="K463" s="95"/>
      <c r="Y463" s="98"/>
      <c r="Z463" s="80">
        <f t="shared" si="26"/>
        <v>0</v>
      </c>
      <c r="AA463" s="80" t="str">
        <f t="shared" si="25"/>
        <v>合规内控部</v>
      </c>
      <c r="AB463" s="81" t="s">
        <v>469</v>
      </c>
      <c r="AC463" s="81">
        <v>0</v>
      </c>
      <c r="AD463" s="81">
        <v>0</v>
      </c>
      <c r="AE463" s="81">
        <v>0</v>
      </c>
      <c r="AF463" s="81">
        <v>0</v>
      </c>
      <c r="AG463" s="80" t="str">
        <f>IFERROR(VLOOKUP(AB463,$AI:$AJ,2,FALSE),0)</f>
        <v>合规内控部</v>
      </c>
      <c r="AI463" s="89" t="s">
        <v>849</v>
      </c>
      <c r="AJ463" s="89" t="s">
        <v>69</v>
      </c>
      <c r="AL463" s="83"/>
      <c r="AM463" s="83"/>
      <c r="AN463" s="83"/>
      <c r="AO463" s="83"/>
      <c r="AP463" s="83"/>
      <c r="AX463" s="80" t="s">
        <v>849</v>
      </c>
      <c r="AY463" s="80" t="s">
        <v>69</v>
      </c>
    </row>
    <row r="464" s="80" customFormat="1" ht="17.25" spans="1:51">
      <c r="A464" s="95"/>
      <c r="B464" s="95"/>
      <c r="C464" s="95"/>
      <c r="D464" s="95"/>
      <c r="E464" s="95"/>
      <c r="F464" s="95"/>
      <c r="G464" s="95"/>
      <c r="H464" s="95"/>
      <c r="I464" s="95"/>
      <c r="J464" s="95"/>
      <c r="K464" s="95"/>
      <c r="Y464" s="98"/>
      <c r="Z464" s="80">
        <f t="shared" si="26"/>
        <v>0</v>
      </c>
      <c r="AA464" s="80" t="str">
        <f t="shared" si="25"/>
        <v>公司金融部</v>
      </c>
      <c r="AB464" s="81" t="s">
        <v>238</v>
      </c>
      <c r="AC464" s="81">
        <v>0</v>
      </c>
      <c r="AD464" s="81">
        <v>0</v>
      </c>
      <c r="AE464" s="81">
        <v>0</v>
      </c>
      <c r="AF464" s="81">
        <v>0</v>
      </c>
      <c r="AG464" s="80" t="str">
        <f>IFERROR(VLOOKUP(AB464,$AI:$AJ,2,FALSE),0)</f>
        <v>公司金融部</v>
      </c>
      <c r="AI464" s="89" t="s">
        <v>644</v>
      </c>
      <c r="AJ464" s="89" t="s">
        <v>69</v>
      </c>
      <c r="AL464" s="83"/>
      <c r="AM464" s="83"/>
      <c r="AN464" s="83"/>
      <c r="AO464" s="83"/>
      <c r="AP464" s="83"/>
      <c r="AX464" s="80" t="s">
        <v>644</v>
      </c>
      <c r="AY464" s="80" t="s">
        <v>69</v>
      </c>
    </row>
    <row r="465" s="80" customFormat="1" ht="17.25" spans="1:51">
      <c r="A465" s="95"/>
      <c r="B465" s="95"/>
      <c r="C465" s="95"/>
      <c r="D465" s="95"/>
      <c r="E465" s="95"/>
      <c r="F465" s="95"/>
      <c r="G465" s="95"/>
      <c r="H465" s="95"/>
      <c r="I465" s="95"/>
      <c r="J465" s="95"/>
      <c r="K465" s="95"/>
      <c r="Y465" s="98"/>
      <c r="Z465" s="80">
        <f t="shared" si="26"/>
        <v>0</v>
      </c>
      <c r="AA465" s="80" t="str">
        <f t="shared" si="25"/>
        <v>三林支行</v>
      </c>
      <c r="AB465" s="81" t="s">
        <v>719</v>
      </c>
      <c r="AC465" s="81">
        <v>0</v>
      </c>
      <c r="AD465" s="81">
        <v>0</v>
      </c>
      <c r="AE465" s="81">
        <v>0</v>
      </c>
      <c r="AF465" s="81">
        <v>0</v>
      </c>
      <c r="AG465" s="80" t="str">
        <f>IFERROR(VLOOKUP(AB465,$AI:$AJ,2,FALSE),0)</f>
        <v>三林支行</v>
      </c>
      <c r="AI465" s="89" t="s">
        <v>226</v>
      </c>
      <c r="AJ465" s="89" t="s">
        <v>69</v>
      </c>
      <c r="AL465" s="83"/>
      <c r="AM465" s="83"/>
      <c r="AN465" s="83"/>
      <c r="AO465" s="83"/>
      <c r="AP465" s="83"/>
      <c r="AX465" s="80" t="s">
        <v>226</v>
      </c>
      <c r="AY465" s="80" t="s">
        <v>69</v>
      </c>
    </row>
    <row r="466" s="80" customFormat="1" ht="17.25" spans="1:51">
      <c r="A466" s="95"/>
      <c r="B466" s="95"/>
      <c r="C466" s="95"/>
      <c r="D466" s="95"/>
      <c r="E466" s="95"/>
      <c r="F466" s="95"/>
      <c r="G466" s="95"/>
      <c r="H466" s="95"/>
      <c r="I466" s="95"/>
      <c r="J466" s="95"/>
      <c r="K466" s="95"/>
      <c r="Y466" s="98"/>
      <c r="Z466" s="80">
        <f t="shared" si="26"/>
        <v>0</v>
      </c>
      <c r="AA466" s="80" t="str">
        <f t="shared" si="25"/>
        <v>营业部</v>
      </c>
      <c r="AB466" s="81" t="s">
        <v>410</v>
      </c>
      <c r="AC466" s="81">
        <v>0</v>
      </c>
      <c r="AD466" s="81">
        <v>0</v>
      </c>
      <c r="AE466" s="81">
        <v>0</v>
      </c>
      <c r="AF466" s="81">
        <v>8000</v>
      </c>
      <c r="AG466" s="80" t="str">
        <f>IFERROR(VLOOKUP(AB466,$AI:$AJ,2,FALSE),0)</f>
        <v>营业部</v>
      </c>
      <c r="AI466" s="89" t="s">
        <v>216</v>
      </c>
      <c r="AJ466" s="89" t="s">
        <v>69</v>
      </c>
      <c r="AL466" s="83"/>
      <c r="AM466" s="83"/>
      <c r="AN466" s="83"/>
      <c r="AO466" s="83"/>
      <c r="AP466" s="83"/>
      <c r="AX466" s="80" t="s">
        <v>216</v>
      </c>
      <c r="AY466" s="80" t="s">
        <v>69</v>
      </c>
    </row>
    <row r="467" s="80" customFormat="1" ht="17.25" spans="1:51">
      <c r="A467" s="95"/>
      <c r="B467" s="95"/>
      <c r="C467" s="95"/>
      <c r="D467" s="95"/>
      <c r="E467" s="95"/>
      <c r="F467" s="95"/>
      <c r="G467" s="95"/>
      <c r="H467" s="95"/>
      <c r="I467" s="95"/>
      <c r="J467" s="95"/>
      <c r="K467" s="95"/>
      <c r="Y467" s="98"/>
      <c r="Z467" s="80">
        <f t="shared" si="26"/>
        <v>0</v>
      </c>
      <c r="AA467" s="80" t="str">
        <f t="shared" si="25"/>
        <v>北蔡支行</v>
      </c>
      <c r="AB467" s="81" t="s">
        <v>413</v>
      </c>
      <c r="AC467" s="81">
        <v>0</v>
      </c>
      <c r="AD467" s="81">
        <v>0</v>
      </c>
      <c r="AE467" s="81">
        <v>0</v>
      </c>
      <c r="AF467" s="81">
        <v>0</v>
      </c>
      <c r="AG467" s="80" t="str">
        <f>IFERROR(VLOOKUP(AB467,$AI:$AJ,2,FALSE),0)</f>
        <v>北蔡支行</v>
      </c>
      <c r="AI467" s="89" t="s">
        <v>592</v>
      </c>
      <c r="AJ467" s="89" t="s">
        <v>69</v>
      </c>
      <c r="AL467" s="83"/>
      <c r="AM467" s="83"/>
      <c r="AN467" s="83"/>
      <c r="AO467" s="83"/>
      <c r="AP467" s="83"/>
      <c r="AX467" s="80" t="s">
        <v>592</v>
      </c>
      <c r="AY467" s="80" t="s">
        <v>69</v>
      </c>
    </row>
    <row r="468" s="80" customFormat="1" ht="17.25" spans="1:51">
      <c r="A468" s="95"/>
      <c r="B468" s="95"/>
      <c r="C468" s="95"/>
      <c r="D468" s="95"/>
      <c r="E468" s="95"/>
      <c r="F468" s="95"/>
      <c r="G468" s="95"/>
      <c r="H468" s="95"/>
      <c r="I468" s="95"/>
      <c r="J468" s="95"/>
      <c r="K468" s="95"/>
      <c r="Y468" s="98"/>
      <c r="Z468" s="80">
        <f t="shared" si="26"/>
        <v>0</v>
      </c>
      <c r="AA468" s="80" t="str">
        <f t="shared" si="25"/>
        <v>运营管理部业务保障部</v>
      </c>
      <c r="AB468" s="81" t="s">
        <v>465</v>
      </c>
      <c r="AC468" s="81">
        <v>0</v>
      </c>
      <c r="AD468" s="81">
        <v>0</v>
      </c>
      <c r="AE468" s="81">
        <v>0</v>
      </c>
      <c r="AF468" s="81">
        <v>0</v>
      </c>
      <c r="AG468" s="80" t="str">
        <f>IFERROR(VLOOKUP(AB468,$AI:$AJ,2,FALSE),0)</f>
        <v>运营管理部业务保障部</v>
      </c>
      <c r="AI468" s="89" t="s">
        <v>585</v>
      </c>
      <c r="AJ468" s="89" t="s">
        <v>69</v>
      </c>
      <c r="AL468" s="83"/>
      <c r="AM468" s="83"/>
      <c r="AN468" s="83"/>
      <c r="AO468" s="83"/>
      <c r="AP468" s="83"/>
      <c r="AX468" s="80" t="s">
        <v>585</v>
      </c>
      <c r="AY468" s="80" t="s">
        <v>69</v>
      </c>
    </row>
    <row r="469" s="80" customFormat="1" ht="17.25" spans="1:51">
      <c r="A469" s="95"/>
      <c r="B469" s="95"/>
      <c r="C469" s="95"/>
      <c r="D469" s="95"/>
      <c r="E469" s="95"/>
      <c r="F469" s="95"/>
      <c r="G469" s="95"/>
      <c r="H469" s="95"/>
      <c r="I469" s="95"/>
      <c r="J469" s="95"/>
      <c r="K469" s="95"/>
      <c r="Y469" s="98"/>
      <c r="Z469" s="80">
        <f t="shared" si="26"/>
        <v>0</v>
      </c>
      <c r="AA469" s="80">
        <f t="shared" si="25"/>
        <v>0</v>
      </c>
      <c r="AB469" s="81" t="s">
        <v>864</v>
      </c>
      <c r="AC469" s="81">
        <v>0</v>
      </c>
      <c r="AD469" s="81">
        <v>0</v>
      </c>
      <c r="AE469" s="81">
        <v>0</v>
      </c>
      <c r="AF469" s="81">
        <v>0</v>
      </c>
      <c r="AG469" s="80">
        <f>IFERROR(VLOOKUP(AB469,$AI:$AJ,2,FALSE),0)</f>
        <v>0</v>
      </c>
      <c r="AI469" s="89" t="s">
        <v>865</v>
      </c>
      <c r="AJ469" s="89" t="s">
        <v>69</v>
      </c>
      <c r="AL469" s="83"/>
      <c r="AM469" s="83"/>
      <c r="AN469" s="83"/>
      <c r="AO469" s="83"/>
      <c r="AP469" s="83"/>
      <c r="AX469" s="80" t="s">
        <v>865</v>
      </c>
      <c r="AY469" s="80" t="s">
        <v>69</v>
      </c>
    </row>
    <row r="470" s="80" customFormat="1" ht="17.25" spans="1:51">
      <c r="A470" s="95"/>
      <c r="B470" s="95"/>
      <c r="C470" s="95"/>
      <c r="D470" s="95"/>
      <c r="E470" s="95"/>
      <c r="F470" s="95"/>
      <c r="G470" s="95"/>
      <c r="H470" s="95"/>
      <c r="I470" s="95"/>
      <c r="J470" s="95"/>
      <c r="K470" s="95"/>
      <c r="Y470" s="98"/>
      <c r="Z470" s="80">
        <f t="shared" si="26"/>
        <v>0</v>
      </c>
      <c r="AA470" s="80" t="str">
        <f t="shared" si="25"/>
        <v>潼港分理处</v>
      </c>
      <c r="AB470" s="81" t="s">
        <v>416</v>
      </c>
      <c r="AC470" s="81">
        <v>1</v>
      </c>
      <c r="AD470" s="81">
        <v>0</v>
      </c>
      <c r="AE470" s="81">
        <v>4</v>
      </c>
      <c r="AF470" s="81">
        <v>0</v>
      </c>
      <c r="AG470" s="80" t="str">
        <f>IFERROR(VLOOKUP(AB470,$AI:$AJ,2,FALSE),0)</f>
        <v>潼港分理处</v>
      </c>
      <c r="AI470" s="89" t="s">
        <v>866</v>
      </c>
      <c r="AJ470" s="89" t="s">
        <v>69</v>
      </c>
      <c r="AL470" s="83"/>
      <c r="AM470" s="83"/>
      <c r="AN470" s="83"/>
      <c r="AO470" s="83"/>
      <c r="AP470" s="83"/>
      <c r="AX470" s="80" t="s">
        <v>866</v>
      </c>
      <c r="AY470" s="80" t="s">
        <v>69</v>
      </c>
    </row>
    <row r="471" s="80" customFormat="1" ht="17.25" spans="1:51">
      <c r="A471" s="95"/>
      <c r="B471" s="95"/>
      <c r="C471" s="95"/>
      <c r="D471" s="95"/>
      <c r="E471" s="95"/>
      <c r="F471" s="95"/>
      <c r="G471" s="95"/>
      <c r="H471" s="95"/>
      <c r="I471" s="95"/>
      <c r="J471" s="95"/>
      <c r="K471" s="95"/>
      <c r="Y471" s="98"/>
      <c r="Z471" s="80">
        <f t="shared" si="26"/>
        <v>0</v>
      </c>
      <c r="AA471" s="80" t="str">
        <f t="shared" si="25"/>
        <v>陆家嘴支行</v>
      </c>
      <c r="AB471" s="81" t="s">
        <v>651</v>
      </c>
      <c r="AC471" s="81">
        <v>0</v>
      </c>
      <c r="AD471" s="81">
        <v>0</v>
      </c>
      <c r="AE471" s="81">
        <v>0</v>
      </c>
      <c r="AF471" s="81">
        <v>0</v>
      </c>
      <c r="AG471" s="80" t="str">
        <f>IFERROR(VLOOKUP(AB471,$AI:$AJ,2,FALSE),0)</f>
        <v>陆家嘴支行</v>
      </c>
      <c r="AI471" s="89" t="s">
        <v>867</v>
      </c>
      <c r="AJ471" s="89" t="s">
        <v>69</v>
      </c>
      <c r="AL471" s="83"/>
      <c r="AM471" s="83"/>
      <c r="AN471" s="83"/>
      <c r="AO471" s="83"/>
      <c r="AP471" s="83"/>
      <c r="AX471" s="80" t="s">
        <v>867</v>
      </c>
      <c r="AY471" s="80" t="s">
        <v>69</v>
      </c>
    </row>
    <row r="472" s="80" customFormat="1" ht="17.25" spans="1:51">
      <c r="A472" s="95"/>
      <c r="B472" s="95"/>
      <c r="C472" s="95"/>
      <c r="D472" s="95"/>
      <c r="E472" s="95"/>
      <c r="F472" s="95"/>
      <c r="G472" s="95"/>
      <c r="H472" s="95"/>
      <c r="I472" s="95"/>
      <c r="J472" s="95"/>
      <c r="K472" s="95"/>
      <c r="Y472" s="98"/>
      <c r="Z472" s="80">
        <f t="shared" si="26"/>
        <v>0</v>
      </c>
      <c r="AA472" s="80" t="str">
        <f t="shared" si="25"/>
        <v>曹路支行</v>
      </c>
      <c r="AB472" s="81" t="s">
        <v>226</v>
      </c>
      <c r="AC472" s="81">
        <v>1</v>
      </c>
      <c r="AD472" s="81">
        <v>0</v>
      </c>
      <c r="AE472" s="81">
        <v>3</v>
      </c>
      <c r="AF472" s="81">
        <v>210000</v>
      </c>
      <c r="AG472" s="80" t="str">
        <f>IFERROR(VLOOKUP(AB472,$AI:$AJ,2,FALSE),0)</f>
        <v>曹路支行</v>
      </c>
      <c r="AI472" s="89" t="s">
        <v>76</v>
      </c>
      <c r="AJ472" s="89" t="s">
        <v>69</v>
      </c>
      <c r="AL472" s="83"/>
      <c r="AM472" s="83"/>
      <c r="AN472" s="83"/>
      <c r="AO472" s="83"/>
      <c r="AP472" s="83"/>
      <c r="AX472" s="80" t="s">
        <v>76</v>
      </c>
      <c r="AY472" s="80" t="s">
        <v>69</v>
      </c>
    </row>
    <row r="473" s="80" customFormat="1" ht="17.25" spans="1:51">
      <c r="A473" s="95"/>
      <c r="B473" s="95"/>
      <c r="C473" s="95"/>
      <c r="D473" s="95"/>
      <c r="E473" s="95"/>
      <c r="F473" s="95"/>
      <c r="G473" s="95"/>
      <c r="H473" s="95"/>
      <c r="I473" s="95"/>
      <c r="J473" s="95"/>
      <c r="K473" s="95"/>
      <c r="Y473" s="98"/>
      <c r="Z473" s="80">
        <f t="shared" si="26"/>
        <v>0</v>
      </c>
      <c r="AA473" s="80">
        <f t="shared" si="25"/>
        <v>0</v>
      </c>
      <c r="AB473" s="81" t="s">
        <v>868</v>
      </c>
      <c r="AC473" s="81">
        <v>0</v>
      </c>
      <c r="AD473" s="81">
        <v>0</v>
      </c>
      <c r="AE473" s="81">
        <v>0</v>
      </c>
      <c r="AF473" s="81">
        <v>0</v>
      </c>
      <c r="AG473" s="80">
        <f>IFERROR(VLOOKUP(AB473,$AI:$AJ,2,FALSE),0)</f>
        <v>0</v>
      </c>
      <c r="AI473" s="89" t="s">
        <v>63</v>
      </c>
      <c r="AJ473" s="89" t="s">
        <v>69</v>
      </c>
      <c r="AL473" s="83"/>
      <c r="AM473" s="83"/>
      <c r="AN473" s="83"/>
      <c r="AO473" s="83"/>
      <c r="AP473" s="83"/>
      <c r="AX473" s="80" t="s">
        <v>63</v>
      </c>
      <c r="AY473" s="80" t="s">
        <v>69</v>
      </c>
    </row>
    <row r="474" s="80" customFormat="1" ht="17.25" spans="1:51">
      <c r="A474" s="95"/>
      <c r="B474" s="95"/>
      <c r="C474" s="95"/>
      <c r="D474" s="95"/>
      <c r="E474" s="95"/>
      <c r="F474" s="95"/>
      <c r="G474" s="95"/>
      <c r="H474" s="95"/>
      <c r="I474" s="95"/>
      <c r="J474" s="95"/>
      <c r="K474" s="95"/>
      <c r="Y474" s="98"/>
      <c r="Z474" s="80">
        <f t="shared" si="26"/>
        <v>0</v>
      </c>
      <c r="AA474" s="80" t="str">
        <f t="shared" si="25"/>
        <v>金海华城分理处</v>
      </c>
      <c r="AB474" s="81" t="s">
        <v>869</v>
      </c>
      <c r="AC474" s="81">
        <v>0</v>
      </c>
      <c r="AD474" s="81">
        <v>0</v>
      </c>
      <c r="AE474" s="81">
        <v>0</v>
      </c>
      <c r="AF474" s="81">
        <v>0</v>
      </c>
      <c r="AG474" s="80" t="str">
        <f>IFERROR(VLOOKUP(AB474,$AI:$AJ,2,FALSE),0)</f>
        <v>金海华城分理处</v>
      </c>
      <c r="AI474" s="93" t="s">
        <v>496</v>
      </c>
      <c r="AJ474" s="89" t="s">
        <v>69</v>
      </c>
      <c r="AL474" s="83"/>
      <c r="AM474" s="83"/>
      <c r="AN474" s="83"/>
      <c r="AO474" s="83"/>
      <c r="AP474" s="83"/>
      <c r="AX474" s="80" t="s">
        <v>496</v>
      </c>
      <c r="AY474" s="80" t="s">
        <v>69</v>
      </c>
    </row>
    <row r="475" s="80" customFormat="1" ht="17.25" spans="1:51">
      <c r="A475" s="95"/>
      <c r="B475" s="95"/>
      <c r="C475" s="95"/>
      <c r="D475" s="95"/>
      <c r="E475" s="95"/>
      <c r="F475" s="95"/>
      <c r="G475" s="95"/>
      <c r="H475" s="95"/>
      <c r="I475" s="95"/>
      <c r="J475" s="95"/>
      <c r="K475" s="95"/>
      <c r="Y475" s="98"/>
      <c r="Z475" s="80">
        <f t="shared" si="26"/>
        <v>0</v>
      </c>
      <c r="AA475" s="80" t="str">
        <f t="shared" si="25"/>
        <v>川沙支行</v>
      </c>
      <c r="AB475" s="81" t="s">
        <v>175</v>
      </c>
      <c r="AC475" s="81">
        <v>0</v>
      </c>
      <c r="AD475" s="81">
        <v>0</v>
      </c>
      <c r="AE475" s="81">
        <v>0</v>
      </c>
      <c r="AF475" s="81">
        <v>0</v>
      </c>
      <c r="AG475" s="80" t="str">
        <f>IFERROR(VLOOKUP(AB475,$AI:$AJ,2,FALSE),0)</f>
        <v>川沙支行</v>
      </c>
      <c r="AI475" s="94" t="s">
        <v>871</v>
      </c>
      <c r="AJ475" s="89" t="s">
        <v>69</v>
      </c>
      <c r="AL475" s="83"/>
      <c r="AM475" s="83"/>
      <c r="AN475" s="83"/>
      <c r="AO475" s="83"/>
      <c r="AP475" s="83"/>
      <c r="AX475" s="80" t="s">
        <v>871</v>
      </c>
      <c r="AY475" s="80" t="s">
        <v>69</v>
      </c>
    </row>
    <row r="476" s="80" customFormat="1" ht="17.25" spans="1:51">
      <c r="A476" s="95"/>
      <c r="B476" s="95"/>
      <c r="C476" s="95"/>
      <c r="D476" s="95"/>
      <c r="E476" s="95"/>
      <c r="F476" s="95"/>
      <c r="G476" s="95"/>
      <c r="H476" s="95"/>
      <c r="I476" s="95"/>
      <c r="J476" s="95"/>
      <c r="K476" s="95"/>
      <c r="Y476" s="98"/>
      <c r="Z476" s="80">
        <f t="shared" si="26"/>
        <v>0</v>
      </c>
      <c r="AA476" s="80">
        <f t="shared" si="25"/>
        <v>0</v>
      </c>
      <c r="AB476" s="81" t="s">
        <v>870</v>
      </c>
      <c r="AC476" s="81">
        <v>0</v>
      </c>
      <c r="AD476" s="81">
        <v>0</v>
      </c>
      <c r="AE476" s="81">
        <v>0</v>
      </c>
      <c r="AF476" s="81">
        <v>0</v>
      </c>
      <c r="AG476" s="80">
        <f>IFERROR(VLOOKUP(AB476,$AI:$AJ,2,FALSE),0)</f>
        <v>0</v>
      </c>
      <c r="AI476" s="89" t="s">
        <v>727</v>
      </c>
      <c r="AJ476" s="89" t="s">
        <v>69</v>
      </c>
      <c r="AL476" s="83"/>
      <c r="AM476" s="83"/>
      <c r="AN476" s="83"/>
      <c r="AO476" s="83"/>
      <c r="AP476" s="83"/>
      <c r="AX476" s="80" t="s">
        <v>727</v>
      </c>
      <c r="AY476" s="80" t="s">
        <v>69</v>
      </c>
    </row>
    <row r="477" s="80" customFormat="1" ht="17.25" spans="1:51">
      <c r="A477" s="95"/>
      <c r="B477" s="95"/>
      <c r="C477" s="95"/>
      <c r="D477" s="95"/>
      <c r="E477" s="95"/>
      <c r="F477" s="95"/>
      <c r="G477" s="95"/>
      <c r="H477" s="95"/>
      <c r="I477" s="95"/>
      <c r="J477" s="95"/>
      <c r="K477" s="95"/>
      <c r="Y477" s="98"/>
      <c r="Z477" s="80">
        <f t="shared" si="26"/>
        <v>0</v>
      </c>
      <c r="AA477" s="80" t="str">
        <f t="shared" si="25"/>
        <v>六团支行</v>
      </c>
      <c r="AB477" s="81" t="s">
        <v>872</v>
      </c>
      <c r="AC477" s="81">
        <v>0</v>
      </c>
      <c r="AD477" s="81">
        <v>0</v>
      </c>
      <c r="AE477" s="81">
        <v>0</v>
      </c>
      <c r="AF477" s="81">
        <v>0</v>
      </c>
      <c r="AG477" s="80" t="str">
        <f>IFERROR(VLOOKUP(AB477,$AI:$AJ,2,FALSE),0)</f>
        <v>六团支行</v>
      </c>
      <c r="AI477" s="89" t="s">
        <v>755</v>
      </c>
      <c r="AJ477" s="89" t="s">
        <v>69</v>
      </c>
      <c r="AL477" s="83"/>
      <c r="AM477" s="83"/>
      <c r="AN477" s="83"/>
      <c r="AO477" s="83"/>
      <c r="AP477" s="83"/>
      <c r="AX477" s="80" t="s">
        <v>755</v>
      </c>
      <c r="AY477" s="80" t="s">
        <v>69</v>
      </c>
    </row>
    <row r="478" s="80" customFormat="1" ht="17.25" spans="1:51">
      <c r="A478" s="95"/>
      <c r="B478" s="95"/>
      <c r="C478" s="95"/>
      <c r="D478" s="95"/>
      <c r="E478" s="95"/>
      <c r="F478" s="95"/>
      <c r="G478" s="95"/>
      <c r="H478" s="95"/>
      <c r="I478" s="95"/>
      <c r="J478" s="95"/>
      <c r="K478" s="95"/>
      <c r="Y478" s="98"/>
      <c r="Z478" s="80">
        <f t="shared" si="26"/>
        <v>0</v>
      </c>
      <c r="AA478" s="80" t="str">
        <f t="shared" si="25"/>
        <v>授信审批部</v>
      </c>
      <c r="AB478" s="81" t="s">
        <v>554</v>
      </c>
      <c r="AC478" s="81">
        <v>0</v>
      </c>
      <c r="AD478" s="81">
        <v>0</v>
      </c>
      <c r="AE478" s="81">
        <v>0</v>
      </c>
      <c r="AF478" s="81">
        <v>0</v>
      </c>
      <c r="AG478" s="80" t="str">
        <f>IFERROR(VLOOKUP(AB478,$AI:$AJ,2,FALSE),0)</f>
        <v>授信审批部</v>
      </c>
      <c r="AI478" s="89" t="s">
        <v>500</v>
      </c>
      <c r="AJ478" s="89" t="s">
        <v>69</v>
      </c>
      <c r="AL478" s="83"/>
      <c r="AM478" s="83"/>
      <c r="AN478" s="83"/>
      <c r="AO478" s="83"/>
      <c r="AP478" s="83"/>
      <c r="AX478" s="80" t="s">
        <v>500</v>
      </c>
      <c r="AY478" s="80" t="s">
        <v>69</v>
      </c>
    </row>
    <row r="479" s="80" customFormat="1" ht="17.25" spans="1:51">
      <c r="A479" s="95"/>
      <c r="B479" s="95"/>
      <c r="C479" s="95"/>
      <c r="D479" s="95"/>
      <c r="E479" s="95"/>
      <c r="F479" s="95"/>
      <c r="G479" s="95"/>
      <c r="H479" s="95"/>
      <c r="I479" s="95"/>
      <c r="J479" s="95"/>
      <c r="K479" s="95"/>
      <c r="Y479" s="98"/>
      <c r="Z479" s="80">
        <f t="shared" si="26"/>
        <v>0</v>
      </c>
      <c r="AA479" s="80" t="str">
        <f t="shared" si="25"/>
        <v>营业部</v>
      </c>
      <c r="AB479" s="81" t="s">
        <v>420</v>
      </c>
      <c r="AC479" s="81">
        <v>0</v>
      </c>
      <c r="AD479" s="81">
        <v>0</v>
      </c>
      <c r="AE479" s="81">
        <v>0</v>
      </c>
      <c r="AF479" s="81">
        <v>0</v>
      </c>
      <c r="AG479" s="80" t="str">
        <f>IFERROR(VLOOKUP(AB479,$AI:$AJ,2,FALSE),0)</f>
        <v>营业部</v>
      </c>
      <c r="AI479" s="89" t="s">
        <v>569</v>
      </c>
      <c r="AJ479" s="89" t="s">
        <v>69</v>
      </c>
      <c r="AL479" s="83"/>
      <c r="AM479" s="83"/>
      <c r="AN479" s="83"/>
      <c r="AO479" s="83"/>
      <c r="AP479" s="83"/>
      <c r="AX479" s="80" t="s">
        <v>569</v>
      </c>
      <c r="AY479" s="80" t="s">
        <v>69</v>
      </c>
    </row>
    <row r="480" s="80" customFormat="1" ht="17.25" spans="1:51">
      <c r="A480" s="95"/>
      <c r="B480" s="95"/>
      <c r="C480" s="95"/>
      <c r="D480" s="95"/>
      <c r="E480" s="95"/>
      <c r="F480" s="95"/>
      <c r="G480" s="95"/>
      <c r="H480" s="95"/>
      <c r="I480" s="95"/>
      <c r="J480" s="95"/>
      <c r="K480" s="95"/>
      <c r="Y480" s="98"/>
      <c r="Z480" s="80">
        <f t="shared" si="26"/>
        <v>0</v>
      </c>
      <c r="AA480" s="80" t="str">
        <f t="shared" si="25"/>
        <v>六团支行</v>
      </c>
      <c r="AB480" s="81" t="s">
        <v>422</v>
      </c>
      <c r="AC480" s="81">
        <v>0</v>
      </c>
      <c r="AD480" s="81">
        <v>0</v>
      </c>
      <c r="AE480" s="81">
        <v>0</v>
      </c>
      <c r="AF480" s="81">
        <v>22000</v>
      </c>
      <c r="AG480" s="80" t="str">
        <f>IFERROR(VLOOKUP(AB480,$AI:$AJ,2,FALSE),0)</f>
        <v>六团支行</v>
      </c>
      <c r="AI480" s="89" t="s">
        <v>820</v>
      </c>
      <c r="AJ480" s="89" t="s">
        <v>69</v>
      </c>
      <c r="AL480" s="83"/>
      <c r="AM480" s="83"/>
      <c r="AN480" s="83"/>
      <c r="AO480" s="83"/>
      <c r="AP480" s="83"/>
      <c r="AX480" s="80" t="s">
        <v>820</v>
      </c>
      <c r="AY480" s="80" t="s">
        <v>69</v>
      </c>
    </row>
    <row r="481" s="80" customFormat="1" ht="17.25" spans="1:51">
      <c r="A481" s="95"/>
      <c r="B481" s="95"/>
      <c r="C481" s="95"/>
      <c r="D481" s="95"/>
      <c r="E481" s="95"/>
      <c r="F481" s="95"/>
      <c r="G481" s="95"/>
      <c r="H481" s="95"/>
      <c r="I481" s="95"/>
      <c r="J481" s="95"/>
      <c r="K481" s="95"/>
      <c r="Y481" s="98"/>
      <c r="Z481" s="80">
        <f t="shared" si="26"/>
        <v>0</v>
      </c>
      <c r="AA481" s="80" t="str">
        <f t="shared" si="25"/>
        <v>运营管理部</v>
      </c>
      <c r="AB481" s="81" t="s">
        <v>363</v>
      </c>
      <c r="AC481" s="81">
        <v>0</v>
      </c>
      <c r="AD481" s="81">
        <v>0</v>
      </c>
      <c r="AE481" s="81">
        <v>0</v>
      </c>
      <c r="AF481" s="81">
        <v>0</v>
      </c>
      <c r="AG481" s="80" t="str">
        <f>IFERROR(VLOOKUP(AB481,$AI:$AJ,2,FALSE),0)</f>
        <v>运营管理部</v>
      </c>
      <c r="AI481" s="89" t="s">
        <v>873</v>
      </c>
      <c r="AJ481" s="89" t="s">
        <v>69</v>
      </c>
      <c r="AL481" s="83"/>
      <c r="AM481" s="83"/>
      <c r="AN481" s="83"/>
      <c r="AO481" s="83"/>
      <c r="AP481" s="83"/>
      <c r="AX481" s="80" t="s">
        <v>873</v>
      </c>
      <c r="AY481" s="80" t="s">
        <v>69</v>
      </c>
    </row>
    <row r="482" s="80" customFormat="1" ht="17.25" spans="1:51">
      <c r="A482" s="95"/>
      <c r="B482" s="95"/>
      <c r="C482" s="95"/>
      <c r="D482" s="95"/>
      <c r="E482" s="95"/>
      <c r="F482" s="95"/>
      <c r="G482" s="95"/>
      <c r="H482" s="95"/>
      <c r="I482" s="95"/>
      <c r="J482" s="95"/>
      <c r="K482" s="95"/>
      <c r="Y482" s="98"/>
      <c r="Z482" s="80">
        <f t="shared" si="26"/>
        <v>0</v>
      </c>
      <c r="AA482" s="80" t="str">
        <f t="shared" si="25"/>
        <v>金桥支行</v>
      </c>
      <c r="AB482" s="81" t="s">
        <v>850</v>
      </c>
      <c r="AC482" s="81">
        <v>0</v>
      </c>
      <c r="AD482" s="81">
        <v>0</v>
      </c>
      <c r="AE482" s="81">
        <v>1</v>
      </c>
      <c r="AF482" s="81">
        <v>0</v>
      </c>
      <c r="AG482" s="80" t="str">
        <f>IFERROR(VLOOKUP(AB482,$AI:$AJ,2,FALSE),0)</f>
        <v>金桥支行</v>
      </c>
      <c r="AI482" s="93" t="s">
        <v>874</v>
      </c>
      <c r="AJ482" s="89" t="s">
        <v>69</v>
      </c>
      <c r="AL482" s="83"/>
      <c r="AM482" s="83"/>
      <c r="AN482" s="83"/>
      <c r="AO482" s="83"/>
      <c r="AP482" s="83"/>
      <c r="AX482" s="80" t="s">
        <v>874</v>
      </c>
      <c r="AY482" s="80" t="s">
        <v>69</v>
      </c>
    </row>
    <row r="483" s="80" customFormat="1" ht="17.25" spans="1:51">
      <c r="A483" s="95"/>
      <c r="B483" s="95"/>
      <c r="C483" s="95"/>
      <c r="D483" s="95"/>
      <c r="E483" s="95"/>
      <c r="F483" s="95"/>
      <c r="G483" s="95"/>
      <c r="H483" s="95"/>
      <c r="I483" s="95"/>
      <c r="J483" s="95"/>
      <c r="K483" s="95"/>
      <c r="Y483" s="98"/>
      <c r="Z483" s="80">
        <f t="shared" si="26"/>
        <v>0</v>
      </c>
      <c r="AA483" s="80" t="str">
        <f t="shared" si="25"/>
        <v>投行机构部</v>
      </c>
      <c r="AB483" s="81" t="s">
        <v>572</v>
      </c>
      <c r="AC483" s="81">
        <v>0</v>
      </c>
      <c r="AD483" s="81">
        <v>0</v>
      </c>
      <c r="AE483" s="81">
        <v>0</v>
      </c>
      <c r="AF483" s="81">
        <v>0</v>
      </c>
      <c r="AG483" s="80" t="str">
        <f>IFERROR(VLOOKUP(AB483,$AI:$AJ,2,FALSE),0)</f>
        <v>投行机构部</v>
      </c>
      <c r="AI483" s="94" t="s">
        <v>115</v>
      </c>
      <c r="AJ483" s="89" t="s">
        <v>111</v>
      </c>
      <c r="AL483" s="83"/>
      <c r="AM483" s="83"/>
      <c r="AN483" s="83"/>
      <c r="AO483" s="83"/>
      <c r="AP483" s="83"/>
      <c r="AX483" s="80" t="s">
        <v>115</v>
      </c>
      <c r="AY483" s="80" t="s">
        <v>111</v>
      </c>
    </row>
    <row r="484" s="80" customFormat="1" ht="17.25" spans="1:51">
      <c r="A484" s="95"/>
      <c r="B484" s="95"/>
      <c r="C484" s="95"/>
      <c r="D484" s="95"/>
      <c r="E484" s="95"/>
      <c r="F484" s="95"/>
      <c r="G484" s="95"/>
      <c r="H484" s="95"/>
      <c r="I484" s="95"/>
      <c r="J484" s="95"/>
      <c r="K484" s="95"/>
      <c r="Y484" s="98"/>
      <c r="Z484" s="80">
        <f t="shared" si="26"/>
        <v>0</v>
      </c>
      <c r="AA484" s="80" t="str">
        <f t="shared" si="25"/>
        <v>三林支行</v>
      </c>
      <c r="AB484" s="81" t="s">
        <v>734</v>
      </c>
      <c r="AC484" s="81">
        <v>0</v>
      </c>
      <c r="AD484" s="81">
        <v>0</v>
      </c>
      <c r="AE484" s="81">
        <v>0</v>
      </c>
      <c r="AF484" s="81">
        <v>0</v>
      </c>
      <c r="AG484" s="80" t="str">
        <f>IFERROR(VLOOKUP(AB484,$AI:$AJ,2,FALSE),0)</f>
        <v>三林支行</v>
      </c>
      <c r="AI484" s="89" t="s">
        <v>349</v>
      </c>
      <c r="AJ484" s="89" t="s">
        <v>111</v>
      </c>
      <c r="AL484" s="83"/>
      <c r="AM484" s="83"/>
      <c r="AN484" s="83"/>
      <c r="AO484" s="83"/>
      <c r="AP484" s="83"/>
      <c r="AX484" s="80" t="s">
        <v>349</v>
      </c>
      <c r="AY484" s="80" t="s">
        <v>111</v>
      </c>
    </row>
    <row r="485" s="80" customFormat="1" ht="17.25" spans="1:51">
      <c r="A485" s="95"/>
      <c r="B485" s="95"/>
      <c r="C485" s="95"/>
      <c r="D485" s="95"/>
      <c r="E485" s="95"/>
      <c r="F485" s="95"/>
      <c r="G485" s="95"/>
      <c r="H485" s="95"/>
      <c r="I485" s="95"/>
      <c r="J485" s="95"/>
      <c r="K485" s="95"/>
      <c r="Y485" s="98"/>
      <c r="Z485" s="80">
        <f t="shared" si="26"/>
        <v>0</v>
      </c>
      <c r="AA485" s="80" t="str">
        <f t="shared" si="25"/>
        <v>三林支行</v>
      </c>
      <c r="AB485" s="81" t="s">
        <v>715</v>
      </c>
      <c r="AC485" s="81">
        <v>0</v>
      </c>
      <c r="AD485" s="81">
        <v>0</v>
      </c>
      <c r="AE485" s="81">
        <v>0</v>
      </c>
      <c r="AF485" s="81">
        <v>0</v>
      </c>
      <c r="AG485" s="80" t="str">
        <f>IFERROR(VLOOKUP(AB485,$AI:$AJ,2,FALSE),0)</f>
        <v>三林支行</v>
      </c>
      <c r="AI485" s="89" t="s">
        <v>71</v>
      </c>
      <c r="AJ485" s="89" t="s">
        <v>111</v>
      </c>
      <c r="AL485" s="83"/>
      <c r="AM485" s="83"/>
      <c r="AN485" s="83"/>
      <c r="AO485" s="83"/>
      <c r="AP485" s="83"/>
      <c r="AX485" s="80" t="s">
        <v>71</v>
      </c>
      <c r="AY485" s="80" t="s">
        <v>111</v>
      </c>
    </row>
    <row r="486" s="80" customFormat="1" ht="17.25" spans="1:51">
      <c r="A486" s="95"/>
      <c r="B486" s="95"/>
      <c r="C486" s="95"/>
      <c r="D486" s="95"/>
      <c r="E486" s="95"/>
      <c r="F486" s="95"/>
      <c r="G486" s="95"/>
      <c r="H486" s="95"/>
      <c r="I486" s="95"/>
      <c r="J486" s="95"/>
      <c r="K486" s="95"/>
      <c r="Y486" s="98"/>
      <c r="Z486" s="80">
        <f t="shared" si="26"/>
        <v>0</v>
      </c>
      <c r="AA486" s="80" t="str">
        <f t="shared" si="25"/>
        <v>高桥支行</v>
      </c>
      <c r="AB486" s="81" t="s">
        <v>875</v>
      </c>
      <c r="AC486" s="81">
        <v>0</v>
      </c>
      <c r="AD486" s="81">
        <v>0</v>
      </c>
      <c r="AE486" s="81">
        <v>0</v>
      </c>
      <c r="AF486" s="81">
        <v>0</v>
      </c>
      <c r="AG486" s="80" t="str">
        <f>IFERROR(VLOOKUP(AB486,$AI:$AJ,2,FALSE),0)</f>
        <v>高桥支行</v>
      </c>
      <c r="AI486" s="89" t="s">
        <v>432</v>
      </c>
      <c r="AJ486" s="89" t="s">
        <v>111</v>
      </c>
      <c r="AL486" s="83"/>
      <c r="AM486" s="83"/>
      <c r="AN486" s="83"/>
      <c r="AO486" s="83"/>
      <c r="AP486" s="83"/>
      <c r="AX486" s="80" t="s">
        <v>432</v>
      </c>
      <c r="AY486" s="80" t="s">
        <v>111</v>
      </c>
    </row>
    <row r="487" s="80" customFormat="1" ht="17.25" spans="1:51">
      <c r="A487" s="95"/>
      <c r="B487" s="95"/>
      <c r="C487" s="95"/>
      <c r="D487" s="95"/>
      <c r="E487" s="95"/>
      <c r="F487" s="95"/>
      <c r="G487" s="95"/>
      <c r="H487" s="95"/>
      <c r="I487" s="95"/>
      <c r="J487" s="95"/>
      <c r="K487" s="95"/>
      <c r="Y487" s="98"/>
      <c r="Z487" s="80">
        <f t="shared" si="26"/>
        <v>0</v>
      </c>
      <c r="AA487" s="80" t="str">
        <f t="shared" si="25"/>
        <v>香山分理处</v>
      </c>
      <c r="AB487" s="81" t="s">
        <v>425</v>
      </c>
      <c r="AC487" s="81">
        <v>0</v>
      </c>
      <c r="AD487" s="81">
        <v>50000</v>
      </c>
      <c r="AE487" s="81">
        <v>0</v>
      </c>
      <c r="AF487" s="81">
        <v>50000</v>
      </c>
      <c r="AG487" s="80" t="str">
        <f>IFERROR(VLOOKUP(AB487,$AI:$AJ,2,FALSE),0)</f>
        <v>香山分理处</v>
      </c>
      <c r="AI487" s="89" t="s">
        <v>411</v>
      </c>
      <c r="AJ487" s="89" t="s">
        <v>111</v>
      </c>
      <c r="AL487" s="83"/>
      <c r="AM487" s="83"/>
      <c r="AN487" s="83"/>
      <c r="AO487" s="83"/>
      <c r="AP487" s="83"/>
      <c r="AX487" s="80" t="s">
        <v>411</v>
      </c>
      <c r="AY487" s="80" t="s">
        <v>111</v>
      </c>
    </row>
    <row r="488" s="80" customFormat="1" ht="17.25" spans="1:51">
      <c r="A488" s="95"/>
      <c r="B488" s="95"/>
      <c r="C488" s="95"/>
      <c r="D488" s="95"/>
      <c r="E488" s="95"/>
      <c r="F488" s="95"/>
      <c r="G488" s="95"/>
      <c r="H488" s="95"/>
      <c r="I488" s="95"/>
      <c r="J488" s="95"/>
      <c r="K488" s="95"/>
      <c r="Y488" s="98"/>
      <c r="Z488" s="80">
        <f t="shared" si="26"/>
        <v>0</v>
      </c>
      <c r="AA488" s="80" t="str">
        <f t="shared" si="25"/>
        <v>运营管理部</v>
      </c>
      <c r="AB488" s="81" t="s">
        <v>366</v>
      </c>
      <c r="AC488" s="81">
        <v>0</v>
      </c>
      <c r="AD488" s="81">
        <v>0</v>
      </c>
      <c r="AE488" s="81">
        <v>0</v>
      </c>
      <c r="AF488" s="81">
        <v>0</v>
      </c>
      <c r="AG488" s="80" t="str">
        <f>IFERROR(VLOOKUP(AB488,$AI:$AJ,2,FALSE),0)</f>
        <v>运营管理部</v>
      </c>
      <c r="AI488" s="89" t="s">
        <v>876</v>
      </c>
      <c r="AJ488" s="89" t="s">
        <v>111</v>
      </c>
      <c r="AL488" s="83"/>
      <c r="AM488" s="83"/>
      <c r="AN488" s="83"/>
      <c r="AO488" s="83"/>
      <c r="AP488" s="83"/>
      <c r="AX488" s="80" t="s">
        <v>876</v>
      </c>
      <c r="AY488" s="80" t="s">
        <v>111</v>
      </c>
    </row>
    <row r="489" s="80" customFormat="1" ht="17.25" spans="1:51">
      <c r="A489" s="95"/>
      <c r="B489" s="95"/>
      <c r="C489" s="95"/>
      <c r="D489" s="95"/>
      <c r="E489" s="95"/>
      <c r="F489" s="95"/>
      <c r="G489" s="95"/>
      <c r="H489" s="95"/>
      <c r="I489" s="95"/>
      <c r="J489" s="95"/>
      <c r="K489" s="95"/>
      <c r="Y489" s="98"/>
      <c r="Z489" s="80">
        <f t="shared" si="26"/>
        <v>0</v>
      </c>
      <c r="AA489" s="80" t="str">
        <f t="shared" si="25"/>
        <v>办公室</v>
      </c>
      <c r="AB489" s="81" t="s">
        <v>60</v>
      </c>
      <c r="AC489" s="81">
        <v>0</v>
      </c>
      <c r="AD489" s="81">
        <v>0</v>
      </c>
      <c r="AE489" s="81">
        <v>0</v>
      </c>
      <c r="AF489" s="81">
        <v>0</v>
      </c>
      <c r="AG489" s="80" t="str">
        <f>IFERROR(VLOOKUP(AB489,$AI:$AJ,2,FALSE),0)</f>
        <v>办公室</v>
      </c>
      <c r="AI489" s="93" t="s">
        <v>877</v>
      </c>
      <c r="AJ489" s="89" t="s">
        <v>111</v>
      </c>
      <c r="AL489" s="83"/>
      <c r="AM489" s="83"/>
      <c r="AN489" s="83"/>
      <c r="AO489" s="83"/>
      <c r="AP489" s="83"/>
      <c r="AX489" s="80" t="s">
        <v>877</v>
      </c>
      <c r="AY489" s="80" t="s">
        <v>111</v>
      </c>
    </row>
    <row r="490" s="80" customFormat="1" ht="17.25" spans="1:51">
      <c r="A490" s="95"/>
      <c r="B490" s="95"/>
      <c r="C490" s="95"/>
      <c r="D490" s="95"/>
      <c r="E490" s="95"/>
      <c r="F490" s="95"/>
      <c r="G490" s="95"/>
      <c r="H490" s="95"/>
      <c r="I490" s="95"/>
      <c r="J490" s="95"/>
      <c r="K490" s="95"/>
      <c r="Y490" s="98"/>
      <c r="Z490" s="80">
        <f t="shared" si="26"/>
        <v>0</v>
      </c>
      <c r="AA490" s="80" t="str">
        <f t="shared" si="25"/>
        <v>江镇支行</v>
      </c>
      <c r="AB490" s="81" t="s">
        <v>428</v>
      </c>
      <c r="AC490" s="81">
        <v>0</v>
      </c>
      <c r="AD490" s="81">
        <v>0</v>
      </c>
      <c r="AE490" s="81">
        <v>0</v>
      </c>
      <c r="AF490" s="81">
        <v>0</v>
      </c>
      <c r="AG490" s="80" t="str">
        <f>IFERROR(VLOOKUP(AB490,$AI:$AJ,2,FALSE),0)</f>
        <v>江镇支行</v>
      </c>
      <c r="AI490" s="94" t="s">
        <v>391</v>
      </c>
      <c r="AJ490" s="89" t="s">
        <v>111</v>
      </c>
      <c r="AL490" s="83"/>
      <c r="AM490" s="83"/>
      <c r="AN490" s="83"/>
      <c r="AO490" s="83"/>
      <c r="AP490" s="83"/>
      <c r="AX490" s="80" t="s">
        <v>391</v>
      </c>
      <c r="AY490" s="80" t="s">
        <v>111</v>
      </c>
    </row>
    <row r="491" s="80" customFormat="1" ht="17.25" spans="1:51">
      <c r="A491" s="95"/>
      <c r="B491" s="95"/>
      <c r="C491" s="95"/>
      <c r="D491" s="95"/>
      <c r="E491" s="95"/>
      <c r="F491" s="95"/>
      <c r="G491" s="95"/>
      <c r="H491" s="95"/>
      <c r="I491" s="95"/>
      <c r="J491" s="95"/>
      <c r="K491" s="95"/>
      <c r="Y491" s="98"/>
      <c r="Z491" s="80">
        <f t="shared" si="26"/>
        <v>0</v>
      </c>
      <c r="AA491" s="80" t="str">
        <f t="shared" si="25"/>
        <v>严桥支行</v>
      </c>
      <c r="AB491" s="81" t="s">
        <v>431</v>
      </c>
      <c r="AC491" s="81">
        <v>0</v>
      </c>
      <c r="AD491" s="81">
        <v>0</v>
      </c>
      <c r="AE491" s="81">
        <v>0</v>
      </c>
      <c r="AF491" s="81">
        <v>0</v>
      </c>
      <c r="AG491" s="80" t="str">
        <f>IFERROR(VLOOKUP(AB491,$AI:$AJ,2,FALSE),0)</f>
        <v>严桥支行</v>
      </c>
      <c r="AI491" s="89" t="s">
        <v>248</v>
      </c>
      <c r="AJ491" s="89" t="s">
        <v>213</v>
      </c>
      <c r="AL491" s="83"/>
      <c r="AM491" s="83"/>
      <c r="AN491" s="83"/>
      <c r="AO491" s="83"/>
      <c r="AP491" s="83"/>
      <c r="AX491" s="80" t="s">
        <v>248</v>
      </c>
      <c r="AY491" s="80" t="s">
        <v>213</v>
      </c>
    </row>
    <row r="492" s="80" customFormat="1" ht="17.25" spans="1:51">
      <c r="A492" s="95"/>
      <c r="B492" s="95"/>
      <c r="C492" s="95"/>
      <c r="D492" s="95"/>
      <c r="E492" s="95"/>
      <c r="F492" s="95"/>
      <c r="G492" s="95"/>
      <c r="H492" s="95"/>
      <c r="I492" s="95"/>
      <c r="J492" s="95"/>
      <c r="K492" s="95"/>
      <c r="Y492" s="98"/>
      <c r="Z492" s="80">
        <f t="shared" si="26"/>
        <v>0</v>
      </c>
      <c r="AA492" s="80" t="str">
        <f t="shared" si="25"/>
        <v>蔡路支行</v>
      </c>
      <c r="AB492" s="81" t="s">
        <v>434</v>
      </c>
      <c r="AC492" s="81">
        <v>0</v>
      </c>
      <c r="AD492" s="81">
        <v>0</v>
      </c>
      <c r="AE492" s="81">
        <v>0</v>
      </c>
      <c r="AF492" s="81">
        <v>0</v>
      </c>
      <c r="AG492" s="80" t="str">
        <f>IFERROR(VLOOKUP(AB492,$AI:$AJ,2,FALSE),0)</f>
        <v>蔡路支行</v>
      </c>
      <c r="AI492" s="89" t="s">
        <v>139</v>
      </c>
      <c r="AJ492" s="89" t="s">
        <v>213</v>
      </c>
      <c r="AL492" s="83"/>
      <c r="AM492" s="83"/>
      <c r="AN492" s="83"/>
      <c r="AO492" s="83"/>
      <c r="AP492" s="83"/>
      <c r="AX492" s="80" t="s">
        <v>139</v>
      </c>
      <c r="AY492" s="80" t="s">
        <v>213</v>
      </c>
    </row>
    <row r="493" s="80" customFormat="1" ht="17.25" spans="1:51">
      <c r="A493" s="95"/>
      <c r="B493" s="95"/>
      <c r="C493" s="95"/>
      <c r="D493" s="95"/>
      <c r="E493" s="95"/>
      <c r="F493" s="95"/>
      <c r="G493" s="95"/>
      <c r="H493" s="95"/>
      <c r="I493" s="95"/>
      <c r="J493" s="95"/>
      <c r="K493" s="95"/>
      <c r="Y493" s="98"/>
      <c r="Z493" s="80">
        <f t="shared" si="26"/>
        <v>0</v>
      </c>
      <c r="AA493" s="80" t="str">
        <f t="shared" si="25"/>
        <v>唐镇支行</v>
      </c>
      <c r="AB493" s="81" t="s">
        <v>878</v>
      </c>
      <c r="AC493" s="81">
        <v>0</v>
      </c>
      <c r="AD493" s="81">
        <v>0</v>
      </c>
      <c r="AE493" s="81">
        <v>0</v>
      </c>
      <c r="AF493" s="81">
        <v>0</v>
      </c>
      <c r="AG493" s="80" t="str">
        <f>IFERROR(VLOOKUP(AB493,$AI:$AJ,2,FALSE),0)</f>
        <v>唐镇支行</v>
      </c>
      <c r="AI493" s="89" t="s">
        <v>446</v>
      </c>
      <c r="AJ493" s="89" t="s">
        <v>213</v>
      </c>
      <c r="AL493" s="83"/>
      <c r="AM493" s="83"/>
      <c r="AN493" s="83"/>
      <c r="AO493" s="83"/>
      <c r="AP493" s="83"/>
      <c r="AX493" s="80" t="s">
        <v>446</v>
      </c>
      <c r="AY493" s="80" t="s">
        <v>213</v>
      </c>
    </row>
    <row r="494" s="80" customFormat="1" ht="17.25" spans="1:51">
      <c r="A494" s="95"/>
      <c r="B494" s="95"/>
      <c r="C494" s="95"/>
      <c r="D494" s="95"/>
      <c r="E494" s="95"/>
      <c r="F494" s="95"/>
      <c r="G494" s="95"/>
      <c r="H494" s="95"/>
      <c r="I494" s="95"/>
      <c r="J494" s="95"/>
      <c r="K494" s="95"/>
      <c r="Y494" s="98"/>
      <c r="Z494" s="80">
        <f t="shared" si="26"/>
        <v>0</v>
      </c>
      <c r="AA494" s="80" t="str">
        <f t="shared" si="25"/>
        <v>北蔡支行</v>
      </c>
      <c r="AB494" s="81" t="s">
        <v>787</v>
      </c>
      <c r="AC494" s="81">
        <v>0</v>
      </c>
      <c r="AD494" s="81">
        <v>0</v>
      </c>
      <c r="AE494" s="81">
        <v>0</v>
      </c>
      <c r="AF494" s="81">
        <v>24000</v>
      </c>
      <c r="AG494" s="80" t="str">
        <f>IFERROR(VLOOKUP(AB494,$AI:$AJ,2,FALSE),0)</f>
        <v>北蔡支行</v>
      </c>
      <c r="AI494" s="89" t="s">
        <v>421</v>
      </c>
      <c r="AJ494" s="89" t="s">
        <v>213</v>
      </c>
      <c r="AL494" s="83"/>
      <c r="AM494" s="83"/>
      <c r="AN494" s="83"/>
      <c r="AO494" s="83"/>
      <c r="AP494" s="83"/>
      <c r="AX494" s="80" t="s">
        <v>421</v>
      </c>
      <c r="AY494" s="80" t="s">
        <v>213</v>
      </c>
    </row>
    <row r="495" s="80" customFormat="1" ht="17.25" spans="1:51">
      <c r="A495" s="95"/>
      <c r="B495" s="95"/>
      <c r="C495" s="95"/>
      <c r="D495" s="95"/>
      <c r="E495" s="95"/>
      <c r="F495" s="95"/>
      <c r="G495" s="95"/>
      <c r="H495" s="95"/>
      <c r="I495" s="95"/>
      <c r="J495" s="95"/>
      <c r="K495" s="95"/>
      <c r="Y495" s="98"/>
      <c r="Z495" s="80">
        <f t="shared" si="26"/>
        <v>0</v>
      </c>
      <c r="AA495" s="80" t="str">
        <f t="shared" si="25"/>
        <v>运营管理部业务保障部</v>
      </c>
      <c r="AB495" s="81" t="s">
        <v>439</v>
      </c>
      <c r="AC495" s="81">
        <v>0</v>
      </c>
      <c r="AD495" s="81">
        <v>0</v>
      </c>
      <c r="AE495" s="81">
        <v>0</v>
      </c>
      <c r="AF495" s="81">
        <v>0</v>
      </c>
      <c r="AG495" s="80" t="str">
        <f>IFERROR(VLOOKUP(AB495,$AI:$AJ,2,FALSE),0)</f>
        <v>运营管理部业务保障部</v>
      </c>
      <c r="AI495" s="89" t="s">
        <v>616</v>
      </c>
      <c r="AJ495" s="89" t="s">
        <v>213</v>
      </c>
      <c r="AL495" s="83"/>
      <c r="AM495" s="83"/>
      <c r="AN495" s="83"/>
      <c r="AO495" s="83"/>
      <c r="AP495" s="83"/>
      <c r="AX495" s="80" t="s">
        <v>616</v>
      </c>
      <c r="AY495" s="80" t="s">
        <v>213</v>
      </c>
    </row>
    <row r="496" s="80" customFormat="1" ht="17.25" spans="1:51">
      <c r="A496" s="95"/>
      <c r="B496" s="95"/>
      <c r="C496" s="95"/>
      <c r="D496" s="95"/>
      <c r="E496" s="95"/>
      <c r="F496" s="95"/>
      <c r="G496" s="95"/>
      <c r="H496" s="95"/>
      <c r="I496" s="95"/>
      <c r="J496" s="95"/>
      <c r="K496" s="95"/>
      <c r="Y496" s="98"/>
      <c r="Z496" s="80">
        <f t="shared" si="26"/>
        <v>0</v>
      </c>
      <c r="AA496" s="80" t="str">
        <f t="shared" si="25"/>
        <v>零售市场部</v>
      </c>
      <c r="AB496" s="81" t="s">
        <v>618</v>
      </c>
      <c r="AC496" s="81">
        <v>0</v>
      </c>
      <c r="AD496" s="81">
        <v>0</v>
      </c>
      <c r="AE496" s="81">
        <v>0</v>
      </c>
      <c r="AF496" s="81">
        <v>0</v>
      </c>
      <c r="AG496" s="80" t="str">
        <f>IFERROR(VLOOKUP(AB496,$AI:$AJ,2,FALSE),0)</f>
        <v>零售市场部</v>
      </c>
      <c r="AI496" s="89" t="s">
        <v>880</v>
      </c>
      <c r="AJ496" s="89" t="s">
        <v>213</v>
      </c>
      <c r="AL496" s="83"/>
      <c r="AM496" s="83"/>
      <c r="AN496" s="83"/>
      <c r="AO496" s="83"/>
      <c r="AP496" s="83"/>
      <c r="AX496" s="80" t="s">
        <v>880</v>
      </c>
      <c r="AY496" s="80" t="s">
        <v>213</v>
      </c>
    </row>
    <row r="497" s="80" customFormat="1" ht="17.25" spans="1:51">
      <c r="A497" s="95"/>
      <c r="B497" s="95"/>
      <c r="C497" s="95"/>
      <c r="D497" s="95"/>
      <c r="E497" s="95"/>
      <c r="F497" s="95"/>
      <c r="G497" s="95"/>
      <c r="H497" s="95"/>
      <c r="I497" s="95"/>
      <c r="J497" s="95"/>
      <c r="K497" s="95"/>
      <c r="Y497" s="98"/>
      <c r="Z497" s="80">
        <f t="shared" si="26"/>
        <v>0</v>
      </c>
      <c r="AA497" s="80">
        <f t="shared" si="25"/>
        <v>0</v>
      </c>
      <c r="AB497" s="81" t="s">
        <v>879</v>
      </c>
      <c r="AC497" s="81">
        <v>0</v>
      </c>
      <c r="AD497" s="81">
        <v>0</v>
      </c>
      <c r="AE497" s="81">
        <v>0</v>
      </c>
      <c r="AF497" s="81">
        <v>0</v>
      </c>
      <c r="AG497" s="80">
        <f>IFERROR(VLOOKUP(AB497,$AI:$AJ,2,FALSE),0)</f>
        <v>0</v>
      </c>
      <c r="AI497" s="91" t="s">
        <v>882</v>
      </c>
      <c r="AJ497" s="89" t="s">
        <v>213</v>
      </c>
      <c r="AL497" s="83"/>
      <c r="AM497" s="83"/>
      <c r="AN497" s="83"/>
      <c r="AO497" s="83"/>
      <c r="AP497" s="83"/>
      <c r="AX497" s="80" t="s">
        <v>882</v>
      </c>
      <c r="AY497" s="80" t="s">
        <v>213</v>
      </c>
    </row>
    <row r="498" s="80" customFormat="1" ht="17.25" spans="1:51">
      <c r="A498" s="95"/>
      <c r="B498" s="95"/>
      <c r="C498" s="95"/>
      <c r="D498" s="95"/>
      <c r="E498" s="95"/>
      <c r="F498" s="95"/>
      <c r="G498" s="95"/>
      <c r="H498" s="95"/>
      <c r="I498" s="95"/>
      <c r="J498" s="95"/>
      <c r="K498" s="95"/>
      <c r="Y498" s="98"/>
      <c r="Z498" s="80">
        <f t="shared" si="26"/>
        <v>0</v>
      </c>
      <c r="AA498" s="80" t="str">
        <f t="shared" si="25"/>
        <v>王港支行</v>
      </c>
      <c r="AB498" s="81" t="s">
        <v>881</v>
      </c>
      <c r="AC498" s="81">
        <v>0</v>
      </c>
      <c r="AD498" s="81">
        <v>0</v>
      </c>
      <c r="AE498" s="81">
        <v>0</v>
      </c>
      <c r="AF498" s="81">
        <v>0</v>
      </c>
      <c r="AG498" s="80" t="str">
        <f>IFERROR(VLOOKUP(AB498,$AI:$AJ,2,FALSE),0)</f>
        <v>王港支行</v>
      </c>
      <c r="AI498" s="92" t="s">
        <v>606</v>
      </c>
      <c r="AJ498" s="89" t="s">
        <v>133</v>
      </c>
      <c r="AL498" s="83"/>
      <c r="AM498" s="83"/>
      <c r="AN498" s="83"/>
      <c r="AO498" s="83"/>
      <c r="AP498" s="83"/>
      <c r="AX498" s="80" t="s">
        <v>606</v>
      </c>
      <c r="AY498" s="80" t="s">
        <v>133</v>
      </c>
    </row>
    <row r="499" s="80" customFormat="1" ht="17.25" spans="1:51">
      <c r="A499" s="95"/>
      <c r="B499" s="95"/>
      <c r="C499" s="95"/>
      <c r="D499" s="95"/>
      <c r="E499" s="95"/>
      <c r="F499" s="95"/>
      <c r="G499" s="95"/>
      <c r="H499" s="95"/>
      <c r="I499" s="95"/>
      <c r="J499" s="95"/>
      <c r="K499" s="95"/>
      <c r="Y499" s="98"/>
      <c r="Z499" s="80">
        <f t="shared" si="26"/>
        <v>0</v>
      </c>
      <c r="AA499" s="80">
        <f t="shared" si="25"/>
        <v>0</v>
      </c>
      <c r="AB499" s="81" t="s">
        <v>883</v>
      </c>
      <c r="AC499" s="81">
        <v>0</v>
      </c>
      <c r="AD499" s="81">
        <v>0</v>
      </c>
      <c r="AE499" s="81">
        <v>0</v>
      </c>
      <c r="AF499" s="81">
        <v>0</v>
      </c>
      <c r="AG499" s="80">
        <f>IFERROR(VLOOKUP(AB499,$AI:$AJ,2,FALSE),0)</f>
        <v>0</v>
      </c>
      <c r="AI499" s="93" t="s">
        <v>145</v>
      </c>
      <c r="AJ499" s="89" t="s">
        <v>133</v>
      </c>
      <c r="AL499" s="83"/>
      <c r="AM499" s="83"/>
      <c r="AN499" s="83"/>
      <c r="AO499" s="83"/>
      <c r="AP499" s="83"/>
      <c r="AX499" s="80" t="s">
        <v>145</v>
      </c>
      <c r="AY499" s="80" t="s">
        <v>133</v>
      </c>
    </row>
    <row r="500" s="80" customFormat="1" ht="17.25" spans="1:51">
      <c r="A500" s="95"/>
      <c r="B500" s="95"/>
      <c r="C500" s="95"/>
      <c r="D500" s="95"/>
      <c r="E500" s="95"/>
      <c r="F500" s="95"/>
      <c r="G500" s="95"/>
      <c r="H500" s="95"/>
      <c r="I500" s="95"/>
      <c r="J500" s="95"/>
      <c r="K500" s="95"/>
      <c r="Y500" s="98"/>
      <c r="Z500" s="80">
        <f t="shared" si="26"/>
        <v>0</v>
      </c>
      <c r="AA500" s="80">
        <f t="shared" si="25"/>
        <v>0</v>
      </c>
      <c r="AB500" s="81" t="s">
        <v>884</v>
      </c>
      <c r="AC500" s="81">
        <v>0</v>
      </c>
      <c r="AD500" s="81">
        <v>0</v>
      </c>
      <c r="AE500" s="81">
        <v>0</v>
      </c>
      <c r="AF500" s="81">
        <v>0</v>
      </c>
      <c r="AG500" s="80">
        <f>IFERROR(VLOOKUP(AB500,$AI:$AJ,2,FALSE),0)</f>
        <v>0</v>
      </c>
      <c r="AI500" s="89" t="s">
        <v>869</v>
      </c>
      <c r="AJ500" s="89" t="s">
        <v>133</v>
      </c>
      <c r="AL500" s="83"/>
      <c r="AM500" s="83"/>
      <c r="AN500" s="83"/>
      <c r="AO500" s="83"/>
      <c r="AP500" s="83"/>
      <c r="AX500" s="80" t="s">
        <v>869</v>
      </c>
      <c r="AY500" s="80" t="s">
        <v>133</v>
      </c>
    </row>
    <row r="501" s="80" customFormat="1" ht="17.25" spans="1:51">
      <c r="A501" s="95"/>
      <c r="B501" s="95"/>
      <c r="C501" s="95"/>
      <c r="D501" s="95"/>
      <c r="E501" s="95"/>
      <c r="F501" s="95"/>
      <c r="G501" s="95"/>
      <c r="H501" s="95"/>
      <c r="I501" s="95"/>
      <c r="J501" s="95"/>
      <c r="K501" s="95"/>
      <c r="Y501" s="98"/>
      <c r="Z501" s="80">
        <f t="shared" si="26"/>
        <v>0</v>
      </c>
      <c r="AA501" s="80" t="str">
        <f t="shared" si="25"/>
        <v>高东支行</v>
      </c>
      <c r="AB501" s="81" t="s">
        <v>885</v>
      </c>
      <c r="AC501" s="81">
        <v>0</v>
      </c>
      <c r="AD501" s="81">
        <v>5000</v>
      </c>
      <c r="AE501" s="81">
        <v>0</v>
      </c>
      <c r="AF501" s="81">
        <v>5000</v>
      </c>
      <c r="AG501" s="80" t="str">
        <f>IFERROR(VLOOKUP(AB501,$AI:$AJ,2,FALSE),0)</f>
        <v>高东支行</v>
      </c>
      <c r="AI501" s="94" t="s">
        <v>233</v>
      </c>
      <c r="AJ501" s="89" t="s">
        <v>133</v>
      </c>
      <c r="AL501" s="83"/>
      <c r="AM501" s="83"/>
      <c r="AN501" s="83"/>
      <c r="AO501" s="83"/>
      <c r="AP501" s="83"/>
      <c r="AX501" s="80" t="s">
        <v>233</v>
      </c>
      <c r="AY501" s="80" t="s">
        <v>133</v>
      </c>
    </row>
    <row r="502" s="80" customFormat="1" ht="17.25" spans="1:51">
      <c r="A502" s="95"/>
      <c r="B502" s="95"/>
      <c r="C502" s="95"/>
      <c r="D502" s="95"/>
      <c r="E502" s="95"/>
      <c r="F502" s="95"/>
      <c r="G502" s="95"/>
      <c r="H502" s="95"/>
      <c r="I502" s="95"/>
      <c r="J502" s="95"/>
      <c r="K502" s="95"/>
      <c r="Y502" s="98"/>
      <c r="Z502" s="80">
        <f t="shared" si="26"/>
        <v>0</v>
      </c>
      <c r="AA502" s="80" t="str">
        <f t="shared" si="25"/>
        <v>花木支行</v>
      </c>
      <c r="AB502" s="81" t="s">
        <v>683</v>
      </c>
      <c r="AC502" s="81">
        <v>0</v>
      </c>
      <c r="AD502" s="81">
        <v>0</v>
      </c>
      <c r="AE502" s="81">
        <v>0</v>
      </c>
      <c r="AF502" s="81">
        <v>80000</v>
      </c>
      <c r="AG502" s="80" t="str">
        <f>IFERROR(VLOOKUP(AB502,$AI:$AJ,2,FALSE),0)</f>
        <v>花木支行</v>
      </c>
      <c r="AI502" s="89" t="s">
        <v>426</v>
      </c>
      <c r="AJ502" s="89" t="s">
        <v>133</v>
      </c>
      <c r="AL502" s="83"/>
      <c r="AM502" s="83"/>
      <c r="AN502" s="83"/>
      <c r="AO502" s="83"/>
      <c r="AP502" s="83"/>
      <c r="AX502" s="80" t="s">
        <v>426</v>
      </c>
      <c r="AY502" s="80" t="s">
        <v>133</v>
      </c>
    </row>
    <row r="503" s="80" customFormat="1" ht="17.25" spans="1:51">
      <c r="A503" s="95"/>
      <c r="B503" s="95"/>
      <c r="C503" s="95"/>
      <c r="D503" s="95"/>
      <c r="E503" s="95"/>
      <c r="F503" s="95"/>
      <c r="G503" s="95"/>
      <c r="H503" s="95"/>
      <c r="I503" s="95"/>
      <c r="J503" s="95"/>
      <c r="K503" s="95"/>
      <c r="Y503" s="98"/>
      <c r="Z503" s="80">
        <f t="shared" si="26"/>
        <v>0</v>
      </c>
      <c r="AA503" s="80" t="str">
        <f t="shared" si="25"/>
        <v>北蔡支行</v>
      </c>
      <c r="AB503" s="81" t="s">
        <v>792</v>
      </c>
      <c r="AC503" s="81">
        <v>0</v>
      </c>
      <c r="AD503" s="81">
        <v>0</v>
      </c>
      <c r="AE503" s="81">
        <v>0</v>
      </c>
      <c r="AF503" s="81">
        <v>0</v>
      </c>
      <c r="AG503" s="80" t="str">
        <f>IFERROR(VLOOKUP(AB503,$AI:$AJ,2,FALSE),0)</f>
        <v>北蔡支行</v>
      </c>
      <c r="AI503" s="89" t="s">
        <v>886</v>
      </c>
      <c r="AJ503" s="89" t="s">
        <v>133</v>
      </c>
      <c r="AL503" s="83"/>
      <c r="AM503" s="83"/>
      <c r="AN503" s="83"/>
      <c r="AO503" s="83"/>
      <c r="AP503" s="83"/>
      <c r="AX503" s="80" t="s">
        <v>886</v>
      </c>
      <c r="AY503" s="80" t="s">
        <v>133</v>
      </c>
    </row>
    <row r="504" s="80" customFormat="1" ht="17.25" spans="1:51">
      <c r="A504" s="95"/>
      <c r="B504" s="95"/>
      <c r="C504" s="95"/>
      <c r="D504" s="95"/>
      <c r="E504" s="95"/>
      <c r="F504" s="95"/>
      <c r="G504" s="95"/>
      <c r="H504" s="95"/>
      <c r="I504" s="95"/>
      <c r="J504" s="95"/>
      <c r="K504" s="95"/>
      <c r="Y504" s="98"/>
      <c r="Z504" s="80">
        <f t="shared" si="26"/>
        <v>0</v>
      </c>
      <c r="AA504" s="80" t="str">
        <f t="shared" si="25"/>
        <v>唐镇支行</v>
      </c>
      <c r="AB504" s="81" t="s">
        <v>437</v>
      </c>
      <c r="AC504" s="81">
        <v>0</v>
      </c>
      <c r="AD504" s="81">
        <v>0</v>
      </c>
      <c r="AE504" s="81">
        <v>0</v>
      </c>
      <c r="AF504" s="81">
        <v>0</v>
      </c>
      <c r="AG504" s="80" t="str">
        <f>IFERROR(VLOOKUP(AB504,$AI:$AJ,2,FALSE),0)</f>
        <v>唐镇支行</v>
      </c>
      <c r="AI504" s="89" t="s">
        <v>887</v>
      </c>
      <c r="AJ504" s="89" t="s">
        <v>133</v>
      </c>
      <c r="AL504" s="83"/>
      <c r="AM504" s="83"/>
      <c r="AN504" s="83"/>
      <c r="AO504" s="83"/>
      <c r="AP504" s="83"/>
      <c r="AX504" s="80" t="s">
        <v>887</v>
      </c>
      <c r="AY504" s="80" t="s">
        <v>133</v>
      </c>
    </row>
    <row r="505" s="80" customFormat="1" ht="17.25" spans="1:51">
      <c r="A505" s="95"/>
      <c r="B505" s="95"/>
      <c r="C505" s="95"/>
      <c r="D505" s="95"/>
      <c r="E505" s="95"/>
      <c r="F505" s="95"/>
      <c r="G505" s="95"/>
      <c r="H505" s="95"/>
      <c r="I505" s="95"/>
      <c r="J505" s="95"/>
      <c r="K505" s="95"/>
      <c r="Y505" s="98"/>
      <c r="Z505" s="80">
        <f t="shared" si="26"/>
        <v>0</v>
      </c>
      <c r="AA505" s="80" t="str">
        <f t="shared" si="25"/>
        <v>东波分理处</v>
      </c>
      <c r="AB505" s="81" t="s">
        <v>440</v>
      </c>
      <c r="AC505" s="81">
        <v>0</v>
      </c>
      <c r="AD505" s="81">
        <v>0</v>
      </c>
      <c r="AE505" s="81">
        <v>0</v>
      </c>
      <c r="AF505" s="81">
        <v>0</v>
      </c>
      <c r="AG505" s="80" t="str">
        <f>IFERROR(VLOOKUP(AB505,$AI:$AJ,2,FALSE),0)</f>
        <v>东波分理处</v>
      </c>
      <c r="AI505" s="89" t="s">
        <v>889</v>
      </c>
      <c r="AJ505" s="89" t="s">
        <v>133</v>
      </c>
      <c r="AL505" s="83"/>
      <c r="AM505" s="83"/>
      <c r="AN505" s="83"/>
      <c r="AO505" s="83"/>
      <c r="AP505" s="83"/>
      <c r="AX505" s="80" t="s">
        <v>889</v>
      </c>
      <c r="AY505" s="80" t="s">
        <v>133</v>
      </c>
    </row>
    <row r="506" s="80" customFormat="1" ht="17.25" spans="1:51">
      <c r="A506" s="95"/>
      <c r="B506" s="95"/>
      <c r="C506" s="95"/>
      <c r="D506" s="95"/>
      <c r="E506" s="95"/>
      <c r="F506" s="95"/>
      <c r="G506" s="95"/>
      <c r="H506" s="95"/>
      <c r="I506" s="95"/>
      <c r="J506" s="95"/>
      <c r="K506" s="95"/>
      <c r="Y506" s="98"/>
      <c r="Z506" s="80">
        <f t="shared" si="26"/>
        <v>0</v>
      </c>
      <c r="AA506" s="80">
        <f t="shared" si="25"/>
        <v>0</v>
      </c>
      <c r="AB506" s="81" t="s">
        <v>888</v>
      </c>
      <c r="AC506" s="81">
        <v>0</v>
      </c>
      <c r="AD506" s="81">
        <v>0</v>
      </c>
      <c r="AE506" s="81">
        <v>0</v>
      </c>
      <c r="AF506" s="81">
        <v>0</v>
      </c>
      <c r="AG506" s="80">
        <f>IFERROR(VLOOKUP(AB506,$AI:$AJ,2,FALSE),0)</f>
        <v>0</v>
      </c>
      <c r="AI506" s="89" t="s">
        <v>834</v>
      </c>
      <c r="AJ506" s="89" t="s">
        <v>114</v>
      </c>
      <c r="AL506" s="83"/>
      <c r="AM506" s="83"/>
      <c r="AN506" s="83"/>
      <c r="AO506" s="83"/>
      <c r="AP506" s="83"/>
      <c r="AX506" s="80" t="s">
        <v>834</v>
      </c>
      <c r="AY506" s="80" t="s">
        <v>114</v>
      </c>
    </row>
    <row r="507" s="80" customFormat="1" ht="17.25" spans="1:51">
      <c r="A507" s="95"/>
      <c r="B507" s="95"/>
      <c r="C507" s="95"/>
      <c r="D507" s="95"/>
      <c r="E507" s="95"/>
      <c r="F507" s="95"/>
      <c r="G507" s="95"/>
      <c r="H507" s="95"/>
      <c r="I507" s="95"/>
      <c r="J507" s="95"/>
      <c r="K507" s="95"/>
      <c r="Y507" s="98"/>
      <c r="Z507" s="80">
        <f t="shared" si="26"/>
        <v>0</v>
      </c>
      <c r="AA507" s="80">
        <f t="shared" si="25"/>
        <v>0</v>
      </c>
      <c r="AB507" s="81" t="s">
        <v>890</v>
      </c>
      <c r="AC507" s="81">
        <v>0</v>
      </c>
      <c r="AD507" s="81">
        <v>0</v>
      </c>
      <c r="AE507" s="81">
        <v>0</v>
      </c>
      <c r="AF507" s="81">
        <v>0</v>
      </c>
      <c r="AG507" s="80">
        <f>IFERROR(VLOOKUP(AB507,$AI:$AJ,2,FALSE),0)</f>
        <v>0</v>
      </c>
      <c r="AI507" s="89" t="s">
        <v>875</v>
      </c>
      <c r="AJ507" s="89" t="s">
        <v>114</v>
      </c>
      <c r="AL507" s="83"/>
      <c r="AM507" s="83"/>
      <c r="AN507" s="83"/>
      <c r="AO507" s="83"/>
      <c r="AP507" s="83"/>
      <c r="AX507" s="80" t="s">
        <v>875</v>
      </c>
      <c r="AY507" s="80" t="s">
        <v>114</v>
      </c>
    </row>
    <row r="508" s="80" customFormat="1" ht="17.25" spans="1:51">
      <c r="A508" s="95"/>
      <c r="B508" s="95"/>
      <c r="C508" s="95"/>
      <c r="D508" s="95"/>
      <c r="E508" s="95"/>
      <c r="F508" s="95"/>
      <c r="G508" s="95"/>
      <c r="H508" s="95"/>
      <c r="I508" s="95"/>
      <c r="J508" s="95"/>
      <c r="K508" s="95"/>
      <c r="Y508" s="98"/>
      <c r="Z508" s="80">
        <f t="shared" si="26"/>
        <v>0</v>
      </c>
      <c r="AA508" s="80">
        <f t="shared" si="25"/>
        <v>0</v>
      </c>
      <c r="AB508" s="81" t="s">
        <v>891</v>
      </c>
      <c r="AC508" s="81">
        <v>0</v>
      </c>
      <c r="AD508" s="81">
        <v>0</v>
      </c>
      <c r="AE508" s="81">
        <v>0</v>
      </c>
      <c r="AF508" s="81">
        <v>0</v>
      </c>
      <c r="AG508" s="80">
        <f>IFERROR(VLOOKUP(AB508,$AI:$AJ,2,FALSE),0)</f>
        <v>0</v>
      </c>
      <c r="AI508" s="89" t="s">
        <v>892</v>
      </c>
      <c r="AJ508" s="89" t="s">
        <v>114</v>
      </c>
      <c r="AL508" s="83"/>
      <c r="AM508" s="83"/>
      <c r="AN508" s="83"/>
      <c r="AO508" s="83"/>
      <c r="AP508" s="83"/>
      <c r="AX508" s="80" t="s">
        <v>892</v>
      </c>
      <c r="AY508" s="80" t="s">
        <v>114</v>
      </c>
    </row>
    <row r="509" s="80" customFormat="1" ht="17.25" spans="1:51">
      <c r="A509" s="95"/>
      <c r="B509" s="95"/>
      <c r="C509" s="95"/>
      <c r="D509" s="95"/>
      <c r="E509" s="95"/>
      <c r="F509" s="95"/>
      <c r="G509" s="95"/>
      <c r="H509" s="95"/>
      <c r="I509" s="95"/>
      <c r="J509" s="95"/>
      <c r="K509" s="95"/>
      <c r="Y509" s="98"/>
      <c r="Z509" s="80">
        <f t="shared" si="26"/>
        <v>0</v>
      </c>
      <c r="AA509" s="80" t="str">
        <f t="shared" si="25"/>
        <v>金桥支行</v>
      </c>
      <c r="AB509" s="81" t="s">
        <v>845</v>
      </c>
      <c r="AC509" s="81">
        <v>0</v>
      </c>
      <c r="AD509" s="81">
        <v>0</v>
      </c>
      <c r="AE509" s="81">
        <v>0</v>
      </c>
      <c r="AF509" s="81">
        <v>0</v>
      </c>
      <c r="AG509" s="80" t="str">
        <f>IFERROR(VLOOKUP(AB509,$AI:$AJ,2,FALSE),0)</f>
        <v>金桥支行</v>
      </c>
      <c r="AI509" s="89" t="s">
        <v>634</v>
      </c>
      <c r="AJ509" s="89" t="s">
        <v>114</v>
      </c>
      <c r="AL509" s="83"/>
      <c r="AM509" s="83"/>
      <c r="AN509" s="83"/>
      <c r="AO509" s="83"/>
      <c r="AP509" s="83"/>
      <c r="AX509" s="80" t="s">
        <v>634</v>
      </c>
      <c r="AY509" s="80" t="s">
        <v>114</v>
      </c>
    </row>
    <row r="510" s="80" customFormat="1" ht="17.25" spans="1:51">
      <c r="A510" s="95"/>
      <c r="B510" s="95"/>
      <c r="C510" s="95"/>
      <c r="D510" s="95"/>
      <c r="E510" s="95"/>
      <c r="F510" s="95"/>
      <c r="G510" s="95"/>
      <c r="H510" s="95"/>
      <c r="I510" s="95"/>
      <c r="J510" s="95"/>
      <c r="K510" s="95"/>
      <c r="Y510" s="98"/>
      <c r="Z510" s="80">
        <f t="shared" si="26"/>
        <v>0</v>
      </c>
      <c r="AA510" s="80" t="str">
        <f t="shared" si="25"/>
        <v>风险管理部</v>
      </c>
      <c r="AB510" s="81" t="s">
        <v>485</v>
      </c>
      <c r="AC510" s="81">
        <v>0</v>
      </c>
      <c r="AD510" s="81">
        <v>0</v>
      </c>
      <c r="AE510" s="81">
        <v>0</v>
      </c>
      <c r="AF510" s="81">
        <v>0</v>
      </c>
      <c r="AG510" s="80" t="str">
        <f>IFERROR(VLOOKUP(AB510,$AI:$AJ,2,FALSE),0)</f>
        <v>风险管理部</v>
      </c>
      <c r="AI510" s="89" t="s">
        <v>481</v>
      </c>
      <c r="AJ510" s="89" t="s">
        <v>114</v>
      </c>
      <c r="AL510" s="83"/>
      <c r="AM510" s="83"/>
      <c r="AN510" s="83"/>
      <c r="AO510" s="83"/>
      <c r="AP510" s="83"/>
      <c r="AX510" s="80" t="s">
        <v>481</v>
      </c>
      <c r="AY510" s="80" t="s">
        <v>114</v>
      </c>
    </row>
    <row r="511" s="80" customFormat="1" ht="17.25" spans="1:51">
      <c r="A511" s="95"/>
      <c r="B511" s="95"/>
      <c r="C511" s="95"/>
      <c r="D511" s="95"/>
      <c r="E511" s="95"/>
      <c r="F511" s="95"/>
      <c r="G511" s="95"/>
      <c r="H511" s="95"/>
      <c r="I511" s="95"/>
      <c r="J511" s="95"/>
      <c r="K511" s="95"/>
      <c r="Y511" s="98"/>
      <c r="Z511" s="80">
        <f t="shared" si="26"/>
        <v>0</v>
      </c>
      <c r="AA511" s="80">
        <f t="shared" si="25"/>
        <v>0</v>
      </c>
      <c r="AB511" s="81" t="s">
        <v>893</v>
      </c>
      <c r="AC511" s="81">
        <v>0</v>
      </c>
      <c r="AD511" s="81">
        <v>0</v>
      </c>
      <c r="AE511" s="81">
        <v>0</v>
      </c>
      <c r="AF511" s="81">
        <v>0</v>
      </c>
      <c r="AG511" s="80">
        <f>IFERROR(VLOOKUP(AB511,$AI:$AJ,2,FALSE),0)</f>
        <v>0</v>
      </c>
      <c r="AI511" s="89" t="s">
        <v>508</v>
      </c>
      <c r="AJ511" s="89" t="s">
        <v>114</v>
      </c>
      <c r="AL511" s="83"/>
      <c r="AM511" s="83"/>
      <c r="AN511" s="83"/>
      <c r="AO511" s="83"/>
      <c r="AP511" s="83"/>
      <c r="AX511" s="80" t="s">
        <v>508</v>
      </c>
      <c r="AY511" s="80" t="s">
        <v>114</v>
      </c>
    </row>
    <row r="512" s="80" customFormat="1" ht="17.25" spans="1:51">
      <c r="A512" s="95"/>
      <c r="B512" s="95"/>
      <c r="C512" s="95"/>
      <c r="D512" s="95"/>
      <c r="E512" s="95"/>
      <c r="F512" s="95"/>
      <c r="G512" s="95"/>
      <c r="H512" s="95"/>
      <c r="I512" s="95"/>
      <c r="J512" s="95"/>
      <c r="K512" s="95"/>
      <c r="Y512" s="98"/>
      <c r="Z512" s="80">
        <f t="shared" si="26"/>
        <v>0</v>
      </c>
      <c r="AA512" s="80" t="str">
        <f t="shared" si="25"/>
        <v>运营管理部</v>
      </c>
      <c r="AB512" s="81" t="s">
        <v>367</v>
      </c>
      <c r="AC512" s="81">
        <v>0</v>
      </c>
      <c r="AD512" s="81">
        <v>0</v>
      </c>
      <c r="AE512" s="81">
        <v>0</v>
      </c>
      <c r="AF512" s="81">
        <v>0</v>
      </c>
      <c r="AG512" s="80" t="str">
        <f>IFERROR(VLOOKUP(AB512,$AI:$AJ,2,FALSE),0)</f>
        <v>运营管理部</v>
      </c>
      <c r="AI512" s="89" t="s">
        <v>691</v>
      </c>
      <c r="AJ512" s="89" t="s">
        <v>114</v>
      </c>
      <c r="AL512" s="83"/>
      <c r="AM512" s="83"/>
      <c r="AN512" s="83"/>
      <c r="AO512" s="83"/>
      <c r="AP512" s="83"/>
      <c r="AX512" s="80" t="s">
        <v>691</v>
      </c>
      <c r="AY512" s="80" t="s">
        <v>114</v>
      </c>
    </row>
    <row r="513" s="80" customFormat="1" ht="17.25" spans="1:51">
      <c r="A513" s="95"/>
      <c r="B513" s="95"/>
      <c r="C513" s="95"/>
      <c r="D513" s="95"/>
      <c r="E513" s="95"/>
      <c r="F513" s="95"/>
      <c r="G513" s="95"/>
      <c r="H513" s="95"/>
      <c r="I513" s="95"/>
      <c r="J513" s="95"/>
      <c r="K513" s="95"/>
      <c r="Y513" s="98"/>
      <c r="Z513" s="80">
        <f t="shared" si="26"/>
        <v>0</v>
      </c>
      <c r="AA513" s="80">
        <f t="shared" si="25"/>
        <v>0</v>
      </c>
      <c r="AB513" s="81" t="s">
        <v>894</v>
      </c>
      <c r="AC513" s="81">
        <v>0</v>
      </c>
      <c r="AD513" s="81">
        <v>0</v>
      </c>
      <c r="AE513" s="81">
        <v>0</v>
      </c>
      <c r="AF513" s="81">
        <v>0</v>
      </c>
      <c r="AG513" s="80">
        <f>IFERROR(VLOOKUP(AB513,$AI:$AJ,2,FALSE),0)</f>
        <v>0</v>
      </c>
      <c r="AI513" s="89" t="s">
        <v>896</v>
      </c>
      <c r="AJ513" s="89" t="s">
        <v>114</v>
      </c>
      <c r="AL513" s="83"/>
      <c r="AM513" s="83"/>
      <c r="AN513" s="83"/>
      <c r="AO513" s="83"/>
      <c r="AP513" s="83"/>
      <c r="AX513" s="80" t="s">
        <v>896</v>
      </c>
      <c r="AY513" s="80" t="s">
        <v>114</v>
      </c>
    </row>
    <row r="514" s="80" customFormat="1" ht="17.25" spans="1:51">
      <c r="A514" s="95"/>
      <c r="B514" s="95"/>
      <c r="C514" s="95"/>
      <c r="D514" s="95"/>
      <c r="E514" s="95"/>
      <c r="F514" s="95"/>
      <c r="G514" s="95"/>
      <c r="H514" s="95"/>
      <c r="I514" s="95"/>
      <c r="J514" s="95"/>
      <c r="K514" s="95"/>
      <c r="Y514" s="98"/>
      <c r="Z514" s="80">
        <f t="shared" si="26"/>
        <v>0</v>
      </c>
      <c r="AA514" s="80">
        <f t="shared" ref="AA514:AA577" si="27">AG514</f>
        <v>0</v>
      </c>
      <c r="AB514" s="81" t="s">
        <v>895</v>
      </c>
      <c r="AC514" s="81">
        <v>0</v>
      </c>
      <c r="AD514" s="81">
        <v>0</v>
      </c>
      <c r="AE514" s="81">
        <v>0</v>
      </c>
      <c r="AF514" s="81">
        <v>0</v>
      </c>
      <c r="AG514" s="80">
        <f>IFERROR(VLOOKUP(AB514,$AI:$AJ,2,FALSE),0)</f>
        <v>0</v>
      </c>
      <c r="AI514" s="89" t="s">
        <v>897</v>
      </c>
      <c r="AJ514" s="89" t="s">
        <v>114</v>
      </c>
      <c r="AL514" s="83"/>
      <c r="AM514" s="83"/>
      <c r="AN514" s="83"/>
      <c r="AO514" s="83"/>
      <c r="AP514" s="83"/>
      <c r="AX514" s="80" t="s">
        <v>897</v>
      </c>
      <c r="AY514" s="80" t="s">
        <v>114</v>
      </c>
    </row>
    <row r="515" s="80" customFormat="1" ht="17.25" spans="1:51">
      <c r="A515" s="95"/>
      <c r="B515" s="95"/>
      <c r="C515" s="95"/>
      <c r="D515" s="95"/>
      <c r="E515" s="95"/>
      <c r="F515" s="95"/>
      <c r="G515" s="95"/>
      <c r="H515" s="95"/>
      <c r="I515" s="95"/>
      <c r="J515" s="95"/>
      <c r="K515" s="95"/>
      <c r="Y515" s="98"/>
      <c r="Z515" s="80">
        <f t="shared" si="26"/>
        <v>0</v>
      </c>
      <c r="AA515" s="80" t="str">
        <f t="shared" si="27"/>
        <v>北蔡支行</v>
      </c>
      <c r="AB515" s="81" t="s">
        <v>783</v>
      </c>
      <c r="AC515" s="81">
        <v>0</v>
      </c>
      <c r="AD515" s="81">
        <v>0</v>
      </c>
      <c r="AE515" s="81">
        <v>0</v>
      </c>
      <c r="AF515" s="81">
        <v>0</v>
      </c>
      <c r="AG515" s="80" t="str">
        <f>IFERROR(VLOOKUP(AB515,$AI:$AJ,2,FALSE),0)</f>
        <v>北蔡支行</v>
      </c>
      <c r="AI515" s="89" t="s">
        <v>123</v>
      </c>
      <c r="AJ515" s="89" t="s">
        <v>114</v>
      </c>
      <c r="AL515" s="83"/>
      <c r="AM515" s="83"/>
      <c r="AN515" s="83"/>
      <c r="AO515" s="83"/>
      <c r="AP515" s="83"/>
      <c r="AX515" s="80" t="s">
        <v>123</v>
      </c>
      <c r="AY515" s="80" t="s">
        <v>114</v>
      </c>
    </row>
    <row r="516" s="80" customFormat="1" ht="17.25" spans="1:51">
      <c r="A516" s="95"/>
      <c r="B516" s="95"/>
      <c r="C516" s="95"/>
      <c r="D516" s="95"/>
      <c r="E516" s="95"/>
      <c r="F516" s="95"/>
      <c r="G516" s="95"/>
      <c r="H516" s="95"/>
      <c r="I516" s="95"/>
      <c r="J516" s="95"/>
      <c r="K516" s="95"/>
      <c r="Y516" s="98"/>
      <c r="Z516" s="80">
        <f t="shared" ref="Z516:Z579" si="28">P516-Y516</f>
        <v>0</v>
      </c>
      <c r="AA516" s="80" t="str">
        <f t="shared" si="27"/>
        <v>零售市场部</v>
      </c>
      <c r="AB516" s="81" t="s">
        <v>179</v>
      </c>
      <c r="AC516" s="81">
        <v>1</v>
      </c>
      <c r="AD516" s="81">
        <v>274500</v>
      </c>
      <c r="AE516" s="81">
        <v>9</v>
      </c>
      <c r="AF516" s="81">
        <v>1009700</v>
      </c>
      <c r="AG516" s="80" t="str">
        <f>IFERROR(VLOOKUP(AB516,$AI:$AJ,2,FALSE),0)</f>
        <v>零售市场部</v>
      </c>
      <c r="AI516" s="89" t="s">
        <v>716</v>
      </c>
      <c r="AJ516" s="89" t="s">
        <v>114</v>
      </c>
      <c r="AL516" s="83"/>
      <c r="AM516" s="83"/>
      <c r="AN516" s="83"/>
      <c r="AO516" s="83"/>
      <c r="AP516" s="83"/>
      <c r="AX516" s="80" t="s">
        <v>716</v>
      </c>
      <c r="AY516" s="80" t="s">
        <v>114</v>
      </c>
    </row>
    <row r="517" s="80" customFormat="1" ht="17.25" spans="1:51">
      <c r="A517" s="95"/>
      <c r="B517" s="95"/>
      <c r="C517" s="95"/>
      <c r="D517" s="95"/>
      <c r="E517" s="95"/>
      <c r="F517" s="95"/>
      <c r="G517" s="95"/>
      <c r="H517" s="95"/>
      <c r="I517" s="95"/>
      <c r="J517" s="95"/>
      <c r="K517" s="95"/>
      <c r="Y517" s="98"/>
      <c r="Z517" s="80">
        <f t="shared" si="28"/>
        <v>0</v>
      </c>
      <c r="AA517" s="80" t="str">
        <f t="shared" si="27"/>
        <v>芳华分理处</v>
      </c>
      <c r="AB517" s="81" t="s">
        <v>232</v>
      </c>
      <c r="AC517" s="81">
        <v>0</v>
      </c>
      <c r="AD517" s="81">
        <v>0</v>
      </c>
      <c r="AE517" s="81">
        <v>0</v>
      </c>
      <c r="AF517" s="81">
        <v>30000</v>
      </c>
      <c r="AG517" s="80" t="str">
        <f>IFERROR(VLOOKUP(AB517,$AI:$AJ,2,FALSE),0)</f>
        <v>芳华分理处</v>
      </c>
      <c r="AI517" s="89" t="s">
        <v>628</v>
      </c>
      <c r="AJ517" s="89" t="s">
        <v>114</v>
      </c>
      <c r="AL517" s="83"/>
      <c r="AM517" s="83"/>
      <c r="AN517" s="83"/>
      <c r="AO517" s="83"/>
      <c r="AP517" s="83"/>
      <c r="AX517" s="80" t="s">
        <v>628</v>
      </c>
      <c r="AY517" s="80" t="s">
        <v>114</v>
      </c>
    </row>
    <row r="518" s="80" customFormat="1" ht="17.25" spans="1:51">
      <c r="A518" s="95"/>
      <c r="B518" s="95"/>
      <c r="C518" s="95"/>
      <c r="D518" s="95"/>
      <c r="E518" s="95"/>
      <c r="F518" s="95"/>
      <c r="G518" s="95"/>
      <c r="H518" s="95"/>
      <c r="I518" s="95"/>
      <c r="J518" s="95"/>
      <c r="K518" s="95"/>
      <c r="Y518" s="98"/>
      <c r="Z518" s="80">
        <f t="shared" si="28"/>
        <v>0</v>
      </c>
      <c r="AA518" s="80" t="str">
        <f t="shared" si="27"/>
        <v>南新分理处</v>
      </c>
      <c r="AB518" s="81" t="s">
        <v>833</v>
      </c>
      <c r="AC518" s="81">
        <v>0</v>
      </c>
      <c r="AD518" s="81">
        <v>0</v>
      </c>
      <c r="AE518" s="81">
        <v>0</v>
      </c>
      <c r="AF518" s="81">
        <v>0</v>
      </c>
      <c r="AG518" s="80" t="str">
        <f>IFERROR(VLOOKUP(AB518,$AI:$AJ,2,FALSE),0)</f>
        <v>南新分理处</v>
      </c>
      <c r="AI518" s="93" t="s">
        <v>438</v>
      </c>
      <c r="AJ518" s="89" t="s">
        <v>114</v>
      </c>
      <c r="AL518" s="83"/>
      <c r="AM518" s="83"/>
      <c r="AN518" s="83"/>
      <c r="AO518" s="83"/>
      <c r="AP518" s="83"/>
      <c r="AX518" s="80" t="s">
        <v>438</v>
      </c>
      <c r="AY518" s="80" t="s">
        <v>114</v>
      </c>
    </row>
    <row r="519" s="80" customFormat="1" ht="17.25" spans="1:51">
      <c r="A519" s="95"/>
      <c r="B519" s="95"/>
      <c r="C519" s="95"/>
      <c r="D519" s="95"/>
      <c r="E519" s="95"/>
      <c r="F519" s="95"/>
      <c r="G519" s="95"/>
      <c r="H519" s="95"/>
      <c r="I519" s="95"/>
      <c r="J519" s="95"/>
      <c r="K519" s="95"/>
      <c r="Y519" s="98"/>
      <c r="Z519" s="80">
        <f t="shared" si="28"/>
        <v>0</v>
      </c>
      <c r="AA519" s="80" t="str">
        <f t="shared" si="27"/>
        <v>运营管理部业务保障部</v>
      </c>
      <c r="AB519" s="81" t="s">
        <v>444</v>
      </c>
      <c r="AC519" s="81">
        <v>0</v>
      </c>
      <c r="AD519" s="81">
        <v>0</v>
      </c>
      <c r="AE519" s="81">
        <v>0</v>
      </c>
      <c r="AF519" s="81">
        <v>0</v>
      </c>
      <c r="AG519" s="80" t="str">
        <f>IFERROR(VLOOKUP(AB519,$AI:$AJ,2,FALSE),0)</f>
        <v>运营管理部业务保障部</v>
      </c>
      <c r="AI519" s="94" t="s">
        <v>575</v>
      </c>
      <c r="AJ519" s="89" t="s">
        <v>114</v>
      </c>
      <c r="AL519" s="83"/>
      <c r="AM519" s="83"/>
      <c r="AN519" s="83"/>
      <c r="AO519" s="83"/>
      <c r="AP519" s="83"/>
      <c r="AX519" s="80" t="s">
        <v>575</v>
      </c>
      <c r="AY519" s="80" t="s">
        <v>114</v>
      </c>
    </row>
    <row r="520" s="80" customFormat="1" ht="17.25" spans="1:51">
      <c r="A520" s="95"/>
      <c r="B520" s="95"/>
      <c r="C520" s="95"/>
      <c r="D520" s="95"/>
      <c r="E520" s="95"/>
      <c r="F520" s="95"/>
      <c r="G520" s="95"/>
      <c r="H520" s="95"/>
      <c r="I520" s="95"/>
      <c r="J520" s="95"/>
      <c r="K520" s="95"/>
      <c r="Y520" s="98"/>
      <c r="Z520" s="80">
        <f t="shared" si="28"/>
        <v>0</v>
      </c>
      <c r="AA520" s="80" t="str">
        <f t="shared" si="27"/>
        <v>合庆支行</v>
      </c>
      <c r="AB520" s="81" t="s">
        <v>898</v>
      </c>
      <c r="AC520" s="81">
        <v>0</v>
      </c>
      <c r="AD520" s="81">
        <v>0</v>
      </c>
      <c r="AE520" s="81">
        <v>0</v>
      </c>
      <c r="AF520" s="81">
        <v>0</v>
      </c>
      <c r="AG520" s="80" t="str">
        <f>IFERROR(VLOOKUP(AB520,$AI:$AJ,2,FALSE),0)</f>
        <v>合庆支行</v>
      </c>
      <c r="AI520" s="89" t="s">
        <v>829</v>
      </c>
      <c r="AJ520" s="89" t="s">
        <v>114</v>
      </c>
      <c r="AL520" s="83"/>
      <c r="AM520" s="83"/>
      <c r="AN520" s="83"/>
      <c r="AO520" s="83"/>
      <c r="AP520" s="83"/>
      <c r="AX520" s="80" t="s">
        <v>829</v>
      </c>
      <c r="AY520" s="80" t="s">
        <v>114</v>
      </c>
    </row>
    <row r="521" s="80" customFormat="1" ht="17.25" spans="1:51">
      <c r="A521" s="95"/>
      <c r="B521" s="95"/>
      <c r="C521" s="95"/>
      <c r="D521" s="95"/>
      <c r="E521" s="95"/>
      <c r="F521" s="95"/>
      <c r="G521" s="95"/>
      <c r="H521" s="95"/>
      <c r="I521" s="95"/>
      <c r="J521" s="95"/>
      <c r="K521" s="95"/>
      <c r="Y521" s="98"/>
      <c r="Z521" s="80">
        <f t="shared" si="28"/>
        <v>0</v>
      </c>
      <c r="AA521" s="80" t="str">
        <f t="shared" si="27"/>
        <v>营业部</v>
      </c>
      <c r="AB521" s="81" t="s">
        <v>595</v>
      </c>
      <c r="AC521" s="81">
        <v>0</v>
      </c>
      <c r="AD521" s="81">
        <v>0</v>
      </c>
      <c r="AE521" s="81">
        <v>0</v>
      </c>
      <c r="AF521" s="81">
        <v>0</v>
      </c>
      <c r="AG521" s="80" t="str">
        <f>IFERROR(VLOOKUP(AB521,$AI:$AJ,2,FALSE),0)</f>
        <v>营业部</v>
      </c>
      <c r="AI521" s="89" t="s">
        <v>900</v>
      </c>
      <c r="AJ521" s="89" t="s">
        <v>114</v>
      </c>
      <c r="AL521" s="83"/>
      <c r="AM521" s="83"/>
      <c r="AN521" s="83"/>
      <c r="AO521" s="83"/>
      <c r="AP521" s="83"/>
      <c r="AX521" s="80" t="s">
        <v>900</v>
      </c>
      <c r="AY521" s="80" t="s">
        <v>114</v>
      </c>
    </row>
    <row r="522" s="80" customFormat="1" ht="17.25" spans="1:51">
      <c r="A522" s="95"/>
      <c r="B522" s="95"/>
      <c r="C522" s="95"/>
      <c r="D522" s="95"/>
      <c r="E522" s="95"/>
      <c r="F522" s="95"/>
      <c r="G522" s="95"/>
      <c r="H522" s="95"/>
      <c r="I522" s="95"/>
      <c r="J522" s="95"/>
      <c r="K522" s="95"/>
      <c r="Y522" s="98"/>
      <c r="Z522" s="80">
        <f t="shared" si="28"/>
        <v>0</v>
      </c>
      <c r="AA522" s="80">
        <f t="shared" si="27"/>
        <v>0</v>
      </c>
      <c r="AB522" s="81" t="s">
        <v>899</v>
      </c>
      <c r="AC522" s="81">
        <v>0</v>
      </c>
      <c r="AD522" s="81">
        <v>0</v>
      </c>
      <c r="AE522" s="81">
        <v>0</v>
      </c>
      <c r="AF522" s="81">
        <v>0</v>
      </c>
      <c r="AG522" s="80">
        <f>IFERROR(VLOOKUP(AB522,$AI:$AJ,2,FALSE),0)</f>
        <v>0</v>
      </c>
      <c r="AI522" s="89" t="s">
        <v>901</v>
      </c>
      <c r="AJ522" s="89" t="s">
        <v>114</v>
      </c>
      <c r="AL522" s="83"/>
      <c r="AM522" s="83"/>
      <c r="AN522" s="83"/>
      <c r="AO522" s="83"/>
      <c r="AP522" s="83"/>
      <c r="AX522" s="80" t="s">
        <v>901</v>
      </c>
      <c r="AY522" s="80" t="s">
        <v>114</v>
      </c>
    </row>
    <row r="523" s="80" customFormat="1" ht="17.25" spans="1:51">
      <c r="A523" s="95"/>
      <c r="B523" s="95"/>
      <c r="C523" s="95"/>
      <c r="D523" s="95"/>
      <c r="E523" s="95"/>
      <c r="F523" s="95"/>
      <c r="G523" s="95"/>
      <c r="H523" s="95"/>
      <c r="I523" s="95"/>
      <c r="J523" s="95"/>
      <c r="K523" s="95"/>
      <c r="Y523" s="98"/>
      <c r="Z523" s="80">
        <f t="shared" si="28"/>
        <v>0</v>
      </c>
      <c r="AA523" s="80" t="str">
        <f t="shared" si="27"/>
        <v>民耀分理处</v>
      </c>
      <c r="AB523" s="81" t="s">
        <v>446</v>
      </c>
      <c r="AC523" s="81">
        <v>0</v>
      </c>
      <c r="AD523" s="81">
        <v>0</v>
      </c>
      <c r="AE523" s="81">
        <v>0</v>
      </c>
      <c r="AF523" s="81">
        <v>0</v>
      </c>
      <c r="AG523" s="80" t="str">
        <f>IFERROR(VLOOKUP(AB523,$AI:$AJ,2,FALSE),0)</f>
        <v>民耀分理处</v>
      </c>
      <c r="AI523" s="89" t="s">
        <v>902</v>
      </c>
      <c r="AJ523" s="89" t="s">
        <v>114</v>
      </c>
      <c r="AL523" s="83"/>
      <c r="AM523" s="83"/>
      <c r="AN523" s="83"/>
      <c r="AO523" s="83"/>
      <c r="AP523" s="83"/>
      <c r="AX523" s="80" t="s">
        <v>902</v>
      </c>
      <c r="AY523" s="80" t="s">
        <v>114</v>
      </c>
    </row>
    <row r="524" s="80" customFormat="1" ht="17.25" spans="1:51">
      <c r="A524" s="95"/>
      <c r="B524" s="95"/>
      <c r="C524" s="95"/>
      <c r="D524" s="95"/>
      <c r="E524" s="95"/>
      <c r="F524" s="95"/>
      <c r="G524" s="95"/>
      <c r="H524" s="95"/>
      <c r="I524" s="95"/>
      <c r="J524" s="95"/>
      <c r="K524" s="95"/>
      <c r="Y524" s="98"/>
      <c r="Z524" s="80">
        <f t="shared" si="28"/>
        <v>0</v>
      </c>
      <c r="AA524" s="80" t="str">
        <f t="shared" si="27"/>
        <v>高桥支行</v>
      </c>
      <c r="AB524" s="81" t="s">
        <v>900</v>
      </c>
      <c r="AC524" s="81">
        <v>0</v>
      </c>
      <c r="AD524" s="81">
        <v>0</v>
      </c>
      <c r="AE524" s="81">
        <v>0</v>
      </c>
      <c r="AF524" s="81">
        <v>0</v>
      </c>
      <c r="AG524" s="80" t="str">
        <f>IFERROR(VLOOKUP(AB524,$AI:$AJ,2,FALSE),0)</f>
        <v>高桥支行</v>
      </c>
      <c r="AI524" s="89" t="s">
        <v>762</v>
      </c>
      <c r="AJ524" s="89" t="s">
        <v>114</v>
      </c>
      <c r="AL524" s="83"/>
      <c r="AM524" s="83"/>
      <c r="AN524" s="83"/>
      <c r="AO524" s="83"/>
      <c r="AP524" s="83"/>
      <c r="AX524" s="80" t="s">
        <v>762</v>
      </c>
      <c r="AY524" s="80" t="s">
        <v>114</v>
      </c>
    </row>
    <row r="525" s="80" customFormat="1" ht="17.25" spans="1:51">
      <c r="A525" s="95"/>
      <c r="B525" s="95"/>
      <c r="C525" s="95"/>
      <c r="D525" s="95"/>
      <c r="E525" s="95"/>
      <c r="F525" s="95"/>
      <c r="G525" s="95"/>
      <c r="H525" s="95"/>
      <c r="I525" s="95"/>
      <c r="J525" s="95"/>
      <c r="K525" s="95"/>
      <c r="Y525" s="98"/>
      <c r="Z525" s="80">
        <f t="shared" si="28"/>
        <v>0</v>
      </c>
      <c r="AA525" s="80" t="str">
        <f t="shared" si="27"/>
        <v>唐镇支行</v>
      </c>
      <c r="AB525" s="81" t="s">
        <v>903</v>
      </c>
      <c r="AC525" s="81">
        <v>0</v>
      </c>
      <c r="AD525" s="81">
        <v>0</v>
      </c>
      <c r="AE525" s="81">
        <v>0</v>
      </c>
      <c r="AF525" s="81">
        <v>0</v>
      </c>
      <c r="AG525" s="80" t="str">
        <f>IFERROR(VLOOKUP(AB525,$AI:$AJ,2,FALSE),0)</f>
        <v>唐镇支行</v>
      </c>
      <c r="AI525" s="89" t="s">
        <v>904</v>
      </c>
      <c r="AJ525" s="89" t="s">
        <v>114</v>
      </c>
      <c r="AL525" s="83"/>
      <c r="AM525" s="83"/>
      <c r="AN525" s="83"/>
      <c r="AO525" s="83"/>
      <c r="AP525" s="83"/>
      <c r="AX525" s="80" t="s">
        <v>904</v>
      </c>
      <c r="AY525" s="80" t="s">
        <v>114</v>
      </c>
    </row>
    <row r="526" s="80" customFormat="1" ht="17.25" spans="1:51">
      <c r="A526" s="95"/>
      <c r="B526" s="95"/>
      <c r="C526" s="95"/>
      <c r="D526" s="95"/>
      <c r="E526" s="95"/>
      <c r="F526" s="95"/>
      <c r="G526" s="95"/>
      <c r="H526" s="95"/>
      <c r="I526" s="95"/>
      <c r="J526" s="95"/>
      <c r="K526" s="95"/>
      <c r="Y526" s="98"/>
      <c r="Z526" s="80">
        <f t="shared" si="28"/>
        <v>0</v>
      </c>
      <c r="AA526" s="80" t="str">
        <f t="shared" si="27"/>
        <v>金杨支行</v>
      </c>
      <c r="AB526" s="81" t="s">
        <v>449</v>
      </c>
      <c r="AC526" s="81">
        <v>0</v>
      </c>
      <c r="AD526" s="81">
        <v>0</v>
      </c>
      <c r="AE526" s="81">
        <v>0</v>
      </c>
      <c r="AF526" s="81">
        <v>0</v>
      </c>
      <c r="AG526" s="80" t="str">
        <f>IFERROR(VLOOKUP(AB526,$AI:$AJ,2,FALSE),0)</f>
        <v>金杨支行</v>
      </c>
      <c r="AI526" s="93" t="s">
        <v>905</v>
      </c>
      <c r="AJ526" s="89" t="s">
        <v>96</v>
      </c>
      <c r="AL526" s="83"/>
      <c r="AM526" s="83"/>
      <c r="AN526" s="83"/>
      <c r="AO526" s="83"/>
      <c r="AP526" s="83"/>
      <c r="AX526" s="80" t="s">
        <v>905</v>
      </c>
      <c r="AY526" s="80" t="s">
        <v>96</v>
      </c>
    </row>
    <row r="527" s="80" customFormat="1" ht="17.25" spans="1:51">
      <c r="A527" s="95"/>
      <c r="B527" s="95"/>
      <c r="C527" s="95"/>
      <c r="D527" s="95"/>
      <c r="E527" s="95"/>
      <c r="F527" s="95"/>
      <c r="G527" s="95"/>
      <c r="H527" s="95"/>
      <c r="I527" s="95"/>
      <c r="J527" s="95"/>
      <c r="K527" s="95"/>
      <c r="Y527" s="98"/>
      <c r="Z527" s="80">
        <f t="shared" si="28"/>
        <v>0</v>
      </c>
      <c r="AA527" s="80" t="str">
        <f t="shared" si="27"/>
        <v>运营管理部业务保障部</v>
      </c>
      <c r="AB527" s="81" t="s">
        <v>424</v>
      </c>
      <c r="AC527" s="81">
        <v>0</v>
      </c>
      <c r="AD527" s="81">
        <v>0</v>
      </c>
      <c r="AE527" s="81">
        <v>0</v>
      </c>
      <c r="AF527" s="81">
        <v>0</v>
      </c>
      <c r="AG527" s="80" t="str">
        <f>IFERROR(VLOOKUP(AB527,$AI:$AJ,2,FALSE),0)</f>
        <v>运营管理部业务保障部</v>
      </c>
      <c r="AI527" s="94" t="s">
        <v>393</v>
      </c>
      <c r="AJ527" s="89" t="s">
        <v>96</v>
      </c>
      <c r="AL527" s="83"/>
      <c r="AM527" s="83"/>
      <c r="AN527" s="83"/>
      <c r="AO527" s="83"/>
      <c r="AP527" s="83"/>
      <c r="AX527" s="80" t="s">
        <v>393</v>
      </c>
      <c r="AY527" s="80" t="s">
        <v>96</v>
      </c>
    </row>
    <row r="528" s="80" customFormat="1" ht="17.25" spans="1:51">
      <c r="A528" s="95"/>
      <c r="B528" s="95"/>
      <c r="C528" s="95"/>
      <c r="D528" s="95"/>
      <c r="E528" s="95"/>
      <c r="F528" s="95"/>
      <c r="G528" s="95"/>
      <c r="H528" s="95"/>
      <c r="I528" s="95"/>
      <c r="J528" s="95"/>
      <c r="K528" s="95"/>
      <c r="Y528" s="98"/>
      <c r="Z528" s="80">
        <f t="shared" si="28"/>
        <v>0</v>
      </c>
      <c r="AA528" s="80" t="str">
        <f t="shared" si="27"/>
        <v>杨思支行</v>
      </c>
      <c r="AB528" s="81" t="s">
        <v>451</v>
      </c>
      <c r="AC528" s="81">
        <v>0</v>
      </c>
      <c r="AD528" s="81">
        <v>0</v>
      </c>
      <c r="AE528" s="81">
        <v>1</v>
      </c>
      <c r="AF528" s="81">
        <v>0</v>
      </c>
      <c r="AG528" s="80" t="str">
        <f>IFERROR(VLOOKUP(AB528,$AI:$AJ,2,FALSE),0)</f>
        <v>杨思支行</v>
      </c>
      <c r="AI528" s="89" t="s">
        <v>172</v>
      </c>
      <c r="AJ528" s="89" t="s">
        <v>157</v>
      </c>
      <c r="AL528" s="83"/>
      <c r="AM528" s="83"/>
      <c r="AN528" s="83"/>
      <c r="AO528" s="83"/>
      <c r="AP528" s="83"/>
      <c r="AX528" s="80" t="s">
        <v>172</v>
      </c>
      <c r="AY528" s="80" t="s">
        <v>157</v>
      </c>
    </row>
    <row r="529" s="80" customFormat="1" ht="17.25" spans="1:51">
      <c r="A529" s="95"/>
      <c r="B529" s="95"/>
      <c r="C529" s="95"/>
      <c r="D529" s="95"/>
      <c r="E529" s="95"/>
      <c r="F529" s="95"/>
      <c r="G529" s="95"/>
      <c r="H529" s="95"/>
      <c r="I529" s="95"/>
      <c r="J529" s="95"/>
      <c r="K529" s="95"/>
      <c r="Y529" s="98"/>
      <c r="Z529" s="80">
        <f t="shared" si="28"/>
        <v>0</v>
      </c>
      <c r="AA529" s="80" t="str">
        <f t="shared" si="27"/>
        <v>高东支行</v>
      </c>
      <c r="AB529" s="81" t="s">
        <v>906</v>
      </c>
      <c r="AC529" s="81">
        <v>0</v>
      </c>
      <c r="AD529" s="81">
        <v>0</v>
      </c>
      <c r="AE529" s="81">
        <v>0</v>
      </c>
      <c r="AF529" s="81">
        <v>0</v>
      </c>
      <c r="AG529" s="80" t="str">
        <f>IFERROR(VLOOKUP(AB529,$AI:$AJ,2,FALSE),0)</f>
        <v>高东支行</v>
      </c>
      <c r="AI529" s="89" t="s">
        <v>907</v>
      </c>
      <c r="AJ529" s="89" t="s">
        <v>96</v>
      </c>
      <c r="AL529" s="83"/>
      <c r="AM529" s="83"/>
      <c r="AN529" s="83"/>
      <c r="AO529" s="83"/>
      <c r="AP529" s="83"/>
      <c r="AX529" s="80" t="s">
        <v>907</v>
      </c>
      <c r="AY529" s="80" t="s">
        <v>96</v>
      </c>
    </row>
    <row r="530" s="80" customFormat="1" ht="17.25" spans="1:51">
      <c r="A530" s="95"/>
      <c r="B530" s="95"/>
      <c r="C530" s="95"/>
      <c r="D530" s="95"/>
      <c r="E530" s="95"/>
      <c r="F530" s="95"/>
      <c r="G530" s="95"/>
      <c r="H530" s="95"/>
      <c r="I530" s="95"/>
      <c r="J530" s="95"/>
      <c r="K530" s="95"/>
      <c r="Y530" s="98"/>
      <c r="Z530" s="80">
        <f t="shared" si="28"/>
        <v>0</v>
      </c>
      <c r="AA530" s="80" t="str">
        <f t="shared" si="27"/>
        <v>北蔡支行</v>
      </c>
      <c r="AB530" s="81" t="s">
        <v>808</v>
      </c>
      <c r="AC530" s="81">
        <v>0</v>
      </c>
      <c r="AD530" s="81">
        <v>0</v>
      </c>
      <c r="AE530" s="81">
        <v>1</v>
      </c>
      <c r="AF530" s="81">
        <v>0</v>
      </c>
      <c r="AG530" s="80" t="str">
        <f>IFERROR(VLOOKUP(AB530,$AI:$AJ,2,FALSE),0)</f>
        <v>北蔡支行</v>
      </c>
      <c r="AI530" s="89" t="s">
        <v>837</v>
      </c>
      <c r="AJ530" s="89" t="s">
        <v>96</v>
      </c>
      <c r="AL530" s="83"/>
      <c r="AM530" s="83"/>
      <c r="AN530" s="83"/>
      <c r="AO530" s="83"/>
      <c r="AP530" s="83"/>
      <c r="AX530" s="80" t="s">
        <v>837</v>
      </c>
      <c r="AY530" s="80" t="s">
        <v>96</v>
      </c>
    </row>
    <row r="531" s="80" customFormat="1" ht="17.25" spans="1:51">
      <c r="A531" s="95"/>
      <c r="B531" s="95"/>
      <c r="C531" s="95"/>
      <c r="D531" s="95"/>
      <c r="E531" s="95"/>
      <c r="F531" s="95"/>
      <c r="G531" s="95"/>
      <c r="H531" s="95"/>
      <c r="I531" s="95"/>
      <c r="J531" s="95"/>
      <c r="K531" s="95"/>
      <c r="Y531" s="98"/>
      <c r="Z531" s="80">
        <f t="shared" si="28"/>
        <v>0</v>
      </c>
      <c r="AA531" s="80" t="str">
        <f t="shared" si="27"/>
        <v>三林支行</v>
      </c>
      <c r="AB531" s="81" t="s">
        <v>724</v>
      </c>
      <c r="AC531" s="81">
        <v>0</v>
      </c>
      <c r="AD531" s="81">
        <v>0</v>
      </c>
      <c r="AE531" s="81">
        <v>0</v>
      </c>
      <c r="AF531" s="81">
        <v>0</v>
      </c>
      <c r="AG531" s="80" t="str">
        <f>IFERROR(VLOOKUP(AB531,$AI:$AJ,2,FALSE),0)</f>
        <v>三林支行</v>
      </c>
      <c r="AI531" s="89" t="s">
        <v>365</v>
      </c>
      <c r="AJ531" s="89" t="s">
        <v>96</v>
      </c>
      <c r="AL531" s="83"/>
      <c r="AM531" s="83"/>
      <c r="AN531" s="83"/>
      <c r="AO531" s="83"/>
      <c r="AP531" s="83"/>
      <c r="AX531" s="80" t="s">
        <v>365</v>
      </c>
      <c r="AY531" s="80" t="s">
        <v>96</v>
      </c>
    </row>
    <row r="532" s="80" customFormat="1" ht="17.25" spans="1:51">
      <c r="A532" s="95"/>
      <c r="B532" s="95"/>
      <c r="C532" s="95"/>
      <c r="D532" s="95"/>
      <c r="E532" s="95"/>
      <c r="F532" s="95"/>
      <c r="G532" s="95"/>
      <c r="H532" s="95"/>
      <c r="I532" s="95"/>
      <c r="J532" s="95"/>
      <c r="K532" s="95"/>
      <c r="Y532" s="98"/>
      <c r="Z532" s="80">
        <f t="shared" si="28"/>
        <v>0</v>
      </c>
      <c r="AA532" s="80" t="str">
        <f t="shared" si="27"/>
        <v>花木支行</v>
      </c>
      <c r="AB532" s="81" t="s">
        <v>237</v>
      </c>
      <c r="AC532" s="81">
        <v>0</v>
      </c>
      <c r="AD532" s="81">
        <v>0</v>
      </c>
      <c r="AE532" s="81">
        <v>0</v>
      </c>
      <c r="AF532" s="81">
        <v>0</v>
      </c>
      <c r="AG532" s="80" t="str">
        <f>IFERROR(VLOOKUP(AB532,$AI:$AJ,2,FALSE),0)</f>
        <v>花木支行</v>
      </c>
      <c r="AI532" s="89" t="s">
        <v>908</v>
      </c>
      <c r="AJ532" s="89" t="s">
        <v>96</v>
      </c>
      <c r="AL532" s="83"/>
      <c r="AM532" s="83"/>
      <c r="AN532" s="83"/>
      <c r="AO532" s="83"/>
      <c r="AP532" s="83"/>
      <c r="AX532" s="80" t="s">
        <v>908</v>
      </c>
      <c r="AY532" s="80" t="s">
        <v>96</v>
      </c>
    </row>
    <row r="533" s="80" customFormat="1" ht="17.25" spans="1:51">
      <c r="A533" s="95"/>
      <c r="B533" s="95"/>
      <c r="C533" s="95"/>
      <c r="D533" s="95"/>
      <c r="E533" s="95"/>
      <c r="F533" s="95"/>
      <c r="G533" s="95"/>
      <c r="H533" s="95"/>
      <c r="I533" s="95"/>
      <c r="J533" s="95"/>
      <c r="K533" s="95"/>
      <c r="Y533" s="98"/>
      <c r="Z533" s="80">
        <f t="shared" si="28"/>
        <v>0</v>
      </c>
      <c r="AA533" s="80" t="str">
        <f t="shared" si="27"/>
        <v>北蔡支行</v>
      </c>
      <c r="AB533" s="81" t="s">
        <v>794</v>
      </c>
      <c r="AC533" s="81">
        <v>0</v>
      </c>
      <c r="AD533" s="81">
        <v>0</v>
      </c>
      <c r="AE533" s="81">
        <v>0</v>
      </c>
      <c r="AF533" s="81">
        <v>0</v>
      </c>
      <c r="AG533" s="80" t="str">
        <f>IFERROR(VLOOKUP(AB533,$AI:$AJ,2,FALSE),0)</f>
        <v>北蔡支行</v>
      </c>
      <c r="AI533" s="89" t="s">
        <v>909</v>
      </c>
      <c r="AJ533" s="89" t="s">
        <v>96</v>
      </c>
      <c r="AL533" s="83"/>
      <c r="AM533" s="83"/>
      <c r="AN533" s="83"/>
      <c r="AO533" s="83"/>
      <c r="AP533" s="83"/>
      <c r="AX533" s="80" t="s">
        <v>909</v>
      </c>
      <c r="AY533" s="80" t="s">
        <v>96</v>
      </c>
    </row>
    <row r="534" s="80" customFormat="1" ht="17.25" spans="1:51">
      <c r="A534" s="95"/>
      <c r="B534" s="95"/>
      <c r="C534" s="95"/>
      <c r="D534" s="95"/>
      <c r="E534" s="95"/>
      <c r="F534" s="95"/>
      <c r="G534" s="95"/>
      <c r="H534" s="95"/>
      <c r="I534" s="95"/>
      <c r="J534" s="95"/>
      <c r="K534" s="95"/>
      <c r="Y534" s="98"/>
      <c r="Z534" s="80">
        <f t="shared" si="28"/>
        <v>0</v>
      </c>
      <c r="AA534" s="80" t="str">
        <f t="shared" si="27"/>
        <v>零售市场部</v>
      </c>
      <c r="AB534" s="81" t="s">
        <v>240</v>
      </c>
      <c r="AC534" s="81">
        <v>0</v>
      </c>
      <c r="AD534" s="81">
        <v>0</v>
      </c>
      <c r="AE534" s="81">
        <v>0</v>
      </c>
      <c r="AF534" s="81">
        <v>0</v>
      </c>
      <c r="AG534" s="80" t="str">
        <f>IFERROR(VLOOKUP(AB534,$AI:$AJ,2,FALSE),0)</f>
        <v>零售市场部</v>
      </c>
      <c r="AI534" s="89" t="s">
        <v>910</v>
      </c>
      <c r="AJ534" s="89" t="s">
        <v>96</v>
      </c>
      <c r="AL534" s="83"/>
      <c r="AM534" s="83"/>
      <c r="AN534" s="83"/>
      <c r="AO534" s="83"/>
      <c r="AP534" s="83"/>
      <c r="AX534" s="80" t="s">
        <v>910</v>
      </c>
      <c r="AY534" s="80" t="s">
        <v>96</v>
      </c>
    </row>
    <row r="535" s="80" customFormat="1" ht="17.25" spans="1:51">
      <c r="A535" s="95"/>
      <c r="B535" s="95"/>
      <c r="C535" s="95"/>
      <c r="D535" s="95"/>
      <c r="E535" s="95"/>
      <c r="F535" s="95"/>
      <c r="G535" s="95"/>
      <c r="H535" s="95"/>
      <c r="I535" s="95"/>
      <c r="J535" s="95"/>
      <c r="K535" s="95"/>
      <c r="Y535" s="98"/>
      <c r="Z535" s="80">
        <f t="shared" si="28"/>
        <v>0</v>
      </c>
      <c r="AA535" s="80" t="str">
        <f t="shared" si="27"/>
        <v>唐镇支行</v>
      </c>
      <c r="AB535" s="81" t="s">
        <v>457</v>
      </c>
      <c r="AC535" s="81">
        <v>0</v>
      </c>
      <c r="AD535" s="81">
        <v>0</v>
      </c>
      <c r="AE535" s="81">
        <v>0</v>
      </c>
      <c r="AF535" s="81">
        <v>0</v>
      </c>
      <c r="AG535" s="80" t="str">
        <f>IFERROR(VLOOKUP(AB535,$AI:$AJ,2,FALSE),0)</f>
        <v>唐镇支行</v>
      </c>
      <c r="AI535" s="91" t="s">
        <v>911</v>
      </c>
      <c r="AJ535" s="89" t="s">
        <v>225</v>
      </c>
      <c r="AL535" s="83"/>
      <c r="AM535" s="83"/>
      <c r="AN535" s="83"/>
      <c r="AO535" s="83"/>
      <c r="AP535" s="83"/>
      <c r="AX535" s="80" t="s">
        <v>911</v>
      </c>
      <c r="AY535" s="80" t="s">
        <v>225</v>
      </c>
    </row>
    <row r="536" s="80" customFormat="1" ht="17.25" spans="1:51">
      <c r="A536" s="95"/>
      <c r="B536" s="95"/>
      <c r="C536" s="95"/>
      <c r="D536" s="95"/>
      <c r="E536" s="95"/>
      <c r="F536" s="95"/>
      <c r="G536" s="95"/>
      <c r="H536" s="95"/>
      <c r="I536" s="95"/>
      <c r="J536" s="95"/>
      <c r="K536" s="95"/>
      <c r="Y536" s="98"/>
      <c r="Z536" s="80">
        <f t="shared" si="28"/>
        <v>0</v>
      </c>
      <c r="AA536" s="80" t="str">
        <f t="shared" si="27"/>
        <v>三林支行</v>
      </c>
      <c r="AB536" s="81" t="s">
        <v>717</v>
      </c>
      <c r="AC536" s="81">
        <v>0</v>
      </c>
      <c r="AD536" s="81">
        <v>0</v>
      </c>
      <c r="AE536" s="81">
        <v>0</v>
      </c>
      <c r="AF536" s="81">
        <v>0</v>
      </c>
      <c r="AG536" s="80" t="str">
        <f>IFERROR(VLOOKUP(AB536,$AI:$AJ,2,FALSE),0)</f>
        <v>三林支行</v>
      </c>
      <c r="AI536" s="93" t="s">
        <v>552</v>
      </c>
      <c r="AJ536" s="89" t="s">
        <v>225</v>
      </c>
      <c r="AL536" s="83"/>
      <c r="AM536" s="83"/>
      <c r="AN536" s="83"/>
      <c r="AO536" s="83"/>
      <c r="AP536" s="83"/>
      <c r="AX536" s="80" t="s">
        <v>552</v>
      </c>
      <c r="AY536" s="80" t="s">
        <v>225</v>
      </c>
    </row>
    <row r="537" s="80" customFormat="1" ht="17.25" spans="1:51">
      <c r="A537" s="95"/>
      <c r="B537" s="95"/>
      <c r="C537" s="95"/>
      <c r="D537" s="95"/>
      <c r="E537" s="95"/>
      <c r="F537" s="95"/>
      <c r="G537" s="95"/>
      <c r="H537" s="95"/>
      <c r="I537" s="95"/>
      <c r="J537" s="95"/>
      <c r="K537" s="95"/>
      <c r="Y537" s="98"/>
      <c r="Z537" s="80">
        <f t="shared" si="28"/>
        <v>0</v>
      </c>
      <c r="AA537" s="80" t="str">
        <f t="shared" si="27"/>
        <v>风险管理部</v>
      </c>
      <c r="AB537" s="81" t="s">
        <v>511</v>
      </c>
      <c r="AC537" s="81">
        <v>0</v>
      </c>
      <c r="AD537" s="81">
        <v>0</v>
      </c>
      <c r="AE537" s="81">
        <v>0</v>
      </c>
      <c r="AF537" s="81">
        <v>0</v>
      </c>
      <c r="AG537" s="80" t="str">
        <f>IFERROR(VLOOKUP(AB537,$AI:$AJ,2,FALSE),0)</f>
        <v>风险管理部</v>
      </c>
      <c r="AI537" s="89" t="s">
        <v>416</v>
      </c>
      <c r="AJ537" s="89" t="s">
        <v>225</v>
      </c>
      <c r="AL537" s="83"/>
      <c r="AM537" s="83"/>
      <c r="AN537" s="83"/>
      <c r="AO537" s="83"/>
      <c r="AP537" s="83"/>
      <c r="AX537" s="80" t="s">
        <v>416</v>
      </c>
      <c r="AY537" s="80" t="s">
        <v>225</v>
      </c>
    </row>
    <row r="538" s="80" customFormat="1" ht="17.25" spans="1:51">
      <c r="A538" s="95"/>
      <c r="B538" s="95"/>
      <c r="C538" s="95"/>
      <c r="D538" s="95"/>
      <c r="E538" s="95"/>
      <c r="F538" s="95"/>
      <c r="G538" s="95"/>
      <c r="H538" s="95"/>
      <c r="I538" s="95"/>
      <c r="J538" s="95"/>
      <c r="K538" s="95"/>
      <c r="Y538" s="98"/>
      <c r="Z538" s="80">
        <f t="shared" si="28"/>
        <v>0</v>
      </c>
      <c r="AA538" s="80">
        <f t="shared" si="27"/>
        <v>0</v>
      </c>
      <c r="AB538" s="81" t="s">
        <v>912</v>
      </c>
      <c r="AC538" s="81">
        <v>0</v>
      </c>
      <c r="AD538" s="81">
        <v>0</v>
      </c>
      <c r="AE538" s="81">
        <v>0</v>
      </c>
      <c r="AF538" s="81">
        <v>0</v>
      </c>
      <c r="AG538" s="80">
        <f>IFERROR(VLOOKUP(AB538,$AI:$AJ,2,FALSE),0)</f>
        <v>0</v>
      </c>
      <c r="AI538" s="94" t="s">
        <v>443</v>
      </c>
      <c r="AJ538" s="89" t="s">
        <v>225</v>
      </c>
      <c r="AL538" s="83"/>
      <c r="AM538" s="83"/>
      <c r="AN538" s="83"/>
      <c r="AO538" s="83"/>
      <c r="AP538" s="83"/>
      <c r="AX538" s="80" t="s">
        <v>443</v>
      </c>
      <c r="AY538" s="80" t="s">
        <v>225</v>
      </c>
    </row>
    <row r="539" s="80" customFormat="1" ht="17.25" spans="1:51">
      <c r="A539" s="95"/>
      <c r="B539" s="95"/>
      <c r="C539" s="95"/>
      <c r="D539" s="95"/>
      <c r="E539" s="95"/>
      <c r="F539" s="95"/>
      <c r="G539" s="95"/>
      <c r="H539" s="95"/>
      <c r="I539" s="95"/>
      <c r="J539" s="95"/>
      <c r="K539" s="95"/>
      <c r="Y539" s="98"/>
      <c r="Z539" s="80">
        <f t="shared" si="28"/>
        <v>0</v>
      </c>
      <c r="AA539" s="80">
        <f t="shared" si="27"/>
        <v>0</v>
      </c>
      <c r="AB539" s="81" t="s">
        <v>913</v>
      </c>
      <c r="AC539" s="81">
        <v>0</v>
      </c>
      <c r="AD539" s="81">
        <v>0</v>
      </c>
      <c r="AE539" s="81">
        <v>0</v>
      </c>
      <c r="AF539" s="81">
        <v>0</v>
      </c>
      <c r="AG539" s="80">
        <f>IFERROR(VLOOKUP(AB539,$AI:$AJ,2,FALSE),0)</f>
        <v>0</v>
      </c>
      <c r="AI539" s="89" t="s">
        <v>112</v>
      </c>
      <c r="AJ539" s="89" t="s">
        <v>225</v>
      </c>
      <c r="AL539" s="83"/>
      <c r="AM539" s="83"/>
      <c r="AN539" s="83"/>
      <c r="AO539" s="83"/>
      <c r="AP539" s="83"/>
      <c r="AX539" s="80" t="s">
        <v>112</v>
      </c>
      <c r="AY539" s="80" t="s">
        <v>225</v>
      </c>
    </row>
    <row r="540" s="80" customFormat="1" ht="17.25" spans="1:51">
      <c r="A540" s="95"/>
      <c r="B540" s="95"/>
      <c r="C540" s="95"/>
      <c r="D540" s="95"/>
      <c r="E540" s="95"/>
      <c r="F540" s="95"/>
      <c r="G540" s="95"/>
      <c r="H540" s="95"/>
      <c r="I540" s="95"/>
      <c r="J540" s="95"/>
      <c r="K540" s="95"/>
      <c r="Y540" s="98"/>
      <c r="Z540" s="80">
        <f t="shared" si="28"/>
        <v>0</v>
      </c>
      <c r="AA540" s="80" t="str">
        <f t="shared" si="27"/>
        <v>陆家嘴支行</v>
      </c>
      <c r="AB540" s="81" t="s">
        <v>655</v>
      </c>
      <c r="AC540" s="81">
        <v>0</v>
      </c>
      <c r="AD540" s="81">
        <v>0</v>
      </c>
      <c r="AE540" s="81">
        <v>0</v>
      </c>
      <c r="AF540" s="81">
        <v>0</v>
      </c>
      <c r="AG540" s="80" t="str">
        <f>IFERROR(VLOOKUP(AB540,$AI:$AJ,2,FALSE),0)</f>
        <v>陆家嘴支行</v>
      </c>
      <c r="AI540" s="92" t="s">
        <v>736</v>
      </c>
      <c r="AJ540" s="89" t="s">
        <v>104</v>
      </c>
      <c r="AL540" s="83"/>
      <c r="AM540" s="83"/>
      <c r="AN540" s="83"/>
      <c r="AO540" s="83"/>
      <c r="AP540" s="83"/>
      <c r="AX540" s="80" t="s">
        <v>736</v>
      </c>
      <c r="AY540" s="80" t="s">
        <v>104</v>
      </c>
    </row>
    <row r="541" s="80" customFormat="1" ht="17.25" spans="1:51">
      <c r="A541" s="95"/>
      <c r="B541" s="95"/>
      <c r="C541" s="95"/>
      <c r="D541" s="95"/>
      <c r="E541" s="95"/>
      <c r="F541" s="95"/>
      <c r="G541" s="95"/>
      <c r="H541" s="95"/>
      <c r="I541" s="95"/>
      <c r="J541" s="95"/>
      <c r="K541" s="95"/>
      <c r="Y541" s="98"/>
      <c r="Z541" s="80">
        <f t="shared" si="28"/>
        <v>0</v>
      </c>
      <c r="AA541" s="80">
        <f t="shared" si="27"/>
        <v>0</v>
      </c>
      <c r="AB541" s="81" t="s">
        <v>914</v>
      </c>
      <c r="AC541" s="81">
        <v>0</v>
      </c>
      <c r="AD541" s="81">
        <v>0</v>
      </c>
      <c r="AE541" s="81">
        <v>0</v>
      </c>
      <c r="AF541" s="81">
        <v>0</v>
      </c>
      <c r="AG541" s="80">
        <f>IFERROR(VLOOKUP(AB541,$AI:$AJ,2,FALSE),0)</f>
        <v>0</v>
      </c>
      <c r="AI541" s="89" t="s">
        <v>360</v>
      </c>
      <c r="AJ541" s="89" t="s">
        <v>104</v>
      </c>
      <c r="AL541" s="83"/>
      <c r="AM541" s="83"/>
      <c r="AN541" s="83"/>
      <c r="AO541" s="83"/>
      <c r="AP541" s="83"/>
      <c r="AX541" s="80" t="s">
        <v>360</v>
      </c>
      <c r="AY541" s="80" t="s">
        <v>104</v>
      </c>
    </row>
    <row r="542" s="80" customFormat="1" ht="17.25" spans="1:51">
      <c r="A542" s="95"/>
      <c r="B542" s="95"/>
      <c r="C542" s="95"/>
      <c r="D542" s="95"/>
      <c r="E542" s="95"/>
      <c r="F542" s="95"/>
      <c r="G542" s="95"/>
      <c r="H542" s="95"/>
      <c r="I542" s="95"/>
      <c r="J542" s="95"/>
      <c r="K542" s="95"/>
      <c r="Y542" s="98"/>
      <c r="Z542" s="80">
        <f t="shared" si="28"/>
        <v>0</v>
      </c>
      <c r="AA542" s="80" t="str">
        <f t="shared" si="27"/>
        <v>运营管理部</v>
      </c>
      <c r="AB542" s="81" t="s">
        <v>402</v>
      </c>
      <c r="AC542" s="81">
        <v>0</v>
      </c>
      <c r="AD542" s="81">
        <v>0</v>
      </c>
      <c r="AE542" s="81">
        <v>0</v>
      </c>
      <c r="AF542" s="81">
        <v>0</v>
      </c>
      <c r="AG542" s="80" t="str">
        <f>IFERROR(VLOOKUP(AB542,$AI:$AJ,2,FALSE),0)</f>
        <v>运营管理部</v>
      </c>
      <c r="AI542" s="89" t="s">
        <v>825</v>
      </c>
      <c r="AJ542" s="89" t="s">
        <v>104</v>
      </c>
      <c r="AL542" s="83"/>
      <c r="AM542" s="83"/>
      <c r="AN542" s="83"/>
      <c r="AO542" s="83"/>
      <c r="AP542" s="83"/>
      <c r="AX542" s="80" t="s">
        <v>825</v>
      </c>
      <c r="AY542" s="80" t="s">
        <v>104</v>
      </c>
    </row>
    <row r="543" s="80" customFormat="1" ht="17.25" spans="1:51">
      <c r="A543" s="95"/>
      <c r="B543" s="95"/>
      <c r="C543" s="95"/>
      <c r="D543" s="95"/>
      <c r="E543" s="95"/>
      <c r="F543" s="95"/>
      <c r="G543" s="95"/>
      <c r="H543" s="95"/>
      <c r="I543" s="95"/>
      <c r="J543" s="95"/>
      <c r="K543" s="95"/>
      <c r="Y543" s="98"/>
      <c r="Z543" s="80">
        <f t="shared" si="28"/>
        <v>0</v>
      </c>
      <c r="AA543" s="80" t="str">
        <f t="shared" si="27"/>
        <v>新园路支行</v>
      </c>
      <c r="AB543" s="81" t="s">
        <v>459</v>
      </c>
      <c r="AC543" s="81">
        <v>1</v>
      </c>
      <c r="AD543" s="81">
        <v>0</v>
      </c>
      <c r="AE543" s="81">
        <v>1</v>
      </c>
      <c r="AF543" s="81">
        <v>0</v>
      </c>
      <c r="AG543" s="80" t="str">
        <f>IFERROR(VLOOKUP(AB543,$AI:$AJ,2,FALSE),0)</f>
        <v>新园路支行</v>
      </c>
      <c r="AI543" s="89" t="s">
        <v>626</v>
      </c>
      <c r="AJ543" s="89" t="s">
        <v>104</v>
      </c>
      <c r="AL543" s="83"/>
      <c r="AM543" s="83"/>
      <c r="AN543" s="83"/>
      <c r="AO543" s="83"/>
      <c r="AP543" s="83"/>
      <c r="AX543" s="80" t="s">
        <v>626</v>
      </c>
      <c r="AY543" s="80" t="s">
        <v>104</v>
      </c>
    </row>
    <row r="544" s="80" customFormat="1" ht="17.25" spans="1:51">
      <c r="A544" s="95"/>
      <c r="B544" s="95"/>
      <c r="C544" s="95"/>
      <c r="D544" s="95"/>
      <c r="E544" s="95"/>
      <c r="F544" s="95"/>
      <c r="G544" s="95"/>
      <c r="H544" s="95"/>
      <c r="I544" s="95"/>
      <c r="J544" s="95"/>
      <c r="K544" s="95"/>
      <c r="Y544" s="98"/>
      <c r="Z544" s="80">
        <f t="shared" si="28"/>
        <v>0</v>
      </c>
      <c r="AA544" s="80" t="str">
        <f t="shared" si="27"/>
        <v>香山分理处</v>
      </c>
      <c r="AB544" s="81" t="s">
        <v>461</v>
      </c>
      <c r="AC544" s="81">
        <v>0</v>
      </c>
      <c r="AD544" s="81">
        <v>0</v>
      </c>
      <c r="AE544" s="81">
        <v>0</v>
      </c>
      <c r="AF544" s="81">
        <v>0</v>
      </c>
      <c r="AG544" s="80" t="str">
        <f>IFERROR(VLOOKUP(AB544,$AI:$AJ,2,FALSE),0)</f>
        <v>香山分理处</v>
      </c>
      <c r="AI544" s="89" t="s">
        <v>218</v>
      </c>
      <c r="AJ544" s="89" t="s">
        <v>104</v>
      </c>
      <c r="AL544" s="83"/>
      <c r="AM544" s="83"/>
      <c r="AN544" s="83"/>
      <c r="AO544" s="83"/>
      <c r="AP544" s="83"/>
      <c r="AX544" s="80" t="s">
        <v>218</v>
      </c>
      <c r="AY544" s="80" t="s">
        <v>104</v>
      </c>
    </row>
    <row r="545" s="80" customFormat="1" ht="17.25" spans="1:51">
      <c r="A545" s="95"/>
      <c r="B545" s="95"/>
      <c r="C545" s="95"/>
      <c r="D545" s="95"/>
      <c r="E545" s="95"/>
      <c r="F545" s="95"/>
      <c r="G545" s="95"/>
      <c r="H545" s="95"/>
      <c r="I545" s="95"/>
      <c r="J545" s="95"/>
      <c r="K545" s="95"/>
      <c r="Y545" s="98"/>
      <c r="Z545" s="80">
        <f t="shared" si="28"/>
        <v>0</v>
      </c>
      <c r="AA545" s="80">
        <f t="shared" si="27"/>
        <v>0</v>
      </c>
      <c r="AB545" s="81" t="s">
        <v>915</v>
      </c>
      <c r="AC545" s="81">
        <v>0</v>
      </c>
      <c r="AD545" s="81">
        <v>0</v>
      </c>
      <c r="AE545" s="81">
        <v>0</v>
      </c>
      <c r="AF545" s="81">
        <v>0</v>
      </c>
      <c r="AG545" s="80">
        <f>IFERROR(VLOOKUP(AB545,$AI:$AJ,2,FALSE),0)</f>
        <v>0</v>
      </c>
      <c r="AI545" s="89" t="s">
        <v>765</v>
      </c>
      <c r="AJ545" s="89" t="s">
        <v>104</v>
      </c>
      <c r="AL545" s="83"/>
      <c r="AM545" s="83"/>
      <c r="AN545" s="83"/>
      <c r="AO545" s="83"/>
      <c r="AP545" s="83"/>
      <c r="AX545" s="80" t="s">
        <v>765</v>
      </c>
      <c r="AY545" s="80" t="s">
        <v>104</v>
      </c>
    </row>
    <row r="546" s="80" customFormat="1" ht="17.25" spans="1:51">
      <c r="A546" s="95"/>
      <c r="B546" s="95"/>
      <c r="C546" s="95"/>
      <c r="D546" s="95"/>
      <c r="E546" s="95"/>
      <c r="F546" s="95"/>
      <c r="G546" s="95"/>
      <c r="H546" s="95"/>
      <c r="I546" s="95"/>
      <c r="J546" s="95"/>
      <c r="K546" s="95"/>
      <c r="Y546" s="98"/>
      <c r="Z546" s="80">
        <f t="shared" si="28"/>
        <v>0</v>
      </c>
      <c r="AA546" s="80">
        <f t="shared" si="27"/>
        <v>0</v>
      </c>
      <c r="AB546" s="81" t="s">
        <v>916</v>
      </c>
      <c r="AC546" s="81">
        <v>0</v>
      </c>
      <c r="AD546" s="81">
        <v>0</v>
      </c>
      <c r="AE546" s="81">
        <v>0</v>
      </c>
      <c r="AF546" s="81">
        <v>0</v>
      </c>
      <c r="AG546" s="80">
        <f>IFERROR(VLOOKUP(AB546,$AI:$AJ,2,FALSE),0)</f>
        <v>0</v>
      </c>
      <c r="AI546" s="89" t="s">
        <v>918</v>
      </c>
      <c r="AJ546" s="89" t="s">
        <v>104</v>
      </c>
      <c r="AL546" s="83"/>
      <c r="AM546" s="83"/>
      <c r="AN546" s="83"/>
      <c r="AO546" s="83"/>
      <c r="AP546" s="83"/>
      <c r="AX546" s="80" t="s">
        <v>918</v>
      </c>
      <c r="AY546" s="80" t="s">
        <v>104</v>
      </c>
    </row>
    <row r="547" s="80" customFormat="1" ht="17.25" spans="1:51">
      <c r="A547" s="95"/>
      <c r="B547" s="95"/>
      <c r="C547" s="95"/>
      <c r="D547" s="95"/>
      <c r="E547" s="95"/>
      <c r="F547" s="95"/>
      <c r="G547" s="95"/>
      <c r="H547" s="95"/>
      <c r="I547" s="95"/>
      <c r="J547" s="95"/>
      <c r="K547" s="95"/>
      <c r="Y547" s="98"/>
      <c r="Z547" s="80">
        <f t="shared" si="28"/>
        <v>0</v>
      </c>
      <c r="AA547" s="80" t="str">
        <f t="shared" si="27"/>
        <v>川沙支行</v>
      </c>
      <c r="AB547" s="81" t="s">
        <v>917</v>
      </c>
      <c r="AC547" s="81">
        <v>0</v>
      </c>
      <c r="AD547" s="81">
        <v>0</v>
      </c>
      <c r="AE547" s="81">
        <v>0</v>
      </c>
      <c r="AF547" s="81">
        <v>0</v>
      </c>
      <c r="AG547" s="80" t="str">
        <f>IFERROR(VLOOKUP(AB547,$AI:$AJ,2,FALSE),0)</f>
        <v>川沙支行</v>
      </c>
      <c r="AI547" s="89" t="s">
        <v>122</v>
      </c>
      <c r="AJ547" s="89" t="s">
        <v>104</v>
      </c>
      <c r="AL547" s="83"/>
      <c r="AM547" s="83"/>
      <c r="AN547" s="83"/>
      <c r="AO547" s="83"/>
      <c r="AP547" s="83"/>
      <c r="AX547" s="80" t="s">
        <v>122</v>
      </c>
      <c r="AY547" s="80" t="s">
        <v>104</v>
      </c>
    </row>
    <row r="548" s="80" customFormat="1" ht="17.25" spans="1:51">
      <c r="A548" s="95"/>
      <c r="B548" s="95"/>
      <c r="C548" s="95"/>
      <c r="D548" s="95"/>
      <c r="E548" s="95"/>
      <c r="F548" s="95"/>
      <c r="G548" s="95"/>
      <c r="H548" s="95"/>
      <c r="I548" s="95"/>
      <c r="J548" s="95"/>
      <c r="K548" s="95"/>
      <c r="Y548" s="98"/>
      <c r="Z548" s="80">
        <f t="shared" si="28"/>
        <v>0</v>
      </c>
      <c r="AA548" s="80" t="str">
        <f t="shared" si="27"/>
        <v>严桥支行</v>
      </c>
      <c r="AB548" s="81" t="s">
        <v>464</v>
      </c>
      <c r="AC548" s="81">
        <v>0</v>
      </c>
      <c r="AD548" s="81">
        <v>0</v>
      </c>
      <c r="AE548" s="81">
        <v>0</v>
      </c>
      <c r="AF548" s="81">
        <v>0</v>
      </c>
      <c r="AG548" s="80" t="str">
        <f>IFERROR(VLOOKUP(AB548,$AI:$AJ,2,FALSE),0)</f>
        <v>严桥支行</v>
      </c>
      <c r="AI548" s="89" t="s">
        <v>245</v>
      </c>
      <c r="AJ548" s="89" t="s">
        <v>225</v>
      </c>
      <c r="AL548" s="83"/>
      <c r="AM548" s="83"/>
      <c r="AN548" s="83"/>
      <c r="AO548" s="83"/>
      <c r="AP548" s="83"/>
      <c r="AX548" s="80" t="s">
        <v>245</v>
      </c>
      <c r="AY548" s="80" t="s">
        <v>225</v>
      </c>
    </row>
    <row r="549" s="80" customFormat="1" ht="17.25" spans="1:51">
      <c r="A549" s="95"/>
      <c r="B549" s="95"/>
      <c r="C549" s="95"/>
      <c r="D549" s="95"/>
      <c r="E549" s="95"/>
      <c r="F549" s="95"/>
      <c r="G549" s="95"/>
      <c r="H549" s="95"/>
      <c r="I549" s="95"/>
      <c r="J549" s="95"/>
      <c r="K549" s="95"/>
      <c r="Y549" s="98"/>
      <c r="Z549" s="80">
        <f t="shared" si="28"/>
        <v>0</v>
      </c>
      <c r="AA549" s="80" t="str">
        <f t="shared" si="27"/>
        <v>唐镇支行</v>
      </c>
      <c r="AB549" s="81" t="s">
        <v>919</v>
      </c>
      <c r="AC549" s="81">
        <v>0</v>
      </c>
      <c r="AD549" s="81">
        <v>0</v>
      </c>
      <c r="AE549" s="81">
        <v>0</v>
      </c>
      <c r="AF549" s="81">
        <v>0</v>
      </c>
      <c r="AG549" s="80" t="str">
        <f>IFERROR(VLOOKUP(AB549,$AI:$AJ,2,FALSE),0)</f>
        <v>唐镇支行</v>
      </c>
      <c r="AI549" s="89" t="s">
        <v>180</v>
      </c>
      <c r="AJ549" s="89" t="s">
        <v>104</v>
      </c>
      <c r="AL549" s="83"/>
      <c r="AM549" s="83"/>
      <c r="AN549" s="83"/>
      <c r="AO549" s="83"/>
      <c r="AP549" s="83"/>
      <c r="AX549" s="80" t="s">
        <v>180</v>
      </c>
      <c r="AY549" s="80" t="s">
        <v>104</v>
      </c>
    </row>
    <row r="550" s="80" customFormat="1" ht="17.25" spans="1:51">
      <c r="A550" s="95"/>
      <c r="B550" s="95"/>
      <c r="C550" s="95"/>
      <c r="D550" s="95"/>
      <c r="E550" s="95"/>
      <c r="F550" s="95"/>
      <c r="G550" s="95"/>
      <c r="H550" s="95"/>
      <c r="I550" s="95"/>
      <c r="J550" s="95"/>
      <c r="K550" s="95"/>
      <c r="Y550" s="98"/>
      <c r="Z550" s="80">
        <f t="shared" si="28"/>
        <v>0</v>
      </c>
      <c r="AA550" s="80" t="str">
        <f t="shared" si="27"/>
        <v>金杨支行</v>
      </c>
      <c r="AB550" s="81" t="s">
        <v>184</v>
      </c>
      <c r="AC550" s="81">
        <v>0</v>
      </c>
      <c r="AD550" s="81">
        <v>0</v>
      </c>
      <c r="AE550" s="81">
        <v>0</v>
      </c>
      <c r="AF550" s="81">
        <v>110000</v>
      </c>
      <c r="AG550" s="80" t="str">
        <f>IFERROR(VLOOKUP(AB550,$AI:$AJ,2,FALSE),0)</f>
        <v>金杨支行</v>
      </c>
      <c r="AI550" s="89" t="s">
        <v>609</v>
      </c>
      <c r="AJ550" s="89" t="s">
        <v>104</v>
      </c>
      <c r="AL550" s="83"/>
      <c r="AM550" s="83"/>
      <c r="AN550" s="83"/>
      <c r="AO550" s="83"/>
      <c r="AP550" s="83"/>
      <c r="AX550" s="80" t="s">
        <v>609</v>
      </c>
      <c r="AY550" s="80" t="s">
        <v>104</v>
      </c>
    </row>
    <row r="551" s="80" customFormat="1" ht="17.25" spans="1:51">
      <c r="A551" s="95"/>
      <c r="B551" s="95"/>
      <c r="C551" s="95"/>
      <c r="D551" s="95"/>
      <c r="E551" s="95"/>
      <c r="F551" s="95"/>
      <c r="G551" s="95"/>
      <c r="H551" s="95"/>
      <c r="I551" s="95"/>
      <c r="J551" s="95"/>
      <c r="K551" s="95"/>
      <c r="Y551" s="98"/>
      <c r="Z551" s="80">
        <f t="shared" si="28"/>
        <v>0</v>
      </c>
      <c r="AA551" s="80" t="str">
        <f t="shared" si="27"/>
        <v>办公室</v>
      </c>
      <c r="AB551" s="81" t="s">
        <v>98</v>
      </c>
      <c r="AC551" s="81">
        <v>0</v>
      </c>
      <c r="AD551" s="81">
        <v>0</v>
      </c>
      <c r="AE551" s="81">
        <v>0</v>
      </c>
      <c r="AF551" s="81">
        <v>0</v>
      </c>
      <c r="AG551" s="80" t="str">
        <f>IFERROR(VLOOKUP(AB551,$AI:$AJ,2,FALSE),0)</f>
        <v>办公室</v>
      </c>
      <c r="AI551" s="89" t="s">
        <v>921</v>
      </c>
      <c r="AJ551" s="89" t="s">
        <v>104</v>
      </c>
      <c r="AL551" s="83"/>
      <c r="AM551" s="83"/>
      <c r="AN551" s="83"/>
      <c r="AO551" s="83"/>
      <c r="AP551" s="83"/>
      <c r="AX551" s="80" t="s">
        <v>921</v>
      </c>
      <c r="AY551" s="80" t="s">
        <v>104</v>
      </c>
    </row>
    <row r="552" s="80" customFormat="1" ht="17.25" spans="1:51">
      <c r="A552" s="95"/>
      <c r="B552" s="95"/>
      <c r="C552" s="95"/>
      <c r="D552" s="95"/>
      <c r="E552" s="95"/>
      <c r="F552" s="95"/>
      <c r="G552" s="95"/>
      <c r="H552" s="95"/>
      <c r="I552" s="95"/>
      <c r="J552" s="95"/>
      <c r="K552" s="95"/>
      <c r="Y552" s="98"/>
      <c r="Z552" s="80">
        <f t="shared" si="28"/>
        <v>0</v>
      </c>
      <c r="AA552" s="80">
        <f t="shared" si="27"/>
        <v>0</v>
      </c>
      <c r="AB552" s="81" t="s">
        <v>920</v>
      </c>
      <c r="AC552" s="81">
        <v>0</v>
      </c>
      <c r="AD552" s="81">
        <v>0</v>
      </c>
      <c r="AE552" s="81">
        <v>0</v>
      </c>
      <c r="AF552" s="81">
        <v>0</v>
      </c>
      <c r="AG552" s="80">
        <f>IFERROR(VLOOKUP(AB552,$AI:$AJ,2,FALSE),0)</f>
        <v>0</v>
      </c>
      <c r="AI552" s="89" t="s">
        <v>923</v>
      </c>
      <c r="AJ552" s="89" t="s">
        <v>104</v>
      </c>
      <c r="AL552" s="83"/>
      <c r="AM552" s="83"/>
      <c r="AN552" s="83"/>
      <c r="AO552" s="83"/>
      <c r="AP552" s="83"/>
      <c r="AX552" s="80" t="s">
        <v>923</v>
      </c>
      <c r="AY552" s="80" t="s">
        <v>104</v>
      </c>
    </row>
    <row r="553" s="80" customFormat="1" ht="17.25" spans="1:51">
      <c r="A553" s="95"/>
      <c r="B553" s="95"/>
      <c r="C553" s="95"/>
      <c r="D553" s="95"/>
      <c r="E553" s="95"/>
      <c r="F553" s="95"/>
      <c r="G553" s="95"/>
      <c r="H553" s="95"/>
      <c r="I553" s="95"/>
      <c r="J553" s="95"/>
      <c r="K553" s="95"/>
      <c r="Y553" s="98"/>
      <c r="Z553" s="80">
        <f t="shared" si="28"/>
        <v>0</v>
      </c>
      <c r="AA553" s="80" t="str">
        <f t="shared" si="27"/>
        <v>东波分理处</v>
      </c>
      <c r="AB553" s="81" t="s">
        <v>922</v>
      </c>
      <c r="AC553" s="81">
        <v>0</v>
      </c>
      <c r="AD553" s="81">
        <v>0</v>
      </c>
      <c r="AE553" s="81">
        <v>0</v>
      </c>
      <c r="AF553" s="81">
        <v>0</v>
      </c>
      <c r="AG553" s="80" t="str">
        <f>IFERROR(VLOOKUP(AB553,$AI:$AJ,2,FALSE),0)</f>
        <v>东波分理处</v>
      </c>
      <c r="AI553" s="93" t="s">
        <v>778</v>
      </c>
      <c r="AJ553" s="89" t="s">
        <v>104</v>
      </c>
      <c r="AL553" s="83"/>
      <c r="AM553" s="83"/>
      <c r="AN553" s="83"/>
      <c r="AO553" s="83"/>
      <c r="AP553" s="83"/>
      <c r="AX553" s="80" t="s">
        <v>778</v>
      </c>
      <c r="AY553" s="80" t="s">
        <v>104</v>
      </c>
    </row>
    <row r="554" s="80" customFormat="1" ht="17.25" spans="1:51">
      <c r="A554" s="95"/>
      <c r="B554" s="95"/>
      <c r="C554" s="95"/>
      <c r="D554" s="95"/>
      <c r="E554" s="95"/>
      <c r="F554" s="95"/>
      <c r="G554" s="95"/>
      <c r="H554" s="95"/>
      <c r="I554" s="95"/>
      <c r="J554" s="95"/>
      <c r="K554" s="95"/>
      <c r="Y554" s="98"/>
      <c r="Z554" s="80">
        <f t="shared" si="28"/>
        <v>0</v>
      </c>
      <c r="AA554" s="80" t="str">
        <f t="shared" si="27"/>
        <v>运营管理部业务保障部</v>
      </c>
      <c r="AB554" s="81" t="s">
        <v>427</v>
      </c>
      <c r="AC554" s="81">
        <v>0</v>
      </c>
      <c r="AD554" s="81">
        <v>0</v>
      </c>
      <c r="AE554" s="81">
        <v>0</v>
      </c>
      <c r="AF554" s="81">
        <v>0</v>
      </c>
      <c r="AG554" s="80" t="str">
        <f>IFERROR(VLOOKUP(AB554,$AI:$AJ,2,FALSE),0)</f>
        <v>运营管理部业务保障部</v>
      </c>
      <c r="AI554" s="94" t="s">
        <v>924</v>
      </c>
      <c r="AJ554" s="89" t="s">
        <v>104</v>
      </c>
      <c r="AL554" s="83"/>
      <c r="AM554" s="83"/>
      <c r="AN554" s="83"/>
      <c r="AO554" s="83"/>
      <c r="AP554" s="83"/>
      <c r="AX554" s="80" t="s">
        <v>924</v>
      </c>
      <c r="AY554" s="80" t="s">
        <v>104</v>
      </c>
    </row>
    <row r="555" s="80" customFormat="1" ht="17.25" spans="1:51">
      <c r="A555" s="95"/>
      <c r="B555" s="95"/>
      <c r="C555" s="95"/>
      <c r="D555" s="95"/>
      <c r="E555" s="95"/>
      <c r="F555" s="95"/>
      <c r="G555" s="95"/>
      <c r="H555" s="95"/>
      <c r="I555" s="95"/>
      <c r="J555" s="95"/>
      <c r="K555" s="95"/>
      <c r="Y555" s="98"/>
      <c r="Z555" s="80">
        <f t="shared" si="28"/>
        <v>0</v>
      </c>
      <c r="AA555" s="80" t="str">
        <f t="shared" si="27"/>
        <v>凌兆分理处</v>
      </c>
      <c r="AB555" s="81" t="s">
        <v>772</v>
      </c>
      <c r="AC555" s="81">
        <v>0</v>
      </c>
      <c r="AD555" s="81">
        <v>0</v>
      </c>
      <c r="AE555" s="81">
        <v>0</v>
      </c>
      <c r="AF555" s="81">
        <v>0</v>
      </c>
      <c r="AG555" s="80" t="str">
        <f>IFERROR(VLOOKUP(AB555,$AI:$AJ,2,FALSE),0)</f>
        <v>凌兆分理处</v>
      </c>
      <c r="AI555" s="89" t="s">
        <v>477</v>
      </c>
      <c r="AJ555" s="89" t="s">
        <v>88</v>
      </c>
      <c r="AL555" s="83"/>
      <c r="AM555" s="83"/>
      <c r="AN555" s="83"/>
      <c r="AO555" s="83"/>
      <c r="AP555" s="83"/>
      <c r="AX555" s="80" t="s">
        <v>477</v>
      </c>
      <c r="AY555" s="80" t="s">
        <v>88</v>
      </c>
    </row>
    <row r="556" s="80" customFormat="1" ht="17.25" spans="1:51">
      <c r="A556" s="95"/>
      <c r="B556" s="95"/>
      <c r="C556" s="95"/>
      <c r="D556" s="95"/>
      <c r="E556" s="95"/>
      <c r="F556" s="95"/>
      <c r="G556" s="95"/>
      <c r="H556" s="95"/>
      <c r="I556" s="95"/>
      <c r="J556" s="95"/>
      <c r="K556" s="95"/>
      <c r="Y556" s="98"/>
      <c r="Z556" s="80">
        <f t="shared" si="28"/>
        <v>0</v>
      </c>
      <c r="AA556" s="80" t="str">
        <f t="shared" si="27"/>
        <v>人力资源部</v>
      </c>
      <c r="AB556" s="81" t="s">
        <v>178</v>
      </c>
      <c r="AC556" s="81">
        <v>0</v>
      </c>
      <c r="AD556" s="81">
        <v>0</v>
      </c>
      <c r="AE556" s="81">
        <v>0</v>
      </c>
      <c r="AF556" s="81">
        <v>0</v>
      </c>
      <c r="AG556" s="80" t="str">
        <f>IFERROR(VLOOKUP(AB556,$AI:$AJ,2,FALSE),0)</f>
        <v>人力资源部</v>
      </c>
      <c r="AI556" s="89" t="s">
        <v>373</v>
      </c>
      <c r="AJ556" s="89" t="s">
        <v>88</v>
      </c>
      <c r="AL556" s="83"/>
      <c r="AM556" s="83"/>
      <c r="AN556" s="83"/>
      <c r="AO556" s="83"/>
      <c r="AP556" s="83"/>
      <c r="AX556" s="80" t="s">
        <v>373</v>
      </c>
      <c r="AY556" s="80" t="s">
        <v>88</v>
      </c>
    </row>
    <row r="557" s="80" customFormat="1" ht="17.25" spans="1:51">
      <c r="A557" s="95"/>
      <c r="B557" s="95"/>
      <c r="C557" s="95"/>
      <c r="D557" s="95"/>
      <c r="E557" s="95"/>
      <c r="F557" s="95"/>
      <c r="G557" s="95"/>
      <c r="H557" s="95"/>
      <c r="I557" s="95"/>
      <c r="J557" s="95"/>
      <c r="K557" s="95"/>
      <c r="Y557" s="98"/>
      <c r="Z557" s="80">
        <f t="shared" si="28"/>
        <v>0</v>
      </c>
      <c r="AA557" s="80" t="str">
        <f t="shared" si="27"/>
        <v>金杨支行</v>
      </c>
      <c r="AB557" s="81" t="s">
        <v>859</v>
      </c>
      <c r="AC557" s="81">
        <v>0</v>
      </c>
      <c r="AD557" s="81">
        <v>78000</v>
      </c>
      <c r="AE557" s="81">
        <v>0</v>
      </c>
      <c r="AF557" s="81">
        <v>433000</v>
      </c>
      <c r="AG557" s="80" t="str">
        <f>IFERROR(VLOOKUP(AB557,$AI:$AJ,2,FALSE),0)</f>
        <v>金杨支行</v>
      </c>
      <c r="AI557" s="89" t="s">
        <v>134</v>
      </c>
      <c r="AJ557" s="89" t="s">
        <v>88</v>
      </c>
      <c r="AL557" s="83"/>
      <c r="AM557" s="83"/>
      <c r="AN557" s="83"/>
      <c r="AO557" s="83"/>
      <c r="AP557" s="83"/>
      <c r="AX557" s="80" t="s">
        <v>134</v>
      </c>
      <c r="AY557" s="80" t="s">
        <v>88</v>
      </c>
    </row>
    <row r="558" s="80" customFormat="1" ht="17.25" spans="1:51">
      <c r="A558" s="95"/>
      <c r="B558" s="95"/>
      <c r="C558" s="95"/>
      <c r="D558" s="95"/>
      <c r="E558" s="95"/>
      <c r="F558" s="95"/>
      <c r="G558" s="95"/>
      <c r="H558" s="95"/>
      <c r="I558" s="95"/>
      <c r="J558" s="95"/>
      <c r="K558" s="95"/>
      <c r="Y558" s="98"/>
      <c r="Z558" s="80">
        <f t="shared" si="28"/>
        <v>0</v>
      </c>
      <c r="AA558" s="80">
        <f t="shared" si="27"/>
        <v>0</v>
      </c>
      <c r="AB558" s="81" t="s">
        <v>925</v>
      </c>
      <c r="AC558" s="81">
        <v>0</v>
      </c>
      <c r="AD558" s="81">
        <v>0</v>
      </c>
      <c r="AE558" s="81">
        <v>0</v>
      </c>
      <c r="AF558" s="81">
        <v>0</v>
      </c>
      <c r="AG558" s="80">
        <f>IFERROR(VLOOKUP(AB558,$AI:$AJ,2,FALSE),0)</f>
        <v>0</v>
      </c>
      <c r="AI558" s="89" t="s">
        <v>709</v>
      </c>
      <c r="AJ558" s="89" t="s">
        <v>88</v>
      </c>
      <c r="AL558" s="83"/>
      <c r="AM558" s="83"/>
      <c r="AN558" s="83"/>
      <c r="AO558" s="83"/>
      <c r="AP558" s="83"/>
      <c r="AX558" s="80" t="s">
        <v>709</v>
      </c>
      <c r="AY558" s="80" t="s">
        <v>88</v>
      </c>
    </row>
    <row r="559" s="80" customFormat="1" ht="17.25" spans="1:51">
      <c r="A559" s="95"/>
      <c r="B559" s="95"/>
      <c r="C559" s="95"/>
      <c r="D559" s="95"/>
      <c r="E559" s="95"/>
      <c r="F559" s="95"/>
      <c r="G559" s="95"/>
      <c r="H559" s="95"/>
      <c r="I559" s="95"/>
      <c r="J559" s="95"/>
      <c r="K559" s="95"/>
      <c r="Y559" s="98"/>
      <c r="Z559" s="80">
        <f t="shared" si="28"/>
        <v>0</v>
      </c>
      <c r="AA559" s="80">
        <f t="shared" si="27"/>
        <v>0</v>
      </c>
      <c r="AB559" s="81" t="s">
        <v>926</v>
      </c>
      <c r="AC559" s="81">
        <v>0</v>
      </c>
      <c r="AD559" s="81">
        <v>0</v>
      </c>
      <c r="AE559" s="81">
        <v>0</v>
      </c>
      <c r="AF559" s="81">
        <v>0</v>
      </c>
      <c r="AG559" s="80">
        <f>IFERROR(VLOOKUP(AB559,$AI:$AJ,2,FALSE),0)</f>
        <v>0</v>
      </c>
      <c r="AI559" s="89" t="s">
        <v>773</v>
      </c>
      <c r="AJ559" s="89" t="s">
        <v>88</v>
      </c>
      <c r="AL559" s="83"/>
      <c r="AM559" s="83"/>
      <c r="AN559" s="83"/>
      <c r="AO559" s="83"/>
      <c r="AP559" s="83"/>
      <c r="AX559" s="80" t="s">
        <v>773</v>
      </c>
      <c r="AY559" s="80" t="s">
        <v>88</v>
      </c>
    </row>
    <row r="560" s="80" customFormat="1" ht="17.25" spans="1:51">
      <c r="A560" s="95"/>
      <c r="B560" s="95"/>
      <c r="C560" s="95"/>
      <c r="D560" s="95"/>
      <c r="E560" s="95"/>
      <c r="F560" s="95"/>
      <c r="G560" s="95"/>
      <c r="H560" s="95"/>
      <c r="I560" s="95"/>
      <c r="J560" s="95"/>
      <c r="K560" s="95"/>
      <c r="Y560" s="98"/>
      <c r="Z560" s="80">
        <f t="shared" si="28"/>
        <v>0</v>
      </c>
      <c r="AA560" s="80" t="str">
        <f t="shared" si="27"/>
        <v>黄楼支行</v>
      </c>
      <c r="AB560" s="81" t="s">
        <v>467</v>
      </c>
      <c r="AC560" s="81">
        <v>0</v>
      </c>
      <c r="AD560" s="81">
        <v>0</v>
      </c>
      <c r="AE560" s="81">
        <v>0</v>
      </c>
      <c r="AF560" s="81">
        <v>2000</v>
      </c>
      <c r="AG560" s="80" t="str">
        <f>IFERROR(VLOOKUP(AB560,$AI:$AJ,2,FALSE),0)</f>
        <v>黄楼支行</v>
      </c>
      <c r="AI560" s="89" t="s">
        <v>654</v>
      </c>
      <c r="AJ560" s="89" t="s">
        <v>88</v>
      </c>
      <c r="AL560" s="83"/>
      <c r="AM560" s="83"/>
      <c r="AN560" s="83"/>
      <c r="AO560" s="83"/>
      <c r="AP560" s="83"/>
      <c r="AX560" s="80" t="s">
        <v>654</v>
      </c>
      <c r="AY560" s="80" t="s">
        <v>88</v>
      </c>
    </row>
    <row r="561" s="80" customFormat="1" ht="17.25" spans="1:51">
      <c r="A561" s="95"/>
      <c r="B561" s="95"/>
      <c r="C561" s="95"/>
      <c r="D561" s="95"/>
      <c r="E561" s="95"/>
      <c r="F561" s="95"/>
      <c r="G561" s="95"/>
      <c r="H561" s="95"/>
      <c r="I561" s="95"/>
      <c r="J561" s="95"/>
      <c r="K561" s="95"/>
      <c r="Y561" s="98"/>
      <c r="Z561" s="80">
        <f t="shared" si="28"/>
        <v>0</v>
      </c>
      <c r="AA561" s="80" t="str">
        <f t="shared" si="27"/>
        <v>六里支行</v>
      </c>
      <c r="AB561" s="81" t="s">
        <v>814</v>
      </c>
      <c r="AC561" s="81">
        <v>0</v>
      </c>
      <c r="AD561" s="81">
        <v>0</v>
      </c>
      <c r="AE561" s="81">
        <v>0</v>
      </c>
      <c r="AF561" s="81">
        <v>19880</v>
      </c>
      <c r="AG561" s="80" t="str">
        <f>IFERROR(VLOOKUP(AB561,$AI:$AJ,2,FALSE),0)</f>
        <v>六里支行</v>
      </c>
      <c r="AI561" s="93" t="s">
        <v>927</v>
      </c>
      <c r="AJ561" s="89" t="s">
        <v>88</v>
      </c>
      <c r="AL561" s="83"/>
      <c r="AM561" s="83"/>
      <c r="AN561" s="83"/>
      <c r="AO561" s="83"/>
      <c r="AP561" s="83"/>
      <c r="AX561" s="80" t="s">
        <v>927</v>
      </c>
      <c r="AY561" s="80" t="s">
        <v>88</v>
      </c>
    </row>
    <row r="562" s="80" customFormat="1" ht="17.25" spans="1:51">
      <c r="A562" s="95"/>
      <c r="B562" s="95"/>
      <c r="C562" s="95"/>
      <c r="D562" s="95"/>
      <c r="E562" s="95"/>
      <c r="F562" s="95"/>
      <c r="G562" s="95"/>
      <c r="H562" s="95"/>
      <c r="I562" s="95"/>
      <c r="J562" s="95"/>
      <c r="K562" s="95"/>
      <c r="Y562" s="98"/>
      <c r="Z562" s="80">
        <f t="shared" si="28"/>
        <v>0</v>
      </c>
      <c r="AA562" s="80" t="str">
        <f t="shared" si="27"/>
        <v>孙桥支行</v>
      </c>
      <c r="AB562" s="81" t="s">
        <v>468</v>
      </c>
      <c r="AC562" s="81">
        <v>0</v>
      </c>
      <c r="AD562" s="81">
        <v>0</v>
      </c>
      <c r="AE562" s="81">
        <v>0</v>
      </c>
      <c r="AF562" s="81">
        <v>0</v>
      </c>
      <c r="AG562" s="80" t="str">
        <f>IFERROR(VLOOKUP(AB562,$AI:$AJ,2,FALSE),0)</f>
        <v>孙桥支行</v>
      </c>
      <c r="AI562" s="89" t="s">
        <v>929</v>
      </c>
      <c r="AJ562" s="89" t="s">
        <v>88</v>
      </c>
      <c r="AL562" s="83"/>
      <c r="AM562" s="83"/>
      <c r="AN562" s="83"/>
      <c r="AO562" s="83"/>
      <c r="AP562" s="83"/>
      <c r="AX562" s="80" t="s">
        <v>929</v>
      </c>
      <c r="AY562" s="80" t="s">
        <v>88</v>
      </c>
    </row>
    <row r="563" s="80" customFormat="1" ht="17.25" spans="1:51">
      <c r="A563" s="95"/>
      <c r="B563" s="95"/>
      <c r="C563" s="95"/>
      <c r="D563" s="95"/>
      <c r="E563" s="95"/>
      <c r="F563" s="95"/>
      <c r="G563" s="95"/>
      <c r="H563" s="95"/>
      <c r="I563" s="95"/>
      <c r="J563" s="95"/>
      <c r="K563" s="95"/>
      <c r="Y563" s="98"/>
      <c r="Z563" s="80">
        <f t="shared" si="28"/>
        <v>0</v>
      </c>
      <c r="AA563" s="80">
        <f t="shared" si="27"/>
        <v>0</v>
      </c>
      <c r="AB563" s="81" t="s">
        <v>928</v>
      </c>
      <c r="AC563" s="81">
        <v>0</v>
      </c>
      <c r="AD563" s="81">
        <v>0</v>
      </c>
      <c r="AE563" s="81">
        <v>0</v>
      </c>
      <c r="AF563" s="81">
        <v>0</v>
      </c>
      <c r="AG563" s="80">
        <f>IFERROR(VLOOKUP(AB563,$AI:$AJ,2,FALSE),0)</f>
        <v>0</v>
      </c>
      <c r="AI563" s="89" t="s">
        <v>931</v>
      </c>
      <c r="AJ563" s="89" t="s">
        <v>82</v>
      </c>
      <c r="AL563" s="83"/>
      <c r="AM563" s="83"/>
      <c r="AN563" s="83"/>
      <c r="AO563" s="83"/>
      <c r="AP563" s="83"/>
      <c r="AX563" s="80" t="s">
        <v>931</v>
      </c>
      <c r="AY563" s="80" t="s">
        <v>82</v>
      </c>
    </row>
    <row r="564" s="80" customFormat="1" ht="17.25" spans="1:51">
      <c r="A564" s="95"/>
      <c r="B564" s="95"/>
      <c r="C564" s="95"/>
      <c r="D564" s="95"/>
      <c r="E564" s="95"/>
      <c r="F564" s="95"/>
      <c r="G564" s="95"/>
      <c r="H564" s="95"/>
      <c r="I564" s="95"/>
      <c r="J564" s="95"/>
      <c r="K564" s="95"/>
      <c r="Y564" s="98"/>
      <c r="Z564" s="80">
        <f t="shared" si="28"/>
        <v>0</v>
      </c>
      <c r="AA564" s="80" t="str">
        <f t="shared" si="27"/>
        <v>江镇支行</v>
      </c>
      <c r="AB564" s="81" t="s">
        <v>930</v>
      </c>
      <c r="AC564" s="81">
        <v>0</v>
      </c>
      <c r="AD564" s="81">
        <v>0</v>
      </c>
      <c r="AE564" s="81">
        <v>0</v>
      </c>
      <c r="AF564" s="81">
        <v>0</v>
      </c>
      <c r="AG564" s="80" t="str">
        <f>IFERROR(VLOOKUP(AB564,$AI:$AJ,2,FALSE),0)</f>
        <v>江镇支行</v>
      </c>
      <c r="AI564" s="89" t="s">
        <v>440</v>
      </c>
      <c r="AJ564" s="89" t="s">
        <v>82</v>
      </c>
      <c r="AL564" s="83"/>
      <c r="AM564" s="83"/>
      <c r="AN564" s="83"/>
      <c r="AO564" s="83"/>
      <c r="AP564" s="83"/>
      <c r="AX564" s="80" t="s">
        <v>440</v>
      </c>
      <c r="AY564" s="80" t="s">
        <v>82</v>
      </c>
    </row>
    <row r="565" s="80" customFormat="1" ht="17.25" spans="1:51">
      <c r="A565" s="95"/>
      <c r="B565" s="95"/>
      <c r="C565" s="95"/>
      <c r="D565" s="95"/>
      <c r="E565" s="95"/>
      <c r="F565" s="95"/>
      <c r="G565" s="95"/>
      <c r="H565" s="95"/>
      <c r="I565" s="95"/>
      <c r="J565" s="95"/>
      <c r="K565" s="95"/>
      <c r="Y565" s="98"/>
      <c r="Z565" s="80">
        <f t="shared" si="28"/>
        <v>0</v>
      </c>
      <c r="AA565" s="80">
        <f t="shared" si="27"/>
        <v>0</v>
      </c>
      <c r="AB565" s="81" t="s">
        <v>932</v>
      </c>
      <c r="AC565" s="81">
        <v>0</v>
      </c>
      <c r="AD565" s="81">
        <v>0</v>
      </c>
      <c r="AE565" s="81">
        <v>0</v>
      </c>
      <c r="AF565" s="81">
        <v>0</v>
      </c>
      <c r="AG565" s="80">
        <f>IFERROR(VLOOKUP(AB565,$AI:$AJ,2,FALSE),0)</f>
        <v>0</v>
      </c>
      <c r="AI565" s="89" t="s">
        <v>514</v>
      </c>
      <c r="AJ565" s="89" t="s">
        <v>82</v>
      </c>
      <c r="AL565" s="83"/>
      <c r="AM565" s="83"/>
      <c r="AN565" s="83"/>
      <c r="AO565" s="83"/>
      <c r="AP565" s="83"/>
      <c r="AX565" s="80" t="s">
        <v>514</v>
      </c>
      <c r="AY565" s="80" t="s">
        <v>82</v>
      </c>
    </row>
    <row r="566" s="80" customFormat="1" ht="17.25" spans="1:51">
      <c r="A566" s="95"/>
      <c r="B566" s="95"/>
      <c r="C566" s="95"/>
      <c r="D566" s="95"/>
      <c r="E566" s="95"/>
      <c r="F566" s="95"/>
      <c r="G566" s="95"/>
      <c r="H566" s="95"/>
      <c r="I566" s="95"/>
      <c r="J566" s="95"/>
      <c r="K566" s="95"/>
      <c r="Y566" s="98"/>
      <c r="Z566" s="80">
        <f t="shared" si="28"/>
        <v>0</v>
      </c>
      <c r="AA566" s="80" t="str">
        <f t="shared" si="27"/>
        <v>花木支行</v>
      </c>
      <c r="AB566" s="81" t="s">
        <v>696</v>
      </c>
      <c r="AC566" s="81">
        <v>0</v>
      </c>
      <c r="AD566" s="81">
        <v>0</v>
      </c>
      <c r="AE566" s="81">
        <v>0</v>
      </c>
      <c r="AF566" s="81">
        <v>0</v>
      </c>
      <c r="AG566" s="80" t="str">
        <f>IFERROR(VLOOKUP(AB566,$AI:$AJ,2,FALSE),0)</f>
        <v>花木支行</v>
      </c>
      <c r="AI566" s="89" t="s">
        <v>354</v>
      </c>
      <c r="AJ566" s="89" t="s">
        <v>82</v>
      </c>
      <c r="AL566" s="83"/>
      <c r="AM566" s="83"/>
      <c r="AN566" s="83"/>
      <c r="AO566" s="83"/>
      <c r="AP566" s="83"/>
      <c r="AX566" s="80" t="s">
        <v>354</v>
      </c>
      <c r="AY566" s="80" t="s">
        <v>82</v>
      </c>
    </row>
    <row r="567" s="80" customFormat="1" ht="17.25" spans="1:51">
      <c r="A567" s="95"/>
      <c r="B567" s="95"/>
      <c r="C567" s="95"/>
      <c r="D567" s="95"/>
      <c r="E567" s="95"/>
      <c r="F567" s="95"/>
      <c r="G567" s="95"/>
      <c r="H567" s="95"/>
      <c r="I567" s="95"/>
      <c r="J567" s="95"/>
      <c r="K567" s="95"/>
      <c r="Y567" s="98"/>
      <c r="Z567" s="80">
        <f t="shared" si="28"/>
        <v>0</v>
      </c>
      <c r="AA567" s="80" t="str">
        <f t="shared" si="27"/>
        <v>零售市场部</v>
      </c>
      <c r="AB567" s="81" t="s">
        <v>189</v>
      </c>
      <c r="AC567" s="81">
        <v>3</v>
      </c>
      <c r="AD567" s="81">
        <v>390000</v>
      </c>
      <c r="AE567" s="81">
        <v>36</v>
      </c>
      <c r="AF567" s="81">
        <v>2589700</v>
      </c>
      <c r="AG567" s="80" t="str">
        <f>IFERROR(VLOOKUP(AB567,$AI:$AJ,2,FALSE),0)</f>
        <v>零售市场部</v>
      </c>
      <c r="AI567" s="89" t="s">
        <v>922</v>
      </c>
      <c r="AJ567" s="89" t="s">
        <v>82</v>
      </c>
      <c r="AL567" s="83"/>
      <c r="AM567" s="83"/>
      <c r="AN567" s="83"/>
      <c r="AO567" s="83"/>
      <c r="AP567" s="83"/>
      <c r="AX567" s="80" t="s">
        <v>922</v>
      </c>
      <c r="AY567" s="80" t="s">
        <v>82</v>
      </c>
    </row>
    <row r="568" s="80" customFormat="1" ht="17.25" spans="1:51">
      <c r="A568" s="95"/>
      <c r="B568" s="95"/>
      <c r="C568" s="95"/>
      <c r="D568" s="95"/>
      <c r="E568" s="95"/>
      <c r="F568" s="95"/>
      <c r="G568" s="95"/>
      <c r="H568" s="95"/>
      <c r="I568" s="95"/>
      <c r="J568" s="95"/>
      <c r="K568" s="95"/>
      <c r="Y568" s="98"/>
      <c r="Z568" s="80">
        <f t="shared" si="28"/>
        <v>0</v>
      </c>
      <c r="AA568" s="80" t="str">
        <f t="shared" si="27"/>
        <v>北蔡支行</v>
      </c>
      <c r="AB568" s="81" t="s">
        <v>793</v>
      </c>
      <c r="AC568" s="81">
        <v>0</v>
      </c>
      <c r="AD568" s="81">
        <v>0</v>
      </c>
      <c r="AE568" s="81">
        <v>0</v>
      </c>
      <c r="AF568" s="81">
        <v>0</v>
      </c>
      <c r="AG568" s="80" t="str">
        <f>IFERROR(VLOOKUP(AB568,$AI:$AJ,2,FALSE),0)</f>
        <v>北蔡支行</v>
      </c>
      <c r="AI568" s="91" t="s">
        <v>934</v>
      </c>
      <c r="AJ568" s="89" t="s">
        <v>82</v>
      </c>
      <c r="AL568" s="83"/>
      <c r="AM568" s="83"/>
      <c r="AN568" s="83"/>
      <c r="AO568" s="83"/>
      <c r="AP568" s="83"/>
      <c r="AX568" s="80" t="s">
        <v>934</v>
      </c>
      <c r="AY568" s="80" t="s">
        <v>82</v>
      </c>
    </row>
    <row r="569" s="80" customFormat="1" ht="17.25" spans="1:51">
      <c r="A569" s="95"/>
      <c r="B569" s="95"/>
      <c r="C569" s="95"/>
      <c r="D569" s="95"/>
      <c r="E569" s="95"/>
      <c r="F569" s="95"/>
      <c r="G569" s="95"/>
      <c r="H569" s="95"/>
      <c r="I569" s="95"/>
      <c r="J569" s="95"/>
      <c r="K569" s="95"/>
      <c r="Y569" s="98"/>
      <c r="Z569" s="80">
        <f t="shared" si="28"/>
        <v>0</v>
      </c>
      <c r="AA569" s="80">
        <f t="shared" si="27"/>
        <v>0</v>
      </c>
      <c r="AB569" s="81" t="s">
        <v>933</v>
      </c>
      <c r="AC569" s="81">
        <v>0</v>
      </c>
      <c r="AD569" s="81">
        <v>0</v>
      </c>
      <c r="AE569" s="81">
        <v>0</v>
      </c>
      <c r="AF569" s="81">
        <v>0</v>
      </c>
      <c r="AG569" s="80">
        <f>IFERROR(VLOOKUP(AB569,$AI:$AJ,2,FALSE),0)</f>
        <v>0</v>
      </c>
      <c r="AI569" s="93" t="s">
        <v>935</v>
      </c>
      <c r="AJ569" s="89" t="s">
        <v>82</v>
      </c>
      <c r="AL569" s="83"/>
      <c r="AM569" s="83"/>
      <c r="AN569" s="83"/>
      <c r="AO569" s="83"/>
      <c r="AP569" s="83"/>
      <c r="AX569" s="80" t="s">
        <v>935</v>
      </c>
      <c r="AY569" s="80" t="s">
        <v>82</v>
      </c>
    </row>
    <row r="570" s="80" customFormat="1" ht="17.25" spans="1:51">
      <c r="A570" s="95"/>
      <c r="B570" s="95"/>
      <c r="C570" s="95"/>
      <c r="D570" s="95"/>
      <c r="E570" s="95"/>
      <c r="F570" s="95"/>
      <c r="G570" s="95"/>
      <c r="H570" s="95"/>
      <c r="I570" s="95"/>
      <c r="J570" s="95"/>
      <c r="K570" s="95"/>
      <c r="Y570" s="98"/>
      <c r="Z570" s="80">
        <f t="shared" si="28"/>
        <v>0</v>
      </c>
      <c r="AA570" s="80" t="str">
        <f t="shared" si="27"/>
        <v>合庆支行</v>
      </c>
      <c r="AB570" s="81" t="s">
        <v>471</v>
      </c>
      <c r="AC570" s="81">
        <v>0</v>
      </c>
      <c r="AD570" s="81">
        <v>0</v>
      </c>
      <c r="AE570" s="81">
        <v>0</v>
      </c>
      <c r="AF570" s="81">
        <v>0</v>
      </c>
      <c r="AG570" s="80" t="str">
        <f>IFERROR(VLOOKUP(AB570,$AI:$AJ,2,FALSE),0)</f>
        <v>合庆支行</v>
      </c>
      <c r="AI570" s="94" t="s">
        <v>937</v>
      </c>
      <c r="AJ570" s="89" t="s">
        <v>51</v>
      </c>
      <c r="AL570" s="83"/>
      <c r="AM570" s="83"/>
      <c r="AN570" s="83"/>
      <c r="AO570" s="83"/>
      <c r="AP570" s="83"/>
      <c r="AX570" s="80" t="s">
        <v>937</v>
      </c>
      <c r="AY570" s="80" t="s">
        <v>51</v>
      </c>
    </row>
    <row r="571" s="80" customFormat="1" ht="17.25" spans="1:51">
      <c r="A571" s="95"/>
      <c r="B571" s="95"/>
      <c r="C571" s="95"/>
      <c r="D571" s="95"/>
      <c r="E571" s="95"/>
      <c r="F571" s="95"/>
      <c r="G571" s="95"/>
      <c r="H571" s="95"/>
      <c r="I571" s="95"/>
      <c r="J571" s="95"/>
      <c r="K571" s="95"/>
      <c r="Y571" s="98"/>
      <c r="Z571" s="80">
        <f t="shared" si="28"/>
        <v>0</v>
      </c>
      <c r="AA571" s="80" t="str">
        <f t="shared" si="27"/>
        <v>川沙支行</v>
      </c>
      <c r="AB571" s="81" t="s">
        <v>936</v>
      </c>
      <c r="AC571" s="81">
        <v>0</v>
      </c>
      <c r="AD571" s="81">
        <v>0</v>
      </c>
      <c r="AE571" s="81">
        <v>0</v>
      </c>
      <c r="AF571" s="81">
        <v>0</v>
      </c>
      <c r="AG571" s="80" t="str">
        <f>IFERROR(VLOOKUP(AB571,$AI:$AJ,2,FALSE),0)</f>
        <v>川沙支行</v>
      </c>
      <c r="AI571" s="89" t="s">
        <v>938</v>
      </c>
      <c r="AJ571" s="89" t="s">
        <v>51</v>
      </c>
      <c r="AL571" s="83"/>
      <c r="AM571" s="83"/>
      <c r="AN571" s="83"/>
      <c r="AO571" s="83"/>
      <c r="AP571" s="83"/>
      <c r="AX571" s="80" t="s">
        <v>938</v>
      </c>
      <c r="AY571" s="80" t="s">
        <v>51</v>
      </c>
    </row>
    <row r="572" s="80" customFormat="1" ht="17.25" spans="1:51">
      <c r="A572" s="95"/>
      <c r="B572" s="95"/>
      <c r="C572" s="95"/>
      <c r="D572" s="95"/>
      <c r="E572" s="95"/>
      <c r="F572" s="95"/>
      <c r="G572" s="95"/>
      <c r="H572" s="95"/>
      <c r="I572" s="95"/>
      <c r="J572" s="95"/>
      <c r="K572" s="95"/>
      <c r="Y572" s="98"/>
      <c r="Z572" s="80">
        <f t="shared" si="28"/>
        <v>0</v>
      </c>
      <c r="AA572" s="80" t="str">
        <f t="shared" si="27"/>
        <v>严桥支行</v>
      </c>
      <c r="AB572" s="81" t="s">
        <v>473</v>
      </c>
      <c r="AC572" s="81">
        <v>0</v>
      </c>
      <c r="AD572" s="81">
        <v>0</v>
      </c>
      <c r="AE572" s="81">
        <v>1</v>
      </c>
      <c r="AF572" s="81">
        <v>0</v>
      </c>
      <c r="AG572" s="80" t="str">
        <f>IFERROR(VLOOKUP(AB572,$AI:$AJ,2,FALSE),0)</f>
        <v>严桥支行</v>
      </c>
      <c r="AI572" s="89" t="s">
        <v>129</v>
      </c>
      <c r="AJ572" s="89" t="s">
        <v>51</v>
      </c>
      <c r="AL572" s="83"/>
      <c r="AM572" s="83"/>
      <c r="AN572" s="83"/>
      <c r="AO572" s="83"/>
      <c r="AP572" s="83"/>
      <c r="AX572" s="80" t="s">
        <v>129</v>
      </c>
      <c r="AY572" s="80" t="s">
        <v>51</v>
      </c>
    </row>
    <row r="573" s="80" customFormat="1" ht="17.25" spans="1:51">
      <c r="A573" s="95"/>
      <c r="B573" s="95"/>
      <c r="C573" s="95"/>
      <c r="D573" s="95"/>
      <c r="E573" s="95"/>
      <c r="F573" s="95"/>
      <c r="G573" s="95"/>
      <c r="H573" s="95"/>
      <c r="I573" s="95"/>
      <c r="J573" s="95"/>
      <c r="K573" s="95"/>
      <c r="Y573" s="98"/>
      <c r="Z573" s="80">
        <f t="shared" si="28"/>
        <v>0</v>
      </c>
      <c r="AA573" s="80">
        <f t="shared" si="27"/>
        <v>0</v>
      </c>
      <c r="AB573" s="81" t="s">
        <v>939</v>
      </c>
      <c r="AC573" s="81">
        <v>0</v>
      </c>
      <c r="AD573" s="81">
        <v>0</v>
      </c>
      <c r="AE573" s="81">
        <v>0</v>
      </c>
      <c r="AF573" s="81">
        <v>0</v>
      </c>
      <c r="AG573" s="80">
        <f>IFERROR(VLOOKUP(AB573,$AI:$AJ,2,FALSE),0)</f>
        <v>0</v>
      </c>
      <c r="AI573" s="89" t="s">
        <v>885</v>
      </c>
      <c r="AJ573" s="89" t="s">
        <v>51</v>
      </c>
      <c r="AL573" s="83"/>
      <c r="AM573" s="83"/>
      <c r="AN573" s="83"/>
      <c r="AO573" s="83"/>
      <c r="AP573" s="83"/>
      <c r="AX573" s="80" t="s">
        <v>885</v>
      </c>
      <c r="AY573" s="80" t="s">
        <v>51</v>
      </c>
    </row>
    <row r="574" s="80" customFormat="1" ht="17.25" spans="1:51">
      <c r="A574" s="95"/>
      <c r="B574" s="95"/>
      <c r="C574" s="95"/>
      <c r="D574" s="95"/>
      <c r="E574" s="95"/>
      <c r="F574" s="95"/>
      <c r="G574" s="95"/>
      <c r="H574" s="95"/>
      <c r="I574" s="95"/>
      <c r="J574" s="95"/>
      <c r="K574" s="95"/>
      <c r="Y574" s="98"/>
      <c r="Z574" s="80">
        <f t="shared" si="28"/>
        <v>0</v>
      </c>
      <c r="AA574" s="80" t="str">
        <f t="shared" si="27"/>
        <v>东波分理处</v>
      </c>
      <c r="AB574" s="81" t="s">
        <v>931</v>
      </c>
      <c r="AC574" s="81">
        <v>0</v>
      </c>
      <c r="AD574" s="81">
        <v>0</v>
      </c>
      <c r="AE574" s="81">
        <v>0</v>
      </c>
      <c r="AF574" s="81">
        <v>0</v>
      </c>
      <c r="AG574" s="80" t="str">
        <f>IFERROR(VLOOKUP(AB574,$AI:$AJ,2,FALSE),0)</f>
        <v>东波分理处</v>
      </c>
      <c r="AI574" s="89" t="s">
        <v>941</v>
      </c>
      <c r="AJ574" s="89" t="s">
        <v>51</v>
      </c>
      <c r="AL574" s="83"/>
      <c r="AM574" s="83"/>
      <c r="AN574" s="83"/>
      <c r="AO574" s="83"/>
      <c r="AP574" s="83"/>
      <c r="AX574" s="80" t="s">
        <v>941</v>
      </c>
      <c r="AY574" s="80" t="s">
        <v>51</v>
      </c>
    </row>
    <row r="575" s="80" customFormat="1" ht="17.25" spans="1:51">
      <c r="A575" s="95"/>
      <c r="B575" s="95"/>
      <c r="C575" s="95"/>
      <c r="D575" s="95"/>
      <c r="E575" s="95"/>
      <c r="F575" s="95"/>
      <c r="G575" s="95"/>
      <c r="H575" s="95"/>
      <c r="I575" s="95"/>
      <c r="J575" s="95"/>
      <c r="K575" s="95"/>
      <c r="Y575" s="98"/>
      <c r="Z575" s="80">
        <f t="shared" si="28"/>
        <v>0</v>
      </c>
      <c r="AA575" s="80">
        <f t="shared" si="27"/>
        <v>0</v>
      </c>
      <c r="AB575" s="81" t="s">
        <v>940</v>
      </c>
      <c r="AC575" s="81">
        <v>0</v>
      </c>
      <c r="AD575" s="81">
        <v>0</v>
      </c>
      <c r="AE575" s="81">
        <v>0</v>
      </c>
      <c r="AF575" s="81">
        <v>0</v>
      </c>
      <c r="AG575" s="80">
        <f>IFERROR(VLOOKUP(AB575,$AI:$AJ,2,FALSE),0)</f>
        <v>0</v>
      </c>
      <c r="AI575" s="89" t="s">
        <v>943</v>
      </c>
      <c r="AJ575" s="89" t="s">
        <v>51</v>
      </c>
      <c r="AL575" s="83"/>
      <c r="AM575" s="83"/>
      <c r="AN575" s="83"/>
      <c r="AO575" s="83"/>
      <c r="AP575" s="83"/>
      <c r="AX575" s="80" t="s">
        <v>943</v>
      </c>
      <c r="AY575" s="80" t="s">
        <v>51</v>
      </c>
    </row>
    <row r="576" s="80" customFormat="1" ht="17.25" spans="1:51">
      <c r="A576" s="95"/>
      <c r="B576" s="95"/>
      <c r="C576" s="95"/>
      <c r="D576" s="95"/>
      <c r="E576" s="95"/>
      <c r="F576" s="95"/>
      <c r="G576" s="95"/>
      <c r="H576" s="95"/>
      <c r="I576" s="95"/>
      <c r="J576" s="95"/>
      <c r="K576" s="95"/>
      <c r="Y576" s="98"/>
      <c r="Z576" s="80">
        <f t="shared" si="28"/>
        <v>0</v>
      </c>
      <c r="AA576" s="80" t="str">
        <f t="shared" si="27"/>
        <v>益江分理处</v>
      </c>
      <c r="AB576" s="81" t="s">
        <v>942</v>
      </c>
      <c r="AC576" s="81">
        <v>0</v>
      </c>
      <c r="AD576" s="81">
        <v>0</v>
      </c>
      <c r="AE576" s="81">
        <v>0</v>
      </c>
      <c r="AF576" s="81">
        <v>0</v>
      </c>
      <c r="AG576" s="80" t="str">
        <f>IFERROR(VLOOKUP(AB576,$AI:$AJ,2,FALSE),0)</f>
        <v>益江分理处</v>
      </c>
      <c r="AI576" s="89" t="s">
        <v>222</v>
      </c>
      <c r="AJ576" s="89" t="s">
        <v>51</v>
      </c>
      <c r="AL576" s="83"/>
      <c r="AM576" s="83"/>
      <c r="AN576" s="83"/>
      <c r="AO576" s="83"/>
      <c r="AP576" s="83"/>
      <c r="AX576" s="80" t="s">
        <v>222</v>
      </c>
      <c r="AY576" s="80" t="s">
        <v>51</v>
      </c>
    </row>
    <row r="577" s="80" customFormat="1" ht="17.25" spans="1:51">
      <c r="A577" s="95"/>
      <c r="B577" s="95"/>
      <c r="C577" s="95"/>
      <c r="D577" s="95"/>
      <c r="E577" s="95"/>
      <c r="F577" s="95"/>
      <c r="G577" s="95"/>
      <c r="H577" s="95"/>
      <c r="I577" s="95"/>
      <c r="J577" s="95"/>
      <c r="K577" s="95"/>
      <c r="Y577" s="98"/>
      <c r="Z577" s="80">
        <f t="shared" si="28"/>
        <v>0</v>
      </c>
      <c r="AA577" s="80" t="str">
        <f t="shared" si="27"/>
        <v>运营管理部</v>
      </c>
      <c r="AB577" s="81" t="s">
        <v>372</v>
      </c>
      <c r="AC577" s="81">
        <v>0</v>
      </c>
      <c r="AD577" s="81">
        <v>0</v>
      </c>
      <c r="AE577" s="81">
        <v>0</v>
      </c>
      <c r="AF577" s="81">
        <v>0</v>
      </c>
      <c r="AG577" s="80" t="str">
        <f>IFERROR(VLOOKUP(AB577,$AI:$AJ,2,FALSE),0)</f>
        <v>运营管理部</v>
      </c>
      <c r="AI577" s="89" t="s">
        <v>287</v>
      </c>
      <c r="AJ577" s="89" t="s">
        <v>51</v>
      </c>
      <c r="AL577" s="83"/>
      <c r="AM577" s="83"/>
      <c r="AN577" s="83"/>
      <c r="AO577" s="83"/>
      <c r="AP577" s="83"/>
      <c r="AX577" s="80" t="s">
        <v>287</v>
      </c>
      <c r="AY577" s="80" t="s">
        <v>51</v>
      </c>
    </row>
    <row r="578" s="80" customFormat="1" ht="17.25" spans="1:51">
      <c r="A578" s="95"/>
      <c r="B578" s="95"/>
      <c r="C578" s="95"/>
      <c r="D578" s="95"/>
      <c r="E578" s="95"/>
      <c r="F578" s="95"/>
      <c r="G578" s="95"/>
      <c r="H578" s="95"/>
      <c r="I578" s="95"/>
      <c r="J578" s="95"/>
      <c r="K578" s="95"/>
      <c r="Y578" s="98"/>
      <c r="Z578" s="80">
        <f t="shared" si="28"/>
        <v>0</v>
      </c>
      <c r="AA578" s="80" t="str">
        <f t="shared" ref="AA578:AA641" si="29">AG578</f>
        <v>妙境支行</v>
      </c>
      <c r="AB578" s="81" t="s">
        <v>944</v>
      </c>
      <c r="AC578" s="81">
        <v>0</v>
      </c>
      <c r="AD578" s="81">
        <v>0</v>
      </c>
      <c r="AE578" s="81">
        <v>0</v>
      </c>
      <c r="AF578" s="81">
        <v>0</v>
      </c>
      <c r="AG578" s="80" t="str">
        <f>IFERROR(VLOOKUP(AB578,$AI:$AJ,2,FALSE),0)</f>
        <v>妙境支行</v>
      </c>
      <c r="AI578" s="89" t="s">
        <v>577</v>
      </c>
      <c r="AJ578" s="89" t="s">
        <v>51</v>
      </c>
      <c r="AL578" s="83"/>
      <c r="AM578" s="83"/>
      <c r="AN578" s="83"/>
      <c r="AO578" s="83"/>
      <c r="AP578" s="83"/>
      <c r="AX578" s="80" t="s">
        <v>577</v>
      </c>
      <c r="AY578" s="80" t="s">
        <v>51</v>
      </c>
    </row>
    <row r="579" s="80" customFormat="1" ht="17.25" spans="1:51">
      <c r="A579" s="95"/>
      <c r="B579" s="95"/>
      <c r="C579" s="95"/>
      <c r="D579" s="95"/>
      <c r="E579" s="95"/>
      <c r="F579" s="95"/>
      <c r="G579" s="95"/>
      <c r="H579" s="95"/>
      <c r="I579" s="95"/>
      <c r="J579" s="95"/>
      <c r="K579" s="95"/>
      <c r="Y579" s="98"/>
      <c r="Z579" s="80">
        <f t="shared" si="28"/>
        <v>0</v>
      </c>
      <c r="AA579" s="80" t="str">
        <f t="shared" si="29"/>
        <v>东沟支行</v>
      </c>
      <c r="AB579" s="81" t="s">
        <v>927</v>
      </c>
      <c r="AC579" s="81">
        <v>0</v>
      </c>
      <c r="AD579" s="81">
        <v>0</v>
      </c>
      <c r="AE579" s="81">
        <v>0</v>
      </c>
      <c r="AF579" s="81">
        <v>0</v>
      </c>
      <c r="AG579" s="80" t="str">
        <f>IFERROR(VLOOKUP(AB579,$AI:$AJ,2,FALSE),0)</f>
        <v>东沟支行</v>
      </c>
      <c r="AI579" s="89" t="s">
        <v>480</v>
      </c>
      <c r="AJ579" s="89" t="s">
        <v>51</v>
      </c>
      <c r="AL579" s="83"/>
      <c r="AM579" s="83"/>
      <c r="AN579" s="83"/>
      <c r="AO579" s="83"/>
      <c r="AP579" s="83"/>
      <c r="AX579" s="80" t="s">
        <v>480</v>
      </c>
      <c r="AY579" s="80" t="s">
        <v>51</v>
      </c>
    </row>
    <row r="580" s="80" customFormat="1" ht="17.25" spans="1:51">
      <c r="A580" s="95"/>
      <c r="B580" s="95"/>
      <c r="C580" s="95"/>
      <c r="D580" s="95"/>
      <c r="E580" s="95"/>
      <c r="F580" s="95"/>
      <c r="G580" s="95"/>
      <c r="H580" s="95"/>
      <c r="I580" s="95"/>
      <c r="J580" s="95"/>
      <c r="K580" s="95"/>
      <c r="Y580" s="98"/>
      <c r="Z580" s="80">
        <f t="shared" ref="Z580:Z643" si="30">P580-Y580</f>
        <v>0</v>
      </c>
      <c r="AA580" s="80">
        <f t="shared" si="29"/>
        <v>0</v>
      </c>
      <c r="AB580" s="81" t="s">
        <v>945</v>
      </c>
      <c r="AC580" s="81">
        <v>0</v>
      </c>
      <c r="AD580" s="81">
        <v>0</v>
      </c>
      <c r="AE580" s="81">
        <v>0</v>
      </c>
      <c r="AF580" s="81">
        <v>0</v>
      </c>
      <c r="AG580" s="80">
        <f>IFERROR(VLOOKUP(AB580,$AI:$AJ,2,FALSE),0)</f>
        <v>0</v>
      </c>
      <c r="AI580" s="89" t="s">
        <v>906</v>
      </c>
      <c r="AJ580" s="89" t="s">
        <v>51</v>
      </c>
      <c r="AL580" s="83"/>
      <c r="AM580" s="83"/>
      <c r="AN580" s="83"/>
      <c r="AO580" s="83"/>
      <c r="AP580" s="83"/>
      <c r="AX580" s="80" t="s">
        <v>906</v>
      </c>
      <c r="AY580" s="80" t="s">
        <v>51</v>
      </c>
    </row>
    <row r="581" s="80" customFormat="1" ht="17.25" spans="1:51">
      <c r="A581" s="95"/>
      <c r="B581" s="95"/>
      <c r="C581" s="95"/>
      <c r="D581" s="95"/>
      <c r="E581" s="95"/>
      <c r="F581" s="95"/>
      <c r="G581" s="95"/>
      <c r="H581" s="95"/>
      <c r="I581" s="95"/>
      <c r="J581" s="95"/>
      <c r="K581" s="95"/>
      <c r="Y581" s="98"/>
      <c r="Z581" s="80">
        <f t="shared" si="30"/>
        <v>0</v>
      </c>
      <c r="AA581" s="80" t="str">
        <f t="shared" si="29"/>
        <v>张江支行</v>
      </c>
      <c r="AB581" s="81" t="s">
        <v>475</v>
      </c>
      <c r="AC581" s="81">
        <v>0</v>
      </c>
      <c r="AD581" s="81">
        <v>0</v>
      </c>
      <c r="AE581" s="81">
        <v>0</v>
      </c>
      <c r="AF581" s="81">
        <v>6000</v>
      </c>
      <c r="AG581" s="80" t="str">
        <f>IFERROR(VLOOKUP(AB581,$AI:$AJ,2,FALSE),0)</f>
        <v>张江支行</v>
      </c>
      <c r="AI581" s="89" t="s">
        <v>489</v>
      </c>
      <c r="AJ581" s="89" t="s">
        <v>51</v>
      </c>
      <c r="AL581" s="83"/>
      <c r="AM581" s="83"/>
      <c r="AN581" s="83"/>
      <c r="AO581" s="83"/>
      <c r="AP581" s="83"/>
      <c r="AX581" s="80" t="s">
        <v>489</v>
      </c>
      <c r="AY581" s="80" t="s">
        <v>51</v>
      </c>
    </row>
    <row r="582" s="80" customFormat="1" ht="17.25" spans="1:51">
      <c r="A582" s="95"/>
      <c r="B582" s="95"/>
      <c r="C582" s="95"/>
      <c r="D582" s="95"/>
      <c r="E582" s="95"/>
      <c r="F582" s="95"/>
      <c r="G582" s="95"/>
      <c r="H582" s="95"/>
      <c r="I582" s="95"/>
      <c r="J582" s="95"/>
      <c r="K582" s="95"/>
      <c r="Y582" s="98"/>
      <c r="Z582" s="80">
        <f t="shared" si="30"/>
        <v>0</v>
      </c>
      <c r="AA582" s="80" t="str">
        <f t="shared" si="29"/>
        <v>合庆支行</v>
      </c>
      <c r="AB582" s="81" t="s">
        <v>946</v>
      </c>
      <c r="AC582" s="81">
        <v>0</v>
      </c>
      <c r="AD582" s="81">
        <v>0</v>
      </c>
      <c r="AE582" s="81">
        <v>0</v>
      </c>
      <c r="AF582" s="81">
        <v>0</v>
      </c>
      <c r="AG582" s="80" t="str">
        <f>IFERROR(VLOOKUP(AB582,$AI:$AJ,2,FALSE),0)</f>
        <v>合庆支行</v>
      </c>
      <c r="AI582" s="89" t="s">
        <v>948</v>
      </c>
      <c r="AJ582" s="89" t="s">
        <v>51</v>
      </c>
      <c r="AL582" s="83"/>
      <c r="AM582" s="83"/>
      <c r="AN582" s="83"/>
      <c r="AO582" s="83"/>
      <c r="AP582" s="83"/>
      <c r="AX582" s="80" t="s">
        <v>948</v>
      </c>
      <c r="AY582" s="80" t="s">
        <v>51</v>
      </c>
    </row>
    <row r="583" s="80" customFormat="1" ht="17.25" spans="1:51">
      <c r="A583" s="95"/>
      <c r="B583" s="95"/>
      <c r="C583" s="95"/>
      <c r="D583" s="95"/>
      <c r="E583" s="95"/>
      <c r="F583" s="95"/>
      <c r="G583" s="95"/>
      <c r="H583" s="95"/>
      <c r="I583" s="95"/>
      <c r="J583" s="95"/>
      <c r="K583" s="95"/>
      <c r="Y583" s="98"/>
      <c r="Z583" s="80">
        <f t="shared" si="30"/>
        <v>0</v>
      </c>
      <c r="AA583" s="80">
        <f t="shared" si="29"/>
        <v>0</v>
      </c>
      <c r="AB583" s="81" t="s">
        <v>947</v>
      </c>
      <c r="AC583" s="81">
        <v>0</v>
      </c>
      <c r="AD583" s="81">
        <v>0</v>
      </c>
      <c r="AE583" s="81">
        <v>0</v>
      </c>
      <c r="AF583" s="81">
        <v>0</v>
      </c>
      <c r="AG583" s="80">
        <f>IFERROR(VLOOKUP(AB583,$AI:$AJ,2,FALSE),0)</f>
        <v>0</v>
      </c>
      <c r="AI583" s="89" t="s">
        <v>949</v>
      </c>
      <c r="AJ583" s="89" t="s">
        <v>51</v>
      </c>
      <c r="AL583" s="83"/>
      <c r="AM583" s="83"/>
      <c r="AN583" s="83"/>
      <c r="AO583" s="83"/>
      <c r="AP583" s="83"/>
      <c r="AX583" s="80" t="s">
        <v>949</v>
      </c>
      <c r="AY583" s="80" t="s">
        <v>51</v>
      </c>
    </row>
    <row r="584" s="80" customFormat="1" ht="17.25" spans="1:51">
      <c r="A584" s="95"/>
      <c r="B584" s="95"/>
      <c r="C584" s="95"/>
      <c r="D584" s="95"/>
      <c r="E584" s="95"/>
      <c r="F584" s="95"/>
      <c r="G584" s="95"/>
      <c r="H584" s="95"/>
      <c r="I584" s="95"/>
      <c r="J584" s="95"/>
      <c r="K584" s="95"/>
      <c r="Y584" s="98"/>
      <c r="Z584" s="80">
        <f t="shared" si="30"/>
        <v>0</v>
      </c>
      <c r="AA584" s="80" t="str">
        <f t="shared" si="29"/>
        <v>和炯路支行</v>
      </c>
      <c r="AB584" s="81" t="s">
        <v>751</v>
      </c>
      <c r="AC584" s="81">
        <v>0</v>
      </c>
      <c r="AD584" s="81">
        <v>0</v>
      </c>
      <c r="AE584" s="81">
        <v>0</v>
      </c>
      <c r="AF584" s="81">
        <v>0</v>
      </c>
      <c r="AG584" s="80" t="str">
        <f>IFERROR(VLOOKUP(AB584,$AI:$AJ,2,FALSE),0)</f>
        <v>和炯路支行</v>
      </c>
      <c r="AI584" s="93" t="s">
        <v>510</v>
      </c>
      <c r="AJ584" s="89" t="s">
        <v>199</v>
      </c>
      <c r="AL584" s="83"/>
      <c r="AM584" s="83"/>
      <c r="AN584" s="83"/>
      <c r="AO584" s="83"/>
      <c r="AP584" s="83"/>
      <c r="AX584" s="80" t="s">
        <v>510</v>
      </c>
      <c r="AY584" s="80" t="s">
        <v>199</v>
      </c>
    </row>
    <row r="585" s="80" customFormat="1" ht="17.25" spans="1:51">
      <c r="A585" s="95"/>
      <c r="B585" s="95"/>
      <c r="C585" s="95"/>
      <c r="D585" s="95"/>
      <c r="E585" s="95"/>
      <c r="F585" s="95"/>
      <c r="G585" s="95"/>
      <c r="H585" s="95"/>
      <c r="I585" s="95"/>
      <c r="J585" s="95"/>
      <c r="K585" s="95"/>
      <c r="Y585" s="98"/>
      <c r="Z585" s="80">
        <f t="shared" si="30"/>
        <v>0</v>
      </c>
      <c r="AA585" s="80" t="str">
        <f t="shared" si="29"/>
        <v>三林支行</v>
      </c>
      <c r="AB585" s="81" t="s">
        <v>720</v>
      </c>
      <c r="AC585" s="81">
        <v>0</v>
      </c>
      <c r="AD585" s="81">
        <v>0</v>
      </c>
      <c r="AE585" s="81">
        <v>0</v>
      </c>
      <c r="AF585" s="81">
        <v>0</v>
      </c>
      <c r="AG585" s="80" t="str">
        <f>IFERROR(VLOOKUP(AB585,$AI:$AJ,2,FALSE),0)</f>
        <v>三林支行</v>
      </c>
      <c r="AI585" s="94" t="s">
        <v>531</v>
      </c>
      <c r="AJ585" s="89" t="s">
        <v>199</v>
      </c>
      <c r="AL585" s="83"/>
      <c r="AM585" s="83"/>
      <c r="AN585" s="83"/>
      <c r="AO585" s="83"/>
      <c r="AP585" s="83"/>
      <c r="AX585" s="80" t="s">
        <v>531</v>
      </c>
      <c r="AY585" s="80" t="s">
        <v>199</v>
      </c>
    </row>
    <row r="586" s="80" customFormat="1" ht="17.25" spans="1:51">
      <c r="A586" s="95"/>
      <c r="B586" s="95"/>
      <c r="C586" s="95"/>
      <c r="D586" s="95"/>
      <c r="E586" s="95"/>
      <c r="F586" s="95"/>
      <c r="G586" s="95"/>
      <c r="H586" s="95"/>
      <c r="I586" s="95"/>
      <c r="J586" s="95"/>
      <c r="K586" s="95"/>
      <c r="Y586" s="98"/>
      <c r="Z586" s="80">
        <f t="shared" si="30"/>
        <v>0</v>
      </c>
      <c r="AA586" s="80">
        <f t="shared" si="29"/>
        <v>0</v>
      </c>
      <c r="AB586" s="81" t="s">
        <v>950</v>
      </c>
      <c r="AC586" s="81">
        <v>0</v>
      </c>
      <c r="AD586" s="81">
        <v>0</v>
      </c>
      <c r="AE586" s="81">
        <v>0</v>
      </c>
      <c r="AF586" s="81">
        <v>0</v>
      </c>
      <c r="AG586" s="80">
        <f>IFERROR(VLOOKUP(AB586,$AI:$AJ,2,FALSE),0)</f>
        <v>0</v>
      </c>
      <c r="AI586" s="94" t="s">
        <v>94</v>
      </c>
      <c r="AJ586" s="89" t="s">
        <v>199</v>
      </c>
      <c r="AL586" s="83"/>
      <c r="AM586" s="83"/>
      <c r="AN586" s="83"/>
      <c r="AO586" s="83"/>
      <c r="AP586" s="83"/>
      <c r="AX586" s="80" t="s">
        <v>94</v>
      </c>
      <c r="AY586" s="80" t="s">
        <v>199</v>
      </c>
    </row>
    <row r="587" s="80" customFormat="1" ht="17.25" spans="1:51">
      <c r="A587" s="95"/>
      <c r="B587" s="95"/>
      <c r="C587" s="95"/>
      <c r="D587" s="95"/>
      <c r="E587" s="95"/>
      <c r="F587" s="95"/>
      <c r="G587" s="95"/>
      <c r="H587" s="95"/>
      <c r="I587" s="95"/>
      <c r="J587" s="95"/>
      <c r="K587" s="95"/>
      <c r="Y587" s="98"/>
      <c r="Z587" s="80">
        <f t="shared" si="30"/>
        <v>0</v>
      </c>
      <c r="AA587" s="80" t="str">
        <f t="shared" si="29"/>
        <v>高东支行</v>
      </c>
      <c r="AB587" s="81" t="s">
        <v>943</v>
      </c>
      <c r="AC587" s="81">
        <v>0</v>
      </c>
      <c r="AD587" s="81">
        <v>0</v>
      </c>
      <c r="AE587" s="81">
        <v>0</v>
      </c>
      <c r="AF587" s="81">
        <v>0</v>
      </c>
      <c r="AG587" s="80" t="str">
        <f>IFERROR(VLOOKUP(AB587,$AI:$AJ,2,FALSE),0)</f>
        <v>高东支行</v>
      </c>
      <c r="AI587" s="89" t="s">
        <v>951</v>
      </c>
      <c r="AJ587" s="89" t="s">
        <v>199</v>
      </c>
      <c r="AL587" s="83"/>
      <c r="AM587" s="83"/>
      <c r="AN587" s="83"/>
      <c r="AO587" s="83"/>
      <c r="AP587" s="83"/>
      <c r="AX587" s="80" t="s">
        <v>951</v>
      </c>
      <c r="AY587" s="80" t="s">
        <v>199</v>
      </c>
    </row>
    <row r="588" s="80" customFormat="1" ht="17.25" spans="1:51">
      <c r="A588" s="95"/>
      <c r="B588" s="95"/>
      <c r="C588" s="95"/>
      <c r="D588" s="95"/>
      <c r="E588" s="95"/>
      <c r="F588" s="95"/>
      <c r="G588" s="95"/>
      <c r="H588" s="95"/>
      <c r="I588" s="95"/>
      <c r="J588" s="95"/>
      <c r="K588" s="95"/>
      <c r="Y588" s="98"/>
      <c r="Z588" s="80">
        <f t="shared" si="30"/>
        <v>0</v>
      </c>
      <c r="AA588" s="80" t="str">
        <f t="shared" si="29"/>
        <v>东沟支行</v>
      </c>
      <c r="AB588" s="81" t="s">
        <v>477</v>
      </c>
      <c r="AC588" s="81">
        <v>0</v>
      </c>
      <c r="AD588" s="81">
        <v>0</v>
      </c>
      <c r="AE588" s="81">
        <v>0</v>
      </c>
      <c r="AF588" s="81">
        <v>135000</v>
      </c>
      <c r="AG588" s="80" t="str">
        <f>IFERROR(VLOOKUP(AB588,$AI:$AJ,2,FALSE),0)</f>
        <v>东沟支行</v>
      </c>
      <c r="AI588" s="89" t="s">
        <v>952</v>
      </c>
      <c r="AJ588" s="89" t="s">
        <v>199</v>
      </c>
      <c r="AL588" s="83"/>
      <c r="AM588" s="83"/>
      <c r="AN588" s="83"/>
      <c r="AO588" s="83"/>
      <c r="AP588" s="83"/>
      <c r="AX588" s="80" t="s">
        <v>952</v>
      </c>
      <c r="AY588" s="80" t="s">
        <v>199</v>
      </c>
    </row>
    <row r="589" s="80" customFormat="1" ht="17.25" spans="1:51">
      <c r="A589" s="95"/>
      <c r="B589" s="95"/>
      <c r="C589" s="95"/>
      <c r="D589" s="95"/>
      <c r="E589" s="95"/>
      <c r="F589" s="95"/>
      <c r="G589" s="95"/>
      <c r="H589" s="95"/>
      <c r="I589" s="95"/>
      <c r="J589" s="95"/>
      <c r="K589" s="95"/>
      <c r="Y589" s="98"/>
      <c r="Z589" s="80">
        <f t="shared" si="30"/>
        <v>0</v>
      </c>
      <c r="AA589" s="80" t="str">
        <f t="shared" si="29"/>
        <v>运营管理部</v>
      </c>
      <c r="AB589" s="81" t="s">
        <v>375</v>
      </c>
      <c r="AC589" s="81">
        <v>0</v>
      </c>
      <c r="AD589" s="81">
        <v>0</v>
      </c>
      <c r="AE589" s="81">
        <v>0</v>
      </c>
      <c r="AF589" s="81">
        <v>0</v>
      </c>
      <c r="AG589" s="80" t="str">
        <f>IFERROR(VLOOKUP(AB589,$AI:$AJ,2,FALSE),0)</f>
        <v>运营管理部</v>
      </c>
      <c r="AI589" s="89" t="s">
        <v>953</v>
      </c>
      <c r="AJ589" s="89" t="s">
        <v>199</v>
      </c>
      <c r="AL589" s="83"/>
      <c r="AM589" s="83"/>
      <c r="AN589" s="83"/>
      <c r="AO589" s="83"/>
      <c r="AP589" s="83"/>
      <c r="AX589" s="80" t="s">
        <v>953</v>
      </c>
      <c r="AY589" s="80" t="s">
        <v>199</v>
      </c>
    </row>
    <row r="590" s="80" customFormat="1" ht="17.25" spans="1:51">
      <c r="A590" s="95"/>
      <c r="B590" s="95"/>
      <c r="C590" s="95"/>
      <c r="D590" s="95"/>
      <c r="E590" s="95"/>
      <c r="F590" s="95"/>
      <c r="G590" s="95"/>
      <c r="H590" s="95"/>
      <c r="I590" s="95"/>
      <c r="J590" s="95"/>
      <c r="K590" s="95"/>
      <c r="Y590" s="98"/>
      <c r="Z590" s="80">
        <f t="shared" si="30"/>
        <v>0</v>
      </c>
      <c r="AA590" s="80" t="str">
        <f t="shared" si="29"/>
        <v>北蔡支行</v>
      </c>
      <c r="AB590" s="81" t="s">
        <v>781</v>
      </c>
      <c r="AC590" s="81">
        <v>0</v>
      </c>
      <c r="AD590" s="81">
        <v>0</v>
      </c>
      <c r="AE590" s="81">
        <v>0</v>
      </c>
      <c r="AF590" s="81">
        <v>0</v>
      </c>
      <c r="AG590" s="80" t="str">
        <f>IFERROR(VLOOKUP(AB590,$AI:$AJ,2,FALSE),0)</f>
        <v>北蔡支行</v>
      </c>
      <c r="AI590" s="89" t="s">
        <v>954</v>
      </c>
      <c r="AJ590" s="89" t="s">
        <v>199</v>
      </c>
      <c r="AL590" s="83"/>
      <c r="AM590" s="83"/>
      <c r="AN590" s="83"/>
      <c r="AO590" s="83"/>
      <c r="AP590" s="83"/>
      <c r="AX590" s="80" t="s">
        <v>954</v>
      </c>
      <c r="AY590" s="80" t="s">
        <v>199</v>
      </c>
    </row>
    <row r="591" s="80" customFormat="1" ht="17.25" spans="1:51">
      <c r="A591" s="95"/>
      <c r="B591" s="95"/>
      <c r="C591" s="95"/>
      <c r="D591" s="95"/>
      <c r="E591" s="95"/>
      <c r="F591" s="95"/>
      <c r="G591" s="95"/>
      <c r="H591" s="95"/>
      <c r="I591" s="95"/>
      <c r="J591" s="95"/>
      <c r="K591" s="95"/>
      <c r="Y591" s="98"/>
      <c r="Z591" s="80">
        <f t="shared" si="30"/>
        <v>0</v>
      </c>
      <c r="AA591" s="80" t="str">
        <f t="shared" si="29"/>
        <v>北蔡支行</v>
      </c>
      <c r="AB591" s="81" t="s">
        <v>777</v>
      </c>
      <c r="AC591" s="81">
        <v>0</v>
      </c>
      <c r="AD591" s="81">
        <v>0</v>
      </c>
      <c r="AE591" s="81">
        <v>0</v>
      </c>
      <c r="AF591" s="81">
        <v>0</v>
      </c>
      <c r="AG591" s="80" t="str">
        <f>IFERROR(VLOOKUP(AB591,$AI:$AJ,2,FALSE),0)</f>
        <v>北蔡支行</v>
      </c>
      <c r="AI591" s="89" t="s">
        <v>956</v>
      </c>
      <c r="AJ591" s="89" t="s">
        <v>199</v>
      </c>
      <c r="AL591" s="83"/>
      <c r="AM591" s="83"/>
      <c r="AN591" s="83"/>
      <c r="AO591" s="83"/>
      <c r="AP591" s="83"/>
      <c r="AX591" s="80" t="s">
        <v>956</v>
      </c>
      <c r="AY591" s="80" t="s">
        <v>199</v>
      </c>
    </row>
    <row r="592" s="80" customFormat="1" ht="17.25" spans="1:51">
      <c r="A592" s="95"/>
      <c r="B592" s="95"/>
      <c r="C592" s="95"/>
      <c r="D592" s="95"/>
      <c r="E592" s="95"/>
      <c r="F592" s="95"/>
      <c r="G592" s="95"/>
      <c r="H592" s="95"/>
      <c r="I592" s="95"/>
      <c r="J592" s="95"/>
      <c r="K592" s="95"/>
      <c r="Y592" s="98"/>
      <c r="Z592" s="80">
        <f t="shared" si="30"/>
        <v>0</v>
      </c>
      <c r="AA592" s="80" t="str">
        <f t="shared" si="29"/>
        <v>王港支行</v>
      </c>
      <c r="AB592" s="81" t="s">
        <v>955</v>
      </c>
      <c r="AC592" s="81">
        <v>0</v>
      </c>
      <c r="AD592" s="81">
        <v>1500</v>
      </c>
      <c r="AE592" s="81">
        <v>0</v>
      </c>
      <c r="AF592" s="81">
        <v>36162</v>
      </c>
      <c r="AG592" s="80" t="str">
        <f>IFERROR(VLOOKUP(AB592,$AI:$AJ,2,FALSE),0)</f>
        <v>王港支行</v>
      </c>
      <c r="AI592" s="89" t="s">
        <v>459</v>
      </c>
      <c r="AJ592" s="89" t="s">
        <v>157</v>
      </c>
      <c r="AL592" s="83"/>
      <c r="AM592" s="83"/>
      <c r="AN592" s="83"/>
      <c r="AO592" s="83"/>
      <c r="AP592" s="83"/>
      <c r="AX592" s="80" t="s">
        <v>459</v>
      </c>
      <c r="AY592" s="80" t="s">
        <v>157</v>
      </c>
    </row>
    <row r="593" s="80" customFormat="1" ht="17.25" spans="1:51">
      <c r="A593" s="95"/>
      <c r="B593" s="95"/>
      <c r="C593" s="95"/>
      <c r="D593" s="95"/>
      <c r="E593" s="95"/>
      <c r="F593" s="95"/>
      <c r="G593" s="95"/>
      <c r="H593" s="95"/>
      <c r="I593" s="95"/>
      <c r="J593" s="95"/>
      <c r="K593" s="95"/>
      <c r="Y593" s="98"/>
      <c r="Z593" s="80">
        <f t="shared" si="30"/>
        <v>0</v>
      </c>
      <c r="AA593" s="80" t="str">
        <f t="shared" si="29"/>
        <v>黄楼支行</v>
      </c>
      <c r="AB593" s="81" t="s">
        <v>957</v>
      </c>
      <c r="AC593" s="81">
        <v>0</v>
      </c>
      <c r="AD593" s="81">
        <v>0</v>
      </c>
      <c r="AE593" s="81">
        <v>0</v>
      </c>
      <c r="AF593" s="81">
        <v>0</v>
      </c>
      <c r="AG593" s="80" t="str">
        <f>IFERROR(VLOOKUP(AB593,$AI:$AJ,2,FALSE),0)</f>
        <v>黄楼支行</v>
      </c>
      <c r="AI593" s="89" t="s">
        <v>625</v>
      </c>
      <c r="AJ593" s="89" t="s">
        <v>107</v>
      </c>
      <c r="AL593" s="83"/>
      <c r="AM593" s="83"/>
      <c r="AN593" s="83"/>
      <c r="AO593" s="83"/>
      <c r="AP593" s="83"/>
      <c r="AX593" s="80" t="s">
        <v>625</v>
      </c>
      <c r="AY593" s="80" t="s">
        <v>107</v>
      </c>
    </row>
    <row r="594" s="80" customFormat="1" ht="17.25" spans="1:51">
      <c r="A594" s="95"/>
      <c r="B594" s="95"/>
      <c r="C594" s="95"/>
      <c r="D594" s="95"/>
      <c r="E594" s="95"/>
      <c r="F594" s="95"/>
      <c r="G594" s="95"/>
      <c r="H594" s="95"/>
      <c r="I594" s="95"/>
      <c r="J594" s="95"/>
      <c r="K594" s="95"/>
      <c r="Y594" s="98"/>
      <c r="Z594" s="80">
        <f t="shared" si="30"/>
        <v>0</v>
      </c>
      <c r="AA594" s="80" t="str">
        <f t="shared" si="29"/>
        <v>江镇支行</v>
      </c>
      <c r="AB594" s="81" t="s">
        <v>958</v>
      </c>
      <c r="AC594" s="81">
        <v>0</v>
      </c>
      <c r="AD594" s="81">
        <v>0</v>
      </c>
      <c r="AE594" s="81">
        <v>0</v>
      </c>
      <c r="AF594" s="81">
        <v>0</v>
      </c>
      <c r="AG594" s="80" t="str">
        <f>IFERROR(VLOOKUP(AB594,$AI:$AJ,2,FALSE),0)</f>
        <v>江镇支行</v>
      </c>
      <c r="AI594" s="89" t="s">
        <v>549</v>
      </c>
      <c r="AJ594" s="89" t="s">
        <v>157</v>
      </c>
      <c r="AL594" s="83"/>
      <c r="AM594" s="83"/>
      <c r="AN594" s="83"/>
      <c r="AO594" s="83"/>
      <c r="AP594" s="83"/>
      <c r="AX594" s="80" t="s">
        <v>549</v>
      </c>
      <c r="AY594" s="80" t="s">
        <v>157</v>
      </c>
    </row>
    <row r="595" s="80" customFormat="1" ht="17.25" spans="1:51">
      <c r="A595" s="95"/>
      <c r="B595" s="95"/>
      <c r="C595" s="95"/>
      <c r="D595" s="95"/>
      <c r="E595" s="95"/>
      <c r="F595" s="95"/>
      <c r="G595" s="95"/>
      <c r="H595" s="95"/>
      <c r="I595" s="95"/>
      <c r="J595" s="95"/>
      <c r="K595" s="95"/>
      <c r="Y595" s="98"/>
      <c r="Z595" s="80">
        <f t="shared" si="30"/>
        <v>0</v>
      </c>
      <c r="AA595" s="80" t="str">
        <f t="shared" si="29"/>
        <v>授信审批部</v>
      </c>
      <c r="AB595" s="81" t="s">
        <v>538</v>
      </c>
      <c r="AC595" s="81">
        <v>0</v>
      </c>
      <c r="AD595" s="81">
        <v>0</v>
      </c>
      <c r="AE595" s="81">
        <v>0</v>
      </c>
      <c r="AF595" s="81">
        <v>0</v>
      </c>
      <c r="AG595" s="80" t="str">
        <f>IFERROR(VLOOKUP(AB595,$AI:$AJ,2,FALSE),0)</f>
        <v>授信审批部</v>
      </c>
      <c r="AI595" s="91" t="s">
        <v>553</v>
      </c>
      <c r="AJ595" s="89" t="s">
        <v>157</v>
      </c>
      <c r="AL595" s="83"/>
      <c r="AM595" s="83"/>
      <c r="AN595" s="83"/>
      <c r="AO595" s="83"/>
      <c r="AP595" s="83"/>
      <c r="AX595" s="80" t="s">
        <v>553</v>
      </c>
      <c r="AY595" s="80" t="s">
        <v>157</v>
      </c>
    </row>
    <row r="596" s="80" customFormat="1" ht="17.25" spans="1:51">
      <c r="A596" s="95"/>
      <c r="B596" s="95"/>
      <c r="C596" s="95"/>
      <c r="D596" s="95"/>
      <c r="E596" s="95"/>
      <c r="F596" s="95"/>
      <c r="G596" s="95"/>
      <c r="H596" s="95"/>
      <c r="I596" s="95"/>
      <c r="J596" s="95"/>
      <c r="K596" s="95"/>
      <c r="Y596" s="98"/>
      <c r="Z596" s="80">
        <f t="shared" si="30"/>
        <v>0</v>
      </c>
      <c r="AA596" s="80" t="str">
        <f t="shared" si="29"/>
        <v>南新分理处</v>
      </c>
      <c r="AB596" s="81" t="s">
        <v>832</v>
      </c>
      <c r="AC596" s="81">
        <v>0</v>
      </c>
      <c r="AD596" s="81">
        <v>0</v>
      </c>
      <c r="AE596" s="81">
        <v>0</v>
      </c>
      <c r="AF596" s="81">
        <v>0</v>
      </c>
      <c r="AG596" s="80" t="str">
        <f>IFERROR(VLOOKUP(AB596,$AI:$AJ,2,FALSE),0)</f>
        <v>南新分理处</v>
      </c>
      <c r="AI596" s="89" t="s">
        <v>646</v>
      </c>
      <c r="AJ596" s="89" t="s">
        <v>157</v>
      </c>
      <c r="AL596" s="83"/>
      <c r="AM596" s="83"/>
      <c r="AN596" s="83"/>
      <c r="AO596" s="83"/>
      <c r="AP596" s="83"/>
      <c r="AX596" s="80" t="s">
        <v>646</v>
      </c>
      <c r="AY596" s="80" t="s">
        <v>157</v>
      </c>
    </row>
    <row r="597" s="80" customFormat="1" ht="17.25" spans="1:51">
      <c r="A597" s="95"/>
      <c r="B597" s="95"/>
      <c r="C597" s="95"/>
      <c r="D597" s="95"/>
      <c r="E597" s="95"/>
      <c r="F597" s="95"/>
      <c r="G597" s="95"/>
      <c r="H597" s="95"/>
      <c r="I597" s="95"/>
      <c r="J597" s="95"/>
      <c r="K597" s="95"/>
      <c r="Y597" s="98"/>
      <c r="Z597" s="80">
        <f t="shared" si="30"/>
        <v>0</v>
      </c>
      <c r="AA597" s="80">
        <f t="shared" si="29"/>
        <v>0</v>
      </c>
      <c r="AB597" s="81" t="s">
        <v>959</v>
      </c>
      <c r="AC597" s="81">
        <v>0</v>
      </c>
      <c r="AD597" s="81">
        <v>0</v>
      </c>
      <c r="AE597" s="81">
        <v>0</v>
      </c>
      <c r="AF597" s="81">
        <v>0</v>
      </c>
      <c r="AG597" s="80">
        <f>IFERROR(VLOOKUP(AB597,$AI:$AJ,2,FALSE),0)</f>
        <v>0</v>
      </c>
      <c r="AI597" s="92" t="s">
        <v>960</v>
      </c>
      <c r="AJ597" s="89" t="s">
        <v>157</v>
      </c>
      <c r="AL597" s="83"/>
      <c r="AM597" s="83"/>
      <c r="AN597" s="83"/>
      <c r="AO597" s="83"/>
      <c r="AP597" s="83"/>
      <c r="AX597" s="80" t="s">
        <v>960</v>
      </c>
      <c r="AY597" s="80" t="s">
        <v>157</v>
      </c>
    </row>
    <row r="598" s="80" customFormat="1" ht="17.25" spans="1:51">
      <c r="A598" s="95"/>
      <c r="B598" s="95"/>
      <c r="C598" s="95"/>
      <c r="D598" s="95"/>
      <c r="E598" s="95"/>
      <c r="F598" s="95"/>
      <c r="G598" s="95"/>
      <c r="H598" s="95"/>
      <c r="I598" s="95"/>
      <c r="J598" s="95"/>
      <c r="K598" s="95"/>
      <c r="Y598" s="98"/>
      <c r="Z598" s="80">
        <f t="shared" si="30"/>
        <v>0</v>
      </c>
      <c r="AA598" s="80" t="str">
        <f t="shared" si="29"/>
        <v>运营管理部</v>
      </c>
      <c r="AB598" s="81" t="s">
        <v>307</v>
      </c>
      <c r="AC598" s="81">
        <v>0</v>
      </c>
      <c r="AD598" s="81">
        <v>0</v>
      </c>
      <c r="AE598" s="81">
        <v>0</v>
      </c>
      <c r="AF598" s="81">
        <v>0</v>
      </c>
      <c r="AG598" s="80" t="str">
        <f>IFERROR(VLOOKUP(AB598,$AI:$AJ,2,FALSE),0)</f>
        <v>运营管理部</v>
      </c>
      <c r="AI598" s="93" t="s">
        <v>961</v>
      </c>
      <c r="AJ598" s="89" t="s">
        <v>157</v>
      </c>
      <c r="AL598" s="83"/>
      <c r="AM598" s="83"/>
      <c r="AN598" s="83"/>
      <c r="AO598" s="83"/>
      <c r="AP598" s="83"/>
      <c r="AX598" s="80" t="s">
        <v>961</v>
      </c>
      <c r="AY598" s="80" t="s">
        <v>157</v>
      </c>
    </row>
    <row r="599" s="80" customFormat="1" ht="17.25" spans="1:51">
      <c r="A599" s="95"/>
      <c r="B599" s="95"/>
      <c r="C599" s="95"/>
      <c r="D599" s="95"/>
      <c r="E599" s="95"/>
      <c r="F599" s="95"/>
      <c r="G599" s="95"/>
      <c r="H599" s="95"/>
      <c r="I599" s="95"/>
      <c r="J599" s="95"/>
      <c r="K599" s="95"/>
      <c r="Y599" s="98"/>
      <c r="Z599" s="80">
        <f t="shared" si="30"/>
        <v>0</v>
      </c>
      <c r="AA599" s="80" t="str">
        <f t="shared" si="29"/>
        <v>金桥支行</v>
      </c>
      <c r="AB599" s="81" t="s">
        <v>249</v>
      </c>
      <c r="AC599" s="81">
        <v>0</v>
      </c>
      <c r="AD599" s="81">
        <v>0</v>
      </c>
      <c r="AE599" s="81">
        <v>0</v>
      </c>
      <c r="AF599" s="81">
        <v>0</v>
      </c>
      <c r="AG599" s="80" t="str">
        <f>IFERROR(VLOOKUP(AB599,$AI:$AJ,2,FALSE),0)</f>
        <v>金桥支行</v>
      </c>
      <c r="AI599" s="94" t="s">
        <v>962</v>
      </c>
      <c r="AJ599" s="89" t="s">
        <v>66</v>
      </c>
      <c r="AL599" s="83"/>
      <c r="AM599" s="83"/>
      <c r="AN599" s="83"/>
      <c r="AO599" s="83"/>
      <c r="AP599" s="83"/>
      <c r="AX599" s="80" t="s">
        <v>962</v>
      </c>
      <c r="AY599" s="80" t="s">
        <v>66</v>
      </c>
    </row>
    <row r="600" s="80" customFormat="1" ht="17.25" spans="1:51">
      <c r="A600" s="95"/>
      <c r="B600" s="95"/>
      <c r="C600" s="95"/>
      <c r="D600" s="95"/>
      <c r="E600" s="95"/>
      <c r="F600" s="95"/>
      <c r="G600" s="95"/>
      <c r="H600" s="95"/>
      <c r="I600" s="95"/>
      <c r="J600" s="95"/>
      <c r="K600" s="95"/>
      <c r="Y600" s="98"/>
      <c r="Z600" s="80">
        <f t="shared" si="30"/>
        <v>0</v>
      </c>
      <c r="AA600" s="80" t="str">
        <f t="shared" si="29"/>
        <v>高桥支行</v>
      </c>
      <c r="AB600" s="81" t="s">
        <v>481</v>
      </c>
      <c r="AC600" s="81">
        <v>0</v>
      </c>
      <c r="AD600" s="81">
        <v>0</v>
      </c>
      <c r="AE600" s="81">
        <v>0</v>
      </c>
      <c r="AF600" s="81">
        <v>192000</v>
      </c>
      <c r="AG600" s="80" t="str">
        <f>IFERROR(VLOOKUP(AB600,$AI:$AJ,2,FALSE),0)</f>
        <v>高桥支行</v>
      </c>
      <c r="AI600" s="89" t="s">
        <v>567</v>
      </c>
      <c r="AJ600" s="89" t="s">
        <v>66</v>
      </c>
      <c r="AL600" s="83"/>
      <c r="AM600" s="83"/>
      <c r="AN600" s="83"/>
      <c r="AO600" s="83"/>
      <c r="AP600" s="83"/>
      <c r="AX600" s="80" t="s">
        <v>567</v>
      </c>
      <c r="AY600" s="80" t="s">
        <v>66</v>
      </c>
    </row>
    <row r="601" s="80" customFormat="1" ht="17.25" spans="1:51">
      <c r="A601" s="95"/>
      <c r="B601" s="95"/>
      <c r="C601" s="95"/>
      <c r="D601" s="95"/>
      <c r="E601" s="95"/>
      <c r="F601" s="95"/>
      <c r="G601" s="95"/>
      <c r="H601" s="95"/>
      <c r="I601" s="95"/>
      <c r="J601" s="95"/>
      <c r="K601" s="95"/>
      <c r="Y601" s="98"/>
      <c r="Z601" s="80">
        <f t="shared" si="30"/>
        <v>0</v>
      </c>
      <c r="AA601" s="80" t="str">
        <f t="shared" si="29"/>
        <v>北蔡支行</v>
      </c>
      <c r="AB601" s="81" t="s">
        <v>788</v>
      </c>
      <c r="AC601" s="81">
        <v>0</v>
      </c>
      <c r="AD601" s="81">
        <v>25000</v>
      </c>
      <c r="AE601" s="81">
        <v>0</v>
      </c>
      <c r="AF601" s="81">
        <v>25000</v>
      </c>
      <c r="AG601" s="80" t="str">
        <f>IFERROR(VLOOKUP(AB601,$AI:$AJ,2,FALSE),0)</f>
        <v>北蔡支行</v>
      </c>
      <c r="AI601" s="89" t="s">
        <v>963</v>
      </c>
      <c r="AJ601" s="89" t="s">
        <v>66</v>
      </c>
      <c r="AL601" s="83"/>
      <c r="AM601" s="83"/>
      <c r="AN601" s="83"/>
      <c r="AO601" s="83"/>
      <c r="AP601" s="83"/>
      <c r="AX601" s="80" t="s">
        <v>963</v>
      </c>
      <c r="AY601" s="80" t="s">
        <v>66</v>
      </c>
    </row>
    <row r="602" s="80" customFormat="1" ht="17.25" spans="1:51">
      <c r="A602" s="95"/>
      <c r="B602" s="95"/>
      <c r="C602" s="95"/>
      <c r="D602" s="95"/>
      <c r="E602" s="95"/>
      <c r="F602" s="95"/>
      <c r="G602" s="95"/>
      <c r="H602" s="95"/>
      <c r="I602" s="95"/>
      <c r="J602" s="95"/>
      <c r="K602" s="95"/>
      <c r="Y602" s="98"/>
      <c r="Z602" s="80">
        <f t="shared" si="30"/>
        <v>0</v>
      </c>
      <c r="AA602" s="80" t="str">
        <f t="shared" si="29"/>
        <v>洋泾支行</v>
      </c>
      <c r="AB602" s="81" t="s">
        <v>703</v>
      </c>
      <c r="AC602" s="81">
        <v>0</v>
      </c>
      <c r="AD602" s="81">
        <v>0</v>
      </c>
      <c r="AE602" s="81">
        <v>5</v>
      </c>
      <c r="AF602" s="81">
        <v>0</v>
      </c>
      <c r="AG602" s="80" t="str">
        <f>IFERROR(VLOOKUP(AB602,$AI:$AJ,2,FALSE),0)</f>
        <v>洋泾支行</v>
      </c>
      <c r="AI602" s="89" t="s">
        <v>136</v>
      </c>
      <c r="AJ602" s="89" t="s">
        <v>66</v>
      </c>
      <c r="AL602" s="83"/>
      <c r="AM602" s="83"/>
      <c r="AN602" s="83"/>
      <c r="AO602" s="83"/>
      <c r="AP602" s="83"/>
      <c r="AX602" s="80" t="s">
        <v>136</v>
      </c>
      <c r="AY602" s="80" t="s">
        <v>66</v>
      </c>
    </row>
    <row r="603" s="80" customFormat="1" ht="17.25" spans="1:51">
      <c r="A603" s="95"/>
      <c r="B603" s="95"/>
      <c r="C603" s="95"/>
      <c r="D603" s="95"/>
      <c r="E603" s="95"/>
      <c r="F603" s="95"/>
      <c r="G603" s="95"/>
      <c r="H603" s="95"/>
      <c r="I603" s="95"/>
      <c r="J603" s="95"/>
      <c r="K603" s="95"/>
      <c r="Y603" s="98"/>
      <c r="Z603" s="80">
        <f t="shared" si="30"/>
        <v>0</v>
      </c>
      <c r="AA603" s="80" t="str">
        <f t="shared" si="29"/>
        <v>江镇支行</v>
      </c>
      <c r="AB603" s="81" t="s">
        <v>964</v>
      </c>
      <c r="AC603" s="81">
        <v>0</v>
      </c>
      <c r="AD603" s="81">
        <v>0</v>
      </c>
      <c r="AE603" s="81">
        <v>0</v>
      </c>
      <c r="AF603" s="81">
        <v>0</v>
      </c>
      <c r="AG603" s="80" t="str">
        <f>IFERROR(VLOOKUP(AB603,$AI:$AJ,2,FALSE),0)</f>
        <v>江镇支行</v>
      </c>
      <c r="AI603" s="89" t="s">
        <v>711</v>
      </c>
      <c r="AJ603" s="89" t="s">
        <v>66</v>
      </c>
      <c r="AL603" s="83"/>
      <c r="AM603" s="83"/>
      <c r="AN603" s="83"/>
      <c r="AO603" s="83"/>
      <c r="AP603" s="83"/>
      <c r="AX603" s="80" t="s">
        <v>711</v>
      </c>
      <c r="AY603" s="80" t="s">
        <v>66</v>
      </c>
    </row>
    <row r="604" s="80" customFormat="1" ht="17.25" spans="1:51">
      <c r="A604" s="95"/>
      <c r="B604" s="95"/>
      <c r="C604" s="95"/>
      <c r="D604" s="95"/>
      <c r="E604" s="95"/>
      <c r="F604" s="95"/>
      <c r="G604" s="95"/>
      <c r="H604" s="95"/>
      <c r="I604" s="95"/>
      <c r="J604" s="95"/>
      <c r="K604" s="95"/>
      <c r="Y604" s="98"/>
      <c r="Z604" s="80">
        <f t="shared" si="30"/>
        <v>0</v>
      </c>
      <c r="AA604" s="80">
        <f t="shared" si="29"/>
        <v>0</v>
      </c>
      <c r="AB604" s="81" t="s">
        <v>965</v>
      </c>
      <c r="AC604" s="81">
        <v>0</v>
      </c>
      <c r="AD604" s="81">
        <v>0</v>
      </c>
      <c r="AE604" s="81">
        <v>0</v>
      </c>
      <c r="AF604" s="81">
        <v>0</v>
      </c>
      <c r="AG604" s="80">
        <f>IFERROR(VLOOKUP(AB604,$AI:$AJ,2,FALSE),0)</f>
        <v>0</v>
      </c>
      <c r="AI604" s="89" t="s">
        <v>966</v>
      </c>
      <c r="AJ604" s="89" t="s">
        <v>66</v>
      </c>
      <c r="AL604" s="83"/>
      <c r="AM604" s="83"/>
      <c r="AN604" s="83"/>
      <c r="AO604" s="83"/>
      <c r="AP604" s="83"/>
      <c r="AX604" s="80" t="s">
        <v>966</v>
      </c>
      <c r="AY604" s="80" t="s">
        <v>66</v>
      </c>
    </row>
    <row r="605" s="80" customFormat="1" ht="17.25" spans="1:51">
      <c r="A605" s="95"/>
      <c r="B605" s="95"/>
      <c r="C605" s="95"/>
      <c r="D605" s="95"/>
      <c r="E605" s="95"/>
      <c r="F605" s="95"/>
      <c r="G605" s="95"/>
      <c r="H605" s="95"/>
      <c r="I605" s="95"/>
      <c r="J605" s="95"/>
      <c r="K605" s="95"/>
      <c r="Y605" s="98"/>
      <c r="Z605" s="80">
        <f t="shared" si="30"/>
        <v>0</v>
      </c>
      <c r="AA605" s="80" t="str">
        <f t="shared" si="29"/>
        <v>香山分理处</v>
      </c>
      <c r="AB605" s="81" t="s">
        <v>484</v>
      </c>
      <c r="AC605" s="81">
        <v>0</v>
      </c>
      <c r="AD605" s="81">
        <v>0</v>
      </c>
      <c r="AE605" s="81">
        <v>0</v>
      </c>
      <c r="AF605" s="81">
        <v>0</v>
      </c>
      <c r="AG605" s="80" t="str">
        <f>IFERROR(VLOOKUP(AB605,$AI:$AJ,2,FALSE),0)</f>
        <v>香山分理处</v>
      </c>
      <c r="AI605" s="89" t="s">
        <v>782</v>
      </c>
      <c r="AJ605" s="89" t="s">
        <v>66</v>
      </c>
      <c r="AL605" s="83"/>
      <c r="AM605" s="83"/>
      <c r="AN605" s="83"/>
      <c r="AO605" s="83"/>
      <c r="AP605" s="83"/>
      <c r="AX605" s="80" t="s">
        <v>782</v>
      </c>
      <c r="AY605" s="80" t="s">
        <v>66</v>
      </c>
    </row>
    <row r="606" s="80" customFormat="1" ht="17.25" spans="1:51">
      <c r="A606" s="95"/>
      <c r="B606" s="95"/>
      <c r="C606" s="95"/>
      <c r="D606" s="95"/>
      <c r="E606" s="95"/>
      <c r="F606" s="95"/>
      <c r="G606" s="95"/>
      <c r="H606" s="95"/>
      <c r="I606" s="95"/>
      <c r="J606" s="95"/>
      <c r="K606" s="95"/>
      <c r="Y606" s="98"/>
      <c r="Z606" s="80">
        <f t="shared" si="30"/>
        <v>0</v>
      </c>
      <c r="AA606" s="80">
        <f t="shared" si="29"/>
        <v>0</v>
      </c>
      <c r="AB606" s="81" t="s">
        <v>967</v>
      </c>
      <c r="AC606" s="81">
        <v>0</v>
      </c>
      <c r="AD606" s="81">
        <v>0</v>
      </c>
      <c r="AE606" s="81">
        <v>0</v>
      </c>
      <c r="AF606" s="81">
        <v>0</v>
      </c>
      <c r="AG606" s="80">
        <f>IFERROR(VLOOKUP(AB606,$AI:$AJ,2,FALSE),0)</f>
        <v>0</v>
      </c>
      <c r="AI606" s="89" t="s">
        <v>969</v>
      </c>
      <c r="AJ606" s="89" t="s">
        <v>66</v>
      </c>
      <c r="AL606" s="83"/>
      <c r="AM606" s="83"/>
      <c r="AN606" s="83"/>
      <c r="AO606" s="83"/>
      <c r="AP606" s="83"/>
      <c r="AX606" s="80" t="s">
        <v>969</v>
      </c>
      <c r="AY606" s="80" t="s">
        <v>66</v>
      </c>
    </row>
    <row r="607" s="80" customFormat="1" ht="17.25" spans="1:51">
      <c r="A607" s="95"/>
      <c r="B607" s="95"/>
      <c r="C607" s="95"/>
      <c r="D607" s="95"/>
      <c r="E607" s="95"/>
      <c r="F607" s="95"/>
      <c r="G607" s="95"/>
      <c r="H607" s="95"/>
      <c r="I607" s="95"/>
      <c r="J607" s="95"/>
      <c r="K607" s="95"/>
      <c r="Y607" s="98"/>
      <c r="Z607" s="80">
        <f t="shared" si="30"/>
        <v>0</v>
      </c>
      <c r="AA607" s="80" t="str">
        <f t="shared" si="29"/>
        <v>黄楼支行</v>
      </c>
      <c r="AB607" s="81" t="s">
        <v>968</v>
      </c>
      <c r="AC607" s="81">
        <v>0</v>
      </c>
      <c r="AD607" s="81">
        <v>0</v>
      </c>
      <c r="AE607" s="81">
        <v>0</v>
      </c>
      <c r="AF607" s="81">
        <v>0</v>
      </c>
      <c r="AG607" s="80" t="str">
        <f>IFERROR(VLOOKUP(AB607,$AI:$AJ,2,FALSE),0)</f>
        <v>黄楼支行</v>
      </c>
      <c r="AI607" s="89" t="s">
        <v>971</v>
      </c>
      <c r="AJ607" s="89" t="s">
        <v>66</v>
      </c>
      <c r="AL607" s="83"/>
      <c r="AM607" s="83"/>
      <c r="AN607" s="83"/>
      <c r="AO607" s="83"/>
      <c r="AP607" s="83"/>
      <c r="AX607" s="80" t="s">
        <v>971</v>
      </c>
      <c r="AY607" s="80" t="s">
        <v>66</v>
      </c>
    </row>
    <row r="608" s="80" customFormat="1" ht="17.25" spans="1:51">
      <c r="A608" s="95"/>
      <c r="B608" s="95"/>
      <c r="C608" s="95"/>
      <c r="D608" s="95"/>
      <c r="E608" s="95"/>
      <c r="F608" s="95"/>
      <c r="G608" s="95"/>
      <c r="H608" s="95"/>
      <c r="I608" s="95"/>
      <c r="J608" s="95"/>
      <c r="K608" s="95"/>
      <c r="Y608" s="98"/>
      <c r="Z608" s="80">
        <f t="shared" si="30"/>
        <v>0</v>
      </c>
      <c r="AA608" s="80" t="str">
        <f t="shared" si="29"/>
        <v>唐镇支行</v>
      </c>
      <c r="AB608" s="81" t="s">
        <v>970</v>
      </c>
      <c r="AC608" s="81">
        <v>0</v>
      </c>
      <c r="AD608" s="81">
        <v>0</v>
      </c>
      <c r="AE608" s="81">
        <v>0</v>
      </c>
      <c r="AF608" s="81">
        <v>0</v>
      </c>
      <c r="AG608" s="80" t="str">
        <f>IFERROR(VLOOKUP(AB608,$AI:$AJ,2,FALSE),0)</f>
        <v>唐镇支行</v>
      </c>
      <c r="AI608" s="89" t="s">
        <v>972</v>
      </c>
      <c r="AJ608" s="89" t="s">
        <v>66</v>
      </c>
      <c r="AL608" s="83"/>
      <c r="AM608" s="83"/>
      <c r="AN608" s="83"/>
      <c r="AO608" s="83"/>
      <c r="AP608" s="83"/>
      <c r="AX608" s="80" t="s">
        <v>972</v>
      </c>
      <c r="AY608" s="80" t="s">
        <v>66</v>
      </c>
    </row>
    <row r="609" s="80" customFormat="1" ht="17.25" spans="1:51">
      <c r="A609" s="95"/>
      <c r="B609" s="95"/>
      <c r="C609" s="95"/>
      <c r="D609" s="95"/>
      <c r="E609" s="95"/>
      <c r="F609" s="95"/>
      <c r="G609" s="95"/>
      <c r="H609" s="95"/>
      <c r="I609" s="95"/>
      <c r="J609" s="95"/>
      <c r="K609" s="95"/>
      <c r="Y609" s="98"/>
      <c r="Z609" s="80">
        <f t="shared" si="30"/>
        <v>0</v>
      </c>
      <c r="AA609" s="80" t="str">
        <f t="shared" si="29"/>
        <v>御桥分理处</v>
      </c>
      <c r="AB609" s="81" t="s">
        <v>486</v>
      </c>
      <c r="AC609" s="81">
        <v>0</v>
      </c>
      <c r="AD609" s="81">
        <v>0</v>
      </c>
      <c r="AE609" s="81">
        <v>0</v>
      </c>
      <c r="AF609" s="81">
        <v>0</v>
      </c>
      <c r="AG609" s="80" t="str">
        <f>IFERROR(VLOOKUP(AB609,$AI:$AJ,2,FALSE),0)</f>
        <v>御桥分理处</v>
      </c>
      <c r="AI609" s="89" t="s">
        <v>974</v>
      </c>
      <c r="AJ609" s="89" t="s">
        <v>66</v>
      </c>
      <c r="AL609" s="83"/>
      <c r="AM609" s="83"/>
      <c r="AN609" s="83"/>
      <c r="AO609" s="83"/>
      <c r="AP609" s="83"/>
      <c r="AX609" s="80" t="s">
        <v>974</v>
      </c>
      <c r="AY609" s="80" t="s">
        <v>66</v>
      </c>
    </row>
    <row r="610" s="80" customFormat="1" ht="17.25" spans="1:51">
      <c r="A610" s="95"/>
      <c r="B610" s="95"/>
      <c r="C610" s="95"/>
      <c r="D610" s="95"/>
      <c r="E610" s="95"/>
      <c r="F610" s="95"/>
      <c r="G610" s="95"/>
      <c r="H610" s="95"/>
      <c r="I610" s="95"/>
      <c r="J610" s="95"/>
      <c r="K610" s="95"/>
      <c r="Y610" s="98"/>
      <c r="Z610" s="80">
        <f t="shared" si="30"/>
        <v>0</v>
      </c>
      <c r="AA610" s="80">
        <f t="shared" si="29"/>
        <v>0</v>
      </c>
      <c r="AB610" s="81" t="s">
        <v>973</v>
      </c>
      <c r="AC610" s="81">
        <v>0</v>
      </c>
      <c r="AD610" s="81">
        <v>0</v>
      </c>
      <c r="AE610" s="81">
        <v>0</v>
      </c>
      <c r="AF610" s="81">
        <v>0</v>
      </c>
      <c r="AG610" s="80">
        <f>IFERROR(VLOOKUP(AB610,$AI:$AJ,2,FALSE),0)</f>
        <v>0</v>
      </c>
      <c r="AI610" s="89" t="s">
        <v>475</v>
      </c>
      <c r="AJ610" s="89" t="s">
        <v>66</v>
      </c>
      <c r="AL610" s="83"/>
      <c r="AM610" s="83"/>
      <c r="AN610" s="83"/>
      <c r="AO610" s="83"/>
      <c r="AP610" s="83"/>
      <c r="AX610" s="80" t="s">
        <v>475</v>
      </c>
      <c r="AY610" s="80" t="s">
        <v>66</v>
      </c>
    </row>
    <row r="611" s="80" customFormat="1" ht="17.25" spans="1:51">
      <c r="A611" s="95"/>
      <c r="B611" s="95"/>
      <c r="C611" s="95"/>
      <c r="D611" s="95"/>
      <c r="E611" s="95"/>
      <c r="F611" s="95"/>
      <c r="G611" s="95"/>
      <c r="H611" s="95"/>
      <c r="I611" s="95"/>
      <c r="J611" s="95"/>
      <c r="K611" s="95"/>
      <c r="Y611" s="98"/>
      <c r="Z611" s="80">
        <f t="shared" si="30"/>
        <v>0</v>
      </c>
      <c r="AA611" s="80" t="str">
        <f t="shared" si="29"/>
        <v>三林支行</v>
      </c>
      <c r="AB611" s="81" t="s">
        <v>732</v>
      </c>
      <c r="AC611" s="81">
        <v>0</v>
      </c>
      <c r="AD611" s="81">
        <v>0</v>
      </c>
      <c r="AE611" s="81">
        <v>0</v>
      </c>
      <c r="AF611" s="81">
        <v>0</v>
      </c>
      <c r="AG611" s="80" t="str">
        <f>IFERROR(VLOOKUP(AB611,$AI:$AJ,2,FALSE),0)</f>
        <v>三林支行</v>
      </c>
      <c r="AI611" s="89" t="s">
        <v>203</v>
      </c>
      <c r="AJ611" s="89" t="s">
        <v>163</v>
      </c>
      <c r="AL611" s="83"/>
      <c r="AM611" s="83"/>
      <c r="AN611" s="83"/>
      <c r="AO611" s="83"/>
      <c r="AP611" s="83"/>
      <c r="AX611" s="80" t="s">
        <v>203</v>
      </c>
      <c r="AY611" s="80" t="s">
        <v>163</v>
      </c>
    </row>
    <row r="612" s="80" customFormat="1" ht="17.25" spans="1:51">
      <c r="A612" s="95"/>
      <c r="B612" s="95"/>
      <c r="C612" s="95"/>
      <c r="D612" s="95"/>
      <c r="E612" s="95"/>
      <c r="F612" s="95"/>
      <c r="G612" s="95"/>
      <c r="H612" s="95"/>
      <c r="I612" s="95"/>
      <c r="J612" s="95"/>
      <c r="K612" s="95"/>
      <c r="Y612" s="98"/>
      <c r="Z612" s="80">
        <f t="shared" si="30"/>
        <v>0</v>
      </c>
      <c r="AA612" s="80" t="str">
        <f t="shared" si="29"/>
        <v>洋泾支行</v>
      </c>
      <c r="AB612" s="81" t="s">
        <v>194</v>
      </c>
      <c r="AC612" s="81">
        <v>0</v>
      </c>
      <c r="AD612" s="81">
        <v>0</v>
      </c>
      <c r="AE612" s="81">
        <v>0</v>
      </c>
      <c r="AF612" s="81">
        <v>0</v>
      </c>
      <c r="AG612" s="80" t="str">
        <f>IFERROR(VLOOKUP(AB612,$AI:$AJ,2,FALSE),0)</f>
        <v>洋泾支行</v>
      </c>
      <c r="AI612" s="89" t="s">
        <v>493</v>
      </c>
      <c r="AJ612" s="89" t="s">
        <v>66</v>
      </c>
      <c r="AL612" s="83"/>
      <c r="AM612" s="83"/>
      <c r="AN612" s="83"/>
      <c r="AO612" s="83"/>
      <c r="AP612" s="83"/>
      <c r="AX612" s="80" t="s">
        <v>493</v>
      </c>
      <c r="AY612" s="80" t="s">
        <v>66</v>
      </c>
    </row>
    <row r="613" s="80" customFormat="1" ht="17.25" spans="1:51">
      <c r="A613" s="95"/>
      <c r="B613" s="95"/>
      <c r="C613" s="95"/>
      <c r="D613" s="95"/>
      <c r="E613" s="95"/>
      <c r="F613" s="95"/>
      <c r="G613" s="95"/>
      <c r="H613" s="95"/>
      <c r="I613" s="95"/>
      <c r="J613" s="95"/>
      <c r="K613" s="95"/>
      <c r="Y613" s="98"/>
      <c r="Z613" s="80">
        <f t="shared" si="30"/>
        <v>0</v>
      </c>
      <c r="AA613" s="80" t="str">
        <f t="shared" si="29"/>
        <v>高东支行</v>
      </c>
      <c r="AB613" s="81" t="s">
        <v>938</v>
      </c>
      <c r="AC613" s="81">
        <v>0</v>
      </c>
      <c r="AD613" s="81">
        <v>0</v>
      </c>
      <c r="AE613" s="81">
        <v>0</v>
      </c>
      <c r="AF613" s="81">
        <v>0</v>
      </c>
      <c r="AG613" s="80" t="str">
        <f>IFERROR(VLOOKUP(AB613,$AI:$AJ,2,FALSE),0)</f>
        <v>高东支行</v>
      </c>
      <c r="AI613" s="89" t="s">
        <v>596</v>
      </c>
      <c r="AJ613" s="89" t="s">
        <v>66</v>
      </c>
      <c r="AL613" s="83"/>
      <c r="AM613" s="83"/>
      <c r="AN613" s="83"/>
      <c r="AO613" s="83"/>
      <c r="AP613" s="83"/>
      <c r="AX613" s="80" t="s">
        <v>596</v>
      </c>
      <c r="AY613" s="80" t="s">
        <v>66</v>
      </c>
    </row>
    <row r="614" s="80" customFormat="1" ht="17.25" spans="1:51">
      <c r="A614" s="95"/>
      <c r="B614" s="95"/>
      <c r="C614" s="95"/>
      <c r="D614" s="95"/>
      <c r="E614" s="95"/>
      <c r="F614" s="95"/>
      <c r="G614" s="95"/>
      <c r="H614" s="95"/>
      <c r="I614" s="95"/>
      <c r="J614" s="95"/>
      <c r="K614" s="95"/>
      <c r="Y614" s="98"/>
      <c r="Z614" s="80">
        <f t="shared" si="30"/>
        <v>0</v>
      </c>
      <c r="AA614" s="80">
        <f t="shared" si="29"/>
        <v>0</v>
      </c>
      <c r="AB614" s="81" t="s">
        <v>975</v>
      </c>
      <c r="AC614" s="81">
        <v>0</v>
      </c>
      <c r="AD614" s="81">
        <v>0</v>
      </c>
      <c r="AE614" s="81">
        <v>0</v>
      </c>
      <c r="AF614" s="81">
        <v>0</v>
      </c>
      <c r="AG614" s="80">
        <f>IFERROR(VLOOKUP(AB614,$AI:$AJ,2,FALSE),0)</f>
        <v>0</v>
      </c>
      <c r="AI614" s="89" t="s">
        <v>976</v>
      </c>
      <c r="AJ614" s="89" t="s">
        <v>66</v>
      </c>
      <c r="AL614" s="83"/>
      <c r="AM614" s="83"/>
      <c r="AN614" s="83"/>
      <c r="AO614" s="83"/>
      <c r="AP614" s="83"/>
      <c r="AX614" s="80" t="s">
        <v>976</v>
      </c>
      <c r="AY614" s="80" t="s">
        <v>66</v>
      </c>
    </row>
    <row r="615" s="80" customFormat="1" ht="17.25" spans="1:51">
      <c r="A615" s="95"/>
      <c r="B615" s="95"/>
      <c r="C615" s="95"/>
      <c r="D615" s="95"/>
      <c r="E615" s="95"/>
      <c r="F615" s="95"/>
      <c r="G615" s="95"/>
      <c r="H615" s="95"/>
      <c r="I615" s="95"/>
      <c r="J615" s="95"/>
      <c r="K615" s="95"/>
      <c r="Y615" s="98"/>
      <c r="Z615" s="80">
        <f t="shared" si="30"/>
        <v>0</v>
      </c>
      <c r="AA615" s="80" t="str">
        <f t="shared" si="29"/>
        <v>张江支行</v>
      </c>
      <c r="AB615" s="81" t="s">
        <v>614</v>
      </c>
      <c r="AC615" s="81">
        <v>0</v>
      </c>
      <c r="AD615" s="81">
        <v>0</v>
      </c>
      <c r="AE615" s="81">
        <v>0</v>
      </c>
      <c r="AF615" s="81">
        <v>0</v>
      </c>
      <c r="AG615" s="80" t="str">
        <f>IFERROR(VLOOKUP(AB615,$AI:$AJ,2,FALSE),0)</f>
        <v>张江支行</v>
      </c>
      <c r="AI615" s="89" t="s">
        <v>977</v>
      </c>
      <c r="AJ615" s="89" t="s">
        <v>66</v>
      </c>
      <c r="AL615" s="83"/>
      <c r="AM615" s="83"/>
      <c r="AN615" s="83"/>
      <c r="AO615" s="83"/>
      <c r="AP615" s="83"/>
      <c r="AX615" s="80" t="s">
        <v>977</v>
      </c>
      <c r="AY615" s="80" t="s">
        <v>66</v>
      </c>
    </row>
    <row r="616" s="80" customFormat="1" ht="17.25" spans="1:51">
      <c r="A616" s="95"/>
      <c r="B616" s="95"/>
      <c r="C616" s="95"/>
      <c r="D616" s="95"/>
      <c r="E616" s="95"/>
      <c r="F616" s="95"/>
      <c r="G616" s="95"/>
      <c r="H616" s="95"/>
      <c r="I616" s="95"/>
      <c r="J616" s="95"/>
      <c r="K616" s="95"/>
      <c r="Y616" s="98"/>
      <c r="Z616" s="80">
        <f t="shared" si="30"/>
        <v>0</v>
      </c>
      <c r="AA616" s="80" t="str">
        <f t="shared" si="29"/>
        <v>杨思支行</v>
      </c>
      <c r="AB616" s="81" t="s">
        <v>737</v>
      </c>
      <c r="AC616" s="81">
        <v>0</v>
      </c>
      <c r="AD616" s="81">
        <v>0</v>
      </c>
      <c r="AE616" s="81">
        <v>0</v>
      </c>
      <c r="AF616" s="81">
        <v>500</v>
      </c>
      <c r="AG616" s="80" t="str">
        <f>IFERROR(VLOOKUP(AB616,$AI:$AJ,2,FALSE),0)</f>
        <v>杨思支行</v>
      </c>
      <c r="AI616" s="89" t="s">
        <v>979</v>
      </c>
      <c r="AJ616" s="89" t="s">
        <v>66</v>
      </c>
      <c r="AL616" s="83"/>
      <c r="AM616" s="83"/>
      <c r="AN616" s="83"/>
      <c r="AO616" s="83"/>
      <c r="AP616" s="83"/>
      <c r="AX616" s="80" t="s">
        <v>979</v>
      </c>
      <c r="AY616" s="80" t="s">
        <v>66</v>
      </c>
    </row>
    <row r="617" s="80" customFormat="1" ht="17.25" spans="1:51">
      <c r="A617" s="95"/>
      <c r="B617" s="95"/>
      <c r="C617" s="95"/>
      <c r="D617" s="95"/>
      <c r="E617" s="95"/>
      <c r="F617" s="95"/>
      <c r="G617" s="95"/>
      <c r="H617" s="95"/>
      <c r="I617" s="95"/>
      <c r="J617" s="95"/>
      <c r="K617" s="95"/>
      <c r="Y617" s="98"/>
      <c r="Z617" s="80">
        <f t="shared" si="30"/>
        <v>0</v>
      </c>
      <c r="AA617" s="80" t="str">
        <f t="shared" si="29"/>
        <v>合庆支行</v>
      </c>
      <c r="AB617" s="81" t="s">
        <v>978</v>
      </c>
      <c r="AC617" s="81">
        <v>0</v>
      </c>
      <c r="AD617" s="81">
        <v>0</v>
      </c>
      <c r="AE617" s="81">
        <v>0</v>
      </c>
      <c r="AF617" s="81">
        <v>0</v>
      </c>
      <c r="AG617" s="80" t="str">
        <f>IFERROR(VLOOKUP(AB617,$AI:$AJ,2,FALSE),0)</f>
        <v>合庆支行</v>
      </c>
      <c r="AI617" s="89" t="s">
        <v>358</v>
      </c>
      <c r="AJ617" s="89" t="s">
        <v>66</v>
      </c>
      <c r="AL617" s="83"/>
      <c r="AM617" s="83"/>
      <c r="AN617" s="83"/>
      <c r="AO617" s="83"/>
      <c r="AP617" s="83"/>
      <c r="AX617" s="80" t="s">
        <v>358</v>
      </c>
      <c r="AY617" s="80" t="s">
        <v>66</v>
      </c>
    </row>
    <row r="618" s="80" customFormat="1" ht="17.25" spans="1:51">
      <c r="A618" s="95"/>
      <c r="B618" s="95"/>
      <c r="C618" s="95"/>
      <c r="D618" s="95"/>
      <c r="E618" s="95"/>
      <c r="F618" s="95"/>
      <c r="G618" s="95"/>
      <c r="H618" s="95"/>
      <c r="I618" s="95"/>
      <c r="J618" s="95"/>
      <c r="K618" s="95"/>
      <c r="Y618" s="98"/>
      <c r="Z618" s="80">
        <f t="shared" si="30"/>
        <v>0</v>
      </c>
      <c r="AA618" s="80" t="str">
        <f t="shared" si="29"/>
        <v>香山分理处</v>
      </c>
      <c r="AB618" s="81" t="s">
        <v>675</v>
      </c>
      <c r="AC618" s="81">
        <v>0</v>
      </c>
      <c r="AD618" s="81">
        <v>0</v>
      </c>
      <c r="AE618" s="81">
        <v>0</v>
      </c>
      <c r="AF618" s="81">
        <v>0</v>
      </c>
      <c r="AG618" s="80" t="str">
        <f>IFERROR(VLOOKUP(AB618,$AI:$AJ,2,FALSE),0)</f>
        <v>香山分理处</v>
      </c>
      <c r="AI618" s="89" t="s">
        <v>980</v>
      </c>
      <c r="AJ618" s="89" t="s">
        <v>66</v>
      </c>
      <c r="AL618" s="83"/>
      <c r="AM618" s="83"/>
      <c r="AN618" s="83"/>
      <c r="AO618" s="83"/>
      <c r="AP618" s="83"/>
      <c r="AX618" s="80" t="s">
        <v>980</v>
      </c>
      <c r="AY618" s="80" t="s">
        <v>66</v>
      </c>
    </row>
    <row r="619" s="80" customFormat="1" ht="17.25" spans="1:51">
      <c r="A619" s="95"/>
      <c r="B619" s="95"/>
      <c r="C619" s="95"/>
      <c r="D619" s="95"/>
      <c r="E619" s="95"/>
      <c r="F619" s="95"/>
      <c r="G619" s="95"/>
      <c r="H619" s="95"/>
      <c r="I619" s="95"/>
      <c r="J619" s="95"/>
      <c r="K619" s="95"/>
      <c r="Y619" s="98"/>
      <c r="Z619" s="80">
        <f t="shared" si="30"/>
        <v>0</v>
      </c>
      <c r="AA619" s="80" t="str">
        <f t="shared" si="29"/>
        <v>合庆支行</v>
      </c>
      <c r="AB619" s="81" t="s">
        <v>491</v>
      </c>
      <c r="AC619" s="81">
        <v>0</v>
      </c>
      <c r="AD619" s="81">
        <v>0</v>
      </c>
      <c r="AE619" s="81">
        <v>0</v>
      </c>
      <c r="AF619" s="81">
        <v>0</v>
      </c>
      <c r="AG619" s="80" t="str">
        <f>IFERROR(VLOOKUP(AB619,$AI:$AJ,2,FALSE),0)</f>
        <v>合庆支行</v>
      </c>
      <c r="AI619" s="93" t="s">
        <v>97</v>
      </c>
      <c r="AJ619" s="89" t="s">
        <v>66</v>
      </c>
      <c r="AL619" s="83"/>
      <c r="AM619" s="83"/>
      <c r="AN619" s="83"/>
      <c r="AO619" s="83"/>
      <c r="AP619" s="83"/>
      <c r="AX619" s="80" t="s">
        <v>97</v>
      </c>
      <c r="AY619" s="80" t="s">
        <v>66</v>
      </c>
    </row>
    <row r="620" s="80" customFormat="1" ht="17.25" spans="1:51">
      <c r="A620" s="95"/>
      <c r="B620" s="95"/>
      <c r="C620" s="95"/>
      <c r="D620" s="95"/>
      <c r="E620" s="95"/>
      <c r="F620" s="95"/>
      <c r="G620" s="95"/>
      <c r="H620" s="95"/>
      <c r="I620" s="95"/>
      <c r="J620" s="95"/>
      <c r="K620" s="95"/>
      <c r="Y620" s="98"/>
      <c r="Z620" s="80">
        <f t="shared" si="30"/>
        <v>0</v>
      </c>
      <c r="AA620" s="80" t="str">
        <f t="shared" si="29"/>
        <v>三林支行</v>
      </c>
      <c r="AB620" s="81" t="s">
        <v>722</v>
      </c>
      <c r="AC620" s="81">
        <v>0</v>
      </c>
      <c r="AD620" s="81">
        <v>0</v>
      </c>
      <c r="AE620" s="81">
        <v>0</v>
      </c>
      <c r="AF620" s="81">
        <v>27700</v>
      </c>
      <c r="AG620" s="80" t="str">
        <f>IFERROR(VLOOKUP(AB620,$AI:$AJ,2,FALSE),0)</f>
        <v>三林支行</v>
      </c>
      <c r="AI620" s="94" t="s">
        <v>468</v>
      </c>
      <c r="AJ620" s="89" t="s">
        <v>163</v>
      </c>
      <c r="AL620" s="83"/>
      <c r="AM620" s="83"/>
      <c r="AN620" s="83"/>
      <c r="AO620" s="83"/>
      <c r="AP620" s="83"/>
      <c r="AX620" s="80" t="s">
        <v>468</v>
      </c>
      <c r="AY620" s="80" t="s">
        <v>163</v>
      </c>
    </row>
    <row r="621" s="80" customFormat="1" ht="17.25" spans="1:51">
      <c r="A621" s="95"/>
      <c r="B621" s="95"/>
      <c r="C621" s="95"/>
      <c r="D621" s="95"/>
      <c r="E621" s="95"/>
      <c r="F621" s="95"/>
      <c r="G621" s="95"/>
      <c r="H621" s="95"/>
      <c r="I621" s="95"/>
      <c r="J621" s="95"/>
      <c r="K621" s="95"/>
      <c r="Y621" s="98"/>
      <c r="Z621" s="80">
        <f t="shared" si="30"/>
        <v>0</v>
      </c>
      <c r="AA621" s="80">
        <f t="shared" si="29"/>
        <v>0</v>
      </c>
      <c r="AB621" s="81" t="s">
        <v>981</v>
      </c>
      <c r="AC621" s="81">
        <v>0</v>
      </c>
      <c r="AD621" s="81">
        <v>0</v>
      </c>
      <c r="AE621" s="81">
        <v>0</v>
      </c>
      <c r="AF621" s="81">
        <v>0</v>
      </c>
      <c r="AG621" s="80">
        <f>IFERROR(VLOOKUP(AB621,$AI:$AJ,2,FALSE),0)</f>
        <v>0</v>
      </c>
      <c r="AI621" s="89" t="s">
        <v>342</v>
      </c>
      <c r="AJ621" s="89" t="s">
        <v>163</v>
      </c>
      <c r="AL621" s="83"/>
      <c r="AM621" s="83"/>
      <c r="AN621" s="83"/>
      <c r="AO621" s="83"/>
      <c r="AP621" s="83"/>
      <c r="AX621" s="80" t="s">
        <v>342</v>
      </c>
      <c r="AY621" s="80" t="s">
        <v>163</v>
      </c>
    </row>
    <row r="622" s="80" customFormat="1" ht="17.25" spans="1:51">
      <c r="A622" s="95"/>
      <c r="B622" s="95"/>
      <c r="C622" s="95"/>
      <c r="D622" s="95"/>
      <c r="E622" s="95"/>
      <c r="F622" s="95"/>
      <c r="G622" s="95"/>
      <c r="H622" s="95"/>
      <c r="I622" s="95"/>
      <c r="J622" s="95"/>
      <c r="K622" s="95"/>
      <c r="Y622" s="98"/>
      <c r="Z622" s="80">
        <f t="shared" si="30"/>
        <v>0</v>
      </c>
      <c r="AA622" s="80" t="str">
        <f t="shared" si="29"/>
        <v>市场一部</v>
      </c>
      <c r="AB622" s="81" t="s">
        <v>588</v>
      </c>
      <c r="AC622" s="81">
        <v>0</v>
      </c>
      <c r="AD622" s="81">
        <v>0</v>
      </c>
      <c r="AE622" s="81">
        <v>0</v>
      </c>
      <c r="AF622" s="81">
        <v>0</v>
      </c>
      <c r="AG622" s="80" t="str">
        <f>IFERROR(VLOOKUP(AB622,$AI:$AJ,2,FALSE),0)</f>
        <v>市场一部</v>
      </c>
      <c r="AI622" s="89" t="s">
        <v>536</v>
      </c>
      <c r="AJ622" s="89" t="s">
        <v>163</v>
      </c>
      <c r="AL622" s="83"/>
      <c r="AM622" s="83"/>
      <c r="AN622" s="83"/>
      <c r="AO622" s="83"/>
      <c r="AP622" s="83"/>
      <c r="AX622" s="80" t="s">
        <v>536</v>
      </c>
      <c r="AY622" s="80" t="s">
        <v>163</v>
      </c>
    </row>
    <row r="623" s="80" customFormat="1" ht="17.25" spans="1:51">
      <c r="A623" s="95"/>
      <c r="B623" s="95"/>
      <c r="C623" s="95"/>
      <c r="D623" s="95"/>
      <c r="E623" s="95"/>
      <c r="F623" s="95"/>
      <c r="G623" s="95"/>
      <c r="H623" s="95"/>
      <c r="I623" s="95"/>
      <c r="J623" s="95"/>
      <c r="K623" s="95"/>
      <c r="Y623" s="98"/>
      <c r="Z623" s="80">
        <f t="shared" si="30"/>
        <v>0</v>
      </c>
      <c r="AA623" s="80" t="str">
        <f t="shared" si="29"/>
        <v>张江支行</v>
      </c>
      <c r="AB623" s="81" t="s">
        <v>493</v>
      </c>
      <c r="AC623" s="81">
        <v>0</v>
      </c>
      <c r="AD623" s="81">
        <v>0</v>
      </c>
      <c r="AE623" s="81">
        <v>0</v>
      </c>
      <c r="AF623" s="81">
        <v>0</v>
      </c>
      <c r="AG623" s="80" t="str">
        <f>IFERROR(VLOOKUP(AB623,$AI:$AJ,2,FALSE),0)</f>
        <v>张江支行</v>
      </c>
      <c r="AI623" s="89" t="s">
        <v>399</v>
      </c>
      <c r="AJ623" s="89" t="s">
        <v>128</v>
      </c>
      <c r="AL623" s="83"/>
      <c r="AM623" s="83"/>
      <c r="AN623" s="83"/>
      <c r="AO623" s="83"/>
      <c r="AP623" s="83"/>
      <c r="AX623" s="80" t="s">
        <v>399</v>
      </c>
      <c r="AY623" s="80" t="s">
        <v>290</v>
      </c>
    </row>
    <row r="624" s="80" customFormat="1" ht="17.25" spans="1:51">
      <c r="A624" s="95"/>
      <c r="B624" s="95"/>
      <c r="C624" s="95"/>
      <c r="D624" s="95"/>
      <c r="E624" s="95"/>
      <c r="F624" s="95"/>
      <c r="G624" s="95"/>
      <c r="H624" s="95"/>
      <c r="I624" s="95"/>
      <c r="J624" s="95"/>
      <c r="K624" s="95"/>
      <c r="Y624" s="98"/>
      <c r="Z624" s="80">
        <f t="shared" si="30"/>
        <v>0</v>
      </c>
      <c r="AA624" s="80" t="str">
        <f t="shared" si="29"/>
        <v>曹路支行</v>
      </c>
      <c r="AB624" s="81" t="s">
        <v>496</v>
      </c>
      <c r="AC624" s="81">
        <v>0</v>
      </c>
      <c r="AD624" s="81">
        <v>0</v>
      </c>
      <c r="AE624" s="81">
        <v>0</v>
      </c>
      <c r="AF624" s="81">
        <v>74700</v>
      </c>
      <c r="AG624" s="80" t="str">
        <f>IFERROR(VLOOKUP(AB624,$AI:$AJ,2,FALSE),0)</f>
        <v>曹路支行</v>
      </c>
      <c r="AI624" s="89" t="s">
        <v>743</v>
      </c>
      <c r="AJ624" s="89" t="s">
        <v>163</v>
      </c>
      <c r="AL624" s="83"/>
      <c r="AM624" s="83"/>
      <c r="AN624" s="83"/>
      <c r="AO624" s="83"/>
      <c r="AP624" s="83"/>
      <c r="AX624" s="80" t="s">
        <v>743</v>
      </c>
      <c r="AY624" s="80" t="s">
        <v>163</v>
      </c>
    </row>
    <row r="625" s="80" customFormat="1" ht="17.25" spans="1:51">
      <c r="A625" s="95"/>
      <c r="B625" s="95"/>
      <c r="C625" s="95"/>
      <c r="D625" s="95"/>
      <c r="E625" s="95"/>
      <c r="F625" s="95"/>
      <c r="G625" s="95"/>
      <c r="H625" s="95"/>
      <c r="I625" s="95"/>
      <c r="J625" s="95"/>
      <c r="K625" s="95"/>
      <c r="Y625" s="98"/>
      <c r="Z625" s="80">
        <f t="shared" si="30"/>
        <v>0</v>
      </c>
      <c r="AA625" s="80" t="str">
        <f t="shared" si="29"/>
        <v>营业部</v>
      </c>
      <c r="AB625" s="81" t="s">
        <v>637</v>
      </c>
      <c r="AC625" s="81">
        <v>0</v>
      </c>
      <c r="AD625" s="81">
        <v>0</v>
      </c>
      <c r="AE625" s="81">
        <v>0</v>
      </c>
      <c r="AF625" s="81">
        <v>0</v>
      </c>
      <c r="AG625" s="80" t="str">
        <f>IFERROR(VLOOKUP(AB625,$AI:$AJ,2,FALSE),0)</f>
        <v>营业部</v>
      </c>
      <c r="AI625" s="89" t="s">
        <v>983</v>
      </c>
      <c r="AJ625" s="89" t="s">
        <v>163</v>
      </c>
      <c r="AL625" s="83"/>
      <c r="AM625" s="83"/>
      <c r="AN625" s="83"/>
      <c r="AO625" s="83"/>
      <c r="AP625" s="83"/>
      <c r="AX625" s="80" t="s">
        <v>983</v>
      </c>
      <c r="AY625" s="80" t="s">
        <v>163</v>
      </c>
    </row>
    <row r="626" s="80" customFormat="1" ht="17.25" spans="1:51">
      <c r="A626" s="95"/>
      <c r="B626" s="95"/>
      <c r="C626" s="95"/>
      <c r="D626" s="95"/>
      <c r="E626" s="95"/>
      <c r="F626" s="95"/>
      <c r="G626" s="95"/>
      <c r="H626" s="95"/>
      <c r="I626" s="95"/>
      <c r="J626" s="95"/>
      <c r="K626" s="95"/>
      <c r="Y626" s="98"/>
      <c r="Z626" s="80">
        <f t="shared" si="30"/>
        <v>0</v>
      </c>
      <c r="AA626" s="80" t="str">
        <f t="shared" si="29"/>
        <v>川沙支行</v>
      </c>
      <c r="AB626" s="81" t="s">
        <v>982</v>
      </c>
      <c r="AC626" s="81">
        <v>0</v>
      </c>
      <c r="AD626" s="81">
        <v>0</v>
      </c>
      <c r="AE626" s="81">
        <v>0</v>
      </c>
      <c r="AF626" s="81">
        <v>0</v>
      </c>
      <c r="AG626" s="80" t="str">
        <f>IFERROR(VLOOKUP(AB626,$AI:$AJ,2,FALSE),0)</f>
        <v>川沙支行</v>
      </c>
      <c r="AI626" s="89" t="s">
        <v>985</v>
      </c>
      <c r="AJ626" s="89" t="s">
        <v>163</v>
      </c>
      <c r="AL626" s="83"/>
      <c r="AM626" s="83"/>
      <c r="AN626" s="83"/>
      <c r="AO626" s="83"/>
      <c r="AP626" s="83"/>
      <c r="AX626" s="80" t="s">
        <v>985</v>
      </c>
      <c r="AY626" s="80" t="s">
        <v>163</v>
      </c>
    </row>
    <row r="627" s="80" customFormat="1" ht="17.25" spans="1:51">
      <c r="A627" s="95"/>
      <c r="B627" s="95"/>
      <c r="C627" s="95"/>
      <c r="D627" s="95"/>
      <c r="E627" s="95"/>
      <c r="F627" s="95"/>
      <c r="G627" s="95"/>
      <c r="H627" s="95"/>
      <c r="I627" s="95"/>
      <c r="J627" s="95"/>
      <c r="K627" s="95"/>
      <c r="Y627" s="98"/>
      <c r="Z627" s="80">
        <f t="shared" si="30"/>
        <v>0</v>
      </c>
      <c r="AA627" s="80" t="str">
        <f t="shared" si="29"/>
        <v>黄楼支行</v>
      </c>
      <c r="AB627" s="81" t="s">
        <v>984</v>
      </c>
      <c r="AC627" s="81">
        <v>0</v>
      </c>
      <c r="AD627" s="81">
        <v>0</v>
      </c>
      <c r="AE627" s="81">
        <v>0</v>
      </c>
      <c r="AF627" s="81">
        <v>0</v>
      </c>
      <c r="AG627" s="80" t="str">
        <f>IFERROR(VLOOKUP(AB627,$AI:$AJ,2,FALSE),0)</f>
        <v>黄楼支行</v>
      </c>
      <c r="AI627" s="89" t="s">
        <v>986</v>
      </c>
      <c r="AJ627" s="89" t="s">
        <v>163</v>
      </c>
      <c r="AL627" s="83"/>
      <c r="AM627" s="83"/>
      <c r="AN627" s="83"/>
      <c r="AO627" s="83"/>
      <c r="AP627" s="83"/>
      <c r="AX627" s="80" t="s">
        <v>986</v>
      </c>
      <c r="AY627" s="80" t="s">
        <v>163</v>
      </c>
    </row>
    <row r="628" s="80" customFormat="1" ht="17.25" spans="1:51">
      <c r="A628" s="95"/>
      <c r="B628" s="95"/>
      <c r="C628" s="95"/>
      <c r="D628" s="95"/>
      <c r="E628" s="95"/>
      <c r="F628" s="95"/>
      <c r="G628" s="95"/>
      <c r="H628" s="95"/>
      <c r="I628" s="95"/>
      <c r="J628" s="95"/>
      <c r="K628" s="95"/>
      <c r="Y628" s="98"/>
      <c r="Z628" s="80">
        <f t="shared" si="30"/>
        <v>0</v>
      </c>
      <c r="AA628" s="80" t="str">
        <f t="shared" si="29"/>
        <v>和炯路支行</v>
      </c>
      <c r="AB628" s="81" t="s">
        <v>754</v>
      </c>
      <c r="AC628" s="81">
        <v>0</v>
      </c>
      <c r="AD628" s="81">
        <v>0</v>
      </c>
      <c r="AE628" s="81">
        <v>0</v>
      </c>
      <c r="AF628" s="81">
        <v>0</v>
      </c>
      <c r="AG628" s="80" t="str">
        <f>IFERROR(VLOOKUP(AB628,$AI:$AJ,2,FALSE),0)</f>
        <v>和炯路支行</v>
      </c>
      <c r="AI628" s="89" t="s">
        <v>988</v>
      </c>
      <c r="AJ628" s="89" t="s">
        <v>163</v>
      </c>
      <c r="AL628" s="83"/>
      <c r="AM628" s="83"/>
      <c r="AN628" s="83"/>
      <c r="AO628" s="83"/>
      <c r="AP628" s="83"/>
      <c r="AX628" s="80" t="s">
        <v>988</v>
      </c>
      <c r="AY628" s="80" t="s">
        <v>163</v>
      </c>
    </row>
    <row r="629" s="80" customFormat="1" ht="17.25" spans="1:51">
      <c r="A629" s="95"/>
      <c r="B629" s="95"/>
      <c r="C629" s="95"/>
      <c r="D629" s="95"/>
      <c r="E629" s="95"/>
      <c r="F629" s="95"/>
      <c r="G629" s="95"/>
      <c r="H629" s="95"/>
      <c r="I629" s="95"/>
      <c r="J629" s="95"/>
      <c r="K629" s="95"/>
      <c r="Y629" s="98"/>
      <c r="Z629" s="80">
        <f t="shared" si="30"/>
        <v>0</v>
      </c>
      <c r="AA629" s="80" t="str">
        <f t="shared" si="29"/>
        <v>川沙支行</v>
      </c>
      <c r="AB629" s="81" t="s">
        <v>987</v>
      </c>
      <c r="AC629" s="81">
        <v>0</v>
      </c>
      <c r="AD629" s="81">
        <v>0</v>
      </c>
      <c r="AE629" s="81">
        <v>0</v>
      </c>
      <c r="AF629" s="81">
        <v>0</v>
      </c>
      <c r="AG629" s="80" t="str">
        <f>IFERROR(VLOOKUP(AB629,$AI:$AJ,2,FALSE),0)</f>
        <v>川沙支行</v>
      </c>
      <c r="AI629" s="93" t="s">
        <v>522</v>
      </c>
      <c r="AJ629" s="89" t="s">
        <v>128</v>
      </c>
      <c r="AL629" s="83"/>
      <c r="AM629" s="83"/>
      <c r="AN629" s="83"/>
      <c r="AO629" s="83"/>
      <c r="AP629" s="83"/>
      <c r="AX629" s="80" t="s">
        <v>522</v>
      </c>
      <c r="AY629" s="80" t="s">
        <v>128</v>
      </c>
    </row>
    <row r="630" s="80" customFormat="1" ht="17.25" spans="1:51">
      <c r="A630" s="95"/>
      <c r="B630" s="95"/>
      <c r="C630" s="95"/>
      <c r="D630" s="95"/>
      <c r="E630" s="95"/>
      <c r="F630" s="95"/>
      <c r="G630" s="95"/>
      <c r="H630" s="95"/>
      <c r="I630" s="95"/>
      <c r="J630" s="95"/>
      <c r="K630" s="95"/>
      <c r="Y630" s="98"/>
      <c r="Z630" s="80">
        <f t="shared" si="30"/>
        <v>0</v>
      </c>
      <c r="AA630" s="80" t="str">
        <f t="shared" si="29"/>
        <v>金杨支行</v>
      </c>
      <c r="AB630" s="81" t="s">
        <v>863</v>
      </c>
      <c r="AC630" s="81">
        <v>0</v>
      </c>
      <c r="AD630" s="81">
        <v>0</v>
      </c>
      <c r="AE630" s="81">
        <v>0</v>
      </c>
      <c r="AF630" s="81">
        <v>0</v>
      </c>
      <c r="AG630" s="80" t="str">
        <f>IFERROR(VLOOKUP(AB630,$AI:$AJ,2,FALSE),0)</f>
        <v>金杨支行</v>
      </c>
      <c r="AI630" s="94" t="s">
        <v>140</v>
      </c>
      <c r="AJ630" s="89" t="s">
        <v>32</v>
      </c>
      <c r="AL630" s="83"/>
      <c r="AM630" s="83"/>
      <c r="AN630" s="83"/>
      <c r="AO630" s="83"/>
      <c r="AP630" s="83"/>
      <c r="AX630" s="80" t="s">
        <v>140</v>
      </c>
      <c r="AY630" s="80" t="s">
        <v>32</v>
      </c>
    </row>
    <row r="631" s="80" customFormat="1" ht="17.25" spans="1:51">
      <c r="A631" s="95"/>
      <c r="B631" s="95"/>
      <c r="C631" s="95"/>
      <c r="D631" s="95"/>
      <c r="E631" s="95"/>
      <c r="F631" s="95"/>
      <c r="G631" s="95"/>
      <c r="H631" s="95"/>
      <c r="I631" s="95"/>
      <c r="J631" s="95"/>
      <c r="K631" s="95"/>
      <c r="Y631" s="98"/>
      <c r="Z631" s="80">
        <f t="shared" si="30"/>
        <v>0</v>
      </c>
      <c r="AA631" s="80" t="str">
        <f t="shared" si="29"/>
        <v>凌兆分理处</v>
      </c>
      <c r="AB631" s="81" t="s">
        <v>763</v>
      </c>
      <c r="AC631" s="81">
        <v>0</v>
      </c>
      <c r="AD631" s="81">
        <v>58000</v>
      </c>
      <c r="AE631" s="81">
        <v>0</v>
      </c>
      <c r="AF631" s="81">
        <v>58000</v>
      </c>
      <c r="AG631" s="80" t="str">
        <f>IFERROR(VLOOKUP(AB631,$AI:$AJ,2,FALSE),0)</f>
        <v>凌兆分理处</v>
      </c>
      <c r="AI631" s="89" t="s">
        <v>215</v>
      </c>
      <c r="AJ631" s="89" t="s">
        <v>128</v>
      </c>
      <c r="AL631" s="83"/>
      <c r="AM631" s="83"/>
      <c r="AN631" s="83"/>
      <c r="AO631" s="83"/>
      <c r="AP631" s="83"/>
      <c r="AX631" s="80" t="s">
        <v>215</v>
      </c>
      <c r="AY631" s="80" t="s">
        <v>128</v>
      </c>
    </row>
    <row r="632" s="80" customFormat="1" ht="17.25" spans="1:51">
      <c r="A632" s="95"/>
      <c r="B632" s="95"/>
      <c r="C632" s="95"/>
      <c r="D632" s="95"/>
      <c r="E632" s="95"/>
      <c r="F632" s="95"/>
      <c r="G632" s="95"/>
      <c r="H632" s="95"/>
      <c r="I632" s="95"/>
      <c r="J632" s="95"/>
      <c r="K632" s="95"/>
      <c r="Y632" s="98"/>
      <c r="Z632" s="80">
        <f t="shared" si="30"/>
        <v>0</v>
      </c>
      <c r="AA632" s="80">
        <f t="shared" si="29"/>
        <v>0</v>
      </c>
      <c r="AB632" s="81" t="s">
        <v>989</v>
      </c>
      <c r="AC632" s="81">
        <v>0</v>
      </c>
      <c r="AD632" s="81">
        <v>0</v>
      </c>
      <c r="AE632" s="81">
        <v>0</v>
      </c>
      <c r="AF632" s="81">
        <v>0</v>
      </c>
      <c r="AG632" s="80">
        <f>IFERROR(VLOOKUP(AB632,$AI:$AJ,2,FALSE),0)</f>
        <v>0</v>
      </c>
      <c r="AI632" s="89" t="s">
        <v>942</v>
      </c>
      <c r="AJ632" s="89" t="s">
        <v>128</v>
      </c>
      <c r="AL632" s="83"/>
      <c r="AM632" s="83"/>
      <c r="AN632" s="83"/>
      <c r="AO632" s="83"/>
      <c r="AP632" s="83"/>
      <c r="AX632" s="80" t="s">
        <v>942</v>
      </c>
      <c r="AY632" s="80" t="s">
        <v>128</v>
      </c>
    </row>
    <row r="633" s="80" customFormat="1" ht="17.25" spans="1:51">
      <c r="A633" s="95"/>
      <c r="B633" s="95"/>
      <c r="C633" s="95"/>
      <c r="D633" s="95"/>
      <c r="E633" s="95"/>
      <c r="F633" s="95"/>
      <c r="G633" s="95"/>
      <c r="H633" s="95"/>
      <c r="I633" s="95"/>
      <c r="J633" s="95"/>
      <c r="K633" s="95"/>
      <c r="Y633" s="98"/>
      <c r="Z633" s="80">
        <f t="shared" si="30"/>
        <v>0</v>
      </c>
      <c r="AA633" s="80" t="str">
        <f t="shared" si="29"/>
        <v>御桥分理处</v>
      </c>
      <c r="AB633" s="81" t="s">
        <v>836</v>
      </c>
      <c r="AC633" s="81">
        <v>0</v>
      </c>
      <c r="AD633" s="81">
        <v>0</v>
      </c>
      <c r="AE633" s="81">
        <v>0</v>
      </c>
      <c r="AF633" s="81">
        <v>0</v>
      </c>
      <c r="AG633" s="80" t="str">
        <f>IFERROR(VLOOKUP(AB633,$AI:$AJ,2,FALSE),0)</f>
        <v>御桥分理处</v>
      </c>
      <c r="AI633" s="89" t="s">
        <v>990</v>
      </c>
      <c r="AJ633" s="89" t="s">
        <v>128</v>
      </c>
      <c r="AL633" s="83"/>
      <c r="AM633" s="83"/>
      <c r="AN633" s="83"/>
      <c r="AO633" s="83"/>
      <c r="AP633" s="83"/>
      <c r="AX633" s="80" t="s">
        <v>990</v>
      </c>
      <c r="AY633" s="80" t="s">
        <v>128</v>
      </c>
    </row>
    <row r="634" s="80" customFormat="1" ht="17.25" spans="1:51">
      <c r="A634" s="95"/>
      <c r="B634" s="95"/>
      <c r="C634" s="95"/>
      <c r="D634" s="95"/>
      <c r="E634" s="95"/>
      <c r="F634" s="95"/>
      <c r="G634" s="95"/>
      <c r="H634" s="95"/>
      <c r="I634" s="95"/>
      <c r="J634" s="95"/>
      <c r="K634" s="95"/>
      <c r="Y634" s="98"/>
      <c r="Z634" s="80">
        <f t="shared" si="30"/>
        <v>0</v>
      </c>
      <c r="AA634" s="80" t="str">
        <f t="shared" si="29"/>
        <v>张江支行</v>
      </c>
      <c r="AB634" s="81" t="s">
        <v>971</v>
      </c>
      <c r="AC634" s="81">
        <v>0</v>
      </c>
      <c r="AD634" s="81">
        <v>0</v>
      </c>
      <c r="AE634" s="81">
        <v>0</v>
      </c>
      <c r="AF634" s="81">
        <v>0</v>
      </c>
      <c r="AG634" s="80" t="str">
        <f>IFERROR(VLOOKUP(AB634,$AI:$AJ,2,FALSE),0)</f>
        <v>张江支行</v>
      </c>
      <c r="AI634" s="89" t="s">
        <v>991</v>
      </c>
      <c r="AJ634" s="89" t="s">
        <v>128</v>
      </c>
      <c r="AL634" s="83"/>
      <c r="AM634" s="83"/>
      <c r="AN634" s="83"/>
      <c r="AO634" s="83"/>
      <c r="AP634" s="83"/>
      <c r="AX634" s="80" t="s">
        <v>991</v>
      </c>
      <c r="AY634" s="80" t="s">
        <v>128</v>
      </c>
    </row>
    <row r="635" s="80" customFormat="1" ht="17.25" spans="1:51">
      <c r="A635" s="95"/>
      <c r="B635" s="95"/>
      <c r="C635" s="95"/>
      <c r="D635" s="95"/>
      <c r="E635" s="95"/>
      <c r="F635" s="95"/>
      <c r="G635" s="95"/>
      <c r="H635" s="95"/>
      <c r="I635" s="95"/>
      <c r="J635" s="95"/>
      <c r="K635" s="95"/>
      <c r="Y635" s="98"/>
      <c r="Z635" s="80">
        <f t="shared" si="30"/>
        <v>0</v>
      </c>
      <c r="AA635" s="80" t="str">
        <f t="shared" si="29"/>
        <v>运营管理部</v>
      </c>
      <c r="AB635" s="81" t="s">
        <v>377</v>
      </c>
      <c r="AC635" s="81">
        <v>0</v>
      </c>
      <c r="AD635" s="81">
        <v>0</v>
      </c>
      <c r="AE635" s="81">
        <v>0</v>
      </c>
      <c r="AF635" s="81">
        <v>0</v>
      </c>
      <c r="AG635" s="80" t="str">
        <f>IFERROR(VLOOKUP(AB635,$AI:$AJ,2,FALSE),0)</f>
        <v>运营管理部</v>
      </c>
      <c r="AI635" s="89" t="s">
        <v>992</v>
      </c>
      <c r="AJ635" s="89" t="s">
        <v>128</v>
      </c>
      <c r="AL635" s="83"/>
      <c r="AM635" s="83"/>
      <c r="AN635" s="83"/>
      <c r="AO635" s="83"/>
      <c r="AP635" s="83"/>
      <c r="AX635" s="80" t="s">
        <v>992</v>
      </c>
      <c r="AY635" s="80" t="s">
        <v>128</v>
      </c>
    </row>
    <row r="636" s="80" customFormat="1" ht="17.25" spans="1:51">
      <c r="A636" s="95"/>
      <c r="B636" s="95"/>
      <c r="C636" s="95"/>
      <c r="D636" s="95"/>
      <c r="E636" s="95"/>
      <c r="F636" s="95"/>
      <c r="G636" s="95"/>
      <c r="H636" s="95"/>
      <c r="I636" s="95"/>
      <c r="J636" s="95"/>
      <c r="K636" s="95"/>
      <c r="Y636" s="98"/>
      <c r="Z636" s="80">
        <f t="shared" si="30"/>
        <v>0</v>
      </c>
      <c r="AA636" s="80" t="str">
        <f t="shared" si="29"/>
        <v>运营管理部</v>
      </c>
      <c r="AB636" s="81" t="s">
        <v>380</v>
      </c>
      <c r="AC636" s="81">
        <v>0</v>
      </c>
      <c r="AD636" s="81">
        <v>0</v>
      </c>
      <c r="AE636" s="81">
        <v>0</v>
      </c>
      <c r="AF636" s="81">
        <v>0</v>
      </c>
      <c r="AG636" s="80" t="str">
        <f>IFERROR(VLOOKUP(AB636,$AI:$AJ,2,FALSE),0)</f>
        <v>运营管理部</v>
      </c>
      <c r="AI636" s="91" t="s">
        <v>993</v>
      </c>
      <c r="AJ636" s="89" t="s">
        <v>107</v>
      </c>
      <c r="AL636" s="83"/>
      <c r="AM636" s="83"/>
      <c r="AN636" s="83"/>
      <c r="AO636" s="83"/>
      <c r="AP636" s="83"/>
      <c r="AX636" s="80" t="s">
        <v>993</v>
      </c>
      <c r="AY636" s="80" t="s">
        <v>107</v>
      </c>
    </row>
    <row r="637" s="80" customFormat="1" ht="17.25" spans="1:51">
      <c r="A637" s="95"/>
      <c r="B637" s="95"/>
      <c r="C637" s="95"/>
      <c r="D637" s="95"/>
      <c r="E637" s="95"/>
      <c r="F637" s="95"/>
      <c r="G637" s="95"/>
      <c r="H637" s="95"/>
      <c r="I637" s="95"/>
      <c r="J637" s="95"/>
      <c r="K637" s="95"/>
      <c r="Y637" s="98"/>
      <c r="Z637" s="80">
        <f t="shared" si="30"/>
        <v>0</v>
      </c>
      <c r="AA637" s="80" t="str">
        <f t="shared" si="29"/>
        <v>蔡路支行</v>
      </c>
      <c r="AB637" s="81" t="s">
        <v>499</v>
      </c>
      <c r="AC637" s="81">
        <v>0</v>
      </c>
      <c r="AD637" s="81">
        <v>0</v>
      </c>
      <c r="AE637" s="81">
        <v>0</v>
      </c>
      <c r="AF637" s="81">
        <v>0</v>
      </c>
      <c r="AG637" s="80" t="str">
        <f>IFERROR(VLOOKUP(AB637,$AI:$AJ,2,FALSE),0)</f>
        <v>蔡路支行</v>
      </c>
      <c r="AI637" s="93" t="s">
        <v>343</v>
      </c>
      <c r="AJ637" s="89" t="s">
        <v>107</v>
      </c>
      <c r="AL637" s="83"/>
      <c r="AM637" s="83"/>
      <c r="AN637" s="83"/>
      <c r="AO637" s="83"/>
      <c r="AP637" s="83"/>
      <c r="AX637" s="80" t="s">
        <v>343</v>
      </c>
      <c r="AY637" s="80" t="s">
        <v>107</v>
      </c>
    </row>
    <row r="638" s="80" customFormat="1" ht="17.25" spans="1:51">
      <c r="A638" s="95"/>
      <c r="B638" s="95"/>
      <c r="C638" s="95"/>
      <c r="D638" s="95"/>
      <c r="E638" s="95"/>
      <c r="F638" s="95"/>
      <c r="G638" s="95"/>
      <c r="H638" s="95"/>
      <c r="I638" s="95"/>
      <c r="J638" s="95"/>
      <c r="K638" s="95"/>
      <c r="Y638" s="98"/>
      <c r="Z638" s="80">
        <f t="shared" si="30"/>
        <v>0</v>
      </c>
      <c r="AA638" s="80" t="str">
        <f t="shared" si="29"/>
        <v>运营管理部</v>
      </c>
      <c r="AB638" s="81" t="s">
        <v>404</v>
      </c>
      <c r="AC638" s="81">
        <v>0</v>
      </c>
      <c r="AD638" s="81">
        <v>0</v>
      </c>
      <c r="AE638" s="81">
        <v>0</v>
      </c>
      <c r="AF638" s="81">
        <v>0</v>
      </c>
      <c r="AG638" s="80" t="str">
        <f>IFERROR(VLOOKUP(AB638,$AI:$AJ,2,FALSE),0)</f>
        <v>运营管理部</v>
      </c>
      <c r="AI638" s="92" t="s">
        <v>919</v>
      </c>
      <c r="AJ638" s="89" t="s">
        <v>107</v>
      </c>
      <c r="AL638" s="83"/>
      <c r="AM638" s="83"/>
      <c r="AN638" s="83"/>
      <c r="AO638" s="83"/>
      <c r="AP638" s="83"/>
      <c r="AX638" s="80" t="s">
        <v>919</v>
      </c>
      <c r="AY638" s="80" t="s">
        <v>107</v>
      </c>
    </row>
    <row r="639" s="80" customFormat="1" ht="17.25" spans="1:51">
      <c r="A639" s="95"/>
      <c r="B639" s="95"/>
      <c r="C639" s="95"/>
      <c r="D639" s="95"/>
      <c r="E639" s="95"/>
      <c r="F639" s="95"/>
      <c r="G639" s="95"/>
      <c r="H639" s="95"/>
      <c r="I639" s="95"/>
      <c r="J639" s="95"/>
      <c r="K639" s="95"/>
      <c r="Y639" s="98"/>
      <c r="Z639" s="80">
        <f t="shared" si="30"/>
        <v>0</v>
      </c>
      <c r="AA639" s="80" t="str">
        <f t="shared" si="29"/>
        <v>曹路支行</v>
      </c>
      <c r="AB639" s="81" t="s">
        <v>871</v>
      </c>
      <c r="AC639" s="81">
        <v>0</v>
      </c>
      <c r="AD639" s="81">
        <v>0</v>
      </c>
      <c r="AE639" s="81">
        <v>0</v>
      </c>
      <c r="AF639" s="81">
        <v>0</v>
      </c>
      <c r="AG639" s="80" t="str">
        <f>IFERROR(VLOOKUP(AB639,$AI:$AJ,2,FALSE),0)</f>
        <v>曹路支行</v>
      </c>
      <c r="AI639" s="94" t="s">
        <v>970</v>
      </c>
      <c r="AJ639" s="89" t="s">
        <v>107</v>
      </c>
      <c r="AL639" s="83"/>
      <c r="AM639" s="83"/>
      <c r="AN639" s="83"/>
      <c r="AO639" s="83"/>
      <c r="AP639" s="83"/>
      <c r="AX639" s="80" t="s">
        <v>970</v>
      </c>
      <c r="AY639" s="80" t="s">
        <v>107</v>
      </c>
    </row>
    <row r="640" s="80" customFormat="1" ht="17.25" spans="1:51">
      <c r="A640" s="95"/>
      <c r="B640" s="95"/>
      <c r="C640" s="95"/>
      <c r="D640" s="95"/>
      <c r="E640" s="95"/>
      <c r="F640" s="95"/>
      <c r="G640" s="95"/>
      <c r="H640" s="95"/>
      <c r="I640" s="95"/>
      <c r="J640" s="95"/>
      <c r="K640" s="95"/>
      <c r="Y640" s="98"/>
      <c r="Z640" s="80">
        <f t="shared" si="30"/>
        <v>0</v>
      </c>
      <c r="AA640" s="80" t="str">
        <f t="shared" si="29"/>
        <v>施湾支行</v>
      </c>
      <c r="AB640" s="81" t="s">
        <v>502</v>
      </c>
      <c r="AC640" s="81">
        <v>0</v>
      </c>
      <c r="AD640" s="81">
        <v>0</v>
      </c>
      <c r="AE640" s="81">
        <v>0</v>
      </c>
      <c r="AF640" s="81">
        <v>13000</v>
      </c>
      <c r="AG640" s="80" t="str">
        <f>IFERROR(VLOOKUP(AB640,$AI:$AJ,2,FALSE),0)</f>
        <v>施湾支行</v>
      </c>
      <c r="AI640" s="89" t="s">
        <v>798</v>
      </c>
      <c r="AJ640" s="89" t="s">
        <v>107</v>
      </c>
      <c r="AL640" s="83"/>
      <c r="AM640" s="83"/>
      <c r="AN640" s="83"/>
      <c r="AO640" s="83"/>
      <c r="AP640" s="83"/>
      <c r="AX640" s="80" t="s">
        <v>798</v>
      </c>
      <c r="AY640" s="80" t="s">
        <v>107</v>
      </c>
    </row>
    <row r="641" s="80" customFormat="1" ht="17.25" spans="1:51">
      <c r="A641" s="95"/>
      <c r="B641" s="95"/>
      <c r="C641" s="95"/>
      <c r="D641" s="95"/>
      <c r="E641" s="95"/>
      <c r="F641" s="95"/>
      <c r="G641" s="95"/>
      <c r="H641" s="95"/>
      <c r="I641" s="95"/>
      <c r="J641" s="95"/>
      <c r="K641" s="95"/>
      <c r="Y641" s="98"/>
      <c r="Z641" s="80">
        <f t="shared" si="30"/>
        <v>0</v>
      </c>
      <c r="AA641" s="80" t="str">
        <f t="shared" si="29"/>
        <v>张江支行</v>
      </c>
      <c r="AB641" s="81" t="s">
        <v>963</v>
      </c>
      <c r="AC641" s="81">
        <v>0</v>
      </c>
      <c r="AD641" s="81">
        <v>50000</v>
      </c>
      <c r="AE641" s="81">
        <v>0</v>
      </c>
      <c r="AF641" s="81">
        <v>50000</v>
      </c>
      <c r="AG641" s="80" t="str">
        <f>IFERROR(VLOOKUP(AB641,$AI:$AJ,2,FALSE),0)</f>
        <v>张江支行</v>
      </c>
      <c r="AI641" s="89" t="s">
        <v>294</v>
      </c>
      <c r="AJ641" s="89" t="s">
        <v>107</v>
      </c>
      <c r="AL641" s="83"/>
      <c r="AM641" s="83"/>
      <c r="AN641" s="83"/>
      <c r="AO641" s="83"/>
      <c r="AP641" s="83"/>
      <c r="AX641" s="80" t="s">
        <v>294</v>
      </c>
      <c r="AY641" s="80" t="s">
        <v>107</v>
      </c>
    </row>
    <row r="642" s="80" customFormat="1" ht="17.25" spans="1:51">
      <c r="A642" s="95"/>
      <c r="B642" s="95"/>
      <c r="C642" s="95"/>
      <c r="D642" s="95"/>
      <c r="E642" s="95"/>
      <c r="F642" s="95"/>
      <c r="G642" s="95"/>
      <c r="H642" s="95"/>
      <c r="I642" s="95"/>
      <c r="J642" s="95"/>
      <c r="K642" s="95"/>
      <c r="Y642" s="98"/>
      <c r="Z642" s="80">
        <f t="shared" si="30"/>
        <v>0</v>
      </c>
      <c r="AA642" s="80" t="str">
        <f t="shared" ref="AA642:AA705" si="31">AG642</f>
        <v>施湾支行</v>
      </c>
      <c r="AB642" s="81" t="s">
        <v>994</v>
      </c>
      <c r="AC642" s="81">
        <v>0</v>
      </c>
      <c r="AD642" s="81">
        <v>0</v>
      </c>
      <c r="AE642" s="81">
        <v>0</v>
      </c>
      <c r="AF642" s="81">
        <v>0</v>
      </c>
      <c r="AG642" s="80" t="str">
        <f>IFERROR(VLOOKUP(AB642,$AI:$AJ,2,FALSE),0)</f>
        <v>施湾支行</v>
      </c>
      <c r="AI642" s="89" t="s">
        <v>838</v>
      </c>
      <c r="AJ642" s="89" t="s">
        <v>107</v>
      </c>
      <c r="AL642" s="83"/>
      <c r="AM642" s="83"/>
      <c r="AN642" s="83"/>
      <c r="AO642" s="83"/>
      <c r="AP642" s="83"/>
      <c r="AX642" s="80" t="s">
        <v>838</v>
      </c>
      <c r="AY642" s="80" t="s">
        <v>107</v>
      </c>
    </row>
    <row r="643" s="80" customFormat="1" ht="17.25" spans="1:51">
      <c r="A643" s="95"/>
      <c r="B643" s="95"/>
      <c r="C643" s="95"/>
      <c r="D643" s="95"/>
      <c r="E643" s="95"/>
      <c r="F643" s="95"/>
      <c r="G643" s="95"/>
      <c r="H643" s="95"/>
      <c r="I643" s="95"/>
      <c r="J643" s="95"/>
      <c r="K643" s="95"/>
      <c r="Y643" s="98"/>
      <c r="Z643" s="80">
        <f t="shared" si="30"/>
        <v>0</v>
      </c>
      <c r="AA643" s="80" t="str">
        <f t="shared" si="31"/>
        <v>零售金融部</v>
      </c>
      <c r="AB643" s="81" t="s">
        <v>261</v>
      </c>
      <c r="AC643" s="81">
        <v>0</v>
      </c>
      <c r="AD643" s="81">
        <v>0</v>
      </c>
      <c r="AE643" s="81">
        <v>0</v>
      </c>
      <c r="AF643" s="81">
        <v>0</v>
      </c>
      <c r="AG643" s="80" t="str">
        <f>IFERROR(VLOOKUP(AB643,$AI:$AJ,2,FALSE),0)</f>
        <v>零售金融部</v>
      </c>
      <c r="AI643" s="89" t="s">
        <v>457</v>
      </c>
      <c r="AJ643" s="89" t="s">
        <v>107</v>
      </c>
      <c r="AL643" s="83"/>
      <c r="AM643" s="83"/>
      <c r="AN643" s="83"/>
      <c r="AO643" s="83"/>
      <c r="AP643" s="83"/>
      <c r="AX643" s="80" t="s">
        <v>457</v>
      </c>
      <c r="AY643" s="80" t="s">
        <v>107</v>
      </c>
    </row>
    <row r="644" s="80" customFormat="1" ht="17.25" spans="1:51">
      <c r="A644" s="95"/>
      <c r="B644" s="95"/>
      <c r="C644" s="95"/>
      <c r="D644" s="95"/>
      <c r="E644" s="95"/>
      <c r="F644" s="95"/>
      <c r="G644" s="95"/>
      <c r="H644" s="95"/>
      <c r="I644" s="95"/>
      <c r="J644" s="95"/>
      <c r="K644" s="95"/>
      <c r="Y644" s="98"/>
      <c r="Z644" s="80">
        <f t="shared" ref="Z644:Z707" si="32">P644-Y644</f>
        <v>0</v>
      </c>
      <c r="AA644" s="80" t="str">
        <f t="shared" si="31"/>
        <v>川沙支行</v>
      </c>
      <c r="AB644" s="81" t="s">
        <v>995</v>
      </c>
      <c r="AC644" s="81">
        <v>0</v>
      </c>
      <c r="AD644" s="81">
        <v>0</v>
      </c>
      <c r="AE644" s="81">
        <v>0</v>
      </c>
      <c r="AF644" s="81">
        <v>0</v>
      </c>
      <c r="AG644" s="80" t="str">
        <f>IFERROR(VLOOKUP(AB644,$AI:$AJ,2,FALSE),0)</f>
        <v>川沙支行</v>
      </c>
      <c r="AI644" s="89" t="s">
        <v>652</v>
      </c>
      <c r="AJ644" s="89" t="s">
        <v>107</v>
      </c>
      <c r="AL644" s="83"/>
      <c r="AM644" s="83"/>
      <c r="AN644" s="83"/>
      <c r="AO644" s="83"/>
      <c r="AP644" s="83"/>
      <c r="AX644" s="80" t="s">
        <v>652</v>
      </c>
      <c r="AY644" s="80" t="s">
        <v>107</v>
      </c>
    </row>
    <row r="645" s="80" customFormat="1" ht="17.25" spans="1:51">
      <c r="A645" s="95"/>
      <c r="B645" s="95"/>
      <c r="C645" s="95"/>
      <c r="D645" s="95"/>
      <c r="E645" s="95"/>
      <c r="F645" s="95"/>
      <c r="G645" s="95"/>
      <c r="H645" s="95"/>
      <c r="I645" s="95"/>
      <c r="J645" s="95"/>
      <c r="K645" s="95"/>
      <c r="Y645" s="98"/>
      <c r="Z645" s="80">
        <f t="shared" si="32"/>
        <v>0</v>
      </c>
      <c r="AA645" s="80" t="str">
        <f t="shared" si="31"/>
        <v>南新支行</v>
      </c>
      <c r="AB645" s="81" t="s">
        <v>747</v>
      </c>
      <c r="AC645" s="81">
        <v>0</v>
      </c>
      <c r="AD645" s="81">
        <v>0</v>
      </c>
      <c r="AE645" s="81">
        <v>0</v>
      </c>
      <c r="AF645" s="81">
        <v>0</v>
      </c>
      <c r="AG645" s="80" t="str">
        <f>IFERROR(VLOOKUP(AB645,$AI:$AJ,2,FALSE),0)</f>
        <v>南新支行</v>
      </c>
      <c r="AI645" s="89" t="s">
        <v>996</v>
      </c>
      <c r="AJ645" s="89" t="s">
        <v>107</v>
      </c>
      <c r="AL645" s="83"/>
      <c r="AM645" s="83"/>
      <c r="AN645" s="83"/>
      <c r="AO645" s="83"/>
      <c r="AP645" s="83"/>
      <c r="AX645" s="80" t="s">
        <v>996</v>
      </c>
      <c r="AY645" s="80" t="s">
        <v>107</v>
      </c>
    </row>
    <row r="646" s="80" customFormat="1" ht="17.25" spans="1:51">
      <c r="A646" s="95"/>
      <c r="B646" s="95"/>
      <c r="C646" s="95"/>
      <c r="D646" s="95"/>
      <c r="E646" s="95"/>
      <c r="F646" s="95"/>
      <c r="G646" s="95"/>
      <c r="H646" s="95"/>
      <c r="I646" s="95"/>
      <c r="J646" s="95"/>
      <c r="K646" s="95"/>
      <c r="Y646" s="98"/>
      <c r="Z646" s="80">
        <f t="shared" si="32"/>
        <v>0</v>
      </c>
      <c r="AA646" s="80" t="str">
        <f t="shared" si="31"/>
        <v>杨思支行</v>
      </c>
      <c r="AB646" s="81" t="s">
        <v>198</v>
      </c>
      <c r="AC646" s="81">
        <v>0</v>
      </c>
      <c r="AD646" s="81">
        <v>0</v>
      </c>
      <c r="AE646" s="81">
        <v>0</v>
      </c>
      <c r="AF646" s="81">
        <v>0</v>
      </c>
      <c r="AG646" s="80" t="str">
        <f>IFERROR(VLOOKUP(AB646,$AI:$AJ,2,FALSE),0)</f>
        <v>杨思支行</v>
      </c>
      <c r="AI646" s="89" t="s">
        <v>437</v>
      </c>
      <c r="AJ646" s="89" t="s">
        <v>107</v>
      </c>
      <c r="AL646" s="83"/>
      <c r="AM646" s="83"/>
      <c r="AN646" s="83"/>
      <c r="AO646" s="83"/>
      <c r="AP646" s="83"/>
      <c r="AX646" s="80" t="s">
        <v>437</v>
      </c>
      <c r="AY646" s="80" t="s">
        <v>107</v>
      </c>
    </row>
    <row r="647" s="80" customFormat="1" ht="17.25" spans="1:51">
      <c r="A647" s="95"/>
      <c r="B647" s="95"/>
      <c r="C647" s="95"/>
      <c r="D647" s="95"/>
      <c r="E647" s="95"/>
      <c r="F647" s="95"/>
      <c r="G647" s="95"/>
      <c r="H647" s="95"/>
      <c r="I647" s="95"/>
      <c r="J647" s="95"/>
      <c r="K647" s="95"/>
      <c r="Y647" s="98"/>
      <c r="Z647" s="80">
        <f t="shared" si="32"/>
        <v>0</v>
      </c>
      <c r="AA647" s="80" t="str">
        <f t="shared" si="31"/>
        <v>江镇支行</v>
      </c>
      <c r="AB647" s="81" t="s">
        <v>997</v>
      </c>
      <c r="AC647" s="81">
        <v>0</v>
      </c>
      <c r="AD647" s="81">
        <v>0</v>
      </c>
      <c r="AE647" s="81">
        <v>0</v>
      </c>
      <c r="AF647" s="81">
        <v>0</v>
      </c>
      <c r="AG647" s="80" t="str">
        <f>IFERROR(VLOOKUP(AB647,$AI:$AJ,2,FALSE),0)</f>
        <v>江镇支行</v>
      </c>
      <c r="AI647" s="89" t="s">
        <v>110</v>
      </c>
      <c r="AJ647" s="89" t="s">
        <v>159</v>
      </c>
      <c r="AL647" s="83"/>
      <c r="AM647" s="83"/>
      <c r="AN647" s="83"/>
      <c r="AO647" s="83"/>
      <c r="AP647" s="83"/>
      <c r="AX647" s="80" t="s">
        <v>110</v>
      </c>
      <c r="AY647" s="80" t="s">
        <v>159</v>
      </c>
    </row>
    <row r="648" s="80" customFormat="1" ht="17.25" spans="1:51">
      <c r="A648" s="95"/>
      <c r="B648" s="95"/>
      <c r="C648" s="95"/>
      <c r="D648" s="95"/>
      <c r="E648" s="95"/>
      <c r="F648" s="95"/>
      <c r="G648" s="95"/>
      <c r="H648" s="95"/>
      <c r="I648" s="95"/>
      <c r="J648" s="95"/>
      <c r="K648" s="95"/>
      <c r="Y648" s="98"/>
      <c r="Z648" s="80">
        <f t="shared" si="32"/>
        <v>0</v>
      </c>
      <c r="AA648" s="80" t="str">
        <f t="shared" si="31"/>
        <v>北蔡支行</v>
      </c>
      <c r="AB648" s="81" t="s">
        <v>784</v>
      </c>
      <c r="AC648" s="81">
        <v>0</v>
      </c>
      <c r="AD648" s="81">
        <v>0</v>
      </c>
      <c r="AE648" s="81">
        <v>0</v>
      </c>
      <c r="AF648" s="81">
        <v>0</v>
      </c>
      <c r="AG648" s="80" t="str">
        <f>IFERROR(VLOOKUP(AB648,$AI:$AJ,2,FALSE),0)</f>
        <v>北蔡支行</v>
      </c>
      <c r="AI648" s="89" t="s">
        <v>544</v>
      </c>
      <c r="AJ648" s="89" t="s">
        <v>107</v>
      </c>
      <c r="AL648" s="83"/>
      <c r="AM648" s="83"/>
      <c r="AN648" s="83"/>
      <c r="AO648" s="83"/>
      <c r="AP648" s="83"/>
      <c r="AX648" s="80" t="s">
        <v>544</v>
      </c>
      <c r="AY648" s="80" t="s">
        <v>107</v>
      </c>
    </row>
    <row r="649" s="80" customFormat="1" ht="17.25" spans="1:51">
      <c r="A649" s="95"/>
      <c r="B649" s="95"/>
      <c r="C649" s="95"/>
      <c r="D649" s="95"/>
      <c r="E649" s="95"/>
      <c r="F649" s="95"/>
      <c r="G649" s="95"/>
      <c r="H649" s="95"/>
      <c r="I649" s="95"/>
      <c r="J649" s="95"/>
      <c r="K649" s="95"/>
      <c r="Y649" s="98"/>
      <c r="Z649" s="80">
        <f t="shared" si="32"/>
        <v>0</v>
      </c>
      <c r="AA649" s="80" t="str">
        <f t="shared" si="31"/>
        <v>潼港分理处</v>
      </c>
      <c r="AB649" s="81" t="s">
        <v>911</v>
      </c>
      <c r="AC649" s="81">
        <v>0</v>
      </c>
      <c r="AD649" s="81">
        <v>0</v>
      </c>
      <c r="AE649" s="81">
        <v>0</v>
      </c>
      <c r="AF649" s="81">
        <v>0</v>
      </c>
      <c r="AG649" s="80" t="str">
        <f>IFERROR(VLOOKUP(AB649,$AI:$AJ,2,FALSE),0)</f>
        <v>潼港分理处</v>
      </c>
      <c r="AI649" s="89" t="s">
        <v>362</v>
      </c>
      <c r="AJ649" s="89" t="s">
        <v>107</v>
      </c>
      <c r="AL649" s="83"/>
      <c r="AM649" s="83"/>
      <c r="AN649" s="83"/>
      <c r="AO649" s="83"/>
      <c r="AP649" s="83"/>
      <c r="AX649" s="80" t="s">
        <v>362</v>
      </c>
      <c r="AY649" s="80" t="s">
        <v>107</v>
      </c>
    </row>
    <row r="650" s="80" customFormat="1" ht="17.25" spans="1:51">
      <c r="A650" s="95"/>
      <c r="B650" s="95"/>
      <c r="C650" s="95"/>
      <c r="D650" s="95"/>
      <c r="E650" s="95"/>
      <c r="F650" s="95"/>
      <c r="G650" s="95"/>
      <c r="H650" s="95"/>
      <c r="I650" s="95"/>
      <c r="J650" s="95"/>
      <c r="K650" s="95"/>
      <c r="Y650" s="98"/>
      <c r="Z650" s="80">
        <f t="shared" si="32"/>
        <v>0</v>
      </c>
      <c r="AA650" s="80" t="str">
        <f t="shared" si="31"/>
        <v>运营管理部</v>
      </c>
      <c r="AB650" s="81" t="s">
        <v>383</v>
      </c>
      <c r="AC650" s="81">
        <v>0</v>
      </c>
      <c r="AD650" s="81">
        <v>0</v>
      </c>
      <c r="AE650" s="81">
        <v>0</v>
      </c>
      <c r="AF650" s="81">
        <v>0</v>
      </c>
      <c r="AG650" s="80" t="str">
        <f>IFERROR(VLOOKUP(AB650,$AI:$AJ,2,FALSE),0)</f>
        <v>运营管理部</v>
      </c>
      <c r="AI650" s="89" t="s">
        <v>998</v>
      </c>
      <c r="AJ650" s="89" t="s">
        <v>107</v>
      </c>
      <c r="AL650" s="83"/>
      <c r="AM650" s="83"/>
      <c r="AN650" s="83"/>
      <c r="AO650" s="83"/>
      <c r="AP650" s="83"/>
      <c r="AX650" s="80" t="s">
        <v>998</v>
      </c>
      <c r="AY650" s="80" t="s">
        <v>107</v>
      </c>
    </row>
    <row r="651" s="80" customFormat="1" ht="17.25" spans="1:51">
      <c r="A651" s="95"/>
      <c r="B651" s="95"/>
      <c r="C651" s="95"/>
      <c r="D651" s="95"/>
      <c r="E651" s="95"/>
      <c r="F651" s="95"/>
      <c r="G651" s="95"/>
      <c r="H651" s="95"/>
      <c r="I651" s="95"/>
      <c r="J651" s="95"/>
      <c r="K651" s="95"/>
      <c r="Y651" s="98"/>
      <c r="Z651" s="80">
        <f t="shared" si="32"/>
        <v>0</v>
      </c>
      <c r="AA651" s="80" t="str">
        <f t="shared" si="31"/>
        <v>营业部</v>
      </c>
      <c r="AB651" s="81" t="s">
        <v>598</v>
      </c>
      <c r="AC651" s="81">
        <v>0</v>
      </c>
      <c r="AD651" s="81">
        <v>0</v>
      </c>
      <c r="AE651" s="81">
        <v>0</v>
      </c>
      <c r="AF651" s="81">
        <v>0</v>
      </c>
      <c r="AG651" s="80" t="str">
        <f>IFERROR(VLOOKUP(AB651,$AI:$AJ,2,FALSE),0)</f>
        <v>营业部</v>
      </c>
      <c r="AI651" s="89" t="s">
        <v>999</v>
      </c>
      <c r="AJ651" s="89" t="s">
        <v>107</v>
      </c>
      <c r="AL651" s="83"/>
      <c r="AM651" s="83"/>
      <c r="AN651" s="83"/>
      <c r="AO651" s="83"/>
      <c r="AP651" s="83"/>
      <c r="AX651" s="80" t="s">
        <v>999</v>
      </c>
      <c r="AY651" s="80" t="s">
        <v>107</v>
      </c>
    </row>
    <row r="652" s="80" customFormat="1" ht="17.25" spans="1:51">
      <c r="A652" s="95"/>
      <c r="B652" s="95"/>
      <c r="C652" s="95"/>
      <c r="D652" s="95"/>
      <c r="E652" s="95"/>
      <c r="F652" s="95"/>
      <c r="G652" s="95"/>
      <c r="H652" s="95"/>
      <c r="I652" s="95"/>
      <c r="J652" s="95"/>
      <c r="K652" s="95"/>
      <c r="Y652" s="98"/>
      <c r="Z652" s="80">
        <f t="shared" si="32"/>
        <v>0</v>
      </c>
      <c r="AA652" s="80" t="str">
        <f t="shared" si="31"/>
        <v>凌兆分理处</v>
      </c>
      <c r="AB652" s="81" t="s">
        <v>768</v>
      </c>
      <c r="AC652" s="81">
        <v>0</v>
      </c>
      <c r="AD652" s="81">
        <v>0</v>
      </c>
      <c r="AE652" s="81">
        <v>0</v>
      </c>
      <c r="AF652" s="81">
        <v>0</v>
      </c>
      <c r="AG652" s="80" t="str">
        <f>IFERROR(VLOOKUP(AB652,$AI:$AJ,2,FALSE),0)</f>
        <v>凌兆分理处</v>
      </c>
      <c r="AI652" s="89" t="s">
        <v>903</v>
      </c>
      <c r="AJ652" s="89" t="s">
        <v>107</v>
      </c>
      <c r="AL652" s="83"/>
      <c r="AM652" s="83"/>
      <c r="AN652" s="83"/>
      <c r="AO652" s="83"/>
      <c r="AP652" s="83"/>
      <c r="AX652" s="80" t="s">
        <v>903</v>
      </c>
      <c r="AY652" s="80" t="s">
        <v>107</v>
      </c>
    </row>
    <row r="653" s="80" customFormat="1" ht="17.25" spans="1:51">
      <c r="A653" s="95"/>
      <c r="B653" s="95"/>
      <c r="C653" s="95"/>
      <c r="D653" s="95"/>
      <c r="E653" s="95"/>
      <c r="F653" s="95"/>
      <c r="G653" s="95"/>
      <c r="H653" s="95"/>
      <c r="I653" s="95"/>
      <c r="J653" s="95"/>
      <c r="K653" s="95"/>
      <c r="Y653" s="98"/>
      <c r="Z653" s="80">
        <f t="shared" si="32"/>
        <v>0</v>
      </c>
      <c r="AA653" s="80">
        <f t="shared" si="31"/>
        <v>0</v>
      </c>
      <c r="AB653" s="81" t="s">
        <v>1000</v>
      </c>
      <c r="AC653" s="81">
        <v>0</v>
      </c>
      <c r="AD653" s="81">
        <v>0</v>
      </c>
      <c r="AE653" s="81">
        <v>0</v>
      </c>
      <c r="AF653" s="81">
        <v>0</v>
      </c>
      <c r="AG653" s="80">
        <f>IFERROR(VLOOKUP(AB653,$AI:$AJ,2,FALSE),0)</f>
        <v>0</v>
      </c>
      <c r="AI653" s="89" t="s">
        <v>1002</v>
      </c>
      <c r="AJ653" s="89" t="s">
        <v>107</v>
      </c>
      <c r="AL653" s="83"/>
      <c r="AM653" s="83"/>
      <c r="AN653" s="83"/>
      <c r="AO653" s="83"/>
      <c r="AP653" s="83"/>
      <c r="AX653" s="80" t="s">
        <v>1002</v>
      </c>
      <c r="AY653" s="80" t="s">
        <v>107</v>
      </c>
    </row>
    <row r="654" s="80" customFormat="1" ht="17.25" spans="1:51">
      <c r="A654" s="95"/>
      <c r="B654" s="95"/>
      <c r="C654" s="95"/>
      <c r="D654" s="95"/>
      <c r="E654" s="95"/>
      <c r="F654" s="95"/>
      <c r="G654" s="95"/>
      <c r="H654" s="95"/>
      <c r="I654" s="95"/>
      <c r="J654" s="95"/>
      <c r="K654" s="95"/>
      <c r="Y654" s="98"/>
      <c r="Z654" s="80">
        <f t="shared" si="32"/>
        <v>0</v>
      </c>
      <c r="AA654" s="80" t="str">
        <f t="shared" si="31"/>
        <v>施湾支行</v>
      </c>
      <c r="AB654" s="81" t="s">
        <v>1001</v>
      </c>
      <c r="AC654" s="81">
        <v>0</v>
      </c>
      <c r="AD654" s="81">
        <v>0</v>
      </c>
      <c r="AE654" s="81">
        <v>0</v>
      </c>
      <c r="AF654" s="81">
        <v>0</v>
      </c>
      <c r="AG654" s="80" t="str">
        <f>IFERROR(VLOOKUP(AB654,$AI:$AJ,2,FALSE),0)</f>
        <v>施湾支行</v>
      </c>
      <c r="AI654" s="89" t="s">
        <v>878</v>
      </c>
      <c r="AJ654" s="89" t="s">
        <v>107</v>
      </c>
      <c r="AL654" s="83"/>
      <c r="AM654" s="83"/>
      <c r="AN654" s="83"/>
      <c r="AO654" s="83"/>
      <c r="AP654" s="83"/>
      <c r="AX654" s="80" t="s">
        <v>878</v>
      </c>
      <c r="AY654" s="80" t="s">
        <v>107</v>
      </c>
    </row>
    <row r="655" s="80" customFormat="1" ht="17.25" spans="1:51">
      <c r="A655" s="95"/>
      <c r="B655" s="95"/>
      <c r="C655" s="95"/>
      <c r="D655" s="95"/>
      <c r="E655" s="95"/>
      <c r="F655" s="95"/>
      <c r="G655" s="95"/>
      <c r="H655" s="95"/>
      <c r="I655" s="95"/>
      <c r="J655" s="95"/>
      <c r="K655" s="95"/>
      <c r="Y655" s="98"/>
      <c r="Z655" s="80">
        <f t="shared" si="32"/>
        <v>0</v>
      </c>
      <c r="AA655" s="80" t="str">
        <f t="shared" si="31"/>
        <v>花木支行</v>
      </c>
      <c r="AB655" s="81" t="s">
        <v>505</v>
      </c>
      <c r="AC655" s="81">
        <v>0</v>
      </c>
      <c r="AD655" s="81">
        <v>0</v>
      </c>
      <c r="AE655" s="81">
        <v>0</v>
      </c>
      <c r="AF655" s="81">
        <v>0</v>
      </c>
      <c r="AG655" s="80" t="str">
        <f>IFERROR(VLOOKUP(AB655,$AI:$AJ,2,FALSE),0)</f>
        <v>花木支行</v>
      </c>
      <c r="AI655" s="89" t="s">
        <v>1004</v>
      </c>
      <c r="AJ655" s="89" t="s">
        <v>107</v>
      </c>
      <c r="AL655" s="83"/>
      <c r="AM655" s="83"/>
      <c r="AN655" s="83"/>
      <c r="AO655" s="83"/>
      <c r="AP655" s="83"/>
      <c r="AX655" s="80" t="s">
        <v>1004</v>
      </c>
      <c r="AY655" s="80" t="s">
        <v>107</v>
      </c>
    </row>
    <row r="656" s="80" customFormat="1" ht="17.25" spans="1:51">
      <c r="A656" s="95"/>
      <c r="B656" s="95"/>
      <c r="C656" s="95"/>
      <c r="D656" s="95"/>
      <c r="E656" s="95"/>
      <c r="F656" s="95"/>
      <c r="G656" s="95"/>
      <c r="H656" s="95"/>
      <c r="I656" s="95"/>
      <c r="J656" s="95"/>
      <c r="K656" s="95"/>
      <c r="Y656" s="98"/>
      <c r="Z656" s="80">
        <f t="shared" si="32"/>
        <v>0</v>
      </c>
      <c r="AA656" s="80" t="str">
        <f t="shared" si="31"/>
        <v>合庆支行</v>
      </c>
      <c r="AB656" s="81" t="s">
        <v>1003</v>
      </c>
      <c r="AC656" s="81">
        <v>0</v>
      </c>
      <c r="AD656" s="81">
        <v>0</v>
      </c>
      <c r="AE656" s="81">
        <v>0</v>
      </c>
      <c r="AF656" s="81">
        <v>100000</v>
      </c>
      <c r="AG656" s="80" t="str">
        <f>IFERROR(VLOOKUP(AB656,$AI:$AJ,2,FALSE),0)</f>
        <v>合庆支行</v>
      </c>
      <c r="AI656" s="93" t="s">
        <v>1005</v>
      </c>
      <c r="AJ656" s="89" t="s">
        <v>107</v>
      </c>
      <c r="AL656" s="83"/>
      <c r="AM656" s="83"/>
      <c r="AN656" s="83"/>
      <c r="AO656" s="83"/>
      <c r="AP656" s="83"/>
      <c r="AX656" s="80" t="s">
        <v>1005</v>
      </c>
      <c r="AY656" s="80" t="s">
        <v>107</v>
      </c>
    </row>
    <row r="657" s="80" customFormat="1" ht="17.25" spans="1:51">
      <c r="A657" s="95"/>
      <c r="B657" s="95"/>
      <c r="C657" s="95"/>
      <c r="D657" s="95"/>
      <c r="E657" s="95"/>
      <c r="F657" s="95"/>
      <c r="G657" s="95"/>
      <c r="H657" s="95"/>
      <c r="I657" s="95"/>
      <c r="J657" s="95"/>
      <c r="K657" s="95"/>
      <c r="Y657" s="98"/>
      <c r="Z657" s="80">
        <f t="shared" si="32"/>
        <v>0</v>
      </c>
      <c r="AA657" s="80" t="str">
        <f t="shared" si="31"/>
        <v>运营管理部</v>
      </c>
      <c r="AB657" s="81" t="s">
        <v>406</v>
      </c>
      <c r="AC657" s="81">
        <v>0</v>
      </c>
      <c r="AD657" s="81">
        <v>0</v>
      </c>
      <c r="AE657" s="81">
        <v>0</v>
      </c>
      <c r="AF657" s="81">
        <v>0</v>
      </c>
      <c r="AG657" s="80" t="str">
        <f>IFERROR(VLOOKUP(AB657,$AI:$AJ,2,FALSE),0)</f>
        <v>运营管理部</v>
      </c>
      <c r="AI657" s="93" t="s">
        <v>955</v>
      </c>
      <c r="AJ657" s="89" t="s">
        <v>102</v>
      </c>
      <c r="AL657" s="83"/>
      <c r="AM657" s="83"/>
      <c r="AN657" s="83"/>
      <c r="AO657" s="83"/>
      <c r="AP657" s="83"/>
      <c r="AX657" s="80" t="s">
        <v>955</v>
      </c>
      <c r="AY657" s="80" t="s">
        <v>102</v>
      </c>
    </row>
    <row r="658" s="80" customFormat="1" ht="17.25" spans="1:51">
      <c r="A658" s="95"/>
      <c r="B658" s="95"/>
      <c r="C658" s="95"/>
      <c r="D658" s="95"/>
      <c r="E658" s="95"/>
      <c r="F658" s="95"/>
      <c r="G658" s="95"/>
      <c r="H658" s="95"/>
      <c r="I658" s="95"/>
      <c r="J658" s="95"/>
      <c r="K658" s="95"/>
      <c r="Y658" s="98"/>
      <c r="Z658" s="80">
        <f t="shared" si="32"/>
        <v>0</v>
      </c>
      <c r="AA658" s="80" t="str">
        <f t="shared" si="31"/>
        <v>高桥支行</v>
      </c>
      <c r="AB658" s="81" t="s">
        <v>508</v>
      </c>
      <c r="AC658" s="81">
        <v>0</v>
      </c>
      <c r="AD658" s="81">
        <v>0</v>
      </c>
      <c r="AE658" s="81">
        <v>0</v>
      </c>
      <c r="AF658" s="81">
        <v>0</v>
      </c>
      <c r="AG658" s="80" t="str">
        <f>IFERROR(VLOOKUP(AB658,$AI:$AJ,2,FALSE),0)</f>
        <v>高桥支行</v>
      </c>
      <c r="AI658" s="94" t="s">
        <v>452</v>
      </c>
      <c r="AJ658" s="89" t="s">
        <v>102</v>
      </c>
      <c r="AL658" s="83"/>
      <c r="AM658" s="83"/>
      <c r="AN658" s="83"/>
      <c r="AO658" s="83"/>
      <c r="AP658" s="83"/>
      <c r="AX658" s="80" t="s">
        <v>452</v>
      </c>
      <c r="AY658" s="80" t="s">
        <v>102</v>
      </c>
    </row>
    <row r="659" s="80" customFormat="1" ht="17.25" spans="1:51">
      <c r="A659" s="95"/>
      <c r="B659" s="95"/>
      <c r="C659" s="95"/>
      <c r="D659" s="95"/>
      <c r="E659" s="95"/>
      <c r="F659" s="95"/>
      <c r="G659" s="95"/>
      <c r="H659" s="95"/>
      <c r="I659" s="95"/>
      <c r="J659" s="95"/>
      <c r="K659" s="95"/>
      <c r="Y659" s="98"/>
      <c r="Z659" s="80">
        <f t="shared" si="32"/>
        <v>0</v>
      </c>
      <c r="AA659" s="80" t="str">
        <f t="shared" si="31"/>
        <v>杨园支行</v>
      </c>
      <c r="AB659" s="81" t="s">
        <v>510</v>
      </c>
      <c r="AC659" s="81">
        <v>0</v>
      </c>
      <c r="AD659" s="81">
        <v>0</v>
      </c>
      <c r="AE659" s="81">
        <v>0</v>
      </c>
      <c r="AF659" s="81">
        <v>0</v>
      </c>
      <c r="AG659" s="80" t="str">
        <f>IFERROR(VLOOKUP(AB659,$AI:$AJ,2,FALSE),0)</f>
        <v>杨园支行</v>
      </c>
      <c r="AI659" s="89" t="s">
        <v>83</v>
      </c>
      <c r="AJ659" s="89" t="s">
        <v>102</v>
      </c>
      <c r="AL659" s="83"/>
      <c r="AM659" s="83"/>
      <c r="AN659" s="83"/>
      <c r="AO659" s="83"/>
      <c r="AP659" s="83"/>
      <c r="AX659" s="80" t="s">
        <v>83</v>
      </c>
      <c r="AY659" s="80" t="s">
        <v>102</v>
      </c>
    </row>
    <row r="660" s="80" customFormat="1" ht="17.25" spans="1:51">
      <c r="A660" s="95"/>
      <c r="B660" s="95"/>
      <c r="C660" s="95"/>
      <c r="D660" s="95"/>
      <c r="E660" s="95"/>
      <c r="F660" s="95"/>
      <c r="G660" s="95"/>
      <c r="H660" s="95"/>
      <c r="I660" s="95"/>
      <c r="J660" s="95"/>
      <c r="K660" s="95"/>
      <c r="Y660" s="98"/>
      <c r="Z660" s="80">
        <f t="shared" si="32"/>
        <v>0</v>
      </c>
      <c r="AA660" s="80">
        <f t="shared" si="31"/>
        <v>0</v>
      </c>
      <c r="AB660" s="81" t="s">
        <v>1006</v>
      </c>
      <c r="AC660" s="81">
        <v>0</v>
      </c>
      <c r="AD660" s="81">
        <v>0</v>
      </c>
      <c r="AE660" s="81">
        <v>0</v>
      </c>
      <c r="AF660" s="81">
        <v>0</v>
      </c>
      <c r="AG660" s="80">
        <f>IFERROR(VLOOKUP(AB660,$AI:$AJ,2,FALSE),0)</f>
        <v>0</v>
      </c>
      <c r="AI660" s="89" t="s">
        <v>881</v>
      </c>
      <c r="AJ660" s="89" t="s">
        <v>102</v>
      </c>
      <c r="AL660" s="83"/>
      <c r="AM660" s="83"/>
      <c r="AN660" s="83"/>
      <c r="AO660" s="83"/>
      <c r="AP660" s="83"/>
      <c r="AX660" s="80" t="s">
        <v>881</v>
      </c>
      <c r="AY660" s="80" t="s">
        <v>102</v>
      </c>
    </row>
    <row r="661" s="80" customFormat="1" ht="17.25" spans="1:51">
      <c r="A661" s="95"/>
      <c r="B661" s="95"/>
      <c r="C661" s="95"/>
      <c r="D661" s="95"/>
      <c r="E661" s="95"/>
      <c r="F661" s="95"/>
      <c r="G661" s="95"/>
      <c r="H661" s="95"/>
      <c r="I661" s="95"/>
      <c r="J661" s="95"/>
      <c r="K661" s="95"/>
      <c r="Y661" s="98"/>
      <c r="Z661" s="80">
        <f t="shared" si="32"/>
        <v>0</v>
      </c>
      <c r="AA661" s="80" t="str">
        <f t="shared" si="31"/>
        <v>市场一部</v>
      </c>
      <c r="AB661" s="81" t="s">
        <v>586</v>
      </c>
      <c r="AC661" s="81">
        <v>0</v>
      </c>
      <c r="AD661" s="81">
        <v>0</v>
      </c>
      <c r="AE661" s="81">
        <v>0</v>
      </c>
      <c r="AF661" s="81">
        <v>200000</v>
      </c>
      <c r="AG661" s="80" t="str">
        <f>IFERROR(VLOOKUP(AB661,$AI:$AJ,2,FALSE),0)</f>
        <v>市场一部</v>
      </c>
      <c r="AI661" s="89" t="s">
        <v>759</v>
      </c>
      <c r="AJ661" s="89" t="s">
        <v>102</v>
      </c>
      <c r="AL661" s="83"/>
      <c r="AM661" s="83"/>
      <c r="AN661" s="83"/>
      <c r="AO661" s="83"/>
      <c r="AP661" s="83"/>
      <c r="AX661" s="80" t="s">
        <v>759</v>
      </c>
      <c r="AY661" s="80" t="s">
        <v>102</v>
      </c>
    </row>
    <row r="662" s="80" customFormat="1" ht="17.25" spans="1:51">
      <c r="A662" s="95"/>
      <c r="B662" s="95"/>
      <c r="C662" s="95"/>
      <c r="D662" s="95"/>
      <c r="E662" s="95"/>
      <c r="F662" s="95"/>
      <c r="G662" s="95"/>
      <c r="H662" s="95"/>
      <c r="I662" s="95"/>
      <c r="J662" s="95"/>
      <c r="K662" s="95"/>
      <c r="Y662" s="98"/>
      <c r="Z662" s="80">
        <f t="shared" si="32"/>
        <v>0</v>
      </c>
      <c r="AA662" s="80" t="str">
        <f t="shared" si="31"/>
        <v>和炯路支行</v>
      </c>
      <c r="AB662" s="81" t="s">
        <v>749</v>
      </c>
      <c r="AC662" s="81">
        <v>0</v>
      </c>
      <c r="AD662" s="81">
        <v>0</v>
      </c>
      <c r="AE662" s="81">
        <v>0</v>
      </c>
      <c r="AF662" s="81">
        <v>5600</v>
      </c>
      <c r="AG662" s="80" t="str">
        <f>IFERROR(VLOOKUP(AB662,$AI:$AJ,2,FALSE),0)</f>
        <v>和炯路支行</v>
      </c>
      <c r="AI662" s="89" t="s">
        <v>324</v>
      </c>
      <c r="AJ662" s="89" t="s">
        <v>102</v>
      </c>
      <c r="AL662" s="83"/>
      <c r="AM662" s="83"/>
      <c r="AN662" s="83"/>
      <c r="AO662" s="83"/>
      <c r="AP662" s="83"/>
      <c r="AX662" s="80" t="s">
        <v>324</v>
      </c>
      <c r="AY662" s="80" t="s">
        <v>102</v>
      </c>
    </row>
    <row r="663" s="80" customFormat="1" ht="17.25" spans="1:51">
      <c r="A663" s="95"/>
      <c r="B663" s="95"/>
      <c r="C663" s="95"/>
      <c r="D663" s="95"/>
      <c r="E663" s="95"/>
      <c r="F663" s="95"/>
      <c r="G663" s="95"/>
      <c r="H663" s="95"/>
      <c r="I663" s="95"/>
      <c r="J663" s="95"/>
      <c r="K663" s="95"/>
      <c r="Y663" s="98"/>
      <c r="Z663" s="80">
        <f t="shared" si="32"/>
        <v>0</v>
      </c>
      <c r="AA663" s="80" t="str">
        <f t="shared" si="31"/>
        <v>北蔡支行</v>
      </c>
      <c r="AB663" s="81" t="s">
        <v>512</v>
      </c>
      <c r="AC663" s="81">
        <v>0</v>
      </c>
      <c r="AD663" s="81">
        <v>0</v>
      </c>
      <c r="AE663" s="81">
        <v>0</v>
      </c>
      <c r="AF663" s="81">
        <v>0</v>
      </c>
      <c r="AG663" s="80" t="str">
        <f>IFERROR(VLOOKUP(AB663,$AI:$AJ,2,FALSE),0)</f>
        <v>北蔡支行</v>
      </c>
      <c r="AI663" s="89" t="s">
        <v>1008</v>
      </c>
      <c r="AJ663" s="89" t="s">
        <v>102</v>
      </c>
      <c r="AL663" s="83"/>
      <c r="AM663" s="83"/>
      <c r="AN663" s="83"/>
      <c r="AO663" s="83"/>
      <c r="AP663" s="83"/>
      <c r="AX663" s="80" t="s">
        <v>1008</v>
      </c>
      <c r="AY663" s="80" t="s">
        <v>102</v>
      </c>
    </row>
    <row r="664" s="80" customFormat="1" ht="17.25" spans="1:51">
      <c r="A664" s="95"/>
      <c r="B664" s="95"/>
      <c r="C664" s="95"/>
      <c r="D664" s="95"/>
      <c r="E664" s="95"/>
      <c r="F664" s="95"/>
      <c r="G664" s="95"/>
      <c r="H664" s="95"/>
      <c r="I664" s="95"/>
      <c r="J664" s="95"/>
      <c r="K664" s="95"/>
      <c r="Y664" s="98"/>
      <c r="Z664" s="80">
        <f t="shared" si="32"/>
        <v>0</v>
      </c>
      <c r="AA664" s="80" t="str">
        <f t="shared" si="31"/>
        <v>黄楼支行</v>
      </c>
      <c r="AB664" s="81" t="s">
        <v>1007</v>
      </c>
      <c r="AC664" s="81">
        <v>0</v>
      </c>
      <c r="AD664" s="81">
        <v>0</v>
      </c>
      <c r="AE664" s="81">
        <v>0</v>
      </c>
      <c r="AF664" s="81">
        <v>0</v>
      </c>
      <c r="AG664" s="80" t="str">
        <f>IFERROR(VLOOKUP(AB664,$AI:$AJ,2,FALSE),0)</f>
        <v>黄楼支行</v>
      </c>
      <c r="AI664" s="89" t="s">
        <v>1009</v>
      </c>
      <c r="AJ664" s="89" t="s">
        <v>102</v>
      </c>
      <c r="AL664" s="83"/>
      <c r="AM664" s="83"/>
      <c r="AN664" s="83"/>
      <c r="AO664" s="83"/>
      <c r="AP664" s="83"/>
      <c r="AX664" s="80" t="s">
        <v>1009</v>
      </c>
      <c r="AY664" s="80" t="s">
        <v>102</v>
      </c>
    </row>
    <row r="665" s="80" customFormat="1" ht="17.25" spans="1:51">
      <c r="A665" s="95"/>
      <c r="B665" s="95"/>
      <c r="C665" s="95"/>
      <c r="D665" s="95"/>
      <c r="E665" s="95"/>
      <c r="F665" s="95"/>
      <c r="G665" s="95"/>
      <c r="H665" s="95"/>
      <c r="I665" s="95"/>
      <c r="J665" s="95"/>
      <c r="K665" s="95"/>
      <c r="Y665" s="98"/>
      <c r="Z665" s="80">
        <f t="shared" si="32"/>
        <v>0</v>
      </c>
      <c r="AA665" s="80" t="str">
        <f t="shared" si="31"/>
        <v>金桥支行</v>
      </c>
      <c r="AB665" s="81" t="s">
        <v>846</v>
      </c>
      <c r="AC665" s="81">
        <v>0</v>
      </c>
      <c r="AD665" s="81">
        <v>0</v>
      </c>
      <c r="AE665" s="81">
        <v>0</v>
      </c>
      <c r="AF665" s="81">
        <v>0</v>
      </c>
      <c r="AG665" s="80" t="str">
        <f>IFERROR(VLOOKUP(AB665,$AI:$AJ,2,FALSE),0)</f>
        <v>金桥支行</v>
      </c>
      <c r="AI665" s="89" t="s">
        <v>1010</v>
      </c>
      <c r="AJ665" s="89" t="s">
        <v>102</v>
      </c>
      <c r="AL665" s="83"/>
      <c r="AM665" s="83"/>
      <c r="AN665" s="83"/>
      <c r="AO665" s="83"/>
      <c r="AP665" s="83"/>
      <c r="AX665" s="80" t="s">
        <v>1010</v>
      </c>
      <c r="AY665" s="80" t="s">
        <v>102</v>
      </c>
    </row>
    <row r="666" s="80" customFormat="1" ht="17.25" spans="1:51">
      <c r="A666" s="95"/>
      <c r="B666" s="95"/>
      <c r="C666" s="95"/>
      <c r="D666" s="95"/>
      <c r="E666" s="95"/>
      <c r="F666" s="95"/>
      <c r="G666" s="95"/>
      <c r="H666" s="95"/>
      <c r="I666" s="95"/>
      <c r="J666" s="95"/>
      <c r="K666" s="95"/>
      <c r="Y666" s="98"/>
      <c r="Z666" s="80">
        <f t="shared" si="32"/>
        <v>0</v>
      </c>
      <c r="AA666" s="80" t="str">
        <f t="shared" si="31"/>
        <v>东波分理处</v>
      </c>
      <c r="AB666" s="81" t="s">
        <v>514</v>
      </c>
      <c r="AC666" s="81">
        <v>0</v>
      </c>
      <c r="AD666" s="81">
        <v>0</v>
      </c>
      <c r="AE666" s="81">
        <v>0</v>
      </c>
      <c r="AF666" s="81">
        <v>0</v>
      </c>
      <c r="AG666" s="80" t="str">
        <f>IFERROR(VLOOKUP(AB666,$AI:$AJ,2,FALSE),0)</f>
        <v>东波分理处</v>
      </c>
      <c r="AI666" s="89" t="s">
        <v>304</v>
      </c>
      <c r="AJ666" s="89" t="s">
        <v>102</v>
      </c>
      <c r="AL666" s="83"/>
      <c r="AM666" s="83"/>
      <c r="AN666" s="83"/>
      <c r="AO666" s="83"/>
      <c r="AP666" s="83"/>
      <c r="AX666" s="80" t="s">
        <v>304</v>
      </c>
      <c r="AY666" s="80" t="s">
        <v>102</v>
      </c>
    </row>
    <row r="667" s="80" customFormat="1" ht="17.25" spans="1:51">
      <c r="A667" s="95"/>
      <c r="B667" s="95"/>
      <c r="C667" s="95"/>
      <c r="D667" s="95"/>
      <c r="E667" s="95"/>
      <c r="F667" s="95"/>
      <c r="G667" s="95"/>
      <c r="H667" s="95"/>
      <c r="I667" s="95"/>
      <c r="J667" s="95"/>
      <c r="K667" s="95"/>
      <c r="Y667" s="98"/>
      <c r="Z667" s="80">
        <f t="shared" si="32"/>
        <v>0</v>
      </c>
      <c r="AA667" s="80" t="str">
        <f t="shared" si="31"/>
        <v>金桥支行</v>
      </c>
      <c r="AB667" s="81" t="s">
        <v>854</v>
      </c>
      <c r="AC667" s="81">
        <v>0</v>
      </c>
      <c r="AD667" s="81">
        <v>0</v>
      </c>
      <c r="AE667" s="81">
        <v>0</v>
      </c>
      <c r="AF667" s="81">
        <v>0</v>
      </c>
      <c r="AG667" s="80" t="str">
        <f>IFERROR(VLOOKUP(AB667,$AI:$AJ,2,FALSE),0)</f>
        <v>金桥支行</v>
      </c>
      <c r="AI667" s="91" t="s">
        <v>641</v>
      </c>
      <c r="AJ667" s="89" t="s">
        <v>35</v>
      </c>
      <c r="AL667" s="83"/>
      <c r="AM667" s="83"/>
      <c r="AN667" s="83"/>
      <c r="AO667" s="83"/>
      <c r="AP667" s="83"/>
      <c r="AX667" s="80" t="s">
        <v>641</v>
      </c>
      <c r="AY667" s="80" t="s">
        <v>35</v>
      </c>
    </row>
    <row r="668" s="80" customFormat="1" ht="17.25" spans="1:51">
      <c r="A668" s="95"/>
      <c r="B668" s="95"/>
      <c r="C668" s="95"/>
      <c r="D668" s="95"/>
      <c r="E668" s="95"/>
      <c r="F668" s="95"/>
      <c r="G668" s="95"/>
      <c r="H668" s="95"/>
      <c r="I668" s="95"/>
      <c r="J668" s="95"/>
      <c r="K668" s="95"/>
      <c r="Y668" s="98"/>
      <c r="Z668" s="80">
        <f t="shared" si="32"/>
        <v>0</v>
      </c>
      <c r="AA668" s="80" t="str">
        <f t="shared" si="31"/>
        <v>公司金融部</v>
      </c>
      <c r="AB668" s="81" t="s">
        <v>234</v>
      </c>
      <c r="AC668" s="81">
        <v>0</v>
      </c>
      <c r="AD668" s="81">
        <v>0</v>
      </c>
      <c r="AE668" s="81">
        <v>0</v>
      </c>
      <c r="AF668" s="81">
        <v>0</v>
      </c>
      <c r="AG668" s="80" t="str">
        <f>IFERROR(VLOOKUP(AB668,$AI:$AJ,2,FALSE),0)</f>
        <v>公司金融部</v>
      </c>
      <c r="AI668" s="92" t="s">
        <v>946</v>
      </c>
      <c r="AJ668" s="89" t="s">
        <v>35</v>
      </c>
      <c r="AL668" s="83"/>
      <c r="AM668" s="83"/>
      <c r="AN668" s="83"/>
      <c r="AO668" s="83"/>
      <c r="AP668" s="83"/>
      <c r="AX668" s="80" t="s">
        <v>946</v>
      </c>
      <c r="AY668" s="80" t="s">
        <v>35</v>
      </c>
    </row>
    <row r="669" s="80" customFormat="1" ht="17.25" spans="1:51">
      <c r="A669" s="95"/>
      <c r="B669" s="95"/>
      <c r="C669" s="95"/>
      <c r="D669" s="95"/>
      <c r="E669" s="95"/>
      <c r="F669" s="95"/>
      <c r="G669" s="95"/>
      <c r="H669" s="95"/>
      <c r="I669" s="95"/>
      <c r="J669" s="95"/>
      <c r="K669" s="95"/>
      <c r="Y669" s="98"/>
      <c r="Z669" s="80">
        <f t="shared" si="32"/>
        <v>0</v>
      </c>
      <c r="AA669" s="80" t="str">
        <f t="shared" si="31"/>
        <v>南新分理处</v>
      </c>
      <c r="AB669" s="81" t="s">
        <v>828</v>
      </c>
      <c r="AC669" s="81">
        <v>0</v>
      </c>
      <c r="AD669" s="81">
        <v>0</v>
      </c>
      <c r="AE669" s="81">
        <v>0</v>
      </c>
      <c r="AF669" s="81">
        <v>20000</v>
      </c>
      <c r="AG669" s="80" t="str">
        <f>IFERROR(VLOOKUP(AB669,$AI:$AJ,2,FALSE),0)</f>
        <v>南新分理处</v>
      </c>
      <c r="AI669" s="93" t="s">
        <v>491</v>
      </c>
      <c r="AJ669" s="89" t="s">
        <v>35</v>
      </c>
      <c r="AL669" s="83"/>
      <c r="AM669" s="83"/>
      <c r="AN669" s="83"/>
      <c r="AO669" s="83"/>
      <c r="AP669" s="83"/>
      <c r="AX669" s="80" t="s">
        <v>491</v>
      </c>
      <c r="AY669" s="80" t="s">
        <v>35</v>
      </c>
    </row>
    <row r="670" s="80" customFormat="1" ht="17.25" spans="1:51">
      <c r="A670" s="95"/>
      <c r="B670" s="95"/>
      <c r="C670" s="95"/>
      <c r="D670" s="95"/>
      <c r="E670" s="95"/>
      <c r="F670" s="95"/>
      <c r="G670" s="95"/>
      <c r="H670" s="95"/>
      <c r="I670" s="95"/>
      <c r="J670" s="95"/>
      <c r="K670" s="95"/>
      <c r="Y670" s="98"/>
      <c r="Z670" s="80">
        <f t="shared" si="32"/>
        <v>0</v>
      </c>
      <c r="AA670" s="80">
        <f t="shared" si="31"/>
        <v>0</v>
      </c>
      <c r="AB670" s="81" t="s">
        <v>1011</v>
      </c>
      <c r="AC670" s="81">
        <v>0</v>
      </c>
      <c r="AD670" s="81">
        <v>0</v>
      </c>
      <c r="AE670" s="81">
        <v>0</v>
      </c>
      <c r="AF670" s="81">
        <v>0</v>
      </c>
      <c r="AG670" s="80">
        <f>IFERROR(VLOOKUP(AB670,$AI:$AJ,2,FALSE),0)</f>
        <v>0</v>
      </c>
      <c r="AI670" s="89" t="s">
        <v>780</v>
      </c>
      <c r="AJ670" s="89" t="s">
        <v>35</v>
      </c>
      <c r="AL670" s="83"/>
      <c r="AM670" s="83"/>
      <c r="AN670" s="83"/>
      <c r="AO670" s="83"/>
      <c r="AP670" s="83"/>
      <c r="AX670" s="80" t="s">
        <v>780</v>
      </c>
      <c r="AY670" s="80" t="s">
        <v>35</v>
      </c>
    </row>
    <row r="671" s="80" customFormat="1" ht="17.25" spans="1:51">
      <c r="A671" s="95"/>
      <c r="B671" s="95"/>
      <c r="C671" s="95"/>
      <c r="D671" s="95"/>
      <c r="E671" s="95"/>
      <c r="F671" s="95"/>
      <c r="G671" s="95"/>
      <c r="H671" s="95"/>
      <c r="I671" s="95"/>
      <c r="J671" s="95"/>
      <c r="K671" s="95"/>
      <c r="Y671" s="98"/>
      <c r="Z671" s="80">
        <f t="shared" si="32"/>
        <v>0</v>
      </c>
      <c r="AA671" s="80">
        <f t="shared" si="31"/>
        <v>0</v>
      </c>
      <c r="AB671" s="81" t="s">
        <v>1012</v>
      </c>
      <c r="AC671" s="81">
        <v>0</v>
      </c>
      <c r="AD671" s="81">
        <v>0</v>
      </c>
      <c r="AE671" s="81">
        <v>0</v>
      </c>
      <c r="AF671" s="81">
        <v>0</v>
      </c>
      <c r="AG671" s="80">
        <f>IFERROR(VLOOKUP(AB671,$AI:$AJ,2,FALSE),0)</f>
        <v>0</v>
      </c>
      <c r="AI671" s="94" t="s">
        <v>105</v>
      </c>
      <c r="AJ671" s="89" t="s">
        <v>35</v>
      </c>
      <c r="AL671" s="83"/>
      <c r="AM671" s="83"/>
      <c r="AN671" s="83"/>
      <c r="AO671" s="83"/>
      <c r="AP671" s="83"/>
      <c r="AX671" s="80" t="s">
        <v>105</v>
      </c>
      <c r="AY671" s="80" t="s">
        <v>35</v>
      </c>
    </row>
    <row r="672" s="80" customFormat="1" ht="17.25" spans="1:51">
      <c r="A672" s="95"/>
      <c r="B672" s="95"/>
      <c r="C672" s="95"/>
      <c r="D672" s="95"/>
      <c r="E672" s="95"/>
      <c r="F672" s="95"/>
      <c r="G672" s="95"/>
      <c r="H672" s="95"/>
      <c r="I672" s="95"/>
      <c r="J672" s="95"/>
      <c r="K672" s="95"/>
      <c r="Y672" s="98"/>
      <c r="Z672" s="80">
        <f t="shared" si="32"/>
        <v>0</v>
      </c>
      <c r="AA672" s="80">
        <f t="shared" si="31"/>
        <v>0</v>
      </c>
      <c r="AB672" s="81" t="s">
        <v>1013</v>
      </c>
      <c r="AC672" s="81">
        <v>0</v>
      </c>
      <c r="AD672" s="81">
        <v>0</v>
      </c>
      <c r="AE672" s="81">
        <v>0</v>
      </c>
      <c r="AF672" s="81">
        <v>0</v>
      </c>
      <c r="AG672" s="80">
        <f>IFERROR(VLOOKUP(AB672,$AI:$AJ,2,FALSE),0)</f>
        <v>0</v>
      </c>
      <c r="AI672" s="89" t="s">
        <v>1014</v>
      </c>
      <c r="AJ672" s="89" t="s">
        <v>35</v>
      </c>
      <c r="AL672" s="83"/>
      <c r="AM672" s="83"/>
      <c r="AN672" s="83"/>
      <c r="AO672" s="83"/>
      <c r="AP672" s="83"/>
      <c r="AX672" s="80" t="s">
        <v>1014</v>
      </c>
      <c r="AY672" s="80" t="s">
        <v>35</v>
      </c>
    </row>
    <row r="673" s="80" customFormat="1" ht="17.25" spans="1:51">
      <c r="A673" s="95"/>
      <c r="B673" s="95"/>
      <c r="C673" s="95"/>
      <c r="D673" s="95"/>
      <c r="E673" s="95"/>
      <c r="F673" s="95"/>
      <c r="G673" s="95"/>
      <c r="H673" s="95"/>
      <c r="I673" s="95"/>
      <c r="J673" s="95"/>
      <c r="K673" s="95"/>
      <c r="Y673" s="98"/>
      <c r="Z673" s="80">
        <f t="shared" si="32"/>
        <v>0</v>
      </c>
      <c r="AA673" s="80" t="str">
        <f t="shared" si="31"/>
        <v>曹路支行</v>
      </c>
      <c r="AB673" s="81" t="s">
        <v>865</v>
      </c>
      <c r="AC673" s="81">
        <v>0</v>
      </c>
      <c r="AD673" s="81">
        <v>0</v>
      </c>
      <c r="AE673" s="81">
        <v>0</v>
      </c>
      <c r="AF673" s="81">
        <v>0</v>
      </c>
      <c r="AG673" s="80" t="str">
        <f>IFERROR(VLOOKUP(AB673,$AI:$AJ,2,FALSE),0)</f>
        <v>曹路支行</v>
      </c>
      <c r="AI673" s="89" t="s">
        <v>161</v>
      </c>
      <c r="AJ673" s="89" t="s">
        <v>35</v>
      </c>
      <c r="AL673" s="83"/>
      <c r="AM673" s="83"/>
      <c r="AN673" s="83"/>
      <c r="AO673" s="83"/>
      <c r="AP673" s="83"/>
      <c r="AX673" s="80" t="s">
        <v>161</v>
      </c>
      <c r="AY673" s="80" t="s">
        <v>35</v>
      </c>
    </row>
    <row r="674" s="80" customFormat="1" ht="17.25" spans="1:51">
      <c r="A674" s="95"/>
      <c r="B674" s="95"/>
      <c r="C674" s="95"/>
      <c r="D674" s="95"/>
      <c r="E674" s="95"/>
      <c r="F674" s="95"/>
      <c r="G674" s="95"/>
      <c r="H674" s="95"/>
      <c r="I674" s="95"/>
      <c r="J674" s="95"/>
      <c r="K674" s="95"/>
      <c r="Y674" s="98"/>
      <c r="Z674" s="80">
        <f t="shared" si="32"/>
        <v>0</v>
      </c>
      <c r="AA674" s="80" t="str">
        <f t="shared" si="31"/>
        <v>凌桥支行</v>
      </c>
      <c r="AB674" s="81" t="s">
        <v>907</v>
      </c>
      <c r="AC674" s="81">
        <v>0</v>
      </c>
      <c r="AD674" s="81">
        <v>0</v>
      </c>
      <c r="AE674" s="81">
        <v>0</v>
      </c>
      <c r="AF674" s="81">
        <v>0</v>
      </c>
      <c r="AG674" s="80" t="str">
        <f>IFERROR(VLOOKUP(AB674,$AI:$AJ,2,FALSE),0)</f>
        <v>凌桥支行</v>
      </c>
      <c r="AI674" s="89" t="s">
        <v>1015</v>
      </c>
      <c r="AJ674" s="89" t="s">
        <v>35</v>
      </c>
      <c r="AL674" s="83"/>
      <c r="AM674" s="83"/>
      <c r="AN674" s="83"/>
      <c r="AO674" s="83"/>
      <c r="AP674" s="83"/>
      <c r="AX674" s="80" t="s">
        <v>1015</v>
      </c>
      <c r="AY674" s="80" t="s">
        <v>35</v>
      </c>
    </row>
    <row r="675" s="80" customFormat="1" ht="17.25" spans="1:51">
      <c r="A675" s="95"/>
      <c r="B675" s="95"/>
      <c r="C675" s="95"/>
      <c r="D675" s="95"/>
      <c r="E675" s="95"/>
      <c r="F675" s="95"/>
      <c r="G675" s="95"/>
      <c r="H675" s="95"/>
      <c r="I675" s="95"/>
      <c r="J675" s="95"/>
      <c r="K675" s="95"/>
      <c r="Y675" s="98"/>
      <c r="Z675" s="80">
        <f t="shared" si="32"/>
        <v>0</v>
      </c>
      <c r="AA675" s="80" t="str">
        <f t="shared" si="31"/>
        <v>五星路支行</v>
      </c>
      <c r="AB675" s="81" t="s">
        <v>516</v>
      </c>
      <c r="AC675" s="81">
        <v>0</v>
      </c>
      <c r="AD675" s="81">
        <v>0</v>
      </c>
      <c r="AE675" s="81">
        <v>1</v>
      </c>
      <c r="AF675" s="81">
        <v>0</v>
      </c>
      <c r="AG675" s="80" t="str">
        <f>IFERROR(VLOOKUP(AB675,$AI:$AJ,2,FALSE),0)</f>
        <v>五星路支行</v>
      </c>
      <c r="AI675" s="89" t="s">
        <v>542</v>
      </c>
      <c r="AJ675" s="89" t="s">
        <v>35</v>
      </c>
      <c r="AL675" s="83"/>
      <c r="AM675" s="83"/>
      <c r="AN675" s="83"/>
      <c r="AO675" s="83"/>
      <c r="AP675" s="83"/>
      <c r="AX675" s="80" t="s">
        <v>542</v>
      </c>
      <c r="AY675" s="80" t="s">
        <v>35</v>
      </c>
    </row>
    <row r="676" s="80" customFormat="1" ht="17.25" spans="1:51">
      <c r="A676" s="95"/>
      <c r="B676" s="95"/>
      <c r="C676" s="95"/>
      <c r="D676" s="95"/>
      <c r="E676" s="95"/>
      <c r="F676" s="95"/>
      <c r="G676" s="95"/>
      <c r="H676" s="95"/>
      <c r="I676" s="95"/>
      <c r="J676" s="95"/>
      <c r="K676" s="95"/>
      <c r="Y676" s="98"/>
      <c r="Z676" s="80">
        <f t="shared" si="32"/>
        <v>0</v>
      </c>
      <c r="AA676" s="80" t="str">
        <f t="shared" si="31"/>
        <v>零售市场部</v>
      </c>
      <c r="AB676" s="81" t="s">
        <v>617</v>
      </c>
      <c r="AC676" s="81">
        <v>0</v>
      </c>
      <c r="AD676" s="81">
        <v>0</v>
      </c>
      <c r="AE676" s="81">
        <v>0</v>
      </c>
      <c r="AF676" s="81">
        <v>0</v>
      </c>
      <c r="AG676" s="80" t="str">
        <f>IFERROR(VLOOKUP(AB676,$AI:$AJ,2,FALSE),0)</f>
        <v>零售市场部</v>
      </c>
      <c r="AI676" s="89" t="s">
        <v>471</v>
      </c>
      <c r="AJ676" s="89" t="s">
        <v>35</v>
      </c>
      <c r="AL676" s="83"/>
      <c r="AM676" s="83"/>
      <c r="AN676" s="83"/>
      <c r="AO676" s="83"/>
      <c r="AP676" s="83"/>
      <c r="AX676" s="80" t="s">
        <v>471</v>
      </c>
      <c r="AY676" s="80" t="s">
        <v>35</v>
      </c>
    </row>
    <row r="677" s="80" customFormat="1" ht="17.25" spans="1:51">
      <c r="A677" s="95"/>
      <c r="B677" s="95"/>
      <c r="C677" s="95"/>
      <c r="D677" s="95"/>
      <c r="E677" s="95"/>
      <c r="F677" s="95"/>
      <c r="G677" s="95"/>
      <c r="H677" s="95"/>
      <c r="I677" s="95"/>
      <c r="J677" s="95"/>
      <c r="K677" s="95"/>
      <c r="Y677" s="98"/>
      <c r="Z677" s="80">
        <f t="shared" si="32"/>
        <v>0</v>
      </c>
      <c r="AA677" s="80" t="str">
        <f t="shared" si="31"/>
        <v>高东支行</v>
      </c>
      <c r="AB677" s="81" t="s">
        <v>937</v>
      </c>
      <c r="AC677" s="81">
        <v>0</v>
      </c>
      <c r="AD677" s="81">
        <v>0</v>
      </c>
      <c r="AE677" s="81">
        <v>0</v>
      </c>
      <c r="AF677" s="81">
        <v>0</v>
      </c>
      <c r="AG677" s="80" t="str">
        <f>IFERROR(VLOOKUP(AB677,$AI:$AJ,2,FALSE),0)</f>
        <v>高东支行</v>
      </c>
      <c r="AI677" s="89" t="s">
        <v>384</v>
      </c>
      <c r="AJ677" s="89" t="s">
        <v>35</v>
      </c>
      <c r="AL677" s="83"/>
      <c r="AM677" s="83"/>
      <c r="AN677" s="83"/>
      <c r="AO677" s="83"/>
      <c r="AP677" s="83"/>
      <c r="AX677" s="80" t="s">
        <v>384</v>
      </c>
      <c r="AY677" s="80" t="s">
        <v>35</v>
      </c>
    </row>
    <row r="678" s="80" customFormat="1" ht="17.25" spans="1:51">
      <c r="A678" s="95"/>
      <c r="B678" s="95"/>
      <c r="C678" s="95"/>
      <c r="D678" s="95"/>
      <c r="E678" s="95"/>
      <c r="F678" s="95"/>
      <c r="G678" s="95"/>
      <c r="H678" s="95"/>
      <c r="I678" s="95"/>
      <c r="J678" s="95"/>
      <c r="K678" s="95"/>
      <c r="Y678" s="98"/>
      <c r="Z678" s="80">
        <f t="shared" si="32"/>
        <v>0</v>
      </c>
      <c r="AA678" s="80" t="str">
        <f t="shared" si="31"/>
        <v>公司金融部</v>
      </c>
      <c r="AB678" s="81" t="s">
        <v>220</v>
      </c>
      <c r="AC678" s="81">
        <v>0</v>
      </c>
      <c r="AD678" s="81">
        <v>0</v>
      </c>
      <c r="AE678" s="81">
        <v>0</v>
      </c>
      <c r="AF678" s="81">
        <v>0</v>
      </c>
      <c r="AG678" s="80" t="str">
        <f>IFERROR(VLOOKUP(AB678,$AI:$AJ,2,FALSE),0)</f>
        <v>公司金融部</v>
      </c>
      <c r="AI678" s="89" t="s">
        <v>1003</v>
      </c>
      <c r="AJ678" s="89" t="s">
        <v>35</v>
      </c>
      <c r="AL678" s="83"/>
      <c r="AM678" s="83"/>
      <c r="AN678" s="83"/>
      <c r="AO678" s="83"/>
      <c r="AP678" s="83"/>
      <c r="AX678" s="80" t="s">
        <v>1003</v>
      </c>
      <c r="AY678" s="80" t="s">
        <v>35</v>
      </c>
    </row>
    <row r="679" s="80" customFormat="1" ht="17.25" spans="1:51">
      <c r="A679" s="95"/>
      <c r="B679" s="95"/>
      <c r="C679" s="95"/>
      <c r="D679" s="95"/>
      <c r="E679" s="95"/>
      <c r="F679" s="95"/>
      <c r="G679" s="95"/>
      <c r="H679" s="95"/>
      <c r="I679" s="95"/>
      <c r="J679" s="95"/>
      <c r="K679" s="95"/>
      <c r="Y679" s="98"/>
      <c r="Z679" s="80">
        <f t="shared" si="32"/>
        <v>0</v>
      </c>
      <c r="AA679" s="80" t="str">
        <f t="shared" si="31"/>
        <v>运营管理部</v>
      </c>
      <c r="AB679" s="81" t="s">
        <v>389</v>
      </c>
      <c r="AC679" s="81">
        <v>0</v>
      </c>
      <c r="AD679" s="81">
        <v>0</v>
      </c>
      <c r="AE679" s="81">
        <v>0</v>
      </c>
      <c r="AF679" s="81">
        <v>0</v>
      </c>
      <c r="AG679" s="80" t="str">
        <f>IFERROR(VLOOKUP(AB679,$AI:$AJ,2,FALSE),0)</f>
        <v>运营管理部</v>
      </c>
      <c r="AI679" s="89" t="s">
        <v>253</v>
      </c>
      <c r="AJ679" s="89" t="s">
        <v>35</v>
      </c>
      <c r="AL679" s="83"/>
      <c r="AM679" s="83"/>
      <c r="AN679" s="83"/>
      <c r="AO679" s="83"/>
      <c r="AP679" s="83"/>
      <c r="AX679" s="80" t="s">
        <v>253</v>
      </c>
      <c r="AY679" s="80" t="s">
        <v>35</v>
      </c>
    </row>
    <row r="680" s="80" customFormat="1" ht="17.25" spans="1:51">
      <c r="A680" s="95"/>
      <c r="B680" s="95"/>
      <c r="C680" s="95"/>
      <c r="D680" s="95"/>
      <c r="E680" s="95"/>
      <c r="F680" s="95"/>
      <c r="G680" s="95"/>
      <c r="H680" s="95"/>
      <c r="I680" s="95"/>
      <c r="J680" s="95"/>
      <c r="K680" s="95"/>
      <c r="Y680" s="98"/>
      <c r="Z680" s="80">
        <f t="shared" si="32"/>
        <v>0</v>
      </c>
      <c r="AA680" s="80">
        <f t="shared" si="31"/>
        <v>0</v>
      </c>
      <c r="AB680" s="81" t="s">
        <v>1016</v>
      </c>
      <c r="AC680" s="81">
        <v>0</v>
      </c>
      <c r="AD680" s="81">
        <v>0</v>
      </c>
      <c r="AE680" s="81">
        <v>0</v>
      </c>
      <c r="AF680" s="81">
        <v>0</v>
      </c>
      <c r="AG680" s="80">
        <f>IFERROR(VLOOKUP(AB680,$AI:$AJ,2,FALSE),0)</f>
        <v>0</v>
      </c>
      <c r="AI680" s="89" t="s">
        <v>697</v>
      </c>
      <c r="AJ680" s="89" t="s">
        <v>35</v>
      </c>
      <c r="AL680" s="83"/>
      <c r="AM680" s="83"/>
      <c r="AN680" s="83"/>
      <c r="AO680" s="83"/>
      <c r="AP680" s="83"/>
      <c r="AX680" s="80" t="s">
        <v>697</v>
      </c>
      <c r="AY680" s="80" t="s">
        <v>35</v>
      </c>
    </row>
    <row r="681" s="80" customFormat="1" ht="17.25" spans="1:51">
      <c r="A681" s="95"/>
      <c r="B681" s="95"/>
      <c r="C681" s="95"/>
      <c r="D681" s="95"/>
      <c r="E681" s="95"/>
      <c r="F681" s="95"/>
      <c r="G681" s="95"/>
      <c r="H681" s="95"/>
      <c r="I681" s="95"/>
      <c r="J681" s="95"/>
      <c r="K681" s="95"/>
      <c r="Y681" s="98"/>
      <c r="Z681" s="80">
        <f t="shared" si="32"/>
        <v>0</v>
      </c>
      <c r="AA681" s="80" t="str">
        <f t="shared" si="31"/>
        <v>零售市场部</v>
      </c>
      <c r="AB681" s="81" t="s">
        <v>620</v>
      </c>
      <c r="AC681" s="81">
        <v>0</v>
      </c>
      <c r="AD681" s="81">
        <v>0</v>
      </c>
      <c r="AE681" s="81">
        <v>0</v>
      </c>
      <c r="AF681" s="81">
        <v>0</v>
      </c>
      <c r="AG681" s="80" t="str">
        <f>IFERROR(VLOOKUP(AB681,$AI:$AJ,2,FALSE),0)</f>
        <v>零售市场部</v>
      </c>
      <c r="AI681" s="89" t="s">
        <v>898</v>
      </c>
      <c r="AJ681" s="89" t="s">
        <v>35</v>
      </c>
      <c r="AL681" s="83"/>
      <c r="AM681" s="83"/>
      <c r="AN681" s="83"/>
      <c r="AO681" s="83"/>
      <c r="AP681" s="83"/>
      <c r="AX681" s="80" t="s">
        <v>898</v>
      </c>
      <c r="AY681" s="80" t="s">
        <v>35</v>
      </c>
    </row>
    <row r="682" s="80" customFormat="1" ht="17.25" spans="1:51">
      <c r="A682" s="95"/>
      <c r="B682" s="95"/>
      <c r="C682" s="95"/>
      <c r="D682" s="95"/>
      <c r="E682" s="95"/>
      <c r="F682" s="95"/>
      <c r="G682" s="95"/>
      <c r="H682" s="95"/>
      <c r="I682" s="95"/>
      <c r="J682" s="95"/>
      <c r="K682" s="95"/>
      <c r="Y682" s="98"/>
      <c r="Z682" s="80">
        <f t="shared" si="32"/>
        <v>0</v>
      </c>
      <c r="AA682" s="80" t="str">
        <f t="shared" si="31"/>
        <v>营业部</v>
      </c>
      <c r="AB682" s="81" t="s">
        <v>519</v>
      </c>
      <c r="AC682" s="81">
        <v>0</v>
      </c>
      <c r="AD682" s="81">
        <v>0</v>
      </c>
      <c r="AE682" s="81">
        <v>0</v>
      </c>
      <c r="AF682" s="81">
        <v>0</v>
      </c>
      <c r="AG682" s="80" t="str">
        <f>IFERROR(VLOOKUP(AB682,$AI:$AJ,2,FALSE),0)</f>
        <v>营业部</v>
      </c>
      <c r="AI682" s="89" t="s">
        <v>1017</v>
      </c>
      <c r="AJ682" s="89" t="s">
        <v>35</v>
      </c>
      <c r="AL682" s="83"/>
      <c r="AM682" s="83"/>
      <c r="AN682" s="83"/>
      <c r="AO682" s="83"/>
      <c r="AP682" s="83"/>
      <c r="AX682" s="80" t="s">
        <v>1017</v>
      </c>
      <c r="AY682" s="80" t="s">
        <v>35</v>
      </c>
    </row>
    <row r="683" s="80" customFormat="1" ht="17.25" spans="1:51">
      <c r="A683" s="95"/>
      <c r="B683" s="95"/>
      <c r="C683" s="95"/>
      <c r="D683" s="95"/>
      <c r="E683" s="95"/>
      <c r="F683" s="95"/>
      <c r="G683" s="95"/>
      <c r="H683" s="95"/>
      <c r="I683" s="95"/>
      <c r="J683" s="95"/>
      <c r="K683" s="95"/>
      <c r="Y683" s="98"/>
      <c r="Z683" s="80">
        <f t="shared" si="32"/>
        <v>0</v>
      </c>
      <c r="AA683" s="80" t="str">
        <f t="shared" si="31"/>
        <v>合庆支行</v>
      </c>
      <c r="AB683" s="81" t="s">
        <v>1014</v>
      </c>
      <c r="AC683" s="81">
        <v>0</v>
      </c>
      <c r="AD683" s="81">
        <v>0</v>
      </c>
      <c r="AE683" s="81">
        <v>0</v>
      </c>
      <c r="AF683" s="81">
        <v>0</v>
      </c>
      <c r="AG683" s="80" t="str">
        <f>IFERROR(VLOOKUP(AB683,$AI:$AJ,2,FALSE),0)</f>
        <v>合庆支行</v>
      </c>
      <c r="AI683" s="89" t="s">
        <v>1018</v>
      </c>
      <c r="AJ683" s="89" t="s">
        <v>35</v>
      </c>
      <c r="AL683" s="83"/>
      <c r="AM683" s="83"/>
      <c r="AN683" s="83"/>
      <c r="AO683" s="83"/>
      <c r="AP683" s="83"/>
      <c r="AX683" s="80" t="s">
        <v>1018</v>
      </c>
      <c r="AY683" s="80" t="s">
        <v>35</v>
      </c>
    </row>
    <row r="684" s="80" customFormat="1" ht="17.25" spans="1:51">
      <c r="A684" s="95"/>
      <c r="B684" s="95"/>
      <c r="C684" s="95"/>
      <c r="D684" s="95"/>
      <c r="E684" s="95"/>
      <c r="F684" s="95"/>
      <c r="G684" s="95"/>
      <c r="H684" s="95"/>
      <c r="I684" s="95"/>
      <c r="J684" s="95"/>
      <c r="K684" s="95"/>
      <c r="Y684" s="98"/>
      <c r="Z684" s="80">
        <f t="shared" si="32"/>
        <v>0</v>
      </c>
      <c r="AA684" s="80" t="str">
        <f t="shared" si="31"/>
        <v>益江分理处</v>
      </c>
      <c r="AB684" s="81" t="s">
        <v>522</v>
      </c>
      <c r="AC684" s="81">
        <v>0</v>
      </c>
      <c r="AD684" s="81">
        <v>50000</v>
      </c>
      <c r="AE684" s="81">
        <v>0</v>
      </c>
      <c r="AF684" s="81">
        <v>50000</v>
      </c>
      <c r="AG684" s="80" t="str">
        <f>IFERROR(VLOOKUP(AB684,$AI:$AJ,2,FALSE),0)</f>
        <v>益江分理处</v>
      </c>
      <c r="AI684" s="89" t="s">
        <v>1019</v>
      </c>
      <c r="AJ684" s="89" t="s">
        <v>35</v>
      </c>
      <c r="AL684" s="83"/>
      <c r="AM684" s="83"/>
      <c r="AN684" s="83"/>
      <c r="AO684" s="83"/>
      <c r="AP684" s="83"/>
      <c r="AX684" s="80" t="s">
        <v>1019</v>
      </c>
      <c r="AY684" s="80" t="s">
        <v>35</v>
      </c>
    </row>
    <row r="685" s="80" customFormat="1" ht="17.25" spans="1:51">
      <c r="A685" s="95"/>
      <c r="B685" s="95"/>
      <c r="C685" s="95"/>
      <c r="D685" s="95"/>
      <c r="E685" s="95"/>
      <c r="F685" s="95"/>
      <c r="G685" s="95"/>
      <c r="H685" s="95"/>
      <c r="I685" s="95"/>
      <c r="J685" s="95"/>
      <c r="K685" s="95"/>
      <c r="Y685" s="98"/>
      <c r="Z685" s="80">
        <f t="shared" si="32"/>
        <v>0</v>
      </c>
      <c r="AA685" s="80">
        <f t="shared" si="31"/>
        <v>0</v>
      </c>
      <c r="AB685" s="81" t="s">
        <v>525</v>
      </c>
      <c r="AC685" s="81">
        <v>0</v>
      </c>
      <c r="AD685" s="81">
        <v>0</v>
      </c>
      <c r="AE685" s="81">
        <v>0</v>
      </c>
      <c r="AF685" s="81">
        <v>0</v>
      </c>
      <c r="AG685" s="80">
        <f>IFERROR(VLOOKUP(AB685,$AI:$AJ,2,FALSE),0)</f>
        <v>0</v>
      </c>
      <c r="AI685" s="89" t="s">
        <v>1020</v>
      </c>
      <c r="AJ685" s="89" t="s">
        <v>35</v>
      </c>
      <c r="AL685" s="83"/>
      <c r="AM685" s="83"/>
      <c r="AN685" s="83"/>
      <c r="AO685" s="83"/>
      <c r="AP685" s="83"/>
      <c r="AX685" s="80" t="s">
        <v>1020</v>
      </c>
      <c r="AY685" s="80" t="s">
        <v>35</v>
      </c>
    </row>
    <row r="686" s="80" customFormat="1" ht="17.25" spans="1:51">
      <c r="A686" s="95"/>
      <c r="B686" s="95"/>
      <c r="C686" s="95"/>
      <c r="D686" s="95"/>
      <c r="E686" s="95"/>
      <c r="F686" s="95"/>
      <c r="G686" s="95"/>
      <c r="H686" s="95"/>
      <c r="I686" s="95"/>
      <c r="J686" s="95"/>
      <c r="K686" s="95"/>
      <c r="Y686" s="98"/>
      <c r="Z686" s="80">
        <f t="shared" si="32"/>
        <v>0</v>
      </c>
      <c r="AA686" s="80" t="str">
        <f t="shared" si="31"/>
        <v>杨园支行</v>
      </c>
      <c r="AB686" s="81" t="s">
        <v>951</v>
      </c>
      <c r="AC686" s="81">
        <v>0</v>
      </c>
      <c r="AD686" s="81">
        <v>0</v>
      </c>
      <c r="AE686" s="81">
        <v>0</v>
      </c>
      <c r="AF686" s="81">
        <v>0</v>
      </c>
      <c r="AG686" s="80" t="str">
        <f>IFERROR(VLOOKUP(AB686,$AI:$AJ,2,FALSE),0)</f>
        <v>杨园支行</v>
      </c>
      <c r="AI686" s="89" t="s">
        <v>1021</v>
      </c>
      <c r="AJ686" s="89" t="s">
        <v>35</v>
      </c>
      <c r="AL686" s="83"/>
      <c r="AM686" s="83"/>
      <c r="AN686" s="83"/>
      <c r="AO686" s="83"/>
      <c r="AP686" s="83"/>
      <c r="AX686" s="80" t="s">
        <v>1021</v>
      </c>
      <c r="AY686" s="80" t="s">
        <v>35</v>
      </c>
    </row>
    <row r="687" s="80" customFormat="1" ht="17.25" spans="1:51">
      <c r="A687" s="95"/>
      <c r="B687" s="95"/>
      <c r="C687" s="95"/>
      <c r="D687" s="95"/>
      <c r="E687" s="95"/>
      <c r="F687" s="95"/>
      <c r="G687" s="95"/>
      <c r="H687" s="95"/>
      <c r="I687" s="95"/>
      <c r="J687" s="95"/>
      <c r="K687" s="95"/>
      <c r="Y687" s="98"/>
      <c r="Z687" s="80">
        <f t="shared" si="32"/>
        <v>0</v>
      </c>
      <c r="AA687" s="80" t="str">
        <f t="shared" si="31"/>
        <v>黄楼支行</v>
      </c>
      <c r="AB687" s="81" t="s">
        <v>528</v>
      </c>
      <c r="AC687" s="81">
        <v>0</v>
      </c>
      <c r="AD687" s="81">
        <v>0</v>
      </c>
      <c r="AE687" s="81">
        <v>1</v>
      </c>
      <c r="AF687" s="81">
        <v>0</v>
      </c>
      <c r="AG687" s="80" t="str">
        <f>IFERROR(VLOOKUP(AB687,$AI:$AJ,2,FALSE),0)</f>
        <v>黄楼支行</v>
      </c>
      <c r="AI687" s="89" t="s">
        <v>1022</v>
      </c>
      <c r="AJ687" s="89" t="s">
        <v>35</v>
      </c>
      <c r="AL687" s="83"/>
      <c r="AM687" s="83"/>
      <c r="AN687" s="83"/>
      <c r="AO687" s="83"/>
      <c r="AP687" s="83"/>
      <c r="AX687" s="80" t="s">
        <v>1022</v>
      </c>
      <c r="AY687" s="80" t="s">
        <v>35</v>
      </c>
    </row>
    <row r="688" s="80" customFormat="1" ht="17.25" spans="1:51">
      <c r="A688" s="95"/>
      <c r="B688" s="95"/>
      <c r="C688" s="95"/>
      <c r="D688" s="95"/>
      <c r="E688" s="95"/>
      <c r="F688" s="95"/>
      <c r="G688" s="95"/>
      <c r="H688" s="95"/>
      <c r="I688" s="95"/>
      <c r="J688" s="95"/>
      <c r="K688" s="95"/>
      <c r="Y688" s="98"/>
      <c r="Z688" s="80">
        <f t="shared" si="32"/>
        <v>0</v>
      </c>
      <c r="AA688" s="80" t="str">
        <f t="shared" si="31"/>
        <v>杨园支行</v>
      </c>
      <c r="AB688" s="81" t="s">
        <v>531</v>
      </c>
      <c r="AC688" s="81">
        <v>0</v>
      </c>
      <c r="AD688" s="81">
        <v>0</v>
      </c>
      <c r="AE688" s="81">
        <v>0</v>
      </c>
      <c r="AF688" s="81">
        <v>0</v>
      </c>
      <c r="AG688" s="80" t="str">
        <f>IFERROR(VLOOKUP(AB688,$AI:$AJ,2,FALSE),0)</f>
        <v>杨园支行</v>
      </c>
      <c r="AI688" s="89" t="s">
        <v>978</v>
      </c>
      <c r="AJ688" s="89" t="s">
        <v>35</v>
      </c>
      <c r="AL688" s="83"/>
      <c r="AM688" s="83"/>
      <c r="AN688" s="83"/>
      <c r="AO688" s="83"/>
      <c r="AP688" s="83"/>
      <c r="AX688" s="80" t="s">
        <v>978</v>
      </c>
      <c r="AY688" s="80" t="s">
        <v>35</v>
      </c>
    </row>
    <row r="689" s="80" customFormat="1" ht="17.25" spans="1:51">
      <c r="A689" s="95"/>
      <c r="B689" s="95"/>
      <c r="C689" s="95"/>
      <c r="D689" s="95"/>
      <c r="E689" s="95"/>
      <c r="F689" s="95"/>
      <c r="G689" s="95"/>
      <c r="H689" s="95"/>
      <c r="I689" s="95"/>
      <c r="J689" s="95"/>
      <c r="K689" s="95"/>
      <c r="Y689" s="98"/>
      <c r="Z689" s="80">
        <f t="shared" si="32"/>
        <v>0</v>
      </c>
      <c r="AA689" s="80">
        <f t="shared" si="31"/>
        <v>0</v>
      </c>
      <c r="AB689" s="81" t="s">
        <v>1023</v>
      </c>
      <c r="AC689" s="81">
        <v>0</v>
      </c>
      <c r="AD689" s="81">
        <v>0</v>
      </c>
      <c r="AE689" s="81">
        <v>0</v>
      </c>
      <c r="AF689" s="81">
        <v>0</v>
      </c>
      <c r="AG689" s="80">
        <f>IFERROR(VLOOKUP(AB689,$AI:$AJ,2,FALSE),0)</f>
        <v>0</v>
      </c>
      <c r="AI689" s="89" t="s">
        <v>1024</v>
      </c>
      <c r="AJ689" s="89" t="s">
        <v>35</v>
      </c>
      <c r="AL689" s="83"/>
      <c r="AM689" s="83"/>
      <c r="AN689" s="83"/>
      <c r="AO689" s="83"/>
      <c r="AP689" s="83"/>
      <c r="AX689" s="80" t="s">
        <v>1024</v>
      </c>
      <c r="AY689" s="80" t="s">
        <v>35</v>
      </c>
    </row>
    <row r="690" s="80" customFormat="1" ht="17.25" spans="1:51">
      <c r="A690" s="95"/>
      <c r="B690" s="95"/>
      <c r="C690" s="95"/>
      <c r="D690" s="95"/>
      <c r="E690" s="95"/>
      <c r="F690" s="95"/>
      <c r="G690" s="95"/>
      <c r="H690" s="95"/>
      <c r="I690" s="95"/>
      <c r="J690" s="95"/>
      <c r="K690" s="95"/>
      <c r="Y690" s="98"/>
      <c r="Z690" s="80">
        <f t="shared" si="32"/>
        <v>0</v>
      </c>
      <c r="AA690" s="80" t="str">
        <f t="shared" si="31"/>
        <v>公司金融部</v>
      </c>
      <c r="AB690" s="81" t="s">
        <v>217</v>
      </c>
      <c r="AC690" s="81">
        <v>0</v>
      </c>
      <c r="AD690" s="81">
        <v>0</v>
      </c>
      <c r="AE690" s="81">
        <v>0</v>
      </c>
      <c r="AF690" s="81">
        <v>0</v>
      </c>
      <c r="AG690" s="80" t="str">
        <f>IFERROR(VLOOKUP(AB690,$AI:$AJ,2,FALSE),0)</f>
        <v>公司金融部</v>
      </c>
      <c r="AI690" s="89" t="s">
        <v>499</v>
      </c>
      <c r="AJ690" s="89" t="s">
        <v>61</v>
      </c>
      <c r="AL690" s="83"/>
      <c r="AM690" s="83"/>
      <c r="AN690" s="83"/>
      <c r="AO690" s="83"/>
      <c r="AP690" s="83"/>
      <c r="AX690" s="80" t="s">
        <v>499</v>
      </c>
      <c r="AY690" s="80" t="s">
        <v>61</v>
      </c>
    </row>
    <row r="691" s="80" customFormat="1" ht="17.25" spans="1:51">
      <c r="A691" s="95"/>
      <c r="B691" s="95"/>
      <c r="C691" s="95"/>
      <c r="D691" s="95"/>
      <c r="E691" s="95"/>
      <c r="F691" s="95"/>
      <c r="G691" s="95"/>
      <c r="H691" s="95"/>
      <c r="I691" s="95"/>
      <c r="J691" s="95"/>
      <c r="K691" s="95"/>
      <c r="Y691" s="98"/>
      <c r="Z691" s="80">
        <f t="shared" si="32"/>
        <v>0</v>
      </c>
      <c r="AA691" s="80">
        <f t="shared" si="31"/>
        <v>0</v>
      </c>
      <c r="AB691" s="81" t="s">
        <v>1025</v>
      </c>
      <c r="AC691" s="81">
        <v>0</v>
      </c>
      <c r="AD691" s="81">
        <v>0</v>
      </c>
      <c r="AE691" s="81">
        <v>0</v>
      </c>
      <c r="AF691" s="81">
        <v>0</v>
      </c>
      <c r="AG691" s="80">
        <f>IFERROR(VLOOKUP(AB691,$AI:$AJ,2,FALSE),0)</f>
        <v>0</v>
      </c>
      <c r="AI691" s="89" t="s">
        <v>555</v>
      </c>
      <c r="AJ691" s="89" t="s">
        <v>61</v>
      </c>
      <c r="AL691" s="83"/>
      <c r="AM691" s="83"/>
      <c r="AN691" s="83"/>
      <c r="AO691" s="83"/>
      <c r="AP691" s="83"/>
      <c r="AX691" s="80" t="s">
        <v>555</v>
      </c>
      <c r="AY691" s="80" t="s">
        <v>61</v>
      </c>
    </row>
    <row r="692" s="80" customFormat="1" ht="17.25" spans="1:51">
      <c r="A692" s="95"/>
      <c r="B692" s="95"/>
      <c r="C692" s="95"/>
      <c r="D692" s="95"/>
      <c r="E692" s="95"/>
      <c r="F692" s="95"/>
      <c r="G692" s="95"/>
      <c r="H692" s="95"/>
      <c r="I692" s="95"/>
      <c r="J692" s="95"/>
      <c r="K692" s="95"/>
      <c r="Y692" s="98"/>
      <c r="Z692" s="80">
        <f t="shared" si="32"/>
        <v>0</v>
      </c>
      <c r="AA692" s="80" t="str">
        <f t="shared" si="31"/>
        <v>凌桥支行</v>
      </c>
      <c r="AB692" s="81" t="s">
        <v>905</v>
      </c>
      <c r="AC692" s="81">
        <v>0</v>
      </c>
      <c r="AD692" s="81">
        <v>0</v>
      </c>
      <c r="AE692" s="81">
        <v>3</v>
      </c>
      <c r="AF692" s="81">
        <v>0</v>
      </c>
      <c r="AG692" s="80" t="str">
        <f>IFERROR(VLOOKUP(AB692,$AI:$AJ,2,FALSE),0)</f>
        <v>凌桥支行</v>
      </c>
      <c r="AI692" s="93" t="s">
        <v>434</v>
      </c>
      <c r="AJ692" s="89" t="s">
        <v>61</v>
      </c>
      <c r="AL692" s="83"/>
      <c r="AM692" s="83"/>
      <c r="AN692" s="83"/>
      <c r="AO692" s="83"/>
      <c r="AP692" s="83"/>
      <c r="AX692" s="80" t="s">
        <v>434</v>
      </c>
      <c r="AY692" s="80" t="s">
        <v>61</v>
      </c>
    </row>
    <row r="693" s="80" customFormat="1" ht="17.25" spans="1:51">
      <c r="A693" s="95"/>
      <c r="B693" s="95"/>
      <c r="C693" s="95"/>
      <c r="D693" s="95"/>
      <c r="E693" s="95"/>
      <c r="F693" s="95"/>
      <c r="G693" s="95"/>
      <c r="H693" s="95"/>
      <c r="I693" s="95"/>
      <c r="J693" s="95"/>
      <c r="K693" s="95"/>
      <c r="Y693" s="98"/>
      <c r="Z693" s="80">
        <f t="shared" si="32"/>
        <v>0</v>
      </c>
      <c r="AA693" s="80" t="str">
        <f t="shared" si="31"/>
        <v>高东支行</v>
      </c>
      <c r="AB693" s="81" t="s">
        <v>941</v>
      </c>
      <c r="AC693" s="81">
        <v>0</v>
      </c>
      <c r="AD693" s="81">
        <v>0</v>
      </c>
      <c r="AE693" s="81">
        <v>0</v>
      </c>
      <c r="AF693" s="81">
        <v>0</v>
      </c>
      <c r="AG693" s="80" t="str">
        <f>IFERROR(VLOOKUP(AB693,$AI:$AJ,2,FALSE),0)</f>
        <v>高东支行</v>
      </c>
      <c r="AI693" s="94" t="s">
        <v>1027</v>
      </c>
      <c r="AJ693" s="89" t="s">
        <v>61</v>
      </c>
      <c r="AL693" s="83"/>
      <c r="AM693" s="83"/>
      <c r="AN693" s="83"/>
      <c r="AO693" s="83"/>
      <c r="AP693" s="83"/>
      <c r="AX693" s="80" t="s">
        <v>1027</v>
      </c>
      <c r="AY693" s="80" t="s">
        <v>61</v>
      </c>
    </row>
    <row r="694" s="80" customFormat="1" ht="17.25" spans="1:51">
      <c r="A694" s="95"/>
      <c r="B694" s="95"/>
      <c r="C694" s="95"/>
      <c r="D694" s="95"/>
      <c r="E694" s="95"/>
      <c r="F694" s="95"/>
      <c r="G694" s="95"/>
      <c r="H694" s="95"/>
      <c r="I694" s="95"/>
      <c r="J694" s="95"/>
      <c r="K694" s="95"/>
      <c r="Y694" s="98"/>
      <c r="Z694" s="80">
        <f t="shared" si="32"/>
        <v>0</v>
      </c>
      <c r="AA694" s="80">
        <f t="shared" si="31"/>
        <v>0</v>
      </c>
      <c r="AB694" s="81" t="s">
        <v>1026</v>
      </c>
      <c r="AC694" s="81">
        <v>0</v>
      </c>
      <c r="AD694" s="81">
        <v>0</v>
      </c>
      <c r="AE694" s="81">
        <v>0</v>
      </c>
      <c r="AF694" s="81">
        <v>0</v>
      </c>
      <c r="AG694" s="80">
        <f>IFERROR(VLOOKUP(AB694,$AI:$AJ,2,FALSE),0)</f>
        <v>0</v>
      </c>
      <c r="AI694" s="89" t="s">
        <v>1028</v>
      </c>
      <c r="AJ694" s="89" t="s">
        <v>61</v>
      </c>
      <c r="AL694" s="83"/>
      <c r="AM694" s="83"/>
      <c r="AN694" s="83"/>
      <c r="AO694" s="83"/>
      <c r="AP694" s="83"/>
      <c r="AX694" s="80" t="s">
        <v>1028</v>
      </c>
      <c r="AY694" s="80" t="s">
        <v>61</v>
      </c>
    </row>
    <row r="695" s="80" customFormat="1" ht="17.25" spans="1:51">
      <c r="A695" s="95"/>
      <c r="B695" s="95"/>
      <c r="C695" s="95"/>
      <c r="D695" s="95"/>
      <c r="E695" s="95"/>
      <c r="F695" s="95"/>
      <c r="G695" s="95"/>
      <c r="H695" s="95"/>
      <c r="I695" s="95"/>
      <c r="J695" s="95"/>
      <c r="K695" s="95"/>
      <c r="Y695" s="98"/>
      <c r="Z695" s="80">
        <f t="shared" si="32"/>
        <v>0</v>
      </c>
      <c r="AA695" s="80" t="str">
        <f t="shared" si="31"/>
        <v>孙桥支行</v>
      </c>
      <c r="AB695" s="81" t="s">
        <v>983</v>
      </c>
      <c r="AC695" s="81">
        <v>0</v>
      </c>
      <c r="AD695" s="81">
        <v>0</v>
      </c>
      <c r="AE695" s="81">
        <v>0</v>
      </c>
      <c r="AF695" s="81">
        <v>0</v>
      </c>
      <c r="AG695" s="80" t="str">
        <f>IFERROR(VLOOKUP(AB695,$AI:$AJ,2,FALSE),0)</f>
        <v>孙桥支行</v>
      </c>
      <c r="AI695" s="89" t="s">
        <v>1029</v>
      </c>
      <c r="AJ695" s="89" t="s">
        <v>61</v>
      </c>
      <c r="AL695" s="83"/>
      <c r="AM695" s="83"/>
      <c r="AN695" s="83"/>
      <c r="AO695" s="83"/>
      <c r="AP695" s="83"/>
      <c r="AX695" s="80" t="s">
        <v>1029</v>
      </c>
      <c r="AY695" s="80" t="s">
        <v>61</v>
      </c>
    </row>
    <row r="696" s="80" customFormat="1" ht="17.25" spans="1:51">
      <c r="A696" s="95"/>
      <c r="B696" s="95"/>
      <c r="C696" s="95"/>
      <c r="D696" s="95"/>
      <c r="E696" s="95"/>
      <c r="F696" s="95"/>
      <c r="G696" s="95"/>
      <c r="H696" s="95"/>
      <c r="I696" s="95"/>
      <c r="J696" s="95"/>
      <c r="K696" s="95"/>
      <c r="Y696" s="98"/>
      <c r="Z696" s="80">
        <f t="shared" si="32"/>
        <v>0</v>
      </c>
      <c r="AA696" s="80" t="str">
        <f t="shared" si="31"/>
        <v>凌兆分理处</v>
      </c>
      <c r="AB696" s="81" t="s">
        <v>712</v>
      </c>
      <c r="AC696" s="81">
        <v>0</v>
      </c>
      <c r="AD696" s="81">
        <v>0</v>
      </c>
      <c r="AE696" s="81">
        <v>0</v>
      </c>
      <c r="AF696" s="81">
        <v>0</v>
      </c>
      <c r="AG696" s="80" t="str">
        <f>IFERROR(VLOOKUP(AB696,$AI:$AJ,2,FALSE),0)</f>
        <v>凌兆分理处</v>
      </c>
      <c r="AI696" s="89" t="s">
        <v>496</v>
      </c>
      <c r="AJ696" s="89" t="s">
        <v>61</v>
      </c>
      <c r="AL696" s="83"/>
      <c r="AM696" s="83"/>
      <c r="AN696" s="83"/>
      <c r="AO696" s="83"/>
      <c r="AP696" s="83"/>
      <c r="AX696" s="80" t="s">
        <v>496</v>
      </c>
      <c r="AY696" s="80" t="s">
        <v>61</v>
      </c>
    </row>
    <row r="697" s="80" customFormat="1" ht="17.25" spans="1:51">
      <c r="A697" s="95"/>
      <c r="B697" s="95"/>
      <c r="C697" s="95"/>
      <c r="D697" s="95"/>
      <c r="E697" s="95"/>
      <c r="F697" s="95"/>
      <c r="G697" s="95"/>
      <c r="H697" s="95"/>
      <c r="I697" s="95"/>
      <c r="J697" s="95"/>
      <c r="K697" s="95"/>
      <c r="Y697" s="98"/>
      <c r="Z697" s="80">
        <f t="shared" si="32"/>
        <v>0</v>
      </c>
      <c r="AA697" s="80" t="str">
        <f t="shared" si="31"/>
        <v>川沙支行</v>
      </c>
      <c r="AB697" s="81" t="s">
        <v>1030</v>
      </c>
      <c r="AC697" s="81">
        <v>0</v>
      </c>
      <c r="AD697" s="81">
        <v>0</v>
      </c>
      <c r="AE697" s="81">
        <v>0</v>
      </c>
      <c r="AF697" s="81">
        <v>90000</v>
      </c>
      <c r="AG697" s="80" t="str">
        <f>IFERROR(VLOOKUP(AB697,$AI:$AJ,2,FALSE),0)</f>
        <v>川沙支行</v>
      </c>
      <c r="AI697" s="89" t="s">
        <v>1031</v>
      </c>
      <c r="AJ697" s="89" t="s">
        <v>61</v>
      </c>
      <c r="AL697" s="83"/>
      <c r="AM697" s="83"/>
      <c r="AN697" s="83"/>
      <c r="AO697" s="83"/>
      <c r="AP697" s="83"/>
      <c r="AX697" s="80" t="s">
        <v>1031</v>
      </c>
      <c r="AY697" s="80" t="s">
        <v>61</v>
      </c>
    </row>
    <row r="698" s="80" customFormat="1" ht="17.25" spans="1:51">
      <c r="A698" s="95"/>
      <c r="B698" s="95"/>
      <c r="C698" s="95"/>
      <c r="D698" s="95"/>
      <c r="E698" s="95"/>
      <c r="F698" s="95"/>
      <c r="G698" s="95"/>
      <c r="H698" s="95"/>
      <c r="I698" s="95"/>
      <c r="J698" s="95"/>
      <c r="K698" s="95"/>
      <c r="Y698" s="98"/>
      <c r="Z698" s="80">
        <f t="shared" si="32"/>
        <v>0</v>
      </c>
      <c r="AA698" s="80" t="str">
        <f t="shared" si="31"/>
        <v>人力资源部</v>
      </c>
      <c r="AB698" s="81" t="s">
        <v>170</v>
      </c>
      <c r="AC698" s="81">
        <v>0</v>
      </c>
      <c r="AD698" s="81">
        <v>0</v>
      </c>
      <c r="AE698" s="81">
        <v>0</v>
      </c>
      <c r="AF698" s="81">
        <v>0</v>
      </c>
      <c r="AG698" s="80" t="str">
        <f>IFERROR(VLOOKUP(AB698,$AI:$AJ,2,FALSE),0)</f>
        <v>人力资源部</v>
      </c>
      <c r="AI698" s="89" t="s">
        <v>1032</v>
      </c>
      <c r="AJ698" s="89" t="s">
        <v>61</v>
      </c>
      <c r="AL698" s="83"/>
      <c r="AM698" s="83"/>
      <c r="AN698" s="83"/>
      <c r="AO698" s="83"/>
      <c r="AP698" s="83"/>
      <c r="AX698" s="80" t="s">
        <v>1032</v>
      </c>
      <c r="AY698" s="80" t="s">
        <v>61</v>
      </c>
    </row>
    <row r="699" s="80" customFormat="1" ht="17.25" spans="1:51">
      <c r="A699" s="95"/>
      <c r="B699" s="95"/>
      <c r="C699" s="95"/>
      <c r="D699" s="95"/>
      <c r="E699" s="95"/>
      <c r="F699" s="95"/>
      <c r="G699" s="95"/>
      <c r="H699" s="95"/>
      <c r="I699" s="95"/>
      <c r="J699" s="95"/>
      <c r="K699" s="95"/>
      <c r="Y699" s="98"/>
      <c r="Z699" s="80">
        <f t="shared" si="32"/>
        <v>0</v>
      </c>
      <c r="AA699" s="80" t="str">
        <f t="shared" si="31"/>
        <v>三林支行</v>
      </c>
      <c r="AB699" s="81" t="s">
        <v>252</v>
      </c>
      <c r="AC699" s="81">
        <v>0</v>
      </c>
      <c r="AD699" s="81">
        <v>0</v>
      </c>
      <c r="AE699" s="81">
        <v>0</v>
      </c>
      <c r="AF699" s="81">
        <v>0</v>
      </c>
      <c r="AG699" s="80" t="str">
        <f>IFERROR(VLOOKUP(AB699,$AI:$AJ,2,FALSE),0)</f>
        <v>三林支行</v>
      </c>
      <c r="AI699" s="89" t="s">
        <v>1033</v>
      </c>
      <c r="AJ699" s="89" t="s">
        <v>34</v>
      </c>
      <c r="AL699" s="83"/>
      <c r="AM699" s="83"/>
      <c r="AN699" s="83"/>
      <c r="AO699" s="83"/>
      <c r="AP699" s="83"/>
      <c r="AX699" s="80" t="s">
        <v>1033</v>
      </c>
      <c r="AY699" s="80" t="s">
        <v>34</v>
      </c>
    </row>
    <row r="700" s="80" customFormat="1" ht="17.25" spans="1:51">
      <c r="A700" s="95"/>
      <c r="B700" s="95"/>
      <c r="C700" s="95"/>
      <c r="D700" s="95"/>
      <c r="E700" s="95"/>
      <c r="F700" s="95"/>
      <c r="G700" s="95"/>
      <c r="H700" s="95"/>
      <c r="I700" s="95"/>
      <c r="J700" s="95"/>
      <c r="K700" s="95"/>
      <c r="Y700" s="98"/>
      <c r="Z700" s="80">
        <f t="shared" si="32"/>
        <v>0</v>
      </c>
      <c r="AA700" s="80" t="str">
        <f t="shared" si="31"/>
        <v>运营管理部</v>
      </c>
      <c r="AB700" s="81" t="s">
        <v>392</v>
      </c>
      <c r="AC700" s="81">
        <v>0</v>
      </c>
      <c r="AD700" s="81">
        <v>0</v>
      </c>
      <c r="AE700" s="81">
        <v>0</v>
      </c>
      <c r="AF700" s="81">
        <v>0</v>
      </c>
      <c r="AG700" s="80" t="str">
        <f>IFERROR(VLOOKUP(AB700,$AI:$AJ,2,FALSE),0)</f>
        <v>运营管理部</v>
      </c>
      <c r="AI700" s="89" t="s">
        <v>336</v>
      </c>
      <c r="AJ700" s="89" t="s">
        <v>34</v>
      </c>
      <c r="AL700" s="83"/>
      <c r="AM700" s="83"/>
      <c r="AN700" s="83"/>
      <c r="AO700" s="83"/>
      <c r="AP700" s="83"/>
      <c r="AX700" s="80" t="s">
        <v>336</v>
      </c>
      <c r="AY700" s="80" t="s">
        <v>34</v>
      </c>
    </row>
    <row r="701" s="80" customFormat="1" ht="17.25" spans="1:51">
      <c r="A701" s="95"/>
      <c r="B701" s="95"/>
      <c r="C701" s="95"/>
      <c r="D701" s="95"/>
      <c r="E701" s="95"/>
      <c r="F701" s="95"/>
      <c r="G701" s="95"/>
      <c r="H701" s="95"/>
      <c r="I701" s="95"/>
      <c r="J701" s="95"/>
      <c r="K701" s="95"/>
      <c r="Y701" s="98"/>
      <c r="Z701" s="80">
        <f t="shared" si="32"/>
        <v>0</v>
      </c>
      <c r="AA701" s="80" t="str">
        <f t="shared" si="31"/>
        <v>金桥支行</v>
      </c>
      <c r="AB701" s="81" t="s">
        <v>842</v>
      </c>
      <c r="AC701" s="81">
        <v>0</v>
      </c>
      <c r="AD701" s="81">
        <v>0</v>
      </c>
      <c r="AE701" s="81">
        <v>0</v>
      </c>
      <c r="AF701" s="81">
        <v>0</v>
      </c>
      <c r="AG701" s="80" t="str">
        <f>IFERROR(VLOOKUP(AB701,$AI:$AJ,2,FALSE),0)</f>
        <v>金桥支行</v>
      </c>
      <c r="AI701" s="91" t="s">
        <v>59</v>
      </c>
      <c r="AJ701" s="89" t="s">
        <v>34</v>
      </c>
      <c r="AL701" s="83"/>
      <c r="AM701" s="83"/>
      <c r="AN701" s="83"/>
      <c r="AO701" s="83"/>
      <c r="AP701" s="83"/>
      <c r="AX701" s="80" t="s">
        <v>59</v>
      </c>
      <c r="AY701" s="80" t="s">
        <v>34</v>
      </c>
    </row>
    <row r="702" s="80" customFormat="1" ht="17.25" spans="1:51">
      <c r="A702" s="95"/>
      <c r="B702" s="95"/>
      <c r="C702" s="95"/>
      <c r="D702" s="95"/>
      <c r="E702" s="95"/>
      <c r="F702" s="95"/>
      <c r="G702" s="95"/>
      <c r="H702" s="95"/>
      <c r="I702" s="95"/>
      <c r="J702" s="95"/>
      <c r="K702" s="95"/>
      <c r="Y702" s="98"/>
      <c r="Z702" s="80">
        <f t="shared" si="32"/>
        <v>0</v>
      </c>
      <c r="AA702" s="80" t="str">
        <f t="shared" si="31"/>
        <v>洋泾支行</v>
      </c>
      <c r="AB702" s="81" t="s">
        <v>256</v>
      </c>
      <c r="AC702" s="81">
        <v>0</v>
      </c>
      <c r="AD702" s="81">
        <v>142000</v>
      </c>
      <c r="AE702" s="81">
        <v>0</v>
      </c>
      <c r="AF702" s="81">
        <v>231000</v>
      </c>
      <c r="AG702" s="80" t="str">
        <f>IFERROR(VLOOKUP(AB702,$AI:$AJ,2,FALSE),0)</f>
        <v>洋泾支行</v>
      </c>
      <c r="AI702" s="93" t="s">
        <v>338</v>
      </c>
      <c r="AJ702" s="89" t="s">
        <v>34</v>
      </c>
      <c r="AL702" s="83"/>
      <c r="AM702" s="83"/>
      <c r="AN702" s="83"/>
      <c r="AO702" s="83"/>
      <c r="AP702" s="83"/>
      <c r="AX702" s="80" t="s">
        <v>338</v>
      </c>
      <c r="AY702" s="80" t="s">
        <v>34</v>
      </c>
    </row>
    <row r="703" s="80" customFormat="1" ht="17.25" spans="1:51">
      <c r="A703" s="95"/>
      <c r="B703" s="95"/>
      <c r="C703" s="95"/>
      <c r="D703" s="95"/>
      <c r="E703" s="95"/>
      <c r="F703" s="95"/>
      <c r="G703" s="95"/>
      <c r="H703" s="95"/>
      <c r="I703" s="95"/>
      <c r="J703" s="95"/>
      <c r="K703" s="95"/>
      <c r="Y703" s="98"/>
      <c r="Z703" s="80">
        <f t="shared" si="32"/>
        <v>0</v>
      </c>
      <c r="AA703" s="80">
        <f t="shared" si="31"/>
        <v>0</v>
      </c>
      <c r="AB703" s="81" t="s">
        <v>1034</v>
      </c>
      <c r="AC703" s="81">
        <v>0</v>
      </c>
      <c r="AD703" s="81">
        <v>0</v>
      </c>
      <c r="AE703" s="81">
        <v>0</v>
      </c>
      <c r="AF703" s="81">
        <v>0</v>
      </c>
      <c r="AG703" s="80">
        <f>IFERROR(VLOOKUP(AB703,$AI:$AJ,2,FALSE),0)</f>
        <v>0</v>
      </c>
      <c r="AI703" s="92" t="s">
        <v>164</v>
      </c>
      <c r="AJ703" s="89" t="s">
        <v>34</v>
      </c>
      <c r="AL703" s="83"/>
      <c r="AM703" s="83"/>
      <c r="AN703" s="83"/>
      <c r="AO703" s="83"/>
      <c r="AP703" s="83"/>
      <c r="AX703" s="80" t="s">
        <v>164</v>
      </c>
      <c r="AY703" s="80" t="s">
        <v>34</v>
      </c>
    </row>
    <row r="704" s="80" customFormat="1" ht="17.25" spans="1:51">
      <c r="A704" s="95"/>
      <c r="B704" s="95"/>
      <c r="C704" s="95"/>
      <c r="D704" s="95"/>
      <c r="E704" s="95"/>
      <c r="F704" s="95"/>
      <c r="G704" s="95"/>
      <c r="H704" s="95"/>
      <c r="I704" s="95"/>
      <c r="J704" s="95"/>
      <c r="K704" s="95"/>
      <c r="Y704" s="98"/>
      <c r="Z704" s="80">
        <f t="shared" si="32"/>
        <v>0</v>
      </c>
      <c r="AA704" s="80">
        <f t="shared" si="31"/>
        <v>0</v>
      </c>
      <c r="AB704" s="81" t="s">
        <v>1035</v>
      </c>
      <c r="AC704" s="81">
        <v>0</v>
      </c>
      <c r="AD704" s="81">
        <v>0</v>
      </c>
      <c r="AE704" s="81">
        <v>0</v>
      </c>
      <c r="AF704" s="81">
        <v>0</v>
      </c>
      <c r="AG704" s="80">
        <f>IFERROR(VLOOKUP(AB704,$AI:$AJ,2,FALSE),0)</f>
        <v>0</v>
      </c>
      <c r="AI704" s="92" t="s">
        <v>917</v>
      </c>
      <c r="AJ704" s="89" t="s">
        <v>34</v>
      </c>
      <c r="AL704" s="83"/>
      <c r="AM704" s="83"/>
      <c r="AN704" s="83"/>
      <c r="AO704" s="83"/>
      <c r="AP704" s="83"/>
      <c r="AX704" s="80" t="s">
        <v>917</v>
      </c>
      <c r="AY704" s="80" t="s">
        <v>34</v>
      </c>
    </row>
    <row r="705" s="80" customFormat="1" ht="17.25" spans="1:51">
      <c r="A705" s="95"/>
      <c r="B705" s="95"/>
      <c r="C705" s="95"/>
      <c r="D705" s="95"/>
      <c r="E705" s="95"/>
      <c r="F705" s="95"/>
      <c r="G705" s="95"/>
      <c r="H705" s="95"/>
      <c r="I705" s="95"/>
      <c r="J705" s="95"/>
      <c r="K705" s="95"/>
      <c r="Y705" s="98"/>
      <c r="Z705" s="80">
        <f t="shared" si="32"/>
        <v>0</v>
      </c>
      <c r="AA705" s="80" t="str">
        <f t="shared" si="31"/>
        <v>花木支行</v>
      </c>
      <c r="AB705" s="81" t="s">
        <v>688</v>
      </c>
      <c r="AC705" s="81">
        <v>0</v>
      </c>
      <c r="AD705" s="81">
        <v>0</v>
      </c>
      <c r="AE705" s="81">
        <v>0</v>
      </c>
      <c r="AF705" s="81">
        <v>0</v>
      </c>
      <c r="AG705" s="80" t="str">
        <f>IFERROR(VLOOKUP(AB705,$AI:$AJ,2,FALSE),0)</f>
        <v>花木支行</v>
      </c>
      <c r="AI705" s="89" t="s">
        <v>987</v>
      </c>
      <c r="AJ705" s="89" t="s">
        <v>34</v>
      </c>
      <c r="AL705" s="83"/>
      <c r="AM705" s="83"/>
      <c r="AN705" s="83"/>
      <c r="AO705" s="83"/>
      <c r="AP705" s="83"/>
      <c r="AX705" s="80" t="s">
        <v>987</v>
      </c>
      <c r="AY705" s="80" t="s">
        <v>34</v>
      </c>
    </row>
    <row r="706" s="80" customFormat="1" ht="17.25" spans="1:51">
      <c r="A706" s="95"/>
      <c r="B706" s="95"/>
      <c r="C706" s="95"/>
      <c r="D706" s="95"/>
      <c r="E706" s="95"/>
      <c r="F706" s="95"/>
      <c r="G706" s="95"/>
      <c r="H706" s="95"/>
      <c r="I706" s="95"/>
      <c r="J706" s="95"/>
      <c r="K706" s="95"/>
      <c r="Y706" s="98"/>
      <c r="Z706" s="80">
        <f t="shared" si="32"/>
        <v>0</v>
      </c>
      <c r="AA706" s="80" t="str">
        <f t="shared" ref="AA706:AA739" si="33">AG706</f>
        <v>孙桥支行</v>
      </c>
      <c r="AB706" s="81" t="s">
        <v>536</v>
      </c>
      <c r="AC706" s="81">
        <v>0</v>
      </c>
      <c r="AD706" s="81">
        <v>0</v>
      </c>
      <c r="AE706" s="81">
        <v>0</v>
      </c>
      <c r="AF706" s="81">
        <v>0</v>
      </c>
      <c r="AG706" s="80" t="str">
        <f>IFERROR(VLOOKUP(AB706,$AI:$AJ,2,FALSE),0)</f>
        <v>孙桥支行</v>
      </c>
      <c r="AI706" s="94" t="s">
        <v>1030</v>
      </c>
      <c r="AJ706" s="89" t="s">
        <v>34</v>
      </c>
      <c r="AL706" s="83"/>
      <c r="AM706" s="83"/>
      <c r="AN706" s="83"/>
      <c r="AO706" s="83"/>
      <c r="AP706" s="83"/>
      <c r="AX706" s="80" t="s">
        <v>1030</v>
      </c>
      <c r="AY706" s="80" t="s">
        <v>34</v>
      </c>
    </row>
    <row r="707" s="80" customFormat="1" ht="17.25" spans="1:51">
      <c r="A707" s="95"/>
      <c r="B707" s="95"/>
      <c r="C707" s="95"/>
      <c r="D707" s="95"/>
      <c r="E707" s="95"/>
      <c r="F707" s="95"/>
      <c r="G707" s="95"/>
      <c r="H707" s="95"/>
      <c r="I707" s="95"/>
      <c r="J707" s="95"/>
      <c r="K707" s="95"/>
      <c r="Y707" s="98"/>
      <c r="Z707" s="80">
        <f t="shared" si="32"/>
        <v>0</v>
      </c>
      <c r="AA707" s="80" t="str">
        <f t="shared" si="33"/>
        <v>江镇支行</v>
      </c>
      <c r="AB707" s="81" t="s">
        <v>1036</v>
      </c>
      <c r="AC707" s="81">
        <v>0</v>
      </c>
      <c r="AD707" s="81">
        <v>0</v>
      </c>
      <c r="AE707" s="81">
        <v>0</v>
      </c>
      <c r="AF707" s="81">
        <v>0</v>
      </c>
      <c r="AG707" s="80" t="str">
        <f>IFERROR(VLOOKUP(AB707,$AI:$AJ,2,FALSE),0)</f>
        <v>江镇支行</v>
      </c>
      <c r="AI707" s="89" t="s">
        <v>401</v>
      </c>
      <c r="AJ707" s="89" t="s">
        <v>34</v>
      </c>
      <c r="AL707" s="83"/>
      <c r="AM707" s="83"/>
      <c r="AN707" s="83"/>
      <c r="AO707" s="83"/>
      <c r="AP707" s="83"/>
      <c r="AX707" s="80" t="s">
        <v>401</v>
      </c>
      <c r="AY707" s="80" t="s">
        <v>34</v>
      </c>
    </row>
    <row r="708" s="80" customFormat="1" ht="17.25" spans="1:51">
      <c r="A708" s="95"/>
      <c r="B708" s="95"/>
      <c r="C708" s="95"/>
      <c r="D708" s="95"/>
      <c r="E708" s="95"/>
      <c r="F708" s="95"/>
      <c r="G708" s="95"/>
      <c r="H708" s="95"/>
      <c r="I708" s="95"/>
      <c r="J708" s="95"/>
      <c r="K708" s="95"/>
      <c r="Y708" s="98"/>
      <c r="Z708" s="80">
        <f t="shared" ref="Z708:Z739" si="34">P708-Y708</f>
        <v>0</v>
      </c>
      <c r="AA708" s="80" t="str">
        <f t="shared" si="33"/>
        <v>高桥支行</v>
      </c>
      <c r="AB708" s="81" t="s">
        <v>896</v>
      </c>
      <c r="AC708" s="81">
        <v>0</v>
      </c>
      <c r="AD708" s="81">
        <v>0</v>
      </c>
      <c r="AE708" s="81">
        <v>0</v>
      </c>
      <c r="AF708" s="81">
        <v>0</v>
      </c>
      <c r="AG708" s="80" t="str">
        <f>IFERROR(VLOOKUP(AB708,$AI:$AJ,2,FALSE),0)</f>
        <v>高桥支行</v>
      </c>
      <c r="AI708" s="89" t="s">
        <v>89</v>
      </c>
      <c r="AJ708" s="89" t="s">
        <v>34</v>
      </c>
      <c r="AL708" s="83"/>
      <c r="AM708" s="83"/>
      <c r="AN708" s="83"/>
      <c r="AO708" s="83"/>
      <c r="AP708" s="83"/>
      <c r="AX708" s="80" t="s">
        <v>89</v>
      </c>
      <c r="AY708" s="80" t="s">
        <v>34</v>
      </c>
    </row>
    <row r="709" s="80" customFormat="1" ht="17.25" spans="1:51">
      <c r="A709" s="95"/>
      <c r="B709" s="95"/>
      <c r="C709" s="95"/>
      <c r="D709" s="95"/>
      <c r="E709" s="95"/>
      <c r="F709" s="95"/>
      <c r="G709" s="95"/>
      <c r="H709" s="95"/>
      <c r="I709" s="95"/>
      <c r="J709" s="95"/>
      <c r="K709" s="95"/>
      <c r="Y709" s="98"/>
      <c r="Z709" s="80">
        <f t="shared" si="34"/>
        <v>0</v>
      </c>
      <c r="AA709" s="80" t="str">
        <f t="shared" si="33"/>
        <v>授信审批部</v>
      </c>
      <c r="AB709" s="81" t="s">
        <v>541</v>
      </c>
      <c r="AC709" s="81">
        <v>0</v>
      </c>
      <c r="AD709" s="81">
        <v>0</v>
      </c>
      <c r="AE709" s="81">
        <v>0</v>
      </c>
      <c r="AF709" s="81">
        <v>0</v>
      </c>
      <c r="AG709" s="80" t="str">
        <f>IFERROR(VLOOKUP(AB709,$AI:$AJ,2,FALSE),0)</f>
        <v>授信审批部</v>
      </c>
      <c r="AI709" s="89" t="s">
        <v>48</v>
      </c>
      <c r="AJ709" s="89" t="s">
        <v>34</v>
      </c>
      <c r="AL709" s="83"/>
      <c r="AM709" s="83"/>
      <c r="AN709" s="83"/>
      <c r="AO709" s="83"/>
      <c r="AP709" s="83"/>
      <c r="AX709" s="80" t="s">
        <v>48</v>
      </c>
      <c r="AY709" s="80" t="s">
        <v>34</v>
      </c>
    </row>
    <row r="710" s="80" customFormat="1" ht="17.25" spans="1:51">
      <c r="A710" s="95"/>
      <c r="B710" s="95"/>
      <c r="C710" s="95"/>
      <c r="D710" s="95"/>
      <c r="E710" s="95"/>
      <c r="F710" s="95"/>
      <c r="G710" s="95"/>
      <c r="H710" s="95"/>
      <c r="I710" s="95"/>
      <c r="J710" s="95"/>
      <c r="K710" s="95"/>
      <c r="Y710" s="98"/>
      <c r="Z710" s="80">
        <f t="shared" si="34"/>
        <v>0</v>
      </c>
      <c r="AA710" s="80" t="str">
        <f t="shared" si="33"/>
        <v>金桥支行</v>
      </c>
      <c r="AB710" s="81" t="s">
        <v>539</v>
      </c>
      <c r="AC710" s="81">
        <v>0</v>
      </c>
      <c r="AD710" s="81">
        <v>0</v>
      </c>
      <c r="AE710" s="81">
        <v>0</v>
      </c>
      <c r="AF710" s="81">
        <v>80000</v>
      </c>
      <c r="AG710" s="80" t="str">
        <f>IFERROR(VLOOKUP(AB710,$AI:$AJ,2,FALSE),0)</f>
        <v>金桥支行</v>
      </c>
      <c r="AI710" s="89" t="s">
        <v>347</v>
      </c>
      <c r="AJ710" s="89" t="s">
        <v>78</v>
      </c>
      <c r="AL710" s="83"/>
      <c r="AM710" s="83"/>
      <c r="AN710" s="83"/>
      <c r="AO710" s="83"/>
      <c r="AP710" s="83"/>
      <c r="AX710" s="81" t="s">
        <v>347</v>
      </c>
      <c r="AY710" s="81" t="s">
        <v>78</v>
      </c>
    </row>
    <row r="711" s="80" customFormat="1" ht="17.25" spans="1:51">
      <c r="A711" s="95"/>
      <c r="B711" s="95"/>
      <c r="C711" s="95"/>
      <c r="D711" s="95"/>
      <c r="E711" s="95"/>
      <c r="F711" s="95"/>
      <c r="G711" s="95"/>
      <c r="H711" s="95"/>
      <c r="I711" s="95"/>
      <c r="J711" s="95"/>
      <c r="K711" s="95"/>
      <c r="Y711" s="98"/>
      <c r="Z711" s="80">
        <f t="shared" si="34"/>
        <v>0</v>
      </c>
      <c r="AA711" s="80">
        <f t="shared" si="33"/>
        <v>0</v>
      </c>
      <c r="AB711" s="81" t="s">
        <v>1037</v>
      </c>
      <c r="AC711" s="81">
        <v>0</v>
      </c>
      <c r="AD711" s="81">
        <v>0</v>
      </c>
      <c r="AE711" s="81">
        <v>0</v>
      </c>
      <c r="AF711" s="81">
        <v>0</v>
      </c>
      <c r="AG711" s="80">
        <f>IFERROR(VLOOKUP(AB711,$AI:$AJ,2,FALSE),0)</f>
        <v>0</v>
      </c>
      <c r="AI711" s="89" t="s">
        <v>702</v>
      </c>
      <c r="AJ711" s="89" t="s">
        <v>34</v>
      </c>
      <c r="AL711" s="83"/>
      <c r="AM711" s="83"/>
      <c r="AN711" s="83"/>
      <c r="AO711" s="83"/>
      <c r="AP711" s="83"/>
      <c r="AX711" s="80" t="s">
        <v>702</v>
      </c>
      <c r="AY711" s="80" t="s">
        <v>34</v>
      </c>
    </row>
    <row r="712" s="80" customFormat="1" ht="17.25" spans="1:51">
      <c r="A712" s="95"/>
      <c r="B712" s="95"/>
      <c r="C712" s="95"/>
      <c r="D712" s="95"/>
      <c r="E712" s="95"/>
      <c r="F712" s="95"/>
      <c r="G712" s="95"/>
      <c r="H712" s="95"/>
      <c r="I712" s="95"/>
      <c r="J712" s="95"/>
      <c r="K712" s="95"/>
      <c r="Y712" s="98"/>
      <c r="Z712" s="80">
        <f t="shared" si="34"/>
        <v>0</v>
      </c>
      <c r="AA712" s="80" t="str">
        <f t="shared" si="33"/>
        <v>曹路支行</v>
      </c>
      <c r="AB712" s="81" t="s">
        <v>866</v>
      </c>
      <c r="AC712" s="81">
        <v>0</v>
      </c>
      <c r="AD712" s="81">
        <v>0</v>
      </c>
      <c r="AE712" s="81">
        <v>0</v>
      </c>
      <c r="AF712" s="81">
        <v>0</v>
      </c>
      <c r="AG712" s="80" t="str">
        <f>IFERROR(VLOOKUP(AB712,$AI:$AJ,2,FALSE),0)</f>
        <v>曹路支行</v>
      </c>
      <c r="AI712" s="89" t="s">
        <v>656</v>
      </c>
      <c r="AJ712" s="89" t="s">
        <v>34</v>
      </c>
      <c r="AL712" s="83"/>
      <c r="AM712" s="83"/>
      <c r="AN712" s="83"/>
      <c r="AO712" s="83"/>
      <c r="AP712" s="83"/>
      <c r="AX712" s="80" t="s">
        <v>656</v>
      </c>
      <c r="AY712" s="80" t="s">
        <v>34</v>
      </c>
    </row>
    <row r="713" s="80" customFormat="1" ht="17.25" spans="1:51">
      <c r="A713" s="95"/>
      <c r="B713" s="95"/>
      <c r="C713" s="95"/>
      <c r="D713" s="95"/>
      <c r="E713" s="95"/>
      <c r="F713" s="95"/>
      <c r="G713" s="95"/>
      <c r="H713" s="95"/>
      <c r="I713" s="95"/>
      <c r="J713" s="95"/>
      <c r="K713" s="95"/>
      <c r="Y713" s="98"/>
      <c r="Z713" s="80">
        <f t="shared" si="34"/>
        <v>0</v>
      </c>
      <c r="AA713" s="80" t="str">
        <f t="shared" si="33"/>
        <v>陆家嘴支行</v>
      </c>
      <c r="AB713" s="81" t="s">
        <v>666</v>
      </c>
      <c r="AC713" s="81">
        <v>0</v>
      </c>
      <c r="AD713" s="81">
        <v>0</v>
      </c>
      <c r="AE713" s="81">
        <v>0</v>
      </c>
      <c r="AF713" s="81">
        <v>0</v>
      </c>
      <c r="AG713" s="80" t="str">
        <f>IFERROR(VLOOKUP(AB713,$AI:$AJ,2,FALSE),0)</f>
        <v>陆家嘴支行</v>
      </c>
      <c r="AI713" s="89" t="s">
        <v>284</v>
      </c>
      <c r="AJ713" s="89" t="s">
        <v>34</v>
      </c>
      <c r="AL713" s="83"/>
      <c r="AM713" s="83"/>
      <c r="AN713" s="83"/>
      <c r="AO713" s="83"/>
      <c r="AP713" s="83"/>
      <c r="AX713" s="80" t="s">
        <v>284</v>
      </c>
      <c r="AY713" s="80" t="s">
        <v>34</v>
      </c>
    </row>
    <row r="714" s="80" customFormat="1" ht="17.25" spans="1:51">
      <c r="A714" s="95"/>
      <c r="B714" s="95"/>
      <c r="C714" s="95"/>
      <c r="D714" s="95"/>
      <c r="E714" s="95"/>
      <c r="F714" s="95"/>
      <c r="G714" s="95"/>
      <c r="H714" s="95"/>
      <c r="I714" s="95"/>
      <c r="J714" s="95"/>
      <c r="K714" s="95"/>
      <c r="Y714" s="98"/>
      <c r="Z714" s="80">
        <f t="shared" si="34"/>
        <v>0</v>
      </c>
      <c r="AA714" s="80" t="str">
        <f t="shared" si="33"/>
        <v>营业部</v>
      </c>
      <c r="AB714" s="81" t="s">
        <v>645</v>
      </c>
      <c r="AC714" s="81">
        <v>0</v>
      </c>
      <c r="AD714" s="81">
        <v>0</v>
      </c>
      <c r="AE714" s="81">
        <v>0</v>
      </c>
      <c r="AF714" s="81">
        <v>0</v>
      </c>
      <c r="AG714" s="80" t="str">
        <f>IFERROR(VLOOKUP(AB714,$AI:$AJ,2,FALSE),0)</f>
        <v>营业部</v>
      </c>
      <c r="AI714" s="89" t="s">
        <v>936</v>
      </c>
      <c r="AJ714" s="89" t="s">
        <v>34</v>
      </c>
      <c r="AL714" s="83"/>
      <c r="AM714" s="83"/>
      <c r="AN714" s="83"/>
      <c r="AO714" s="83"/>
      <c r="AP714" s="83"/>
      <c r="AX714" s="80" t="s">
        <v>936</v>
      </c>
      <c r="AY714" s="80" t="s">
        <v>34</v>
      </c>
    </row>
    <row r="715" s="80" customFormat="1" ht="17.25" spans="1:51">
      <c r="A715" s="95"/>
      <c r="B715" s="95"/>
      <c r="C715" s="95"/>
      <c r="D715" s="95"/>
      <c r="E715" s="95"/>
      <c r="F715" s="95"/>
      <c r="G715" s="95"/>
      <c r="H715" s="95"/>
      <c r="I715" s="95"/>
      <c r="J715" s="95"/>
      <c r="K715" s="95"/>
      <c r="Y715" s="98"/>
      <c r="Z715" s="80">
        <f t="shared" si="34"/>
        <v>0</v>
      </c>
      <c r="AA715" s="80" t="str">
        <f t="shared" si="33"/>
        <v>公司金融部</v>
      </c>
      <c r="AB715" s="81" t="s">
        <v>205</v>
      </c>
      <c r="AC715" s="81">
        <v>0</v>
      </c>
      <c r="AD715" s="81">
        <v>0</v>
      </c>
      <c r="AE715" s="81">
        <v>0</v>
      </c>
      <c r="AF715" s="81">
        <v>0</v>
      </c>
      <c r="AG715" s="80" t="str">
        <f>IFERROR(VLOOKUP(AB715,$AI:$AJ,2,FALSE),0)</f>
        <v>公司金融部</v>
      </c>
      <c r="AI715" s="89" t="s">
        <v>982</v>
      </c>
      <c r="AJ715" s="89" t="s">
        <v>34</v>
      </c>
      <c r="AL715" s="83"/>
      <c r="AM715" s="83"/>
      <c r="AN715" s="83"/>
      <c r="AO715" s="83"/>
      <c r="AP715" s="83"/>
      <c r="AX715" s="80" t="s">
        <v>982</v>
      </c>
      <c r="AY715" s="80" t="s">
        <v>34</v>
      </c>
    </row>
    <row r="716" s="80" customFormat="1" ht="17.25" spans="1:51">
      <c r="A716" s="95"/>
      <c r="B716" s="95"/>
      <c r="C716" s="95"/>
      <c r="D716" s="95"/>
      <c r="E716" s="95"/>
      <c r="F716" s="95"/>
      <c r="G716" s="95"/>
      <c r="H716" s="95"/>
      <c r="I716" s="95"/>
      <c r="J716" s="95"/>
      <c r="K716" s="95"/>
      <c r="Y716" s="98"/>
      <c r="Z716" s="80">
        <f t="shared" si="34"/>
        <v>0</v>
      </c>
      <c r="AA716" s="80" t="str">
        <f t="shared" si="33"/>
        <v>运营管理部</v>
      </c>
      <c r="AB716" s="81" t="s">
        <v>335</v>
      </c>
      <c r="AC716" s="81">
        <v>0</v>
      </c>
      <c r="AD716" s="81">
        <v>0</v>
      </c>
      <c r="AE716" s="81">
        <v>0</v>
      </c>
      <c r="AF716" s="81">
        <v>0</v>
      </c>
      <c r="AG716" s="80" t="str">
        <f>IFERROR(VLOOKUP(AB716,$AI:$AJ,2,FALSE),0)</f>
        <v>运营管理部</v>
      </c>
      <c r="AI716" s="89" t="s">
        <v>995</v>
      </c>
      <c r="AJ716" s="89" t="s">
        <v>34</v>
      </c>
      <c r="AL716" s="83"/>
      <c r="AM716" s="83"/>
      <c r="AN716" s="83"/>
      <c r="AO716" s="83"/>
      <c r="AP716" s="83"/>
      <c r="AX716" s="80" t="s">
        <v>995</v>
      </c>
      <c r="AY716" s="80" t="s">
        <v>34</v>
      </c>
    </row>
    <row r="717" s="80" customFormat="1" ht="17.25" spans="1:51">
      <c r="A717" s="95"/>
      <c r="B717" s="95"/>
      <c r="C717" s="95"/>
      <c r="D717" s="95"/>
      <c r="E717" s="95"/>
      <c r="F717" s="95"/>
      <c r="G717" s="95"/>
      <c r="H717" s="95"/>
      <c r="I717" s="95"/>
      <c r="J717" s="95"/>
      <c r="K717" s="95"/>
      <c r="Y717" s="98"/>
      <c r="Z717" s="80">
        <f t="shared" si="34"/>
        <v>0</v>
      </c>
      <c r="AA717" s="80" t="str">
        <f t="shared" si="33"/>
        <v>运营管理部业务保障部</v>
      </c>
      <c r="AB717" s="81" t="s">
        <v>430</v>
      </c>
      <c r="AC717" s="81">
        <v>0</v>
      </c>
      <c r="AD717" s="81">
        <v>0</v>
      </c>
      <c r="AE717" s="81">
        <v>0</v>
      </c>
      <c r="AF717" s="81">
        <v>0</v>
      </c>
      <c r="AG717" s="80" t="str">
        <f>IFERROR(VLOOKUP(AB717,$AI:$AJ,2,FALSE),0)</f>
        <v>运营管理部业务保障部</v>
      </c>
      <c r="AI717" s="89" t="s">
        <v>1038</v>
      </c>
      <c r="AJ717" s="89" t="s">
        <v>34</v>
      </c>
      <c r="AL717" s="83"/>
      <c r="AM717" s="83"/>
      <c r="AN717" s="83"/>
      <c r="AO717" s="83"/>
      <c r="AP717" s="83"/>
      <c r="AX717" s="80" t="s">
        <v>1038</v>
      </c>
      <c r="AY717" s="80" t="s">
        <v>34</v>
      </c>
    </row>
    <row r="718" s="80" customFormat="1" ht="17.25" spans="1:51">
      <c r="A718" s="95"/>
      <c r="B718" s="95"/>
      <c r="C718" s="95"/>
      <c r="D718" s="95"/>
      <c r="E718" s="95"/>
      <c r="F718" s="95"/>
      <c r="G718" s="95"/>
      <c r="H718" s="95"/>
      <c r="I718" s="95"/>
      <c r="J718" s="95"/>
      <c r="K718" s="95"/>
      <c r="Y718" s="98"/>
      <c r="Z718" s="80">
        <f t="shared" si="34"/>
        <v>0</v>
      </c>
      <c r="AA718" s="80" t="str">
        <f t="shared" si="33"/>
        <v>合庆支行</v>
      </c>
      <c r="AB718" s="81" t="s">
        <v>542</v>
      </c>
      <c r="AC718" s="81">
        <v>0</v>
      </c>
      <c r="AD718" s="81">
        <v>0</v>
      </c>
      <c r="AE718" s="81">
        <v>0</v>
      </c>
      <c r="AF718" s="81">
        <v>0</v>
      </c>
      <c r="AG718" s="80" t="str">
        <f>IFERROR(VLOOKUP(AB718,$AI:$AJ,2,FALSE),0)</f>
        <v>合庆支行</v>
      </c>
      <c r="AI718" s="89" t="s">
        <v>1039</v>
      </c>
      <c r="AJ718" s="89" t="s">
        <v>34</v>
      </c>
      <c r="AL718" s="83"/>
      <c r="AM718" s="83"/>
      <c r="AN718" s="83"/>
      <c r="AO718" s="83"/>
      <c r="AP718" s="83"/>
      <c r="AX718" s="80" t="s">
        <v>1039</v>
      </c>
      <c r="AY718" s="80" t="s">
        <v>34</v>
      </c>
    </row>
    <row r="719" s="80" customFormat="1" ht="17.25" spans="1:51">
      <c r="A719" s="95"/>
      <c r="B719" s="95"/>
      <c r="C719" s="95"/>
      <c r="D719" s="95"/>
      <c r="E719" s="95"/>
      <c r="F719" s="95"/>
      <c r="G719" s="95"/>
      <c r="H719" s="95"/>
      <c r="I719" s="95"/>
      <c r="J719" s="95"/>
      <c r="K719" s="95"/>
      <c r="Y719" s="98"/>
      <c r="Z719" s="80">
        <f t="shared" si="34"/>
        <v>0</v>
      </c>
      <c r="AA719" s="80" t="str">
        <f t="shared" si="33"/>
        <v>陆家嘴支行</v>
      </c>
      <c r="AB719" s="81" t="s">
        <v>649</v>
      </c>
      <c r="AC719" s="81">
        <v>0</v>
      </c>
      <c r="AD719" s="81">
        <v>0</v>
      </c>
      <c r="AE719" s="81">
        <v>0</v>
      </c>
      <c r="AF719" s="81">
        <v>0</v>
      </c>
      <c r="AG719" s="80" t="str">
        <f>IFERROR(VLOOKUP(AB719,$AI:$AJ,2,FALSE),0)</f>
        <v>陆家嘴支行</v>
      </c>
      <c r="AI719" s="89" t="s">
        <v>547</v>
      </c>
      <c r="AJ719" s="89" t="s">
        <v>34</v>
      </c>
      <c r="AL719" s="83"/>
      <c r="AM719" s="83"/>
      <c r="AN719" s="83"/>
      <c r="AO719" s="83"/>
      <c r="AP719" s="83"/>
      <c r="AX719" s="80" t="s">
        <v>547</v>
      </c>
      <c r="AY719" s="80" t="s">
        <v>34</v>
      </c>
    </row>
    <row r="720" s="80" customFormat="1" ht="17.25" spans="1:51">
      <c r="A720" s="95"/>
      <c r="B720" s="95"/>
      <c r="C720" s="95"/>
      <c r="D720" s="95"/>
      <c r="E720" s="95"/>
      <c r="F720" s="95"/>
      <c r="G720" s="95"/>
      <c r="H720" s="95"/>
      <c r="I720" s="95"/>
      <c r="J720" s="95"/>
      <c r="K720" s="95"/>
      <c r="Y720" s="98"/>
      <c r="Z720" s="80">
        <f t="shared" si="34"/>
        <v>0</v>
      </c>
      <c r="AA720" s="80" t="str">
        <f t="shared" si="33"/>
        <v>施湾支行</v>
      </c>
      <c r="AB720" s="81" t="s">
        <v>1058</v>
      </c>
      <c r="AC720" s="81">
        <v>0</v>
      </c>
      <c r="AD720" s="81">
        <v>0</v>
      </c>
      <c r="AE720" s="81">
        <v>0</v>
      </c>
      <c r="AF720" s="81">
        <v>0</v>
      </c>
      <c r="AG720" s="80" t="str">
        <f>IFERROR(VLOOKUP(AB720,$AI:$AJ,2,FALSE),0)</f>
        <v>施湾支行</v>
      </c>
      <c r="AI720" s="89" t="s">
        <v>658</v>
      </c>
      <c r="AJ720" s="89" t="s">
        <v>109</v>
      </c>
      <c r="AL720" s="83"/>
      <c r="AM720" s="83"/>
      <c r="AN720" s="83"/>
      <c r="AO720" s="83"/>
      <c r="AP720" s="83"/>
      <c r="AX720" s="80" t="s">
        <v>658</v>
      </c>
      <c r="AY720" s="80" t="s">
        <v>109</v>
      </c>
    </row>
    <row r="721" s="80" customFormat="1" ht="17.25" spans="1:51">
      <c r="A721" s="95"/>
      <c r="B721" s="95"/>
      <c r="C721" s="95"/>
      <c r="D721" s="95"/>
      <c r="E721" s="95"/>
      <c r="F721" s="95"/>
      <c r="G721" s="95"/>
      <c r="H721" s="95"/>
      <c r="I721" s="95"/>
      <c r="J721" s="95"/>
      <c r="K721" s="95"/>
      <c r="Y721" s="98"/>
      <c r="Z721" s="80">
        <f t="shared" si="34"/>
        <v>0</v>
      </c>
      <c r="AA721" s="80" t="str">
        <f t="shared" si="33"/>
        <v>高桥支行</v>
      </c>
      <c r="AB721" s="81" t="s">
        <v>892</v>
      </c>
      <c r="AC721" s="81">
        <v>0</v>
      </c>
      <c r="AD721" s="81">
        <v>0</v>
      </c>
      <c r="AE721" s="81">
        <v>0</v>
      </c>
      <c r="AF721" s="81">
        <v>0</v>
      </c>
      <c r="AG721" s="80" t="str">
        <f>IFERROR(VLOOKUP(AB721,$AI:$AJ,2,FALSE),0)</f>
        <v>高桥支行</v>
      </c>
      <c r="AI721" s="89" t="s">
        <v>79</v>
      </c>
      <c r="AJ721" s="89" t="s">
        <v>109</v>
      </c>
      <c r="AL721" s="83"/>
      <c r="AM721" s="83"/>
      <c r="AN721" s="83"/>
      <c r="AO721" s="83"/>
      <c r="AP721" s="83"/>
      <c r="AX721" s="80" t="s">
        <v>79</v>
      </c>
      <c r="AY721" s="80" t="s">
        <v>109</v>
      </c>
    </row>
    <row r="722" s="80" customFormat="1" ht="17.25" spans="1:51">
      <c r="A722" s="95"/>
      <c r="B722" s="95"/>
      <c r="C722" s="95"/>
      <c r="D722" s="95"/>
      <c r="E722" s="95"/>
      <c r="F722" s="95"/>
      <c r="G722" s="95"/>
      <c r="H722" s="95"/>
      <c r="I722" s="95"/>
      <c r="J722" s="95"/>
      <c r="K722" s="95"/>
      <c r="Y722" s="98"/>
      <c r="Z722" s="80">
        <f t="shared" si="34"/>
        <v>0</v>
      </c>
      <c r="AA722" s="80">
        <f t="shared" si="33"/>
        <v>0</v>
      </c>
      <c r="AB722" s="81" t="s">
        <v>1040</v>
      </c>
      <c r="AC722" s="81">
        <v>0</v>
      </c>
      <c r="AD722" s="81">
        <v>0</v>
      </c>
      <c r="AE722" s="81">
        <v>0</v>
      </c>
      <c r="AF722" s="81">
        <v>0</v>
      </c>
      <c r="AG722" s="80">
        <f>IFERROR(VLOOKUP(AB722,$AI:$AJ,2,FALSE),0)</f>
        <v>0</v>
      </c>
      <c r="AI722" s="89" t="s">
        <v>209</v>
      </c>
      <c r="AJ722" s="89" t="s">
        <v>109</v>
      </c>
      <c r="AL722" s="83"/>
      <c r="AM722" s="83"/>
      <c r="AN722" s="83"/>
      <c r="AO722" s="83"/>
      <c r="AP722" s="83"/>
      <c r="AX722" s="80" t="s">
        <v>209</v>
      </c>
      <c r="AY722" s="80" t="s">
        <v>109</v>
      </c>
    </row>
    <row r="723" s="80" customFormat="1" ht="17.25" spans="1:51">
      <c r="A723" s="95"/>
      <c r="B723" s="95"/>
      <c r="C723" s="95"/>
      <c r="D723" s="95"/>
      <c r="E723" s="95"/>
      <c r="F723" s="95"/>
      <c r="G723" s="95"/>
      <c r="H723" s="95"/>
      <c r="I723" s="95"/>
      <c r="J723" s="95"/>
      <c r="K723" s="95"/>
      <c r="Y723" s="98"/>
      <c r="Z723" s="80">
        <f t="shared" si="34"/>
        <v>0</v>
      </c>
      <c r="AA723" s="80" t="str">
        <f t="shared" si="33"/>
        <v>五星路支行</v>
      </c>
      <c r="AB723" s="81" t="s">
        <v>819</v>
      </c>
      <c r="AC723" s="81">
        <v>0</v>
      </c>
      <c r="AD723" s="81">
        <v>0</v>
      </c>
      <c r="AE723" s="81">
        <v>0</v>
      </c>
      <c r="AF723" s="81">
        <v>0</v>
      </c>
      <c r="AG723" s="80" t="str">
        <f>IFERROR(VLOOKUP(AB723,$AI:$AJ,2,FALSE),0)</f>
        <v>五星路支行</v>
      </c>
      <c r="AI723" s="89" t="s">
        <v>120</v>
      </c>
      <c r="AJ723" s="89" t="s">
        <v>109</v>
      </c>
      <c r="AL723" s="83"/>
      <c r="AM723" s="83"/>
      <c r="AN723" s="83"/>
      <c r="AO723" s="83"/>
      <c r="AP723" s="83"/>
      <c r="AX723" s="80" t="s">
        <v>120</v>
      </c>
      <c r="AY723" s="80" t="s">
        <v>109</v>
      </c>
    </row>
    <row r="724" s="80" customFormat="1" ht="17.25" spans="1:51">
      <c r="A724" s="95"/>
      <c r="B724" s="95"/>
      <c r="C724" s="95"/>
      <c r="D724" s="95"/>
      <c r="E724" s="95"/>
      <c r="F724" s="95"/>
      <c r="G724" s="95"/>
      <c r="H724" s="95"/>
      <c r="I724" s="95"/>
      <c r="J724" s="95"/>
      <c r="K724" s="95"/>
      <c r="Y724" s="98"/>
      <c r="Z724" s="80">
        <f t="shared" si="34"/>
        <v>0</v>
      </c>
      <c r="AA724" s="80" t="str">
        <f t="shared" si="33"/>
        <v>市场一部</v>
      </c>
      <c r="AB724" s="81" t="s">
        <v>582</v>
      </c>
      <c r="AC724" s="81">
        <v>0</v>
      </c>
      <c r="AD724" s="81">
        <v>0</v>
      </c>
      <c r="AE724" s="81">
        <v>0</v>
      </c>
      <c r="AF724" s="81">
        <v>0</v>
      </c>
      <c r="AG724" s="80" t="str">
        <f>IFERROR(VLOOKUP(AB724,$AI:$AJ,2,FALSE),0)</f>
        <v>市场一部</v>
      </c>
      <c r="AI724" s="89" t="s">
        <v>785</v>
      </c>
      <c r="AJ724" s="89" t="s">
        <v>109</v>
      </c>
      <c r="AL724" s="83"/>
      <c r="AM724" s="83"/>
      <c r="AN724" s="83"/>
      <c r="AO724" s="83"/>
      <c r="AP724" s="83"/>
      <c r="AX724" s="80" t="s">
        <v>785</v>
      </c>
      <c r="AY724" s="80" t="s">
        <v>109</v>
      </c>
    </row>
    <row r="725" s="80" customFormat="1" ht="17.25" spans="1:51">
      <c r="A725" s="95"/>
      <c r="B725" s="95"/>
      <c r="C725" s="95"/>
      <c r="D725" s="95"/>
      <c r="E725" s="95"/>
      <c r="F725" s="95"/>
      <c r="G725" s="95"/>
      <c r="H725" s="95"/>
      <c r="I725" s="95"/>
      <c r="J725" s="95"/>
      <c r="K725" s="95"/>
      <c r="Y725" s="98"/>
      <c r="Z725" s="80">
        <f t="shared" si="34"/>
        <v>0</v>
      </c>
      <c r="AA725" s="80">
        <f t="shared" si="33"/>
        <v>0</v>
      </c>
      <c r="AB725" s="81" t="s">
        <v>1041</v>
      </c>
      <c r="AC725" s="81">
        <v>0</v>
      </c>
      <c r="AD725" s="81">
        <v>0</v>
      </c>
      <c r="AE725" s="81">
        <v>0</v>
      </c>
      <c r="AF725" s="81">
        <v>0</v>
      </c>
      <c r="AG725" s="80">
        <f>IFERROR(VLOOKUP(AB725,$AI:$AJ,2,FALSE),0)</f>
        <v>0</v>
      </c>
      <c r="AI725" s="93" t="s">
        <v>1043</v>
      </c>
      <c r="AJ725" s="89" t="s">
        <v>109</v>
      </c>
      <c r="AL725" s="83"/>
      <c r="AM725" s="83"/>
      <c r="AN725" s="83"/>
      <c r="AO725" s="83"/>
      <c r="AP725" s="83"/>
      <c r="AX725" s="80" t="s">
        <v>1043</v>
      </c>
      <c r="AY725" s="80" t="s">
        <v>109</v>
      </c>
    </row>
    <row r="726" s="80" customFormat="1" ht="17.25" spans="1:51">
      <c r="A726" s="95"/>
      <c r="B726" s="95"/>
      <c r="C726" s="95"/>
      <c r="D726" s="95"/>
      <c r="E726" s="95"/>
      <c r="F726" s="95"/>
      <c r="G726" s="95"/>
      <c r="H726" s="95"/>
      <c r="I726" s="95"/>
      <c r="J726" s="95"/>
      <c r="K726" s="95"/>
      <c r="Y726" s="98"/>
      <c r="Z726" s="80">
        <f t="shared" si="34"/>
        <v>0</v>
      </c>
      <c r="AA726" s="80" t="str">
        <f t="shared" si="33"/>
        <v>运营管理部</v>
      </c>
      <c r="AB726" s="81" t="s">
        <v>395</v>
      </c>
      <c r="AC726" s="81">
        <v>0</v>
      </c>
      <c r="AD726" s="81">
        <v>0</v>
      </c>
      <c r="AE726" s="81">
        <v>0</v>
      </c>
      <c r="AF726" s="81">
        <v>0</v>
      </c>
      <c r="AG726" s="80" t="str">
        <f>IFERROR(VLOOKUP(AB726,$AI:$AJ,2,FALSE),0)</f>
        <v>运营管理部</v>
      </c>
      <c r="AI726" s="94" t="s">
        <v>1044</v>
      </c>
      <c r="AJ726" s="89" t="s">
        <v>109</v>
      </c>
      <c r="AL726" s="83"/>
      <c r="AM726" s="83"/>
      <c r="AN726" s="83"/>
      <c r="AO726" s="83"/>
      <c r="AP726" s="83"/>
      <c r="AX726" s="80" t="s">
        <v>1044</v>
      </c>
      <c r="AY726" s="80" t="s">
        <v>109</v>
      </c>
    </row>
    <row r="727" s="80" customFormat="1" ht="17.25" spans="1:51">
      <c r="A727" s="95"/>
      <c r="B727" s="95"/>
      <c r="C727" s="95"/>
      <c r="D727" s="95"/>
      <c r="E727" s="95"/>
      <c r="F727" s="95"/>
      <c r="G727" s="95"/>
      <c r="H727" s="95"/>
      <c r="I727" s="95"/>
      <c r="J727" s="95"/>
      <c r="K727" s="95"/>
      <c r="Y727" s="98"/>
      <c r="Z727" s="80">
        <f t="shared" si="34"/>
        <v>0</v>
      </c>
      <c r="AA727" s="80">
        <f t="shared" si="33"/>
        <v>0</v>
      </c>
      <c r="AB727" s="81" t="s">
        <v>1042</v>
      </c>
      <c r="AC727" s="81">
        <v>0</v>
      </c>
      <c r="AD727" s="81">
        <v>0</v>
      </c>
      <c r="AE727" s="81">
        <v>0</v>
      </c>
      <c r="AF727" s="81">
        <v>0</v>
      </c>
      <c r="AG727" s="80">
        <f>IFERROR(VLOOKUP(AB727,$AI:$AJ,2,FALSE),0)</f>
        <v>0</v>
      </c>
      <c r="AI727" s="89" t="s">
        <v>1045</v>
      </c>
      <c r="AJ727" s="89" t="s">
        <v>109</v>
      </c>
      <c r="AL727" s="83"/>
      <c r="AM727" s="83"/>
      <c r="AN727" s="83"/>
      <c r="AO727" s="83"/>
      <c r="AP727" s="83"/>
      <c r="AX727" s="80" t="s">
        <v>1045</v>
      </c>
      <c r="AY727" s="80" t="s">
        <v>109</v>
      </c>
    </row>
    <row r="728" s="80" customFormat="1" ht="17.25" spans="1:51">
      <c r="A728" s="95"/>
      <c r="B728" s="95"/>
      <c r="C728" s="95"/>
      <c r="D728" s="95"/>
      <c r="E728" s="95"/>
      <c r="F728" s="95"/>
      <c r="G728" s="95"/>
      <c r="H728" s="95"/>
      <c r="I728" s="95"/>
      <c r="J728" s="95"/>
      <c r="K728" s="95"/>
      <c r="Y728" s="98"/>
      <c r="Z728" s="80">
        <f t="shared" si="34"/>
        <v>0</v>
      </c>
      <c r="AA728" s="80" t="str">
        <f t="shared" si="33"/>
        <v>唐镇支行</v>
      </c>
      <c r="AB728" s="81" t="s">
        <v>544</v>
      </c>
      <c r="AC728" s="81">
        <v>0</v>
      </c>
      <c r="AD728" s="81">
        <v>0</v>
      </c>
      <c r="AE728" s="81">
        <v>0</v>
      </c>
      <c r="AF728" s="81">
        <v>0</v>
      </c>
      <c r="AG728" s="80" t="str">
        <f>IFERROR(VLOOKUP(AB728,$AI:$AJ,2,FALSE),0)</f>
        <v>唐镇支行</v>
      </c>
      <c r="AI728" s="89" t="s">
        <v>944</v>
      </c>
      <c r="AJ728" s="89" t="s">
        <v>109</v>
      </c>
      <c r="AL728" s="83"/>
      <c r="AM728" s="83"/>
      <c r="AN728" s="83"/>
      <c r="AO728" s="83"/>
      <c r="AP728" s="83"/>
      <c r="AX728" s="80" t="s">
        <v>944</v>
      </c>
      <c r="AY728" s="80" t="s">
        <v>109</v>
      </c>
    </row>
    <row r="729" s="80" customFormat="1" ht="17.25" spans="1:51">
      <c r="A729" s="95"/>
      <c r="B729" s="95"/>
      <c r="C729" s="95"/>
      <c r="D729" s="95"/>
      <c r="E729" s="95"/>
      <c r="F729" s="95"/>
      <c r="G729" s="95"/>
      <c r="H729" s="95"/>
      <c r="I729" s="95"/>
      <c r="J729" s="95"/>
      <c r="K729" s="95"/>
      <c r="Y729" s="98"/>
      <c r="Z729" s="80">
        <f t="shared" si="34"/>
        <v>0</v>
      </c>
      <c r="AA729" s="80" t="str">
        <f t="shared" si="33"/>
        <v>川沙支行</v>
      </c>
      <c r="AB729" s="81" t="s">
        <v>547</v>
      </c>
      <c r="AC729" s="81">
        <v>0</v>
      </c>
      <c r="AD729" s="81">
        <v>0</v>
      </c>
      <c r="AE729" s="81">
        <v>0</v>
      </c>
      <c r="AF729" s="81">
        <v>50000</v>
      </c>
      <c r="AG729" s="80" t="str">
        <f>IFERROR(VLOOKUP(AB729,$AI:$AJ,2,FALSE),0)</f>
        <v>川沙支行</v>
      </c>
      <c r="AI729" s="89" t="s">
        <v>467</v>
      </c>
      <c r="AJ729" s="89" t="s">
        <v>78</v>
      </c>
      <c r="AL729" s="83"/>
      <c r="AM729" s="83"/>
      <c r="AN729" s="83"/>
      <c r="AO729" s="83"/>
      <c r="AP729" s="83"/>
      <c r="AX729" s="80" t="s">
        <v>467</v>
      </c>
      <c r="AY729" s="80" t="s">
        <v>78</v>
      </c>
    </row>
    <row r="730" s="80" customFormat="1" ht="17.25" spans="1:51">
      <c r="A730" s="95"/>
      <c r="B730" s="95"/>
      <c r="C730" s="95"/>
      <c r="D730" s="95"/>
      <c r="E730" s="95"/>
      <c r="F730" s="95"/>
      <c r="G730" s="95"/>
      <c r="H730" s="95"/>
      <c r="I730" s="95"/>
      <c r="J730" s="95"/>
      <c r="K730" s="95"/>
      <c r="Y730" s="98"/>
      <c r="Z730" s="80">
        <f t="shared" si="34"/>
        <v>0</v>
      </c>
      <c r="AA730" s="80" t="str">
        <f t="shared" si="33"/>
        <v>唐镇支行</v>
      </c>
      <c r="AB730" s="81" t="s">
        <v>993</v>
      </c>
      <c r="AC730" s="81">
        <v>0</v>
      </c>
      <c r="AD730" s="81">
        <v>0</v>
      </c>
      <c r="AE730" s="81">
        <v>0</v>
      </c>
      <c r="AF730" s="81">
        <v>0</v>
      </c>
      <c r="AG730" s="80" t="str">
        <f>IFERROR(VLOOKUP(AB730,$AI:$AJ,2,FALSE),0)</f>
        <v>唐镇支行</v>
      </c>
      <c r="AI730" s="89" t="s">
        <v>175</v>
      </c>
      <c r="AJ730" s="89" t="s">
        <v>34</v>
      </c>
      <c r="AL730" s="83"/>
      <c r="AM730" s="83"/>
      <c r="AN730" s="83"/>
      <c r="AO730" s="83"/>
      <c r="AP730" s="83"/>
      <c r="AX730" s="80" t="s">
        <v>175</v>
      </c>
      <c r="AY730" s="80" t="s">
        <v>34</v>
      </c>
    </row>
    <row r="731" s="80" customFormat="1" ht="17.25" spans="1:51">
      <c r="A731" s="95"/>
      <c r="B731" s="95"/>
      <c r="C731" s="95"/>
      <c r="D731" s="95"/>
      <c r="E731" s="95"/>
      <c r="F731" s="95"/>
      <c r="G731" s="95"/>
      <c r="H731" s="95"/>
      <c r="I731" s="95"/>
      <c r="J731" s="95"/>
      <c r="K731" s="95"/>
      <c r="Y731" s="98"/>
      <c r="Z731" s="80">
        <f t="shared" si="34"/>
        <v>0</v>
      </c>
      <c r="AA731" s="80" t="str">
        <f t="shared" si="33"/>
        <v>新园路支行</v>
      </c>
      <c r="AB731" s="81" t="s">
        <v>549</v>
      </c>
      <c r="AC731" s="81">
        <v>0</v>
      </c>
      <c r="AD731" s="81">
        <v>0</v>
      </c>
      <c r="AE731" s="81">
        <v>0</v>
      </c>
      <c r="AF731" s="81">
        <v>0</v>
      </c>
      <c r="AG731" s="80" t="str">
        <f>IFERROR(VLOOKUP(AB731,$AI:$AJ,2,FALSE),0)</f>
        <v>新园路支行</v>
      </c>
      <c r="AI731" s="89" t="s">
        <v>321</v>
      </c>
      <c r="AJ731" s="89" t="s">
        <v>78</v>
      </c>
      <c r="AL731" s="83"/>
      <c r="AM731" s="83"/>
      <c r="AN731" s="83"/>
      <c r="AO731" s="83"/>
      <c r="AP731" s="83"/>
      <c r="AX731" s="80" t="s">
        <v>321</v>
      </c>
      <c r="AY731" s="80" t="s">
        <v>78</v>
      </c>
    </row>
    <row r="732" s="80" customFormat="1" ht="17.25" spans="1:51">
      <c r="A732" s="95"/>
      <c r="B732" s="95"/>
      <c r="C732" s="95"/>
      <c r="D732" s="95"/>
      <c r="E732" s="95"/>
      <c r="F732" s="95"/>
      <c r="G732" s="95"/>
      <c r="H732" s="95"/>
      <c r="I732" s="95"/>
      <c r="J732" s="95"/>
      <c r="K732" s="95"/>
      <c r="Y732" s="98"/>
      <c r="Z732" s="80">
        <f t="shared" si="34"/>
        <v>0</v>
      </c>
      <c r="AA732" s="80" t="str">
        <f t="shared" si="33"/>
        <v>张江支行</v>
      </c>
      <c r="AB732" s="81" t="s">
        <v>966</v>
      </c>
      <c r="AC732" s="81">
        <v>0</v>
      </c>
      <c r="AD732" s="81">
        <v>0</v>
      </c>
      <c r="AE732" s="81">
        <v>0</v>
      </c>
      <c r="AF732" s="81">
        <v>0</v>
      </c>
      <c r="AG732" s="80" t="str">
        <f>IFERROR(VLOOKUP(AB732,$AI:$AJ,2,FALSE),0)</f>
        <v>张江支行</v>
      </c>
      <c r="AI732" s="89" t="s">
        <v>126</v>
      </c>
      <c r="AJ732" s="89" t="s">
        <v>66</v>
      </c>
      <c r="AL732" s="83"/>
      <c r="AM732" s="83"/>
      <c r="AN732" s="83"/>
      <c r="AO732" s="83"/>
      <c r="AP732" s="83"/>
      <c r="AX732" s="80" t="s">
        <v>126</v>
      </c>
      <c r="AY732" s="80" t="s">
        <v>66</v>
      </c>
    </row>
    <row r="733" s="80" customFormat="1" ht="17.25" spans="1:51">
      <c r="A733" s="95"/>
      <c r="B733" s="95"/>
      <c r="C733" s="95"/>
      <c r="D733" s="95"/>
      <c r="E733" s="95"/>
      <c r="F733" s="95"/>
      <c r="G733" s="95"/>
      <c r="H733" s="95"/>
      <c r="I733" s="95"/>
      <c r="J733" s="95"/>
      <c r="K733" s="95"/>
      <c r="Y733" s="98"/>
      <c r="Z733" s="80">
        <f t="shared" si="34"/>
        <v>0</v>
      </c>
      <c r="AA733" s="80" t="str">
        <f t="shared" si="33"/>
        <v>潼港分理处</v>
      </c>
      <c r="AB733" s="81" t="s">
        <v>552</v>
      </c>
      <c r="AC733" s="81">
        <v>0</v>
      </c>
      <c r="AD733" s="81">
        <v>0</v>
      </c>
      <c r="AE733" s="81">
        <v>0</v>
      </c>
      <c r="AF733" s="81">
        <v>0</v>
      </c>
      <c r="AG733" s="80" t="str">
        <f>IFERROR(VLOOKUP(AB733,$AI:$AJ,2,FALSE),0)</f>
        <v>潼港分理处</v>
      </c>
      <c r="AI733" s="89" t="s">
        <v>528</v>
      </c>
      <c r="AJ733" s="89" t="s">
        <v>78</v>
      </c>
      <c r="AL733" s="83"/>
      <c r="AM733" s="83"/>
      <c r="AN733" s="83"/>
      <c r="AO733" s="83"/>
      <c r="AP733" s="83"/>
      <c r="AX733" s="80" t="s">
        <v>528</v>
      </c>
      <c r="AY733" s="80" t="s">
        <v>78</v>
      </c>
    </row>
    <row r="734" s="80" customFormat="1" ht="17.25" spans="1:51">
      <c r="A734" s="95"/>
      <c r="B734" s="95"/>
      <c r="C734" s="95"/>
      <c r="D734" s="95"/>
      <c r="E734" s="95"/>
      <c r="F734" s="95"/>
      <c r="G734" s="95"/>
      <c r="H734" s="95"/>
      <c r="I734" s="95"/>
      <c r="J734" s="95"/>
      <c r="K734" s="95"/>
      <c r="Y734" s="98"/>
      <c r="Z734" s="80">
        <f t="shared" si="34"/>
        <v>0</v>
      </c>
      <c r="AA734" s="80" t="str">
        <f t="shared" si="33"/>
        <v>蔡路支行</v>
      </c>
      <c r="AB734" s="81" t="s">
        <v>555</v>
      </c>
      <c r="AC734" s="81">
        <v>0</v>
      </c>
      <c r="AD734" s="81">
        <v>0</v>
      </c>
      <c r="AE734" s="81">
        <v>0</v>
      </c>
      <c r="AF734" s="81">
        <v>0</v>
      </c>
      <c r="AG734" s="80" t="str">
        <f>IFERROR(VLOOKUP(AB734,$AI:$AJ,2,FALSE),0)</f>
        <v>蔡路支行</v>
      </c>
      <c r="AI734" s="89" t="s">
        <v>984</v>
      </c>
      <c r="AJ734" s="89" t="s">
        <v>78</v>
      </c>
      <c r="AL734" s="83"/>
      <c r="AM734" s="83"/>
      <c r="AN734" s="83"/>
      <c r="AO734" s="83"/>
      <c r="AP734" s="83"/>
      <c r="AX734" s="80" t="s">
        <v>984</v>
      </c>
      <c r="AY734" s="80" t="s">
        <v>78</v>
      </c>
    </row>
    <row r="735" s="80" customFormat="1" ht="17.25" spans="1:51">
      <c r="A735" s="95"/>
      <c r="B735" s="95"/>
      <c r="C735" s="95"/>
      <c r="D735" s="95"/>
      <c r="E735" s="95"/>
      <c r="F735" s="95"/>
      <c r="G735" s="95"/>
      <c r="H735" s="95"/>
      <c r="I735" s="95"/>
      <c r="J735" s="95"/>
      <c r="K735" s="95"/>
      <c r="Y735" s="98"/>
      <c r="Z735" s="80">
        <f t="shared" si="34"/>
        <v>0</v>
      </c>
      <c r="AA735" s="80" t="str">
        <f t="shared" si="33"/>
        <v>唐镇支行</v>
      </c>
      <c r="AB735" s="81" t="s">
        <v>1002</v>
      </c>
      <c r="AC735" s="81">
        <v>0</v>
      </c>
      <c r="AD735" s="81">
        <v>0</v>
      </c>
      <c r="AE735" s="81">
        <v>0</v>
      </c>
      <c r="AF735" s="81">
        <v>0</v>
      </c>
      <c r="AG735" s="80" t="str">
        <f>IFERROR(VLOOKUP(AB735,$AI:$AJ,2,FALSE),0)</f>
        <v>唐镇支行</v>
      </c>
      <c r="AI735" s="93" t="s">
        <v>957</v>
      </c>
      <c r="AJ735" s="89" t="s">
        <v>78</v>
      </c>
      <c r="AL735" s="83"/>
      <c r="AM735" s="83"/>
      <c r="AN735" s="83"/>
      <c r="AO735" s="83"/>
      <c r="AP735" s="83"/>
      <c r="AX735" s="80" t="s">
        <v>957</v>
      </c>
      <c r="AY735" s="80" t="s">
        <v>78</v>
      </c>
    </row>
    <row r="736" s="80" customFormat="1" ht="17.25" spans="1:51">
      <c r="A736" s="95"/>
      <c r="B736" s="95"/>
      <c r="C736" s="95"/>
      <c r="D736" s="95"/>
      <c r="E736" s="95"/>
      <c r="F736" s="95"/>
      <c r="G736" s="95"/>
      <c r="H736" s="95"/>
      <c r="I736" s="95"/>
      <c r="J736" s="95"/>
      <c r="K736" s="95"/>
      <c r="Y736" s="98"/>
      <c r="Z736" s="80">
        <f t="shared" si="34"/>
        <v>0</v>
      </c>
      <c r="AA736" s="80">
        <f t="shared" si="33"/>
        <v>0</v>
      </c>
      <c r="AB736" s="81" t="s">
        <v>1046</v>
      </c>
      <c r="AC736" s="81">
        <v>0</v>
      </c>
      <c r="AD736" s="81">
        <v>0</v>
      </c>
      <c r="AE736" s="81">
        <v>0</v>
      </c>
      <c r="AF736" s="81">
        <v>0</v>
      </c>
      <c r="AG736" s="80">
        <f>IFERROR(VLOOKUP(AB736,$AI:$AJ,2,FALSE),0)</f>
        <v>0</v>
      </c>
      <c r="AI736" s="89" t="s">
        <v>1007</v>
      </c>
      <c r="AJ736" s="89" t="s">
        <v>78</v>
      </c>
      <c r="AL736" s="83"/>
      <c r="AM736" s="83"/>
      <c r="AN736" s="83"/>
      <c r="AO736" s="83"/>
      <c r="AP736" s="83"/>
      <c r="AX736" s="80" t="s">
        <v>1007</v>
      </c>
      <c r="AY736" s="80" t="s">
        <v>78</v>
      </c>
    </row>
    <row r="737" s="80" customFormat="1" ht="17.25" spans="1:51">
      <c r="A737" s="95"/>
      <c r="B737" s="95"/>
      <c r="C737" s="95"/>
      <c r="D737" s="95"/>
      <c r="E737" s="95"/>
      <c r="F737" s="95"/>
      <c r="G737" s="95"/>
      <c r="H737" s="95"/>
      <c r="I737" s="95"/>
      <c r="J737" s="95"/>
      <c r="K737" s="95"/>
      <c r="Y737" s="98"/>
      <c r="Z737" s="80">
        <f t="shared" si="34"/>
        <v>0</v>
      </c>
      <c r="AA737" s="80">
        <f t="shared" si="33"/>
        <v>0</v>
      </c>
      <c r="AB737" s="81" t="s">
        <v>1047</v>
      </c>
      <c r="AC737" s="81">
        <v>0</v>
      </c>
      <c r="AD737" s="81">
        <v>10000</v>
      </c>
      <c r="AE737" s="81">
        <v>0</v>
      </c>
      <c r="AF737" s="81">
        <v>10000</v>
      </c>
      <c r="AG737" s="80">
        <f>IFERROR(VLOOKUP(AB737,$AI:$AJ,2,FALSE),0)</f>
        <v>0</v>
      </c>
      <c r="AI737" s="94" t="s">
        <v>968</v>
      </c>
      <c r="AJ737" s="89" t="s">
        <v>78</v>
      </c>
      <c r="AL737" s="83"/>
      <c r="AM737" s="83"/>
      <c r="AN737" s="83"/>
      <c r="AO737" s="83"/>
      <c r="AP737" s="83"/>
      <c r="AX737" s="80" t="s">
        <v>968</v>
      </c>
      <c r="AY737" s="80" t="s">
        <v>78</v>
      </c>
    </row>
    <row r="738" s="80" customFormat="1" ht="17.25" spans="1:51">
      <c r="A738" s="95"/>
      <c r="B738" s="95"/>
      <c r="C738" s="95"/>
      <c r="D738" s="95"/>
      <c r="E738" s="95"/>
      <c r="F738" s="95"/>
      <c r="G738" s="95"/>
      <c r="H738" s="95"/>
      <c r="I738" s="95"/>
      <c r="J738" s="95"/>
      <c r="K738" s="95"/>
      <c r="Y738" s="98"/>
      <c r="Z738" s="80">
        <f t="shared" si="34"/>
        <v>0</v>
      </c>
      <c r="AA738" s="80" t="str">
        <f t="shared" si="33"/>
        <v>妙境支行</v>
      </c>
      <c r="AB738" s="81" t="s">
        <v>1044</v>
      </c>
      <c r="AC738" s="81">
        <v>2</v>
      </c>
      <c r="AD738" s="81">
        <v>0</v>
      </c>
      <c r="AE738" s="81">
        <v>2</v>
      </c>
      <c r="AF738" s="81">
        <v>0</v>
      </c>
      <c r="AG738" s="80" t="str">
        <f>IFERROR(VLOOKUP(AB738,$AI:$AJ,2,FALSE),0)</f>
        <v>妙境支行</v>
      </c>
      <c r="AI738" s="89" t="s">
        <v>1049</v>
      </c>
      <c r="AJ738" s="89" t="s">
        <v>78</v>
      </c>
      <c r="AL738" s="83"/>
      <c r="AM738" s="83"/>
      <c r="AN738" s="83"/>
      <c r="AO738" s="83"/>
      <c r="AP738" s="83"/>
      <c r="AX738" s="80" t="s">
        <v>1049</v>
      </c>
      <c r="AY738" s="80" t="s">
        <v>78</v>
      </c>
    </row>
    <row r="739" s="80" customFormat="1" spans="1:51">
      <c r="A739" s="95"/>
      <c r="B739" s="95"/>
      <c r="C739" s="95"/>
      <c r="D739" s="95"/>
      <c r="E739" s="95"/>
      <c r="F739" s="95"/>
      <c r="G739" s="95"/>
      <c r="H739" s="95"/>
      <c r="I739" s="95"/>
      <c r="J739" s="95"/>
      <c r="K739" s="95"/>
      <c r="Z739" s="80">
        <f t="shared" si="34"/>
        <v>0</v>
      </c>
      <c r="AA739" s="80">
        <f t="shared" si="33"/>
        <v>0</v>
      </c>
      <c r="AB739" s="81" t="s">
        <v>1048</v>
      </c>
      <c r="AC739" s="81">
        <v>0</v>
      </c>
      <c r="AD739" s="81">
        <v>0</v>
      </c>
      <c r="AE739" s="81">
        <v>0</v>
      </c>
      <c r="AF739" s="81">
        <v>0</v>
      </c>
      <c r="AG739" s="80">
        <f>IFERROR(VLOOKUP(AB739,$AI:$AJ,2,FALSE),0)</f>
        <v>0</v>
      </c>
      <c r="AI739" s="89" t="s">
        <v>964</v>
      </c>
      <c r="AJ739" s="89" t="s">
        <v>32</v>
      </c>
      <c r="AL739" s="83"/>
      <c r="AM739" s="83"/>
      <c r="AN739" s="83"/>
      <c r="AO739" s="83"/>
      <c r="AP739" s="83"/>
      <c r="AX739" s="80" t="s">
        <v>964</v>
      </c>
      <c r="AY739" s="80" t="s">
        <v>32</v>
      </c>
    </row>
    <row r="740" s="80" customFormat="1" spans="1:51">
      <c r="A740" s="95"/>
      <c r="B740" s="95"/>
      <c r="C740" s="95"/>
      <c r="D740" s="95"/>
      <c r="E740" s="95"/>
      <c r="F740" s="95"/>
      <c r="G740" s="95"/>
      <c r="H740" s="95"/>
      <c r="I740" s="95"/>
      <c r="J740" s="95"/>
      <c r="K740" s="95"/>
      <c r="AB740" s="81" t="s">
        <v>558</v>
      </c>
      <c r="AC740" s="81">
        <v>0</v>
      </c>
      <c r="AD740" s="81">
        <v>200000</v>
      </c>
      <c r="AE740" s="81">
        <v>0</v>
      </c>
      <c r="AF740" s="81">
        <v>350000</v>
      </c>
      <c r="AI740" s="89" t="s">
        <v>997</v>
      </c>
      <c r="AJ740" s="89" t="s">
        <v>32</v>
      </c>
      <c r="AL740" s="83"/>
      <c r="AM740" s="83"/>
      <c r="AN740" s="83"/>
      <c r="AO740" s="83"/>
      <c r="AP740" s="83"/>
      <c r="AX740" s="80" t="s">
        <v>997</v>
      </c>
      <c r="AY740" s="80" t="s">
        <v>32</v>
      </c>
    </row>
    <row r="741" s="80" customFormat="1" spans="1:51">
      <c r="A741" s="95"/>
      <c r="B741" s="95"/>
      <c r="C741" s="95"/>
      <c r="D741" s="95"/>
      <c r="E741" s="95"/>
      <c r="F741" s="95"/>
      <c r="G741" s="95"/>
      <c r="H741" s="95"/>
      <c r="I741" s="95"/>
      <c r="J741" s="95"/>
      <c r="K741" s="95"/>
      <c r="AB741" s="81" t="s">
        <v>146</v>
      </c>
      <c r="AC741" s="81"/>
      <c r="AD741" s="81"/>
      <c r="AE741" s="81"/>
      <c r="AF741" s="81"/>
      <c r="AI741" s="89" t="s">
        <v>1050</v>
      </c>
      <c r="AJ741" s="89" t="s">
        <v>32</v>
      </c>
      <c r="AL741" s="83"/>
      <c r="AM741" s="83"/>
      <c r="AN741" s="83"/>
      <c r="AO741" s="83"/>
      <c r="AP741" s="83"/>
      <c r="AX741" s="80" t="s">
        <v>1050</v>
      </c>
      <c r="AY741" s="80" t="s">
        <v>32</v>
      </c>
    </row>
    <row r="742" s="80" customFormat="1" spans="1:51">
      <c r="A742" s="95"/>
      <c r="B742" s="95"/>
      <c r="C742" s="95"/>
      <c r="D742" s="95"/>
      <c r="E742" s="95"/>
      <c r="F742" s="95"/>
      <c r="G742" s="95"/>
      <c r="H742" s="95"/>
      <c r="I742" s="95"/>
      <c r="J742" s="95"/>
      <c r="K742" s="95"/>
      <c r="AB742" s="81" t="s">
        <v>151</v>
      </c>
      <c r="AC742" s="81">
        <v>25</v>
      </c>
      <c r="AD742" s="81">
        <v>2387583</v>
      </c>
      <c r="AE742" s="81">
        <v>134</v>
      </c>
      <c r="AF742" s="81">
        <v>10849681</v>
      </c>
      <c r="AI742" s="89" t="s">
        <v>317</v>
      </c>
      <c r="AJ742" s="89" t="s">
        <v>32</v>
      </c>
      <c r="AL742" s="83"/>
      <c r="AM742" s="83"/>
      <c r="AN742" s="83"/>
      <c r="AO742" s="83"/>
      <c r="AP742" s="83"/>
      <c r="AX742" s="80" t="s">
        <v>317</v>
      </c>
      <c r="AY742" s="80" t="s">
        <v>32</v>
      </c>
    </row>
    <row r="743" s="80" customFormat="1" spans="1:51">
      <c r="A743" s="95"/>
      <c r="B743" s="95"/>
      <c r="C743" s="95"/>
      <c r="D743" s="95"/>
      <c r="E743" s="95"/>
      <c r="F743" s="95"/>
      <c r="G743" s="95"/>
      <c r="H743" s="95"/>
      <c r="I743" s="95"/>
      <c r="J743" s="95"/>
      <c r="K743" s="95"/>
      <c r="AB743" s="81"/>
      <c r="AC743" s="81"/>
      <c r="AD743" s="81"/>
      <c r="AE743" s="81"/>
      <c r="AF743" s="81"/>
      <c r="AI743" s="89" t="s">
        <v>394</v>
      </c>
      <c r="AJ743" s="89" t="s">
        <v>32</v>
      </c>
      <c r="AL743" s="83"/>
      <c r="AM743" s="83"/>
      <c r="AN743" s="83"/>
      <c r="AO743" s="83"/>
      <c r="AP743" s="83"/>
      <c r="AX743" s="80" t="s">
        <v>394</v>
      </c>
      <c r="AY743" s="80" t="s">
        <v>32</v>
      </c>
    </row>
    <row r="744" s="80" customFormat="1" spans="1:51">
      <c r="A744" s="95"/>
      <c r="B744" s="95"/>
      <c r="C744" s="95"/>
      <c r="D744" s="95"/>
      <c r="E744" s="95"/>
      <c r="F744" s="95"/>
      <c r="G744" s="95"/>
      <c r="H744" s="95"/>
      <c r="I744" s="95"/>
      <c r="J744" s="95"/>
      <c r="K744" s="95"/>
      <c r="AB744" s="81"/>
      <c r="AC744" s="81"/>
      <c r="AD744" s="81"/>
      <c r="AE744" s="81"/>
      <c r="AF744" s="81"/>
      <c r="AI744" s="89" t="s">
        <v>204</v>
      </c>
      <c r="AJ744" s="89" t="s">
        <v>32</v>
      </c>
      <c r="AL744" s="83"/>
      <c r="AM744" s="83"/>
      <c r="AN744" s="83"/>
      <c r="AO744" s="83"/>
      <c r="AP744" s="83"/>
      <c r="AX744" s="80" t="s">
        <v>204</v>
      </c>
      <c r="AY744" s="80" t="s">
        <v>32</v>
      </c>
    </row>
    <row r="745" s="80" customFormat="1" spans="1:51">
      <c r="A745" s="95"/>
      <c r="B745" s="95"/>
      <c r="C745" s="95"/>
      <c r="D745" s="95"/>
      <c r="E745" s="95"/>
      <c r="F745" s="95"/>
      <c r="G745" s="95"/>
      <c r="H745" s="95"/>
      <c r="I745" s="95"/>
      <c r="J745" s="95"/>
      <c r="K745" s="95"/>
      <c r="AB745" s="81"/>
      <c r="AC745" s="81"/>
      <c r="AD745" s="81"/>
      <c r="AE745" s="81"/>
      <c r="AF745" s="81"/>
      <c r="AI745" s="91" t="s">
        <v>428</v>
      </c>
      <c r="AJ745" s="89" t="s">
        <v>32</v>
      </c>
      <c r="AL745" s="83"/>
      <c r="AM745" s="83"/>
      <c r="AN745" s="83"/>
      <c r="AO745" s="83"/>
      <c r="AP745" s="83"/>
      <c r="AX745" s="80" t="s">
        <v>428</v>
      </c>
      <c r="AY745" s="80" t="s">
        <v>32</v>
      </c>
    </row>
    <row r="746" s="80" customFormat="1" spans="1:51">
      <c r="A746" s="95"/>
      <c r="B746" s="95"/>
      <c r="C746" s="95"/>
      <c r="D746" s="95"/>
      <c r="E746" s="95"/>
      <c r="F746" s="95"/>
      <c r="G746" s="95"/>
      <c r="H746" s="95"/>
      <c r="I746" s="95"/>
      <c r="J746" s="95"/>
      <c r="K746" s="95"/>
      <c r="AB746" s="81"/>
      <c r="AC746" s="81"/>
      <c r="AD746" s="81"/>
      <c r="AE746" s="81"/>
      <c r="AF746" s="81"/>
      <c r="AI746" s="89" t="s">
        <v>405</v>
      </c>
      <c r="AJ746" s="89" t="s">
        <v>32</v>
      </c>
      <c r="AL746" s="83"/>
      <c r="AM746" s="83"/>
      <c r="AN746" s="83"/>
      <c r="AO746" s="83"/>
      <c r="AP746" s="83"/>
      <c r="AX746" s="80" t="s">
        <v>405</v>
      </c>
      <c r="AY746" s="80" t="s">
        <v>32</v>
      </c>
    </row>
    <row r="747" s="80" customFormat="1" spans="1:51">
      <c r="A747" s="95"/>
      <c r="B747" s="95"/>
      <c r="C747" s="95"/>
      <c r="D747" s="95"/>
      <c r="E747" s="95"/>
      <c r="F747" s="95"/>
      <c r="G747" s="95"/>
      <c r="H747" s="95"/>
      <c r="I747" s="95"/>
      <c r="J747" s="95"/>
      <c r="K747" s="95"/>
      <c r="AB747" s="81"/>
      <c r="AC747" s="81"/>
      <c r="AD747" s="81"/>
      <c r="AE747" s="81"/>
      <c r="AF747" s="81"/>
      <c r="AI747" s="93" t="s">
        <v>142</v>
      </c>
      <c r="AJ747" s="89" t="s">
        <v>32</v>
      </c>
      <c r="AL747" s="83"/>
      <c r="AM747" s="83"/>
      <c r="AN747" s="83"/>
      <c r="AO747" s="83"/>
      <c r="AP747" s="83"/>
      <c r="AX747" s="80" t="s">
        <v>142</v>
      </c>
      <c r="AY747" s="80" t="s">
        <v>32</v>
      </c>
    </row>
    <row r="748" s="80" customFormat="1" spans="1:51">
      <c r="A748" s="95"/>
      <c r="B748" s="95"/>
      <c r="C748" s="95"/>
      <c r="D748" s="95"/>
      <c r="E748" s="95"/>
      <c r="F748" s="95"/>
      <c r="G748" s="95"/>
      <c r="H748" s="95"/>
      <c r="I748" s="95"/>
      <c r="J748" s="95"/>
      <c r="K748" s="95"/>
      <c r="AB748" s="81"/>
      <c r="AC748" s="81"/>
      <c r="AD748" s="81"/>
      <c r="AE748" s="81"/>
      <c r="AF748" s="81"/>
      <c r="AI748" s="94" t="s">
        <v>283</v>
      </c>
      <c r="AJ748" s="89" t="s">
        <v>34</v>
      </c>
      <c r="AL748" s="83"/>
      <c r="AM748" s="83"/>
      <c r="AN748" s="83"/>
      <c r="AO748" s="83"/>
      <c r="AP748" s="83"/>
      <c r="AX748" s="80" t="s">
        <v>283</v>
      </c>
      <c r="AY748" s="80" t="s">
        <v>34</v>
      </c>
    </row>
    <row r="749" s="80" customFormat="1" spans="1:51">
      <c r="A749" s="95"/>
      <c r="B749" s="95"/>
      <c r="C749" s="95"/>
      <c r="D749" s="95"/>
      <c r="E749" s="95"/>
      <c r="F749" s="95"/>
      <c r="G749" s="95"/>
      <c r="H749" s="95"/>
      <c r="I749" s="95"/>
      <c r="J749" s="95"/>
      <c r="K749" s="95"/>
      <c r="AB749" s="81"/>
      <c r="AC749" s="81"/>
      <c r="AD749" s="81"/>
      <c r="AE749" s="81"/>
      <c r="AF749" s="81"/>
      <c r="AI749" s="89" t="s">
        <v>1051</v>
      </c>
      <c r="AJ749" s="89" t="s">
        <v>167</v>
      </c>
      <c r="AL749" s="83"/>
      <c r="AM749" s="83"/>
      <c r="AN749" s="83"/>
      <c r="AO749" s="83"/>
      <c r="AP749" s="83"/>
      <c r="AX749" s="80" t="s">
        <v>1051</v>
      </c>
      <c r="AY749" s="80" t="s">
        <v>167</v>
      </c>
    </row>
    <row r="750" s="80" customFormat="1" spans="1:51">
      <c r="A750" s="95"/>
      <c r="B750" s="95"/>
      <c r="C750" s="95"/>
      <c r="D750" s="95"/>
      <c r="E750" s="95"/>
      <c r="F750" s="95"/>
      <c r="G750" s="95"/>
      <c r="H750" s="95"/>
      <c r="I750" s="95"/>
      <c r="J750" s="95"/>
      <c r="K750" s="95"/>
      <c r="AB750" s="81"/>
      <c r="AC750" s="81"/>
      <c r="AD750" s="81"/>
      <c r="AE750" s="81"/>
      <c r="AF750" s="81"/>
      <c r="AI750" s="89" t="s">
        <v>1052</v>
      </c>
      <c r="AJ750" s="89" t="s">
        <v>32</v>
      </c>
      <c r="AL750" s="83"/>
      <c r="AM750" s="83"/>
      <c r="AN750" s="83"/>
      <c r="AO750" s="83"/>
      <c r="AP750" s="83"/>
      <c r="AX750" s="80" t="s">
        <v>1052</v>
      </c>
      <c r="AY750" s="80" t="s">
        <v>32</v>
      </c>
    </row>
    <row r="751" s="80" customFormat="1" spans="1:51">
      <c r="A751" s="95"/>
      <c r="B751" s="95"/>
      <c r="C751" s="95"/>
      <c r="D751" s="95"/>
      <c r="E751" s="95"/>
      <c r="F751" s="95"/>
      <c r="G751" s="95"/>
      <c r="H751" s="95"/>
      <c r="I751" s="95"/>
      <c r="J751" s="95"/>
      <c r="K751" s="95"/>
      <c r="AB751" s="81"/>
      <c r="AC751" s="81"/>
      <c r="AD751" s="81"/>
      <c r="AE751" s="81"/>
      <c r="AF751" s="81"/>
      <c r="AI751" s="89" t="s">
        <v>930</v>
      </c>
      <c r="AJ751" s="89" t="s">
        <v>32</v>
      </c>
      <c r="AL751" s="83"/>
      <c r="AM751" s="83"/>
      <c r="AN751" s="83"/>
      <c r="AO751" s="83"/>
      <c r="AP751" s="83"/>
      <c r="AX751" s="80" t="s">
        <v>930</v>
      </c>
      <c r="AY751" s="80" t="s">
        <v>32</v>
      </c>
    </row>
    <row r="752" s="80" customFormat="1" spans="1:51">
      <c r="A752" s="95"/>
      <c r="B752" s="95"/>
      <c r="C752" s="95"/>
      <c r="D752" s="95"/>
      <c r="E752" s="95"/>
      <c r="F752" s="95"/>
      <c r="G752" s="95"/>
      <c r="H752" s="95"/>
      <c r="I752" s="95"/>
      <c r="J752" s="95"/>
      <c r="K752" s="95"/>
      <c r="AB752" s="81"/>
      <c r="AC752" s="81"/>
      <c r="AD752" s="81"/>
      <c r="AE752" s="81"/>
      <c r="AF752" s="81"/>
      <c r="AI752" s="93" t="s">
        <v>958</v>
      </c>
      <c r="AJ752" s="89" t="s">
        <v>32</v>
      </c>
      <c r="AL752" s="83"/>
      <c r="AM752" s="83"/>
      <c r="AN752" s="83"/>
      <c r="AO752" s="83"/>
      <c r="AP752" s="83"/>
      <c r="AX752" s="80" t="s">
        <v>958</v>
      </c>
      <c r="AY752" s="80" t="s">
        <v>32</v>
      </c>
    </row>
    <row r="753" s="80" customFormat="1" spans="1:51">
      <c r="A753" s="95"/>
      <c r="B753" s="95"/>
      <c r="C753" s="95"/>
      <c r="D753" s="95"/>
      <c r="E753" s="95"/>
      <c r="F753" s="95"/>
      <c r="G753" s="95"/>
      <c r="H753" s="95"/>
      <c r="I753" s="95"/>
      <c r="J753" s="95"/>
      <c r="K753" s="95"/>
      <c r="AB753" s="81"/>
      <c r="AC753" s="81"/>
      <c r="AD753" s="81"/>
      <c r="AE753" s="81"/>
      <c r="AF753" s="81"/>
      <c r="AI753" s="89" t="s">
        <v>1036</v>
      </c>
      <c r="AJ753" s="89" t="s">
        <v>32</v>
      </c>
      <c r="AL753" s="83"/>
      <c r="AM753" s="83"/>
      <c r="AN753" s="83"/>
      <c r="AO753" s="83"/>
      <c r="AP753" s="83"/>
      <c r="AX753" s="80" t="s">
        <v>1036</v>
      </c>
      <c r="AY753" s="80" t="s">
        <v>32</v>
      </c>
    </row>
    <row r="754" s="80" customFormat="1" spans="1:51">
      <c r="A754" s="95"/>
      <c r="B754" s="95"/>
      <c r="C754" s="95"/>
      <c r="D754" s="95"/>
      <c r="E754" s="95"/>
      <c r="F754" s="95"/>
      <c r="G754" s="95"/>
      <c r="H754" s="95"/>
      <c r="I754" s="95"/>
      <c r="J754" s="95"/>
      <c r="K754" s="95"/>
      <c r="AB754" s="81"/>
      <c r="AC754" s="81"/>
      <c r="AD754" s="81"/>
      <c r="AE754" s="81"/>
      <c r="AF754" s="81"/>
      <c r="AI754" s="89" t="s">
        <v>1053</v>
      </c>
      <c r="AJ754" s="89" t="s">
        <v>32</v>
      </c>
      <c r="AL754" s="83"/>
      <c r="AM754" s="83"/>
      <c r="AN754" s="83"/>
      <c r="AO754" s="83"/>
      <c r="AP754" s="83"/>
      <c r="AX754" s="80" t="s">
        <v>1053</v>
      </c>
      <c r="AY754" s="80" t="s">
        <v>32</v>
      </c>
    </row>
    <row r="755" s="80" customFormat="1" spans="1:51">
      <c r="A755" s="95"/>
      <c r="B755" s="95"/>
      <c r="C755" s="95"/>
      <c r="D755" s="95"/>
      <c r="E755" s="95"/>
      <c r="F755" s="95"/>
      <c r="G755" s="95"/>
      <c r="H755" s="95"/>
      <c r="I755" s="95"/>
      <c r="J755" s="95"/>
      <c r="K755" s="95"/>
      <c r="AB755" s="81"/>
      <c r="AC755" s="81"/>
      <c r="AD755" s="81"/>
      <c r="AE755" s="81"/>
      <c r="AF755" s="81"/>
      <c r="AI755" s="89" t="s">
        <v>1054</v>
      </c>
      <c r="AJ755" s="89" t="s">
        <v>32</v>
      </c>
      <c r="AL755" s="83"/>
      <c r="AM755" s="83"/>
      <c r="AN755" s="83"/>
      <c r="AO755" s="83"/>
      <c r="AP755" s="83"/>
      <c r="AX755" s="80" t="s">
        <v>1054</v>
      </c>
      <c r="AY755" s="80" t="s">
        <v>32</v>
      </c>
    </row>
    <row r="756" s="80" customFormat="1" spans="1:51">
      <c r="A756" s="95"/>
      <c r="B756" s="95"/>
      <c r="C756" s="95"/>
      <c r="D756" s="95"/>
      <c r="E756" s="95"/>
      <c r="F756" s="95"/>
      <c r="G756" s="95"/>
      <c r="H756" s="95"/>
      <c r="I756" s="95"/>
      <c r="J756" s="95"/>
      <c r="K756" s="95"/>
      <c r="AB756" s="81"/>
      <c r="AC756" s="81"/>
      <c r="AD756" s="81"/>
      <c r="AE756" s="81"/>
      <c r="AF756" s="81"/>
      <c r="AI756" s="89" t="s">
        <v>1055</v>
      </c>
      <c r="AJ756" s="89" t="s">
        <v>32</v>
      </c>
      <c r="AL756" s="83"/>
      <c r="AM756" s="83"/>
      <c r="AN756" s="83"/>
      <c r="AO756" s="83"/>
      <c r="AP756" s="83"/>
      <c r="AX756" s="80" t="s">
        <v>1055</v>
      </c>
      <c r="AY756" s="80" t="s">
        <v>32</v>
      </c>
    </row>
    <row r="757" s="80" customFormat="1" spans="1:51">
      <c r="A757" s="95"/>
      <c r="B757" s="95"/>
      <c r="C757" s="95"/>
      <c r="D757" s="95"/>
      <c r="E757" s="95"/>
      <c r="F757" s="95"/>
      <c r="G757" s="95"/>
      <c r="H757" s="95"/>
      <c r="I757" s="95"/>
      <c r="J757" s="95"/>
      <c r="K757" s="95"/>
      <c r="AB757" s="81"/>
      <c r="AC757" s="81"/>
      <c r="AD757" s="81"/>
      <c r="AE757" s="81"/>
      <c r="AF757" s="81"/>
      <c r="AI757" s="89" t="s">
        <v>1056</v>
      </c>
      <c r="AJ757" s="89" t="s">
        <v>32</v>
      </c>
      <c r="AL757" s="83"/>
      <c r="AM757" s="83"/>
      <c r="AN757" s="83"/>
      <c r="AO757" s="83"/>
      <c r="AP757" s="83"/>
      <c r="AX757" s="80" t="s">
        <v>1056</v>
      </c>
      <c r="AY757" s="80" t="s">
        <v>32</v>
      </c>
    </row>
    <row r="758" s="80" customFormat="1" spans="1:51">
      <c r="A758" s="95"/>
      <c r="B758" s="95"/>
      <c r="C758" s="95"/>
      <c r="D758" s="95"/>
      <c r="E758" s="95"/>
      <c r="F758" s="95"/>
      <c r="G758" s="95"/>
      <c r="H758" s="95"/>
      <c r="I758" s="95"/>
      <c r="J758" s="95"/>
      <c r="K758" s="95"/>
      <c r="AB758" s="81"/>
      <c r="AC758" s="81"/>
      <c r="AD758" s="81"/>
      <c r="AE758" s="81"/>
      <c r="AF758" s="81"/>
      <c r="AI758" s="89" t="s">
        <v>1057</v>
      </c>
      <c r="AJ758" s="89" t="s">
        <v>32</v>
      </c>
      <c r="AL758" s="83"/>
      <c r="AM758" s="83"/>
      <c r="AN758" s="83"/>
      <c r="AO758" s="83"/>
      <c r="AP758" s="83"/>
      <c r="AX758" s="80" t="s">
        <v>1057</v>
      </c>
      <c r="AY758" s="80" t="s">
        <v>32</v>
      </c>
    </row>
    <row r="759" s="80" customFormat="1" spans="1:51">
      <c r="A759" s="95"/>
      <c r="B759" s="95"/>
      <c r="C759" s="95"/>
      <c r="D759" s="95"/>
      <c r="E759" s="95"/>
      <c r="F759" s="95"/>
      <c r="G759" s="95"/>
      <c r="H759" s="95"/>
      <c r="I759" s="95"/>
      <c r="J759" s="95"/>
      <c r="K759" s="95"/>
      <c r="AB759" s="81"/>
      <c r="AC759" s="81"/>
      <c r="AD759" s="81"/>
      <c r="AE759" s="81"/>
      <c r="AF759" s="81"/>
      <c r="AI759" s="89" t="s">
        <v>378</v>
      </c>
      <c r="AJ759" s="89" t="s">
        <v>210</v>
      </c>
      <c r="AL759" s="83"/>
      <c r="AM759" s="83"/>
      <c r="AN759" s="83"/>
      <c r="AO759" s="83"/>
      <c r="AP759" s="83"/>
      <c r="AX759" s="80" t="s">
        <v>378</v>
      </c>
      <c r="AY759" s="80" t="s">
        <v>210</v>
      </c>
    </row>
    <row r="760" s="80" customFormat="1" spans="1:51">
      <c r="A760" s="95"/>
      <c r="B760" s="95"/>
      <c r="C760" s="95"/>
      <c r="D760" s="95"/>
      <c r="E760" s="95"/>
      <c r="F760" s="95"/>
      <c r="G760" s="95"/>
      <c r="H760" s="95"/>
      <c r="I760" s="95"/>
      <c r="J760" s="95"/>
      <c r="K760" s="95"/>
      <c r="AB760" s="81"/>
      <c r="AC760" s="81"/>
      <c r="AD760" s="81"/>
      <c r="AE760" s="81"/>
      <c r="AF760" s="81"/>
      <c r="AI760" s="89" t="s">
        <v>502</v>
      </c>
      <c r="AJ760" s="89" t="s">
        <v>210</v>
      </c>
      <c r="AL760" s="83"/>
      <c r="AM760" s="83"/>
      <c r="AN760" s="83"/>
      <c r="AO760" s="83"/>
      <c r="AP760" s="83"/>
      <c r="AX760" s="80" t="s">
        <v>502</v>
      </c>
      <c r="AY760" s="80" t="s">
        <v>210</v>
      </c>
    </row>
    <row r="761" s="80" customFormat="1" spans="1:51">
      <c r="A761" s="95"/>
      <c r="B761" s="95"/>
      <c r="C761" s="95"/>
      <c r="D761" s="95"/>
      <c r="E761" s="95"/>
      <c r="F761" s="95"/>
      <c r="G761" s="95"/>
      <c r="H761" s="95"/>
      <c r="I761" s="95"/>
      <c r="J761" s="95"/>
      <c r="K761" s="95"/>
      <c r="AB761" s="81"/>
      <c r="AC761" s="81"/>
      <c r="AD761" s="81"/>
      <c r="AE761" s="81"/>
      <c r="AF761" s="81"/>
      <c r="AI761" s="89" t="s">
        <v>1058</v>
      </c>
      <c r="AJ761" s="89" t="s">
        <v>210</v>
      </c>
      <c r="AL761" s="83"/>
      <c r="AM761" s="83"/>
      <c r="AN761" s="83"/>
      <c r="AO761" s="83"/>
      <c r="AP761" s="83"/>
      <c r="AX761" s="80" t="s">
        <v>1058</v>
      </c>
      <c r="AY761" s="80" t="s">
        <v>210</v>
      </c>
    </row>
    <row r="762" s="80" customFormat="1" spans="1:51">
      <c r="A762" s="95"/>
      <c r="B762" s="95"/>
      <c r="C762" s="95"/>
      <c r="D762" s="95"/>
      <c r="E762" s="95"/>
      <c r="F762" s="95"/>
      <c r="G762" s="95"/>
      <c r="H762" s="95"/>
      <c r="I762" s="95"/>
      <c r="J762" s="95"/>
      <c r="K762" s="95"/>
      <c r="AB762" s="81"/>
      <c r="AC762" s="81"/>
      <c r="AD762" s="81"/>
      <c r="AE762" s="81"/>
      <c r="AF762" s="81"/>
      <c r="AI762" s="89" t="s">
        <v>994</v>
      </c>
      <c r="AJ762" s="89" t="s">
        <v>210</v>
      </c>
      <c r="AL762" s="83"/>
      <c r="AM762" s="83"/>
      <c r="AN762" s="83"/>
      <c r="AO762" s="83"/>
      <c r="AP762" s="83"/>
      <c r="AX762" s="80" t="s">
        <v>994</v>
      </c>
      <c r="AY762" s="80" t="s">
        <v>210</v>
      </c>
    </row>
    <row r="763" s="80" customFormat="1" spans="1:51">
      <c r="A763" s="95"/>
      <c r="B763" s="95"/>
      <c r="C763" s="95"/>
      <c r="D763" s="95"/>
      <c r="E763" s="95"/>
      <c r="F763" s="95"/>
      <c r="G763" s="95"/>
      <c r="H763" s="95"/>
      <c r="I763" s="95"/>
      <c r="J763" s="95"/>
      <c r="K763" s="95"/>
      <c r="AB763" s="81"/>
      <c r="AC763" s="81"/>
      <c r="AD763" s="81"/>
      <c r="AE763" s="81"/>
      <c r="AF763" s="81"/>
      <c r="AI763" s="89" t="s">
        <v>818</v>
      </c>
      <c r="AJ763" s="89" t="s">
        <v>210</v>
      </c>
      <c r="AL763" s="83"/>
      <c r="AM763" s="83"/>
      <c r="AN763" s="83"/>
      <c r="AO763" s="83"/>
      <c r="AP763" s="83"/>
      <c r="AX763" s="80" t="s">
        <v>818</v>
      </c>
      <c r="AY763" s="80" t="s">
        <v>210</v>
      </c>
    </row>
    <row r="764" s="80" customFormat="1" spans="1:51">
      <c r="A764" s="95"/>
      <c r="B764" s="95"/>
      <c r="C764" s="95"/>
      <c r="D764" s="95"/>
      <c r="E764" s="95"/>
      <c r="F764" s="95"/>
      <c r="G764" s="95"/>
      <c r="H764" s="95"/>
      <c r="I764" s="95"/>
      <c r="J764" s="95"/>
      <c r="K764" s="95"/>
      <c r="AB764" s="81"/>
      <c r="AC764" s="81"/>
      <c r="AD764" s="81"/>
      <c r="AE764" s="81"/>
      <c r="AF764" s="81"/>
      <c r="AI764" s="89" t="s">
        <v>526</v>
      </c>
      <c r="AJ764" s="89" t="s">
        <v>210</v>
      </c>
      <c r="AL764" s="83"/>
      <c r="AM764" s="83"/>
      <c r="AN764" s="83"/>
      <c r="AO764" s="83"/>
      <c r="AP764" s="83"/>
      <c r="AX764" s="80" t="s">
        <v>526</v>
      </c>
      <c r="AY764" s="80" t="s">
        <v>210</v>
      </c>
    </row>
    <row r="765" s="80" customFormat="1" spans="1:51">
      <c r="A765" s="95"/>
      <c r="B765" s="95"/>
      <c r="C765" s="95"/>
      <c r="D765" s="95"/>
      <c r="E765" s="95"/>
      <c r="F765" s="95"/>
      <c r="G765" s="95"/>
      <c r="H765" s="95"/>
      <c r="I765" s="95"/>
      <c r="J765" s="95"/>
      <c r="K765" s="95"/>
      <c r="AB765" s="81"/>
      <c r="AC765" s="81"/>
      <c r="AD765" s="81"/>
      <c r="AE765" s="81"/>
      <c r="AF765" s="81"/>
      <c r="AI765" s="89" t="s">
        <v>186</v>
      </c>
      <c r="AJ765" s="89" t="s">
        <v>210</v>
      </c>
      <c r="AL765" s="83"/>
      <c r="AM765" s="83"/>
      <c r="AN765" s="83"/>
      <c r="AO765" s="83"/>
      <c r="AP765" s="83"/>
      <c r="AX765" s="80" t="s">
        <v>186</v>
      </c>
      <c r="AY765" s="80" t="s">
        <v>210</v>
      </c>
    </row>
    <row r="766" s="80" customFormat="1" spans="1:51">
      <c r="A766" s="95"/>
      <c r="B766" s="95"/>
      <c r="C766" s="95"/>
      <c r="D766" s="95"/>
      <c r="E766" s="95"/>
      <c r="F766" s="95"/>
      <c r="G766" s="95"/>
      <c r="H766" s="95"/>
      <c r="I766" s="95"/>
      <c r="J766" s="95"/>
      <c r="K766" s="95"/>
      <c r="AB766" s="81"/>
      <c r="AC766" s="81"/>
      <c r="AD766" s="81"/>
      <c r="AE766" s="81"/>
      <c r="AF766" s="81"/>
      <c r="AI766" s="93" t="s">
        <v>1059</v>
      </c>
      <c r="AJ766" s="89" t="s">
        <v>210</v>
      </c>
      <c r="AL766" s="83"/>
      <c r="AM766" s="83"/>
      <c r="AN766" s="83"/>
      <c r="AO766" s="83"/>
      <c r="AP766" s="83"/>
      <c r="AX766" s="80" t="s">
        <v>1059</v>
      </c>
      <c r="AY766" s="80" t="s">
        <v>210</v>
      </c>
    </row>
    <row r="767" s="80" customFormat="1" spans="1:51">
      <c r="A767" s="95"/>
      <c r="B767" s="95"/>
      <c r="C767" s="95"/>
      <c r="D767" s="95"/>
      <c r="E767" s="95"/>
      <c r="F767" s="95"/>
      <c r="G767" s="95"/>
      <c r="H767" s="95"/>
      <c r="I767" s="95"/>
      <c r="J767" s="95"/>
      <c r="K767" s="95"/>
      <c r="AB767" s="81"/>
      <c r="AC767" s="81"/>
      <c r="AD767" s="81"/>
      <c r="AE767" s="81"/>
      <c r="AF767" s="81"/>
      <c r="AI767" s="94" t="s">
        <v>1001</v>
      </c>
      <c r="AJ767" s="89" t="s">
        <v>210</v>
      </c>
      <c r="AL767" s="83"/>
      <c r="AM767" s="83"/>
      <c r="AN767" s="83"/>
      <c r="AO767" s="83"/>
      <c r="AP767" s="83"/>
      <c r="AX767" s="80" t="s">
        <v>1001</v>
      </c>
      <c r="AY767" s="80" t="s">
        <v>210</v>
      </c>
    </row>
    <row r="768" s="80" customFormat="1" spans="1:51">
      <c r="A768" s="95"/>
      <c r="B768" s="95"/>
      <c r="C768" s="95"/>
      <c r="D768" s="95"/>
      <c r="E768" s="95"/>
      <c r="F768" s="95"/>
      <c r="G768" s="95"/>
      <c r="H768" s="95"/>
      <c r="I768" s="95"/>
      <c r="J768" s="95"/>
      <c r="K768" s="95"/>
      <c r="AB768" s="81"/>
      <c r="AC768" s="81"/>
      <c r="AD768" s="81"/>
      <c r="AE768" s="81"/>
      <c r="AF768" s="81"/>
      <c r="AI768" s="89" t="s">
        <v>707</v>
      </c>
      <c r="AJ768" s="89" t="s">
        <v>210</v>
      </c>
      <c r="AL768" s="83"/>
      <c r="AM768" s="83"/>
      <c r="AN768" s="83"/>
      <c r="AO768" s="83"/>
      <c r="AP768" s="83"/>
      <c r="AX768" s="80" t="s">
        <v>707</v>
      </c>
      <c r="AY768" s="80" t="s">
        <v>210</v>
      </c>
    </row>
    <row r="769" s="80" customFormat="1" spans="1:51">
      <c r="A769" s="95"/>
      <c r="B769" s="95"/>
      <c r="C769" s="95"/>
      <c r="D769" s="95"/>
      <c r="E769" s="95"/>
      <c r="F769" s="95"/>
      <c r="G769" s="95"/>
      <c r="H769" s="95"/>
      <c r="I769" s="95"/>
      <c r="J769" s="95"/>
      <c r="K769" s="95"/>
      <c r="AB769" s="81"/>
      <c r="AC769" s="81"/>
      <c r="AD769" s="81"/>
      <c r="AE769" s="81"/>
      <c r="AF769" s="81"/>
      <c r="AI769" s="89" t="s">
        <v>1060</v>
      </c>
      <c r="AJ769" s="89" t="s">
        <v>210</v>
      </c>
      <c r="AL769" s="83"/>
      <c r="AM769" s="83"/>
      <c r="AN769" s="83"/>
      <c r="AO769" s="83"/>
      <c r="AP769" s="83"/>
      <c r="AX769" s="80" t="s">
        <v>1060</v>
      </c>
      <c r="AY769" s="80" t="s">
        <v>210</v>
      </c>
    </row>
    <row r="770" s="80" customFormat="1" spans="1:51">
      <c r="A770" s="95"/>
      <c r="B770" s="95"/>
      <c r="C770" s="95"/>
      <c r="D770" s="95"/>
      <c r="E770" s="95"/>
      <c r="F770" s="95"/>
      <c r="G770" s="95"/>
      <c r="H770" s="95"/>
      <c r="I770" s="95"/>
      <c r="J770" s="95"/>
      <c r="K770" s="95"/>
      <c r="AB770" s="81"/>
      <c r="AC770" s="81"/>
      <c r="AD770" s="81"/>
      <c r="AE770" s="81"/>
      <c r="AF770" s="81"/>
      <c r="AI770" s="89" t="s">
        <v>357</v>
      </c>
      <c r="AJ770" s="89" t="s">
        <v>167</v>
      </c>
      <c r="AL770" s="83"/>
      <c r="AM770" s="83"/>
      <c r="AN770" s="83"/>
      <c r="AO770" s="83"/>
      <c r="AP770" s="83"/>
      <c r="AX770" s="80" t="s">
        <v>357</v>
      </c>
      <c r="AY770" s="80" t="s">
        <v>167</v>
      </c>
    </row>
    <row r="771" s="80" customFormat="1" spans="1:51">
      <c r="A771" s="95"/>
      <c r="B771" s="95"/>
      <c r="C771" s="95"/>
      <c r="D771" s="95"/>
      <c r="E771" s="95"/>
      <c r="F771" s="95"/>
      <c r="G771" s="95"/>
      <c r="H771" s="95"/>
      <c r="I771" s="95"/>
      <c r="J771" s="95"/>
      <c r="K771" s="95"/>
      <c r="AB771" s="81"/>
      <c r="AC771" s="81"/>
      <c r="AD771" s="81"/>
      <c r="AE771" s="81"/>
      <c r="AF771" s="81"/>
      <c r="AI771" s="89" t="s">
        <v>422</v>
      </c>
      <c r="AJ771" s="89" t="s">
        <v>167</v>
      </c>
      <c r="AL771" s="83"/>
      <c r="AM771" s="83"/>
      <c r="AN771" s="83"/>
      <c r="AO771" s="83"/>
      <c r="AP771" s="83"/>
      <c r="AX771" s="80" t="s">
        <v>422</v>
      </c>
      <c r="AY771" s="80" t="s">
        <v>167</v>
      </c>
    </row>
    <row r="772" s="80" customFormat="1" spans="1:51">
      <c r="A772" s="95"/>
      <c r="B772" s="95"/>
      <c r="C772" s="95"/>
      <c r="D772" s="95"/>
      <c r="E772" s="95"/>
      <c r="F772" s="95"/>
      <c r="G772" s="95"/>
      <c r="H772" s="95"/>
      <c r="I772" s="95"/>
      <c r="J772" s="95"/>
      <c r="K772" s="95"/>
      <c r="AB772" s="81"/>
      <c r="AC772" s="81"/>
      <c r="AD772" s="81"/>
      <c r="AE772" s="81"/>
      <c r="AF772" s="81"/>
      <c r="AI772" s="89" t="s">
        <v>74</v>
      </c>
      <c r="AJ772" s="89" t="s">
        <v>93</v>
      </c>
      <c r="AL772" s="83"/>
      <c r="AM772" s="83"/>
      <c r="AN772" s="83"/>
      <c r="AO772" s="83"/>
      <c r="AP772" s="83"/>
      <c r="AX772" s="80" t="s">
        <v>74</v>
      </c>
      <c r="AY772" s="80" t="s">
        <v>93</v>
      </c>
    </row>
    <row r="773" s="80" customFormat="1" spans="1:51">
      <c r="A773" s="95"/>
      <c r="B773" s="95"/>
      <c r="C773" s="95"/>
      <c r="D773" s="95"/>
      <c r="E773" s="95"/>
      <c r="F773" s="95"/>
      <c r="G773" s="95"/>
      <c r="H773" s="95"/>
      <c r="I773" s="95"/>
      <c r="J773" s="95"/>
      <c r="K773" s="95"/>
      <c r="AB773" s="81"/>
      <c r="AC773" s="81"/>
      <c r="AD773" s="81"/>
      <c r="AE773" s="81"/>
      <c r="AF773" s="81"/>
      <c r="AI773" s="89" t="s">
        <v>1061</v>
      </c>
      <c r="AJ773" s="89" t="s">
        <v>167</v>
      </c>
      <c r="AL773" s="83"/>
      <c r="AM773" s="83"/>
      <c r="AN773" s="83"/>
      <c r="AO773" s="83"/>
      <c r="AP773" s="83"/>
      <c r="AX773" s="80" t="s">
        <v>1061</v>
      </c>
      <c r="AY773" s="80" t="s">
        <v>167</v>
      </c>
    </row>
    <row r="774" s="80" customFormat="1" spans="1:51">
      <c r="A774" s="95"/>
      <c r="B774" s="95"/>
      <c r="C774" s="95"/>
      <c r="D774" s="95"/>
      <c r="E774" s="95"/>
      <c r="F774" s="95"/>
      <c r="G774" s="95"/>
      <c r="H774" s="95"/>
      <c r="I774" s="95"/>
      <c r="J774" s="95"/>
      <c r="K774" s="95"/>
      <c r="AB774" s="81"/>
      <c r="AC774" s="81"/>
      <c r="AD774" s="81"/>
      <c r="AE774" s="81"/>
      <c r="AF774" s="81"/>
      <c r="AI774" s="89" t="s">
        <v>705</v>
      </c>
      <c r="AJ774" s="89" t="s">
        <v>167</v>
      </c>
      <c r="AL774" s="83"/>
      <c r="AM774" s="83"/>
      <c r="AN774" s="83"/>
      <c r="AO774" s="83"/>
      <c r="AP774" s="83"/>
      <c r="AX774" s="80" t="s">
        <v>705</v>
      </c>
      <c r="AY774" s="80" t="s">
        <v>167</v>
      </c>
    </row>
    <row r="775" s="80" customFormat="1" spans="1:51">
      <c r="A775" s="95"/>
      <c r="B775" s="95"/>
      <c r="C775" s="95"/>
      <c r="D775" s="95"/>
      <c r="E775" s="95"/>
      <c r="F775" s="95"/>
      <c r="G775" s="95"/>
      <c r="H775" s="95"/>
      <c r="I775" s="95"/>
      <c r="J775" s="95"/>
      <c r="K775" s="95"/>
      <c r="AB775" s="81"/>
      <c r="AC775" s="81"/>
      <c r="AD775" s="81"/>
      <c r="AE775" s="81"/>
      <c r="AF775" s="81"/>
      <c r="AI775" s="89" t="s">
        <v>872</v>
      </c>
      <c r="AJ775" s="89" t="s">
        <v>167</v>
      </c>
      <c r="AL775" s="83"/>
      <c r="AM775" s="83"/>
      <c r="AN775" s="83"/>
      <c r="AO775" s="83"/>
      <c r="AP775" s="83"/>
      <c r="AX775" s="80" t="s">
        <v>872</v>
      </c>
      <c r="AY775" s="80" t="s">
        <v>167</v>
      </c>
    </row>
    <row r="776" s="80" customFormat="1" spans="1:51">
      <c r="A776" s="95"/>
      <c r="B776" s="95"/>
      <c r="C776" s="95"/>
      <c r="D776" s="95"/>
      <c r="E776" s="95"/>
      <c r="F776" s="95"/>
      <c r="G776" s="95"/>
      <c r="H776" s="95"/>
      <c r="I776" s="95"/>
      <c r="J776" s="95"/>
      <c r="K776" s="95"/>
      <c r="AB776" s="81"/>
      <c r="AC776" s="81"/>
      <c r="AD776" s="81"/>
      <c r="AE776" s="81"/>
      <c r="AF776" s="81"/>
      <c r="AI776" s="89" t="s">
        <v>851</v>
      </c>
      <c r="AJ776" s="89" t="s">
        <v>167</v>
      </c>
      <c r="AL776" s="83"/>
      <c r="AM776" s="83"/>
      <c r="AN776" s="83"/>
      <c r="AO776" s="83"/>
      <c r="AP776" s="83"/>
      <c r="AX776" s="80" t="s">
        <v>851</v>
      </c>
      <c r="AY776" s="80" t="s">
        <v>167</v>
      </c>
    </row>
    <row r="777" s="80" customFormat="1" spans="1:51">
      <c r="A777" s="95"/>
      <c r="B777" s="95"/>
      <c r="C777" s="95"/>
      <c r="D777" s="95"/>
      <c r="E777" s="95"/>
      <c r="F777" s="95"/>
      <c r="G777" s="95"/>
      <c r="H777" s="95"/>
      <c r="I777" s="95"/>
      <c r="J777" s="95"/>
      <c r="K777" s="95"/>
      <c r="AB777" s="81"/>
      <c r="AC777" s="81"/>
      <c r="AD777" s="81"/>
      <c r="AE777" s="81"/>
      <c r="AF777" s="81"/>
      <c r="AI777" s="89" t="s">
        <v>663</v>
      </c>
      <c r="AJ777" s="89" t="s">
        <v>167</v>
      </c>
      <c r="AL777" s="83"/>
      <c r="AM777" s="83"/>
      <c r="AN777" s="83"/>
      <c r="AO777" s="83"/>
      <c r="AP777" s="83"/>
      <c r="AX777" s="80" t="s">
        <v>663</v>
      </c>
      <c r="AY777" s="80" t="s">
        <v>167</v>
      </c>
    </row>
    <row r="778" s="80" customFormat="1" spans="1:51">
      <c r="A778" s="95"/>
      <c r="B778" s="95"/>
      <c r="C778" s="95"/>
      <c r="D778" s="95"/>
      <c r="E778" s="95"/>
      <c r="F778" s="95"/>
      <c r="G778" s="95"/>
      <c r="H778" s="95"/>
      <c r="I778" s="95"/>
      <c r="J778" s="95"/>
      <c r="K778" s="95"/>
      <c r="AB778" s="81"/>
      <c r="AC778" s="81"/>
      <c r="AD778" s="81"/>
      <c r="AE778" s="81"/>
      <c r="AF778" s="81"/>
      <c r="AI778" s="89" t="s">
        <v>861</v>
      </c>
      <c r="AJ778" s="89" t="s">
        <v>182</v>
      </c>
      <c r="AL778" s="83"/>
      <c r="AM778" s="83"/>
      <c r="AN778" s="83"/>
      <c r="AO778" s="83"/>
      <c r="AP778" s="83"/>
      <c r="AX778" s="80" t="s">
        <v>861</v>
      </c>
      <c r="AY778" s="80" t="s">
        <v>182</v>
      </c>
    </row>
    <row r="779" s="80" customFormat="1" spans="1:51">
      <c r="A779" s="95"/>
      <c r="B779" s="95"/>
      <c r="C779" s="95"/>
      <c r="D779" s="95"/>
      <c r="E779" s="95"/>
      <c r="F779" s="95"/>
      <c r="G779" s="95"/>
      <c r="H779" s="95"/>
      <c r="I779" s="95"/>
      <c r="J779" s="95"/>
      <c r="K779" s="95"/>
      <c r="AB779" s="81"/>
      <c r="AC779" s="81"/>
      <c r="AD779" s="81"/>
      <c r="AE779" s="81"/>
      <c r="AF779" s="81"/>
      <c r="AI779" s="89" t="s">
        <v>1062</v>
      </c>
      <c r="AJ779" s="89" t="s">
        <v>49</v>
      </c>
      <c r="AL779" s="83"/>
      <c r="AM779" s="83"/>
      <c r="AN779" s="83"/>
      <c r="AO779" s="83"/>
      <c r="AP779" s="83"/>
      <c r="AX779" s="80" t="s">
        <v>1062</v>
      </c>
      <c r="AY779" s="80" t="s">
        <v>49</v>
      </c>
    </row>
    <row r="780" s="80" customFormat="1" spans="1:42">
      <c r="A780" s="95"/>
      <c r="B780" s="95"/>
      <c r="C780" s="95"/>
      <c r="D780" s="95"/>
      <c r="E780" s="95"/>
      <c r="F780" s="95"/>
      <c r="G780" s="95"/>
      <c r="H780" s="95"/>
      <c r="I780" s="95"/>
      <c r="J780" s="95"/>
      <c r="K780" s="95"/>
      <c r="AB780" s="81"/>
      <c r="AC780" s="81"/>
      <c r="AD780" s="81"/>
      <c r="AE780" s="81"/>
      <c r="AF780" s="81"/>
      <c r="AI780" s="89" t="s">
        <v>103</v>
      </c>
      <c r="AJ780" s="89" t="s">
        <v>35</v>
      </c>
      <c r="AL780" s="83"/>
      <c r="AM780" s="83"/>
      <c r="AN780" s="83"/>
      <c r="AO780" s="83"/>
      <c r="AP780" s="83"/>
    </row>
    <row r="781" s="80" customFormat="1" spans="1:42">
      <c r="A781" s="95"/>
      <c r="B781" s="95"/>
      <c r="C781" s="95"/>
      <c r="D781" s="95"/>
      <c r="E781" s="95"/>
      <c r="F781" s="95"/>
      <c r="G781" s="95"/>
      <c r="H781" s="95"/>
      <c r="I781" s="95"/>
      <c r="J781" s="95"/>
      <c r="K781" s="95"/>
      <c r="AB781" s="81"/>
      <c r="AC781" s="81"/>
      <c r="AD781" s="81"/>
      <c r="AE781" s="81"/>
      <c r="AF781" s="81"/>
      <c r="AI781" s="89" t="s">
        <v>101</v>
      </c>
      <c r="AJ781" s="89" t="s">
        <v>100</v>
      </c>
      <c r="AL781" s="83"/>
      <c r="AM781" s="83"/>
      <c r="AN781" s="83"/>
      <c r="AO781" s="83"/>
      <c r="AP781" s="83"/>
    </row>
    <row r="782" s="80" customFormat="1" spans="1:42">
      <c r="A782" s="95"/>
      <c r="B782" s="95"/>
      <c r="C782" s="95"/>
      <c r="D782" s="95"/>
      <c r="E782" s="95"/>
      <c r="F782" s="95"/>
      <c r="G782" s="95"/>
      <c r="H782" s="95"/>
      <c r="I782" s="95"/>
      <c r="J782" s="95"/>
      <c r="K782" s="95"/>
      <c r="AB782" s="81"/>
      <c r="AC782" s="81"/>
      <c r="AD782" s="81"/>
      <c r="AE782" s="81"/>
      <c r="AF782" s="81"/>
      <c r="AI782" s="89"/>
      <c r="AJ782" s="89"/>
      <c r="AL782" s="83"/>
      <c r="AM782" s="83"/>
      <c r="AN782" s="83"/>
      <c r="AO782" s="83"/>
      <c r="AP782" s="83"/>
    </row>
    <row r="783" s="80" customFormat="1" spans="1:42">
      <c r="A783" s="95"/>
      <c r="B783" s="95"/>
      <c r="C783" s="95"/>
      <c r="D783" s="95"/>
      <c r="E783" s="95"/>
      <c r="F783" s="95"/>
      <c r="G783" s="95"/>
      <c r="H783" s="95"/>
      <c r="I783" s="95"/>
      <c r="J783" s="95"/>
      <c r="K783" s="95"/>
      <c r="AB783" s="81"/>
      <c r="AC783" s="81"/>
      <c r="AD783" s="81"/>
      <c r="AE783" s="81"/>
      <c r="AF783" s="81"/>
      <c r="AI783" s="89"/>
      <c r="AJ783" s="89"/>
      <c r="AL783" s="83"/>
      <c r="AM783" s="83"/>
      <c r="AN783" s="83"/>
      <c r="AO783" s="83"/>
      <c r="AP783" s="83"/>
    </row>
    <row r="784" s="80" customFormat="1" spans="1:42">
      <c r="A784" s="95"/>
      <c r="B784" s="95"/>
      <c r="C784" s="95"/>
      <c r="D784" s="95"/>
      <c r="E784" s="95"/>
      <c r="F784" s="95"/>
      <c r="G784" s="95"/>
      <c r="H784" s="95"/>
      <c r="I784" s="95"/>
      <c r="J784" s="95"/>
      <c r="K784" s="95"/>
      <c r="AB784" s="81"/>
      <c r="AC784" s="81"/>
      <c r="AD784" s="81"/>
      <c r="AE784" s="81"/>
      <c r="AF784" s="81"/>
      <c r="AI784" s="89"/>
      <c r="AJ784" s="89"/>
      <c r="AL784" s="83"/>
      <c r="AM784" s="83"/>
      <c r="AN784" s="83"/>
      <c r="AO784" s="83"/>
      <c r="AP784" s="83"/>
    </row>
    <row r="785" s="80" customFormat="1" spans="1:42">
      <c r="A785" s="95"/>
      <c r="B785" s="95"/>
      <c r="C785" s="95"/>
      <c r="D785" s="95"/>
      <c r="E785" s="95"/>
      <c r="F785" s="95"/>
      <c r="G785" s="95"/>
      <c r="H785" s="95"/>
      <c r="I785" s="95"/>
      <c r="J785" s="95"/>
      <c r="K785" s="95"/>
      <c r="AB785" s="81"/>
      <c r="AC785" s="81"/>
      <c r="AD785" s="81"/>
      <c r="AE785" s="81"/>
      <c r="AF785" s="81"/>
      <c r="AI785" s="89"/>
      <c r="AJ785" s="89"/>
      <c r="AL785" s="83"/>
      <c r="AM785" s="83"/>
      <c r="AN785" s="83"/>
      <c r="AO785" s="83"/>
      <c r="AP785" s="83"/>
    </row>
    <row r="786" s="80" customFormat="1" spans="1:42">
      <c r="A786" s="95"/>
      <c r="B786" s="95"/>
      <c r="C786" s="95"/>
      <c r="D786" s="95"/>
      <c r="E786" s="95"/>
      <c r="F786" s="95"/>
      <c r="G786" s="95"/>
      <c r="H786" s="95"/>
      <c r="I786" s="95"/>
      <c r="J786" s="95"/>
      <c r="K786" s="95"/>
      <c r="AB786" s="81"/>
      <c r="AC786" s="81"/>
      <c r="AD786" s="81"/>
      <c r="AE786" s="81"/>
      <c r="AF786" s="81"/>
      <c r="AI786" s="89"/>
      <c r="AJ786" s="89"/>
      <c r="AL786" s="83"/>
      <c r="AM786" s="83"/>
      <c r="AN786" s="83"/>
      <c r="AO786" s="83"/>
      <c r="AP786" s="83"/>
    </row>
    <row r="787" s="80" customFormat="1" spans="1:42">
      <c r="A787" s="95"/>
      <c r="B787" s="95"/>
      <c r="C787" s="95"/>
      <c r="D787" s="95"/>
      <c r="E787" s="95"/>
      <c r="F787" s="95"/>
      <c r="G787" s="95"/>
      <c r="H787" s="95"/>
      <c r="I787" s="95"/>
      <c r="J787" s="95"/>
      <c r="K787" s="95"/>
      <c r="AB787" s="81"/>
      <c r="AC787" s="81"/>
      <c r="AD787" s="81"/>
      <c r="AE787" s="81"/>
      <c r="AF787" s="81"/>
      <c r="AI787" s="89"/>
      <c r="AJ787" s="89"/>
      <c r="AL787" s="83"/>
      <c r="AM787" s="83"/>
      <c r="AN787" s="83"/>
      <c r="AO787" s="83"/>
      <c r="AP787" s="83"/>
    </row>
  </sheetData>
  <mergeCells count="11">
    <mergeCell ref="A1:X1"/>
    <mergeCell ref="C2:J2"/>
    <mergeCell ref="K2:Q2"/>
    <mergeCell ref="R2:W2"/>
    <mergeCell ref="A48:B48"/>
    <mergeCell ref="A2:A3"/>
    <mergeCell ref="A4:A18"/>
    <mergeCell ref="A19:A37"/>
    <mergeCell ref="A38:A47"/>
    <mergeCell ref="B2:B3"/>
    <mergeCell ref="X2:X3"/>
  </mergeCells>
  <conditionalFormatting sqref="D4:D47">
    <cfRule type="cellIs" dxfId="0" priority="3" operator="greaterThan">
      <formula>0</formula>
    </cfRule>
  </conditionalFormatting>
  <conditionalFormatting sqref="E4:E47">
    <cfRule type="cellIs" dxfId="1" priority="7" operator="equal">
      <formula>0</formula>
    </cfRule>
  </conditionalFormatting>
  <conditionalFormatting sqref="I4:I47">
    <cfRule type="cellIs" dxfId="2" priority="5" operator="equal">
      <formula>0</formula>
    </cfRule>
  </conditionalFormatting>
  <conditionalFormatting sqref="J4:J47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{7f67b2c9-daa4-4330-86cc-1049f24f44f8}</x14:id>
        </ext>
      </extLst>
    </cfRule>
    <cfRule type="dataBar" priority="1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{0fe7451a-2464-4c23-b457-e6eff0c322dd}</x14:id>
        </ext>
      </extLst>
    </cfRule>
    <cfRule type="dataBar" priority="16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{788460ca-218a-4782-a1c4-48017eb3624c}</x14:id>
        </ext>
      </extLst>
    </cfRule>
    <cfRule type="dataBar" priority="1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{2963c565-71b0-4e54-b4ec-3997130d30e6}</x14:id>
        </ext>
      </extLst>
    </cfRule>
    <cfRule type="dataBar" priority="1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{847675ba-500a-4d4b-a539-7fe00ea7172f}</x14:id>
        </ext>
      </extLst>
    </cfRule>
  </conditionalFormatting>
  <conditionalFormatting sqref="L4:L47">
    <cfRule type="cellIs" dxfId="0" priority="2" operator="greaterThan">
      <formula>0</formula>
    </cfRule>
  </conditionalFormatting>
  <conditionalFormatting sqref="P4:P47">
    <cfRule type="cellIs" dxfId="1" priority="8" operator="equal">
      <formula>0</formula>
    </cfRule>
  </conditionalFormatting>
  <conditionalFormatting sqref="V4:V47">
    <cfRule type="cellIs" dxfId="2" priority="4" operator="equal">
      <formula>0</formula>
    </cfRule>
  </conditionalFormatting>
  <conditionalFormatting sqref="Q4:Q47 W4:W47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{4dd67a03-d046-440c-bc53-84b471f74c13}</x14:id>
        </ext>
      </extLst>
    </cfRule>
    <cfRule type="dataBar" priority="1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{a5e8f55b-e3e2-45a2-b76d-a82c56a5d70c}</x14:id>
        </ext>
      </extLst>
    </cfRule>
    <cfRule type="dataBar" priority="11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{383551cd-cf78-4cbd-9c8a-04c36edf5ec2}</x14:id>
        </ext>
      </extLst>
    </cfRule>
    <cfRule type="dataBar" priority="1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{b07dd10e-0c76-4dd7-8ea5-ee68ba2a4cc8}</x14:id>
        </ext>
      </extLst>
    </cfRule>
    <cfRule type="dataBar" priority="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{8f5431fe-cf49-4302-83f0-231d2caf7a12}</x14:id>
        </ext>
      </extLst>
    </cfRule>
  </conditionalFormatting>
  <conditionalFormatting sqref="X4:X47 Y48:Y738">
    <cfRule type="top10" dxfId="3" priority="6" rank="10"/>
  </conditionalFormatting>
  <conditionalFormatting sqref="Y4:Z4 Y5:Y47 Z5:Z739">
    <cfRule type="cellIs" dxfId="2" priority="1" operator="equal">
      <formula>0</formula>
    </cfRule>
  </conditionalFormatting>
  <pageMargins left="0.75" right="0.75" top="1" bottom="1" header="0.5" footer="0.5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f67b2c9-daa4-4330-86cc-1049f24f44f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0fe7451a-2464-4c23-b457-e6eff0c322d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788460ca-218a-4782-a1c4-48017eb3624c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2963c565-71b0-4e54-b4ec-3997130d30e6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847675ba-500a-4d4b-a539-7fe00ea7172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J4:J47</xm:sqref>
        </x14:conditionalFormatting>
        <x14:conditionalFormatting xmlns:xm="http://schemas.microsoft.com/office/excel/2006/main">
          <x14:cfRule type="dataBar" id="{4dd67a03-d046-440c-bc53-84b471f74c1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a5e8f55b-e3e2-45a2-b76d-a82c56a5d70c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383551cd-cf78-4cbd-9c8a-04c36edf5ec2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b07dd10e-0c76-4dd7-8ea5-ee68ba2a4cc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8f5431fe-cf49-4302-83f0-231d2caf7a1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Q4:Q47 W4:W47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57"/>
  <sheetViews>
    <sheetView topLeftCell="A23" workbookViewId="0">
      <pane xSplit="2" topLeftCell="C1" activePane="topRight" state="frozen"/>
      <selection/>
      <selection pane="topRight" activeCell="B43" sqref="B43"/>
    </sheetView>
  </sheetViews>
  <sheetFormatPr defaultColWidth="9" defaultRowHeight="13.5"/>
  <cols>
    <col min="1" max="1" width="9.375" customWidth="1"/>
    <col min="2" max="2" width="16" customWidth="1"/>
    <col min="4" max="4" width="11.875" customWidth="1"/>
    <col min="5" max="5" width="9" customWidth="1"/>
    <col min="7" max="7" width="23.625" customWidth="1"/>
    <col min="8" max="8" width="9" customWidth="1"/>
    <col min="12" max="12" width="11.875" customWidth="1"/>
    <col min="13" max="13" width="9" customWidth="1"/>
    <col min="15" max="15" width="9" customWidth="1"/>
    <col min="19" max="21" width="9" customWidth="1"/>
  </cols>
  <sheetData>
    <row r="1" ht="23.25" spans="1:24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ht="18" spans="1:24">
      <c r="A2" s="2" t="s">
        <v>22</v>
      </c>
      <c r="B2" s="3" t="s">
        <v>23</v>
      </c>
      <c r="C2" s="4" t="s">
        <v>24</v>
      </c>
      <c r="D2" s="5"/>
      <c r="E2" s="6"/>
      <c r="F2" s="6"/>
      <c r="G2" s="6"/>
      <c r="H2" s="6"/>
      <c r="I2" s="6"/>
      <c r="J2" s="6"/>
      <c r="K2" s="37" t="s">
        <v>25</v>
      </c>
      <c r="L2" s="5"/>
      <c r="M2" s="6"/>
      <c r="N2" s="6"/>
      <c r="O2" s="6"/>
      <c r="P2" s="6"/>
      <c r="Q2" s="50"/>
      <c r="R2" s="51" t="s">
        <v>26</v>
      </c>
      <c r="S2" s="52"/>
      <c r="T2" s="52"/>
      <c r="U2" s="52"/>
      <c r="V2" s="52"/>
      <c r="W2" s="53"/>
      <c r="X2" s="54" t="s">
        <v>27</v>
      </c>
    </row>
    <row r="3" ht="18.75" spans="1:24">
      <c r="A3" s="7"/>
      <c r="B3" s="8"/>
      <c r="C3" s="9" t="s">
        <v>36</v>
      </c>
      <c r="D3" s="10" t="s">
        <v>37</v>
      </c>
      <c r="E3" s="11" t="s">
        <v>38</v>
      </c>
      <c r="F3" s="11" t="s">
        <v>39</v>
      </c>
      <c r="G3" s="11" t="s">
        <v>1064</v>
      </c>
      <c r="H3" s="11" t="s">
        <v>41</v>
      </c>
      <c r="I3" s="11" t="s">
        <v>42</v>
      </c>
      <c r="J3" s="11" t="s">
        <v>43</v>
      </c>
      <c r="K3" s="38" t="s">
        <v>36</v>
      </c>
      <c r="L3" s="10" t="s">
        <v>37</v>
      </c>
      <c r="M3" s="11" t="s">
        <v>38</v>
      </c>
      <c r="N3" s="11" t="s">
        <v>44</v>
      </c>
      <c r="O3" s="11" t="s">
        <v>39</v>
      </c>
      <c r="P3" s="11" t="s">
        <v>42</v>
      </c>
      <c r="Q3" s="55" t="s">
        <v>43</v>
      </c>
      <c r="R3" s="56" t="s">
        <v>36</v>
      </c>
      <c r="S3" s="57" t="s">
        <v>38</v>
      </c>
      <c r="T3" s="57" t="s">
        <v>39</v>
      </c>
      <c r="U3" s="57" t="s">
        <v>45</v>
      </c>
      <c r="V3" s="57" t="s">
        <v>42</v>
      </c>
      <c r="W3" s="58" t="s">
        <v>43</v>
      </c>
      <c r="X3" s="59"/>
    </row>
    <row r="4" ht="17.25" spans="1:24">
      <c r="A4" s="12" t="s">
        <v>50</v>
      </c>
      <c r="B4" s="13" t="s">
        <v>49</v>
      </c>
      <c r="C4" s="14">
        <v>38</v>
      </c>
      <c r="D4" s="15">
        <f>I4-草稿!I4</f>
        <v>0</v>
      </c>
      <c r="E4" s="15">
        <f>VLOOKUP(B4,草稿!$AR:$AV,4,FALSE)</f>
        <v>1</v>
      </c>
      <c r="F4" s="15">
        <v>77</v>
      </c>
      <c r="G4" s="15"/>
      <c r="H4" s="15"/>
      <c r="I4" s="15">
        <f t="shared" ref="I4:I47" si="0">SUM(E4:H4)</f>
        <v>78</v>
      </c>
      <c r="J4" s="39">
        <f t="shared" ref="J4:J48" si="1">I4/C4</f>
        <v>2.05263157894737</v>
      </c>
      <c r="K4" s="40">
        <v>110</v>
      </c>
      <c r="L4" s="15">
        <f>P4-草稿!P4</f>
        <v>5.5</v>
      </c>
      <c r="M4" s="15">
        <f>VLOOKUP(B4,草稿!$AR:$AV,5,FALSE)/10000</f>
        <v>47.5</v>
      </c>
      <c r="N4" s="15"/>
      <c r="O4" s="15"/>
      <c r="P4" s="15">
        <f t="shared" ref="P4:P47" si="2">SUM(M4:O4)</f>
        <v>47.5</v>
      </c>
      <c r="Q4" s="60">
        <f t="shared" ref="Q4:Q48" si="3">P4/K4</f>
        <v>0.431818181818182</v>
      </c>
      <c r="R4" s="40">
        <v>3</v>
      </c>
      <c r="S4" s="61">
        <v>1</v>
      </c>
      <c r="T4" s="61">
        <v>38</v>
      </c>
      <c r="U4" s="61"/>
      <c r="V4" s="15">
        <f t="shared" ref="V4:V47" si="4">SUM(S4:U4)</f>
        <v>39</v>
      </c>
      <c r="W4" s="60">
        <f t="shared" ref="W4:W48" si="5">V4/R4</f>
        <v>13</v>
      </c>
      <c r="X4" s="62">
        <f t="shared" ref="X4:X48" si="6">IF(J4&gt;1.2,1.2,J4)*0.05+IF(Q4&gt;1.2,1.2,Q4)*0.05+IF(W4&gt;1.2,1.2,W4)*0.05</f>
        <v>0.141590909090909</v>
      </c>
    </row>
    <row r="5" ht="17.25" spans="1:24">
      <c r="A5" s="16"/>
      <c r="B5" s="17" t="s">
        <v>73</v>
      </c>
      <c r="C5" s="18">
        <v>25</v>
      </c>
      <c r="D5" s="15">
        <f>I5-草稿!I5</f>
        <v>0</v>
      </c>
      <c r="E5" s="15">
        <f>VLOOKUP(B5,草稿!$AR:$AV,4,FALSE)</f>
        <v>0</v>
      </c>
      <c r="F5" s="19">
        <v>8</v>
      </c>
      <c r="G5" s="15"/>
      <c r="H5" s="15"/>
      <c r="I5" s="15">
        <f t="shared" si="0"/>
        <v>8</v>
      </c>
      <c r="J5" s="41">
        <f t="shared" si="1"/>
        <v>0.32</v>
      </c>
      <c r="K5" s="42">
        <v>200</v>
      </c>
      <c r="L5" s="15">
        <f>P5-草稿!P5</f>
        <v>10.25</v>
      </c>
      <c r="M5" s="15">
        <f>VLOOKUP(B5,草稿!$AR:$AV,5,FALSE)/10000</f>
        <v>38.05</v>
      </c>
      <c r="N5" s="15"/>
      <c r="O5" s="19"/>
      <c r="P5" s="15">
        <f t="shared" si="2"/>
        <v>38.05</v>
      </c>
      <c r="Q5" s="63">
        <f t="shared" si="3"/>
        <v>0.19025</v>
      </c>
      <c r="R5" s="40">
        <v>2</v>
      </c>
      <c r="S5" s="61"/>
      <c r="T5" s="64">
        <v>1</v>
      </c>
      <c r="U5" s="61"/>
      <c r="V5" s="15">
        <f t="shared" si="4"/>
        <v>1</v>
      </c>
      <c r="W5" s="63">
        <f t="shared" si="5"/>
        <v>0.5</v>
      </c>
      <c r="X5" s="65">
        <f t="shared" si="6"/>
        <v>0.0505125</v>
      </c>
    </row>
    <row r="6" ht="17.25" spans="1:24">
      <c r="A6" s="16"/>
      <c r="B6" s="17" t="s">
        <v>69</v>
      </c>
      <c r="C6" s="18">
        <v>20</v>
      </c>
      <c r="D6" s="15">
        <f>I6-草稿!I6</f>
        <v>1</v>
      </c>
      <c r="E6" s="15">
        <f>VLOOKUP(B6,草稿!$AR:$AV,4,FALSE)</f>
        <v>6</v>
      </c>
      <c r="F6" s="19"/>
      <c r="G6" s="15"/>
      <c r="H6" s="15"/>
      <c r="I6" s="15">
        <f t="shared" si="0"/>
        <v>6</v>
      </c>
      <c r="J6" s="41">
        <f t="shared" si="1"/>
        <v>0.3</v>
      </c>
      <c r="K6" s="42">
        <v>160</v>
      </c>
      <c r="L6" s="15">
        <f>P6-草稿!P6</f>
        <v>20</v>
      </c>
      <c r="M6" s="15">
        <f>VLOOKUP(B6,草稿!$AR:$AV,5,FALSE)/10000</f>
        <v>48.47</v>
      </c>
      <c r="N6" s="15"/>
      <c r="O6" s="19"/>
      <c r="P6" s="15">
        <f t="shared" si="2"/>
        <v>48.47</v>
      </c>
      <c r="Q6" s="63">
        <f t="shared" si="3"/>
        <v>0.3029375</v>
      </c>
      <c r="R6" s="40">
        <v>2</v>
      </c>
      <c r="S6" s="61">
        <v>1</v>
      </c>
      <c r="T6" s="64"/>
      <c r="U6" s="61"/>
      <c r="V6" s="15">
        <f t="shared" si="4"/>
        <v>1</v>
      </c>
      <c r="W6" s="63">
        <f t="shared" si="5"/>
        <v>0.5</v>
      </c>
      <c r="X6" s="65">
        <f t="shared" si="6"/>
        <v>0.055146875</v>
      </c>
    </row>
    <row r="7" ht="17.25" spans="1:24">
      <c r="A7" s="16"/>
      <c r="B7" s="17" t="s">
        <v>34</v>
      </c>
      <c r="C7" s="18">
        <v>22</v>
      </c>
      <c r="D7" s="15">
        <f>I7-草稿!I7</f>
        <v>0</v>
      </c>
      <c r="E7" s="15">
        <f>VLOOKUP(B7,草稿!$AR:$AV,4,FALSE)</f>
        <v>15</v>
      </c>
      <c r="F7" s="19"/>
      <c r="G7" s="15"/>
      <c r="H7" s="15"/>
      <c r="I7" s="15">
        <f t="shared" si="0"/>
        <v>15</v>
      </c>
      <c r="J7" s="41">
        <f t="shared" si="1"/>
        <v>0.681818181818182</v>
      </c>
      <c r="K7" s="42">
        <v>90</v>
      </c>
      <c r="L7" s="15">
        <f>P7-草稿!P7</f>
        <v>8.62</v>
      </c>
      <c r="M7" s="15">
        <f>VLOOKUP(B7,草稿!$AR:$AV,5,FALSE)/10000</f>
        <v>59.0483</v>
      </c>
      <c r="N7" s="15"/>
      <c r="O7" s="19"/>
      <c r="P7" s="15">
        <f t="shared" si="2"/>
        <v>59.0483</v>
      </c>
      <c r="Q7" s="63">
        <f t="shared" si="3"/>
        <v>0.656092222222222</v>
      </c>
      <c r="R7" s="40">
        <v>2</v>
      </c>
      <c r="S7" s="61"/>
      <c r="T7" s="64"/>
      <c r="U7" s="61"/>
      <c r="V7" s="15">
        <f t="shared" si="4"/>
        <v>0</v>
      </c>
      <c r="W7" s="63">
        <f t="shared" si="5"/>
        <v>0</v>
      </c>
      <c r="X7" s="65">
        <f t="shared" si="6"/>
        <v>0.0668955202020202</v>
      </c>
    </row>
    <row r="8" ht="17.25" spans="1:24">
      <c r="A8" s="16"/>
      <c r="B8" s="17" t="s">
        <v>35</v>
      </c>
      <c r="C8" s="18">
        <v>22</v>
      </c>
      <c r="D8" s="15">
        <f>I8-草稿!I8</f>
        <v>3</v>
      </c>
      <c r="E8" s="15">
        <f>VLOOKUP(B8,草稿!$AR:$AV,4,FALSE)</f>
        <v>9</v>
      </c>
      <c r="F8" s="19"/>
      <c r="G8" s="15"/>
      <c r="H8" s="15"/>
      <c r="I8" s="15">
        <f t="shared" si="0"/>
        <v>9</v>
      </c>
      <c r="J8" s="41">
        <f t="shared" si="1"/>
        <v>0.409090909090909</v>
      </c>
      <c r="K8" s="42">
        <v>120</v>
      </c>
      <c r="L8" s="15">
        <f>P8-草稿!P8</f>
        <v>0</v>
      </c>
      <c r="M8" s="15">
        <f>VLOOKUP(B8,草稿!$AR:$AV,5,FALSE)/10000</f>
        <v>26</v>
      </c>
      <c r="N8" s="15"/>
      <c r="O8" s="19"/>
      <c r="P8" s="15">
        <f t="shared" si="2"/>
        <v>26</v>
      </c>
      <c r="Q8" s="63">
        <f t="shared" si="3"/>
        <v>0.216666666666667</v>
      </c>
      <c r="R8" s="40">
        <v>2</v>
      </c>
      <c r="S8" s="61"/>
      <c r="T8" s="64"/>
      <c r="U8" s="61"/>
      <c r="V8" s="15">
        <f t="shared" si="4"/>
        <v>0</v>
      </c>
      <c r="W8" s="63">
        <f t="shared" si="5"/>
        <v>0</v>
      </c>
      <c r="X8" s="65">
        <f t="shared" si="6"/>
        <v>0.0312878787878788</v>
      </c>
    </row>
    <row r="9" ht="17.25" spans="1:24">
      <c r="A9" s="16"/>
      <c r="B9" s="17" t="s">
        <v>114</v>
      </c>
      <c r="C9" s="18">
        <v>29</v>
      </c>
      <c r="D9" s="15">
        <f>I9-草稿!I9</f>
        <v>0</v>
      </c>
      <c r="E9" s="15">
        <f>VLOOKUP(B9,草稿!$AR:$AV,4,FALSE)</f>
        <v>2</v>
      </c>
      <c r="F9" s="19"/>
      <c r="G9" s="15"/>
      <c r="H9" s="15"/>
      <c r="I9" s="15">
        <f t="shared" si="0"/>
        <v>2</v>
      </c>
      <c r="J9" s="41">
        <f t="shared" si="1"/>
        <v>0.0689655172413793</v>
      </c>
      <c r="K9" s="42">
        <v>150</v>
      </c>
      <c r="L9" s="15">
        <f>P9-草稿!P9</f>
        <v>0</v>
      </c>
      <c r="M9" s="15">
        <f>VLOOKUP(B9,草稿!$AR:$AV,5,FALSE)/10000</f>
        <v>40.3</v>
      </c>
      <c r="N9" s="15"/>
      <c r="O9" s="19"/>
      <c r="P9" s="15">
        <f t="shared" si="2"/>
        <v>40.3</v>
      </c>
      <c r="Q9" s="63">
        <f t="shared" si="3"/>
        <v>0.268666666666667</v>
      </c>
      <c r="R9" s="40">
        <v>1</v>
      </c>
      <c r="S9" s="61"/>
      <c r="T9" s="64"/>
      <c r="U9" s="61"/>
      <c r="V9" s="15">
        <f t="shared" si="4"/>
        <v>0</v>
      </c>
      <c r="W9" s="63">
        <f t="shared" si="5"/>
        <v>0</v>
      </c>
      <c r="X9" s="65">
        <f t="shared" si="6"/>
        <v>0.0168816091954023</v>
      </c>
    </row>
    <row r="10" ht="17.25" spans="1:24">
      <c r="A10" s="16"/>
      <c r="B10" s="17" t="s">
        <v>66</v>
      </c>
      <c r="C10" s="18">
        <v>38</v>
      </c>
      <c r="D10" s="15">
        <f>I10-草稿!I10</f>
        <v>0</v>
      </c>
      <c r="E10" s="15">
        <f>VLOOKUP(B10,草稿!$AR:$AV,4,FALSE)</f>
        <v>1</v>
      </c>
      <c r="F10" s="19"/>
      <c r="G10" s="15"/>
      <c r="H10" s="15"/>
      <c r="I10" s="15">
        <f t="shared" si="0"/>
        <v>1</v>
      </c>
      <c r="J10" s="41">
        <f t="shared" si="1"/>
        <v>0.0263157894736842</v>
      </c>
      <c r="K10" s="42">
        <v>200</v>
      </c>
      <c r="L10" s="15">
        <f>P10-草稿!P10</f>
        <v>20</v>
      </c>
      <c r="M10" s="15">
        <f>VLOOKUP(B10,草稿!$AR:$AV,5,FALSE)/10000</f>
        <v>65.6</v>
      </c>
      <c r="N10" s="15"/>
      <c r="O10" s="19"/>
      <c r="P10" s="15">
        <f t="shared" si="2"/>
        <v>65.6</v>
      </c>
      <c r="Q10" s="63">
        <f t="shared" si="3"/>
        <v>0.328</v>
      </c>
      <c r="R10" s="40">
        <v>2</v>
      </c>
      <c r="S10" s="61"/>
      <c r="T10" s="64"/>
      <c r="U10" s="61"/>
      <c r="V10" s="15">
        <f t="shared" si="4"/>
        <v>0</v>
      </c>
      <c r="W10" s="63">
        <f t="shared" si="5"/>
        <v>0</v>
      </c>
      <c r="X10" s="65">
        <f t="shared" si="6"/>
        <v>0.0177157894736842</v>
      </c>
    </row>
    <row r="11" ht="17.25" spans="1:24">
      <c r="A11" s="16"/>
      <c r="B11" s="17" t="s">
        <v>104</v>
      </c>
      <c r="C11" s="18">
        <v>20</v>
      </c>
      <c r="D11" s="15">
        <f>I11-草稿!I11</f>
        <v>0</v>
      </c>
      <c r="E11" s="15">
        <f>VLOOKUP(B11,草稿!$AR:$AV,4,FALSE)</f>
        <v>0</v>
      </c>
      <c r="F11" s="19"/>
      <c r="G11" s="15"/>
      <c r="H11" s="15"/>
      <c r="I11" s="15">
        <f t="shared" si="0"/>
        <v>0</v>
      </c>
      <c r="J11" s="41">
        <f t="shared" si="1"/>
        <v>0</v>
      </c>
      <c r="K11" s="42">
        <v>60</v>
      </c>
      <c r="L11" s="15">
        <f>P11-草稿!P11</f>
        <v>0</v>
      </c>
      <c r="M11" s="15">
        <f>VLOOKUP(B11,草稿!$AR:$AV,5,FALSE)/10000</f>
        <v>17.3</v>
      </c>
      <c r="N11" s="15"/>
      <c r="O11" s="19"/>
      <c r="P11" s="15">
        <f t="shared" si="2"/>
        <v>17.3</v>
      </c>
      <c r="Q11" s="63">
        <f t="shared" si="3"/>
        <v>0.288333333333333</v>
      </c>
      <c r="R11" s="40">
        <v>1</v>
      </c>
      <c r="S11" s="61"/>
      <c r="T11" s="64"/>
      <c r="U11" s="61"/>
      <c r="V11" s="15">
        <f t="shared" si="4"/>
        <v>0</v>
      </c>
      <c r="W11" s="63">
        <f t="shared" si="5"/>
        <v>0</v>
      </c>
      <c r="X11" s="65">
        <f t="shared" si="6"/>
        <v>0.0144166666666667</v>
      </c>
    </row>
    <row r="12" ht="17.25" spans="1:24">
      <c r="A12" s="16"/>
      <c r="B12" s="17" t="s">
        <v>64</v>
      </c>
      <c r="C12" s="18">
        <v>27</v>
      </c>
      <c r="D12" s="15">
        <f>I12-草稿!I12</f>
        <v>0</v>
      </c>
      <c r="E12" s="15">
        <f>VLOOKUP(B12,草稿!$AR:$AV,4,FALSE)</f>
        <v>3</v>
      </c>
      <c r="F12" s="19"/>
      <c r="G12" s="15"/>
      <c r="H12" s="15"/>
      <c r="I12" s="15">
        <f t="shared" si="0"/>
        <v>3</v>
      </c>
      <c r="J12" s="41">
        <f t="shared" si="1"/>
        <v>0.111111111111111</v>
      </c>
      <c r="K12" s="42">
        <v>200</v>
      </c>
      <c r="L12" s="15">
        <f>P12-草稿!P12</f>
        <v>4.36</v>
      </c>
      <c r="M12" s="15">
        <f>VLOOKUP(B12,草稿!$AR:$AV,5,FALSE)/10000</f>
        <v>30.71</v>
      </c>
      <c r="N12" s="15"/>
      <c r="O12" s="19"/>
      <c r="P12" s="15">
        <f t="shared" si="2"/>
        <v>30.71</v>
      </c>
      <c r="Q12" s="63">
        <f t="shared" si="3"/>
        <v>0.15355</v>
      </c>
      <c r="R12" s="40">
        <v>2</v>
      </c>
      <c r="S12" s="61"/>
      <c r="T12" s="64"/>
      <c r="U12" s="61"/>
      <c r="V12" s="15">
        <f t="shared" si="4"/>
        <v>0</v>
      </c>
      <c r="W12" s="63">
        <f t="shared" si="5"/>
        <v>0</v>
      </c>
      <c r="X12" s="65">
        <f t="shared" si="6"/>
        <v>0.0132330555555555</v>
      </c>
    </row>
    <row r="13" ht="17.25" spans="1:24">
      <c r="A13" s="16"/>
      <c r="B13" s="17" t="s">
        <v>72</v>
      </c>
      <c r="C13" s="18">
        <v>27</v>
      </c>
      <c r="D13" s="15">
        <f>I13-草稿!I13</f>
        <v>0</v>
      </c>
      <c r="E13" s="15">
        <f>VLOOKUP(B13,草稿!$AR:$AV,4,FALSE)</f>
        <v>0</v>
      </c>
      <c r="F13" s="19"/>
      <c r="G13" s="15"/>
      <c r="H13" s="15"/>
      <c r="I13" s="15">
        <f t="shared" si="0"/>
        <v>0</v>
      </c>
      <c r="J13" s="41">
        <f t="shared" si="1"/>
        <v>0</v>
      </c>
      <c r="K13" s="42">
        <v>140</v>
      </c>
      <c r="L13" s="15">
        <f>P13-草稿!P13</f>
        <v>10.5</v>
      </c>
      <c r="M13" s="15">
        <f>VLOOKUP(B13,草稿!$AR:$AV,5,FALSE)/10000</f>
        <v>33.27</v>
      </c>
      <c r="N13" s="15"/>
      <c r="O13" s="19"/>
      <c r="P13" s="15">
        <f t="shared" si="2"/>
        <v>33.27</v>
      </c>
      <c r="Q13" s="63">
        <f t="shared" si="3"/>
        <v>0.237642857142857</v>
      </c>
      <c r="R13" s="40">
        <v>2</v>
      </c>
      <c r="S13" s="61"/>
      <c r="T13" s="64"/>
      <c r="U13" s="61"/>
      <c r="V13" s="15">
        <f t="shared" si="4"/>
        <v>0</v>
      </c>
      <c r="W13" s="63">
        <f t="shared" si="5"/>
        <v>0</v>
      </c>
      <c r="X13" s="65">
        <f t="shared" si="6"/>
        <v>0.0118821428571429</v>
      </c>
    </row>
    <row r="14" ht="17.25" spans="1:24">
      <c r="A14" s="16"/>
      <c r="B14" s="17" t="s">
        <v>107</v>
      </c>
      <c r="C14" s="18">
        <v>20</v>
      </c>
      <c r="D14" s="15">
        <f>I14-草稿!I14</f>
        <v>0</v>
      </c>
      <c r="E14" s="15">
        <f>VLOOKUP(B14,草稿!$AR:$AV,4,FALSE)</f>
        <v>0</v>
      </c>
      <c r="F14" s="19"/>
      <c r="G14" s="15"/>
      <c r="H14" s="15"/>
      <c r="I14" s="15">
        <f t="shared" si="0"/>
        <v>0</v>
      </c>
      <c r="J14" s="41">
        <f t="shared" si="1"/>
        <v>0</v>
      </c>
      <c r="K14" s="42">
        <v>70</v>
      </c>
      <c r="L14" s="15">
        <f>P14-草稿!P14</f>
        <v>0</v>
      </c>
      <c r="M14" s="15">
        <f>VLOOKUP(B14,草稿!$AR:$AV,5,FALSE)/10000</f>
        <v>10</v>
      </c>
      <c r="N14" s="15"/>
      <c r="O14" s="19"/>
      <c r="P14" s="15">
        <f t="shared" si="2"/>
        <v>10</v>
      </c>
      <c r="Q14" s="63">
        <f t="shared" si="3"/>
        <v>0.142857142857143</v>
      </c>
      <c r="R14" s="40">
        <v>2</v>
      </c>
      <c r="S14" s="61"/>
      <c r="T14" s="64"/>
      <c r="U14" s="61"/>
      <c r="V14" s="15">
        <f t="shared" si="4"/>
        <v>0</v>
      </c>
      <c r="W14" s="63">
        <f t="shared" si="5"/>
        <v>0</v>
      </c>
      <c r="X14" s="65">
        <f t="shared" si="6"/>
        <v>0.00714285714285714</v>
      </c>
    </row>
    <row r="15" ht="17.25" spans="1:24">
      <c r="A15" s="16"/>
      <c r="B15" s="17" t="s">
        <v>57</v>
      </c>
      <c r="C15" s="18">
        <v>29</v>
      </c>
      <c r="D15" s="15">
        <f>I15-草稿!I15</f>
        <v>0</v>
      </c>
      <c r="E15" s="15">
        <f>VLOOKUP(B15,草稿!$AR:$AV,4,FALSE)</f>
        <v>3</v>
      </c>
      <c r="F15" s="19">
        <f>9</f>
        <v>9</v>
      </c>
      <c r="G15" s="15"/>
      <c r="H15" s="15"/>
      <c r="I15" s="15">
        <f t="shared" si="0"/>
        <v>12</v>
      </c>
      <c r="J15" s="41">
        <f t="shared" si="1"/>
        <v>0.413793103448276</v>
      </c>
      <c r="K15" s="42">
        <v>80</v>
      </c>
      <c r="L15" s="15">
        <f>P15-草稿!P15</f>
        <v>0.350000000000001</v>
      </c>
      <c r="M15" s="15">
        <f>VLOOKUP(B15,草稿!$AR:$AV,5,FALSE)/10000</f>
        <v>19.46</v>
      </c>
      <c r="N15" s="15">
        <v>1.2223</v>
      </c>
      <c r="O15" s="19"/>
      <c r="P15" s="15">
        <f t="shared" si="2"/>
        <v>20.6823</v>
      </c>
      <c r="Q15" s="63">
        <f t="shared" si="3"/>
        <v>0.25852875</v>
      </c>
      <c r="R15" s="40">
        <v>2</v>
      </c>
      <c r="S15" s="61">
        <v>2</v>
      </c>
      <c r="T15" s="64">
        <v>4</v>
      </c>
      <c r="U15" s="61"/>
      <c r="V15" s="15">
        <f t="shared" si="4"/>
        <v>6</v>
      </c>
      <c r="W15" s="63">
        <f t="shared" si="5"/>
        <v>3</v>
      </c>
      <c r="X15" s="65">
        <f t="shared" si="6"/>
        <v>0.0936160926724138</v>
      </c>
    </row>
    <row r="16" ht="17.25" spans="1:24">
      <c r="A16" s="16"/>
      <c r="B16" s="17" t="s">
        <v>51</v>
      </c>
      <c r="C16" s="18">
        <v>20</v>
      </c>
      <c r="D16" s="15">
        <f>I16-草稿!I16</f>
        <v>0</v>
      </c>
      <c r="E16" s="15">
        <f>VLOOKUP(B16,草稿!$AR:$AV,4,FALSE)</f>
        <v>3</v>
      </c>
      <c r="F16" s="19"/>
      <c r="G16" s="15"/>
      <c r="H16" s="15"/>
      <c r="I16" s="15">
        <f t="shared" si="0"/>
        <v>3</v>
      </c>
      <c r="J16" s="41">
        <f t="shared" si="1"/>
        <v>0.15</v>
      </c>
      <c r="K16" s="42">
        <v>70</v>
      </c>
      <c r="L16" s="15">
        <f>P16-草稿!P16</f>
        <v>0</v>
      </c>
      <c r="M16" s="15">
        <f>VLOOKUP(B16,草稿!$AR:$AV,5,FALSE)/10000</f>
        <v>19.5</v>
      </c>
      <c r="N16" s="15"/>
      <c r="O16" s="19"/>
      <c r="P16" s="15">
        <f t="shared" si="2"/>
        <v>19.5</v>
      </c>
      <c r="Q16" s="63">
        <f t="shared" si="3"/>
        <v>0.278571428571429</v>
      </c>
      <c r="R16" s="40">
        <v>1</v>
      </c>
      <c r="S16" s="61"/>
      <c r="T16" s="64"/>
      <c r="U16" s="61"/>
      <c r="V16" s="15">
        <f t="shared" si="4"/>
        <v>0</v>
      </c>
      <c r="W16" s="63">
        <f t="shared" si="5"/>
        <v>0</v>
      </c>
      <c r="X16" s="65">
        <f t="shared" si="6"/>
        <v>0.0214285714285714</v>
      </c>
    </row>
    <row r="17" ht="17.25" spans="1:24">
      <c r="A17" s="16"/>
      <c r="B17" s="17" t="s">
        <v>54</v>
      </c>
      <c r="C17" s="18">
        <v>30</v>
      </c>
      <c r="D17" s="15">
        <f>I17-草稿!I17</f>
        <v>0</v>
      </c>
      <c r="E17" s="15">
        <f>VLOOKUP(B17,草稿!$AR:$AV,4,FALSE)</f>
        <v>1</v>
      </c>
      <c r="F17" s="19"/>
      <c r="G17" s="15"/>
      <c r="H17" s="15"/>
      <c r="I17" s="15">
        <f t="shared" si="0"/>
        <v>1</v>
      </c>
      <c r="J17" s="41">
        <f t="shared" si="1"/>
        <v>0.0333333333333333</v>
      </c>
      <c r="K17" s="42">
        <v>200</v>
      </c>
      <c r="L17" s="15">
        <f>P17-草稿!P17</f>
        <v>2</v>
      </c>
      <c r="M17" s="15">
        <f>VLOOKUP(B17,草稿!$AR:$AV,5,FALSE)/10000</f>
        <v>11.1</v>
      </c>
      <c r="N17" s="15"/>
      <c r="O17" s="19"/>
      <c r="P17" s="15">
        <f t="shared" si="2"/>
        <v>11.1</v>
      </c>
      <c r="Q17" s="63">
        <f t="shared" si="3"/>
        <v>0.0555</v>
      </c>
      <c r="R17" s="40">
        <v>2</v>
      </c>
      <c r="S17" s="61"/>
      <c r="T17" s="64"/>
      <c r="U17" s="61"/>
      <c r="V17" s="15">
        <f t="shared" si="4"/>
        <v>0</v>
      </c>
      <c r="W17" s="63">
        <f t="shared" si="5"/>
        <v>0</v>
      </c>
      <c r="X17" s="65">
        <f t="shared" si="6"/>
        <v>0.00444166666666666</v>
      </c>
    </row>
    <row r="18" ht="18" spans="1:24">
      <c r="A18" s="20"/>
      <c r="B18" s="21" t="s">
        <v>32</v>
      </c>
      <c r="C18" s="22">
        <v>22</v>
      </c>
      <c r="D18" s="23">
        <f>I18-草稿!I18</f>
        <v>0</v>
      </c>
      <c r="E18" s="15">
        <f>VLOOKUP(B18,草稿!$AR:$AV,4,FALSE)</f>
        <v>0</v>
      </c>
      <c r="F18" s="24"/>
      <c r="G18" s="23"/>
      <c r="H18" s="23"/>
      <c r="I18" s="23">
        <f t="shared" si="0"/>
        <v>0</v>
      </c>
      <c r="J18" s="43">
        <f t="shared" si="1"/>
        <v>0</v>
      </c>
      <c r="K18" s="44">
        <v>110</v>
      </c>
      <c r="L18" s="23">
        <f>P18-草稿!P18</f>
        <v>0.199999999999999</v>
      </c>
      <c r="M18" s="15">
        <f>VLOOKUP(B18,草稿!$AR:$AV,5,FALSE)/10000</f>
        <v>0.2</v>
      </c>
      <c r="N18" s="23">
        <v>20</v>
      </c>
      <c r="O18" s="24"/>
      <c r="P18" s="23">
        <f t="shared" si="2"/>
        <v>20.2</v>
      </c>
      <c r="Q18" s="66">
        <f t="shared" si="3"/>
        <v>0.183636363636364</v>
      </c>
      <c r="R18" s="46">
        <v>2</v>
      </c>
      <c r="S18" s="67"/>
      <c r="T18" s="68"/>
      <c r="U18" s="67"/>
      <c r="V18" s="23">
        <f t="shared" si="4"/>
        <v>0</v>
      </c>
      <c r="W18" s="66">
        <f t="shared" si="5"/>
        <v>0</v>
      </c>
      <c r="X18" s="69">
        <f t="shared" si="6"/>
        <v>0.00918181818181818</v>
      </c>
    </row>
    <row r="19" ht="18" spans="1:24">
      <c r="A19" s="25" t="s">
        <v>147</v>
      </c>
      <c r="B19" s="13" t="s">
        <v>109</v>
      </c>
      <c r="C19" s="14">
        <v>10</v>
      </c>
      <c r="D19" s="15">
        <f>I19-草稿!I19</f>
        <v>0</v>
      </c>
      <c r="E19" s="15">
        <f>VLOOKUP(B19,草稿!$AR:$AV,4,FALSE)</f>
        <v>3</v>
      </c>
      <c r="F19" s="26"/>
      <c r="G19" s="15"/>
      <c r="H19" s="15"/>
      <c r="I19" s="15">
        <f t="shared" si="0"/>
        <v>3</v>
      </c>
      <c r="J19" s="39">
        <f t="shared" si="1"/>
        <v>0.3</v>
      </c>
      <c r="K19" s="40">
        <v>80</v>
      </c>
      <c r="L19" s="15">
        <f>P19-草稿!P19</f>
        <v>0</v>
      </c>
      <c r="M19" s="15">
        <f>VLOOKUP(B19,草稿!$AR:$AV,5,FALSE)/10000</f>
        <v>29.95</v>
      </c>
      <c r="N19" s="15"/>
      <c r="O19" s="26"/>
      <c r="P19" s="15">
        <f t="shared" si="2"/>
        <v>29.95</v>
      </c>
      <c r="Q19" s="60">
        <f t="shared" si="3"/>
        <v>0.374375</v>
      </c>
      <c r="R19" s="40">
        <v>1</v>
      </c>
      <c r="S19" s="61">
        <v>1</v>
      </c>
      <c r="T19" s="70"/>
      <c r="U19" s="70"/>
      <c r="V19" s="15">
        <f t="shared" si="4"/>
        <v>1</v>
      </c>
      <c r="W19" s="71">
        <f t="shared" si="5"/>
        <v>1</v>
      </c>
      <c r="X19" s="62">
        <f t="shared" si="6"/>
        <v>0.08371875</v>
      </c>
    </row>
    <row r="20" ht="17.25" spans="1:24">
      <c r="A20" s="25"/>
      <c r="B20" s="13" t="s">
        <v>157</v>
      </c>
      <c r="C20" s="14">
        <v>9</v>
      </c>
      <c r="D20" s="15">
        <f>I20-草稿!I20</f>
        <v>0</v>
      </c>
      <c r="E20" s="15">
        <f>VLOOKUP(B20,草稿!$AR:$AV,4,FALSE)</f>
        <v>1</v>
      </c>
      <c r="F20" s="26"/>
      <c r="G20" s="15"/>
      <c r="H20" s="15"/>
      <c r="I20" s="15">
        <f t="shared" si="0"/>
        <v>1</v>
      </c>
      <c r="J20" s="39">
        <f t="shared" si="1"/>
        <v>0.111111111111111</v>
      </c>
      <c r="K20" s="40">
        <v>20</v>
      </c>
      <c r="L20" s="15">
        <f>P20-草稿!P20</f>
        <v>0</v>
      </c>
      <c r="M20" s="15">
        <f>VLOOKUP(B20,草稿!$AR:$AV,5,FALSE)/10000</f>
        <v>43</v>
      </c>
      <c r="N20" s="15"/>
      <c r="O20" s="26"/>
      <c r="P20" s="15">
        <f t="shared" si="2"/>
        <v>43</v>
      </c>
      <c r="Q20" s="60">
        <f t="shared" si="3"/>
        <v>2.15</v>
      </c>
      <c r="R20" s="40">
        <v>1</v>
      </c>
      <c r="S20" s="61"/>
      <c r="T20" s="70"/>
      <c r="U20" s="70"/>
      <c r="V20" s="15">
        <f t="shared" si="4"/>
        <v>0</v>
      </c>
      <c r="W20" s="71">
        <f t="shared" si="5"/>
        <v>0</v>
      </c>
      <c r="X20" s="62">
        <f t="shared" si="6"/>
        <v>0.0655555555555555</v>
      </c>
    </row>
    <row r="21" ht="17.25" spans="1:24">
      <c r="A21" s="25"/>
      <c r="B21" s="13" t="s">
        <v>84</v>
      </c>
      <c r="C21" s="14">
        <v>10</v>
      </c>
      <c r="D21" s="15">
        <f>I21-草稿!I21</f>
        <v>1</v>
      </c>
      <c r="E21" s="15">
        <f>VLOOKUP(B21,草稿!$AR:$AV,4,FALSE)</f>
        <v>12</v>
      </c>
      <c r="F21" s="26"/>
      <c r="G21" s="15"/>
      <c r="H21" s="15"/>
      <c r="I21" s="15">
        <f t="shared" si="0"/>
        <v>12</v>
      </c>
      <c r="J21" s="39">
        <f t="shared" si="1"/>
        <v>1.2</v>
      </c>
      <c r="K21" s="40">
        <v>100</v>
      </c>
      <c r="L21" s="15">
        <f>P21-草稿!P21</f>
        <v>0</v>
      </c>
      <c r="M21" s="15">
        <f>VLOOKUP(B21,草稿!$AR:$AV,5,FALSE)/10000</f>
        <v>43.1</v>
      </c>
      <c r="N21" s="15"/>
      <c r="O21" s="26"/>
      <c r="P21" s="15">
        <f t="shared" si="2"/>
        <v>43.1</v>
      </c>
      <c r="Q21" s="60">
        <f t="shared" si="3"/>
        <v>0.431</v>
      </c>
      <c r="R21" s="40">
        <v>1</v>
      </c>
      <c r="S21" s="61">
        <v>1</v>
      </c>
      <c r="T21" s="70"/>
      <c r="U21" s="70"/>
      <c r="V21" s="15">
        <f t="shared" si="4"/>
        <v>1</v>
      </c>
      <c r="W21" s="71">
        <f t="shared" si="5"/>
        <v>1</v>
      </c>
      <c r="X21" s="62">
        <f t="shared" si="6"/>
        <v>0.13155</v>
      </c>
    </row>
    <row r="22" ht="17.25" spans="1:24">
      <c r="A22" s="25"/>
      <c r="B22" s="13" t="s">
        <v>121</v>
      </c>
      <c r="C22" s="14">
        <v>17</v>
      </c>
      <c r="D22" s="15">
        <f>I22-草稿!I22</f>
        <v>0</v>
      </c>
      <c r="E22" s="15">
        <f>VLOOKUP(B22,草稿!$AR:$AV,4,FALSE)</f>
        <v>1</v>
      </c>
      <c r="F22" s="26"/>
      <c r="G22" s="15"/>
      <c r="H22" s="15"/>
      <c r="I22" s="15">
        <f t="shared" si="0"/>
        <v>1</v>
      </c>
      <c r="J22" s="39">
        <f t="shared" si="1"/>
        <v>0.0588235294117647</v>
      </c>
      <c r="K22" s="40">
        <v>50</v>
      </c>
      <c r="L22" s="15">
        <f>P22-草稿!P22</f>
        <v>0</v>
      </c>
      <c r="M22" s="15">
        <f>VLOOKUP(B22,草稿!$AR:$AV,5,FALSE)/10000</f>
        <v>56.676</v>
      </c>
      <c r="N22" s="15"/>
      <c r="O22" s="26"/>
      <c r="P22" s="15">
        <f t="shared" si="2"/>
        <v>56.676</v>
      </c>
      <c r="Q22" s="60">
        <f t="shared" si="3"/>
        <v>1.13352</v>
      </c>
      <c r="R22" s="40">
        <v>1</v>
      </c>
      <c r="S22" s="61">
        <v>1</v>
      </c>
      <c r="T22" s="70"/>
      <c r="U22" s="70"/>
      <c r="V22" s="15">
        <f t="shared" si="4"/>
        <v>1</v>
      </c>
      <c r="W22" s="71">
        <f t="shared" si="5"/>
        <v>1</v>
      </c>
      <c r="X22" s="62">
        <f t="shared" si="6"/>
        <v>0.109617176470588</v>
      </c>
    </row>
    <row r="23" ht="17.25" spans="1:24">
      <c r="A23" s="25"/>
      <c r="B23" s="13" t="s">
        <v>210</v>
      </c>
      <c r="C23" s="14">
        <v>9</v>
      </c>
      <c r="D23" s="15">
        <f>I23-草稿!I23</f>
        <v>0</v>
      </c>
      <c r="E23" s="15">
        <f>VLOOKUP(B23,草稿!$AR:$AV,4,FALSE)</f>
        <v>0</v>
      </c>
      <c r="F23" s="26"/>
      <c r="G23" s="15"/>
      <c r="H23" s="15"/>
      <c r="I23" s="15">
        <f t="shared" si="0"/>
        <v>0</v>
      </c>
      <c r="J23" s="39">
        <f t="shared" si="1"/>
        <v>0</v>
      </c>
      <c r="K23" s="40">
        <v>30</v>
      </c>
      <c r="L23" s="15">
        <f>P23-草稿!P23</f>
        <v>0</v>
      </c>
      <c r="M23" s="15">
        <f>VLOOKUP(B23,草稿!$AR:$AV,5,FALSE)/10000</f>
        <v>1.3</v>
      </c>
      <c r="N23" s="15"/>
      <c r="O23" s="26"/>
      <c r="P23" s="15">
        <f t="shared" si="2"/>
        <v>1.3</v>
      </c>
      <c r="Q23" s="60">
        <f t="shared" si="3"/>
        <v>0.0433333333333333</v>
      </c>
      <c r="R23" s="40">
        <v>1</v>
      </c>
      <c r="S23" s="61">
        <v>1</v>
      </c>
      <c r="T23" s="70"/>
      <c r="U23" s="70"/>
      <c r="V23" s="15">
        <f t="shared" si="4"/>
        <v>1</v>
      </c>
      <c r="W23" s="71">
        <f t="shared" si="5"/>
        <v>1</v>
      </c>
      <c r="X23" s="62">
        <f t="shared" si="6"/>
        <v>0.0521666666666667</v>
      </c>
    </row>
    <row r="24" ht="17.25" spans="1:24">
      <c r="A24" s="25"/>
      <c r="B24" s="13" t="s">
        <v>111</v>
      </c>
      <c r="C24" s="14">
        <v>9</v>
      </c>
      <c r="D24" s="15">
        <f>I24-草稿!I24</f>
        <v>1</v>
      </c>
      <c r="E24" s="15">
        <f>VLOOKUP(B24,草稿!$AR:$AV,4,FALSE)</f>
        <v>8</v>
      </c>
      <c r="F24" s="26"/>
      <c r="G24" s="15"/>
      <c r="H24" s="15"/>
      <c r="I24" s="15">
        <f t="shared" si="0"/>
        <v>8</v>
      </c>
      <c r="J24" s="39">
        <f t="shared" si="1"/>
        <v>0.888888888888889</v>
      </c>
      <c r="K24" s="40">
        <v>80</v>
      </c>
      <c r="L24" s="15">
        <f>P24-草稿!P24</f>
        <v>0</v>
      </c>
      <c r="M24" s="15">
        <f>VLOOKUP(B24,草稿!$AR:$AV,5,FALSE)/10000</f>
        <v>9</v>
      </c>
      <c r="N24" s="15"/>
      <c r="O24" s="26"/>
      <c r="P24" s="15">
        <f t="shared" si="2"/>
        <v>9</v>
      </c>
      <c r="Q24" s="60">
        <f t="shared" si="3"/>
        <v>0.1125</v>
      </c>
      <c r="R24" s="40">
        <v>1</v>
      </c>
      <c r="S24" s="61"/>
      <c r="T24" s="70"/>
      <c r="U24" s="70"/>
      <c r="V24" s="15">
        <f t="shared" si="4"/>
        <v>0</v>
      </c>
      <c r="W24" s="71">
        <f t="shared" si="5"/>
        <v>0</v>
      </c>
      <c r="X24" s="62">
        <f t="shared" si="6"/>
        <v>0.0500694444444445</v>
      </c>
    </row>
    <row r="25" ht="17.25" spans="1:24">
      <c r="A25" s="25"/>
      <c r="B25" s="13" t="s">
        <v>78</v>
      </c>
      <c r="C25" s="14">
        <v>10</v>
      </c>
      <c r="D25" s="15">
        <f>I25-草稿!I25</f>
        <v>1</v>
      </c>
      <c r="E25" s="15">
        <f>VLOOKUP(B25,草稿!$AR:$AV,4,FALSE)</f>
        <v>8</v>
      </c>
      <c r="F25" s="26"/>
      <c r="G25" s="15"/>
      <c r="H25" s="15"/>
      <c r="I25" s="15">
        <f t="shared" si="0"/>
        <v>8</v>
      </c>
      <c r="J25" s="39">
        <f t="shared" si="1"/>
        <v>0.8</v>
      </c>
      <c r="K25" s="40">
        <v>40</v>
      </c>
      <c r="L25" s="15">
        <f>P25-草稿!P25</f>
        <v>6</v>
      </c>
      <c r="M25" s="15">
        <f>VLOOKUP(B25,草稿!$AR:$AV,5,FALSE)/10000</f>
        <v>11.2</v>
      </c>
      <c r="N25" s="15"/>
      <c r="O25" s="26"/>
      <c r="P25" s="15">
        <f t="shared" si="2"/>
        <v>11.2</v>
      </c>
      <c r="Q25" s="60">
        <f t="shared" si="3"/>
        <v>0.28</v>
      </c>
      <c r="R25" s="40">
        <v>1</v>
      </c>
      <c r="S25" s="61"/>
      <c r="T25" s="70"/>
      <c r="U25" s="70"/>
      <c r="V25" s="15">
        <f t="shared" si="4"/>
        <v>0</v>
      </c>
      <c r="W25" s="71">
        <f t="shared" si="5"/>
        <v>0</v>
      </c>
      <c r="X25" s="62">
        <f t="shared" si="6"/>
        <v>0.054</v>
      </c>
    </row>
    <row r="26" ht="17.25" spans="1:24">
      <c r="A26" s="25"/>
      <c r="B26" s="13" t="s">
        <v>117</v>
      </c>
      <c r="C26" s="14">
        <v>17</v>
      </c>
      <c r="D26" s="15">
        <f>I26-草稿!I26</f>
        <v>0</v>
      </c>
      <c r="E26" s="15">
        <f>VLOOKUP(B26,草稿!$AR:$AV,4,FALSE)</f>
        <v>7</v>
      </c>
      <c r="F26" s="26"/>
      <c r="G26" s="15"/>
      <c r="H26" s="15"/>
      <c r="I26" s="15">
        <f t="shared" si="0"/>
        <v>7</v>
      </c>
      <c r="J26" s="39">
        <f t="shared" si="1"/>
        <v>0.411764705882353</v>
      </c>
      <c r="K26" s="40">
        <v>40</v>
      </c>
      <c r="L26" s="15">
        <f>P26-草稿!P26</f>
        <v>-0.100000000000001</v>
      </c>
      <c r="M26" s="15">
        <f>VLOOKUP(B26,草稿!$AR:$AV,5,FALSE)/10000</f>
        <v>0</v>
      </c>
      <c r="N26" s="15">
        <v>17.9698</v>
      </c>
      <c r="O26" s="26"/>
      <c r="P26" s="15">
        <f t="shared" si="2"/>
        <v>17.9698</v>
      </c>
      <c r="Q26" s="60">
        <f t="shared" si="3"/>
        <v>0.449245</v>
      </c>
      <c r="R26" s="40">
        <v>1</v>
      </c>
      <c r="S26" s="61">
        <v>6</v>
      </c>
      <c r="T26" s="70"/>
      <c r="U26" s="70"/>
      <c r="V26" s="15">
        <f t="shared" si="4"/>
        <v>6</v>
      </c>
      <c r="W26" s="71">
        <f t="shared" si="5"/>
        <v>6</v>
      </c>
      <c r="X26" s="62">
        <f t="shared" si="6"/>
        <v>0.103050485294118</v>
      </c>
    </row>
    <row r="27" ht="17.25" spans="1:24">
      <c r="A27" s="25"/>
      <c r="B27" s="13" t="s">
        <v>96</v>
      </c>
      <c r="C27" s="14">
        <v>9</v>
      </c>
      <c r="D27" s="15">
        <f>I27-草稿!I27</f>
        <v>1</v>
      </c>
      <c r="E27" s="15">
        <f>VLOOKUP(B27,草稿!$AR:$AV,4,FALSE)</f>
        <v>5</v>
      </c>
      <c r="F27" s="26"/>
      <c r="G27" s="15"/>
      <c r="H27" s="15"/>
      <c r="I27" s="15">
        <f t="shared" si="0"/>
        <v>5</v>
      </c>
      <c r="J27" s="39">
        <f t="shared" si="1"/>
        <v>0.555555555555556</v>
      </c>
      <c r="K27" s="40">
        <v>20</v>
      </c>
      <c r="L27" s="15">
        <f>P27-草稿!P27</f>
        <v>0</v>
      </c>
      <c r="M27" s="15">
        <f>VLOOKUP(B27,草稿!$AR:$AV,5,FALSE)/10000</f>
        <v>0</v>
      </c>
      <c r="N27" s="15"/>
      <c r="O27" s="26"/>
      <c r="P27" s="15">
        <f t="shared" si="2"/>
        <v>0</v>
      </c>
      <c r="Q27" s="60">
        <f t="shared" si="3"/>
        <v>0</v>
      </c>
      <c r="R27" s="40">
        <v>1</v>
      </c>
      <c r="S27" s="61"/>
      <c r="T27" s="70"/>
      <c r="U27" s="70"/>
      <c r="V27" s="15">
        <f t="shared" si="4"/>
        <v>0</v>
      </c>
      <c r="W27" s="71">
        <f t="shared" si="5"/>
        <v>0</v>
      </c>
      <c r="X27" s="62">
        <f t="shared" si="6"/>
        <v>0.0277777777777778</v>
      </c>
    </row>
    <row r="28" ht="17.25" spans="1:24">
      <c r="A28" s="25"/>
      <c r="B28" s="13" t="s">
        <v>88</v>
      </c>
      <c r="C28" s="14">
        <v>9</v>
      </c>
      <c r="D28" s="15">
        <f>I28-草稿!I28</f>
        <v>0</v>
      </c>
      <c r="E28" s="15">
        <f>VLOOKUP(B28,草稿!$AR:$AV,4,FALSE)</f>
        <v>0</v>
      </c>
      <c r="F28" s="26"/>
      <c r="G28" s="15"/>
      <c r="H28" s="15"/>
      <c r="I28" s="15">
        <f t="shared" si="0"/>
        <v>0</v>
      </c>
      <c r="J28" s="39">
        <f t="shared" si="1"/>
        <v>0</v>
      </c>
      <c r="K28" s="40">
        <v>40</v>
      </c>
      <c r="L28" s="15">
        <f>P28-草稿!P28</f>
        <v>0</v>
      </c>
      <c r="M28" s="15">
        <f>VLOOKUP(B28,草稿!$AR:$AV,5,FALSE)/10000</f>
        <v>15.77</v>
      </c>
      <c r="N28" s="15"/>
      <c r="O28" s="26"/>
      <c r="P28" s="15">
        <f t="shared" si="2"/>
        <v>15.77</v>
      </c>
      <c r="Q28" s="60">
        <f t="shared" si="3"/>
        <v>0.39425</v>
      </c>
      <c r="R28" s="40">
        <v>1</v>
      </c>
      <c r="S28" s="61"/>
      <c r="T28" s="70"/>
      <c r="U28" s="70"/>
      <c r="V28" s="15">
        <f t="shared" si="4"/>
        <v>0</v>
      </c>
      <c r="W28" s="71">
        <f t="shared" si="5"/>
        <v>0</v>
      </c>
      <c r="X28" s="62">
        <f t="shared" si="6"/>
        <v>0.0197125</v>
      </c>
    </row>
    <row r="29" ht="17.25" spans="1:24">
      <c r="A29" s="25"/>
      <c r="B29" s="13" t="s">
        <v>149</v>
      </c>
      <c r="C29" s="14">
        <v>9</v>
      </c>
      <c r="D29" s="15">
        <f>I29-草稿!I29</f>
        <v>0</v>
      </c>
      <c r="E29" s="15">
        <f>VLOOKUP(B29,草稿!$AR:$AV,4,FALSE)</f>
        <v>0</v>
      </c>
      <c r="F29" s="26"/>
      <c r="G29" s="15"/>
      <c r="H29" s="15"/>
      <c r="I29" s="15">
        <f t="shared" si="0"/>
        <v>0</v>
      </c>
      <c r="J29" s="39">
        <f t="shared" si="1"/>
        <v>0</v>
      </c>
      <c r="K29" s="40">
        <v>150</v>
      </c>
      <c r="L29" s="15">
        <f>P29-草稿!P29</f>
        <v>0</v>
      </c>
      <c r="M29" s="15">
        <f>VLOOKUP(B29,草稿!$AR:$AV,5,FALSE)/10000</f>
        <v>35.56</v>
      </c>
      <c r="N29" s="15"/>
      <c r="O29" s="26"/>
      <c r="P29" s="15">
        <f t="shared" si="2"/>
        <v>35.56</v>
      </c>
      <c r="Q29" s="60">
        <f t="shared" si="3"/>
        <v>0.237066666666667</v>
      </c>
      <c r="R29" s="40">
        <v>1</v>
      </c>
      <c r="S29" s="61"/>
      <c r="T29" s="70"/>
      <c r="U29" s="70"/>
      <c r="V29" s="15">
        <f t="shared" si="4"/>
        <v>0</v>
      </c>
      <c r="W29" s="71">
        <f t="shared" si="5"/>
        <v>0</v>
      </c>
      <c r="X29" s="62">
        <f t="shared" si="6"/>
        <v>0.0118533333333333</v>
      </c>
    </row>
    <row r="30" ht="17.25" spans="1:24">
      <c r="A30" s="25"/>
      <c r="B30" s="13" t="s">
        <v>135</v>
      </c>
      <c r="C30" s="14">
        <v>14</v>
      </c>
      <c r="D30" s="15">
        <f>I30-草稿!I30</f>
        <v>5</v>
      </c>
      <c r="E30" s="15">
        <f>VLOOKUP(B30,草稿!$AR:$AV,4,FALSE)</f>
        <v>8</v>
      </c>
      <c r="F30" s="26"/>
      <c r="G30" s="15"/>
      <c r="H30" s="15">
        <v>5</v>
      </c>
      <c r="I30" s="15">
        <f t="shared" si="0"/>
        <v>13</v>
      </c>
      <c r="J30" s="39">
        <f t="shared" si="1"/>
        <v>0.928571428571429</v>
      </c>
      <c r="K30" s="40">
        <v>60</v>
      </c>
      <c r="L30" s="15">
        <f>P30-草稿!P30</f>
        <v>0</v>
      </c>
      <c r="M30" s="15">
        <f>VLOOKUP(B30,草稿!$AR:$AV,5,FALSE)/10000</f>
        <v>3.42</v>
      </c>
      <c r="N30" s="15"/>
      <c r="O30" s="26"/>
      <c r="P30" s="15">
        <f t="shared" si="2"/>
        <v>3.42</v>
      </c>
      <c r="Q30" s="60">
        <f t="shared" si="3"/>
        <v>0.057</v>
      </c>
      <c r="R30" s="40">
        <v>1</v>
      </c>
      <c r="S30" s="61"/>
      <c r="T30" s="70"/>
      <c r="U30" s="70"/>
      <c r="V30" s="15">
        <f t="shared" si="4"/>
        <v>0</v>
      </c>
      <c r="W30" s="71">
        <f t="shared" si="5"/>
        <v>0</v>
      </c>
      <c r="X30" s="62">
        <f t="shared" si="6"/>
        <v>0.0492785714285715</v>
      </c>
    </row>
    <row r="31" ht="17.25" spans="1:24">
      <c r="A31" s="25"/>
      <c r="B31" s="13" t="s">
        <v>163</v>
      </c>
      <c r="C31" s="14">
        <v>10</v>
      </c>
      <c r="D31" s="15">
        <f>I31-草稿!I31</f>
        <v>0</v>
      </c>
      <c r="E31" s="15">
        <f>VLOOKUP(B31,草稿!$AR:$AV,4,FALSE)</f>
        <v>1</v>
      </c>
      <c r="F31" s="26"/>
      <c r="G31" s="15"/>
      <c r="H31" s="15"/>
      <c r="I31" s="15">
        <f t="shared" si="0"/>
        <v>1</v>
      </c>
      <c r="J31" s="39">
        <f t="shared" si="1"/>
        <v>0.1</v>
      </c>
      <c r="K31" s="40">
        <v>40</v>
      </c>
      <c r="L31" s="15">
        <f>P31-草稿!P31</f>
        <v>0</v>
      </c>
      <c r="M31" s="15">
        <f>VLOOKUP(B31,草稿!$AR:$AV,5,FALSE)/10000</f>
        <v>18</v>
      </c>
      <c r="N31" s="15"/>
      <c r="O31" s="26"/>
      <c r="P31" s="15">
        <f t="shared" si="2"/>
        <v>18</v>
      </c>
      <c r="Q31" s="60">
        <f t="shared" si="3"/>
        <v>0.45</v>
      </c>
      <c r="R31" s="40">
        <v>1</v>
      </c>
      <c r="S31" s="61"/>
      <c r="T31" s="70"/>
      <c r="U31" s="70"/>
      <c r="V31" s="15">
        <f t="shared" si="4"/>
        <v>0</v>
      </c>
      <c r="W31" s="71">
        <f t="shared" si="5"/>
        <v>0</v>
      </c>
      <c r="X31" s="62">
        <f t="shared" si="6"/>
        <v>0.0275</v>
      </c>
    </row>
    <row r="32" ht="17.25" spans="1:24">
      <c r="A32" s="25"/>
      <c r="B32" s="13" t="s">
        <v>219</v>
      </c>
      <c r="C32" s="14">
        <v>9</v>
      </c>
      <c r="D32" s="15">
        <f>I32-草稿!I32</f>
        <v>0</v>
      </c>
      <c r="E32" s="15">
        <f>VLOOKUP(B32,草稿!$AR:$AV,4,FALSE)</f>
        <v>1</v>
      </c>
      <c r="F32" s="26"/>
      <c r="G32" s="15"/>
      <c r="H32" s="15"/>
      <c r="I32" s="15">
        <f t="shared" si="0"/>
        <v>1</v>
      </c>
      <c r="J32" s="39">
        <f t="shared" si="1"/>
        <v>0.111111111111111</v>
      </c>
      <c r="K32" s="40">
        <v>20</v>
      </c>
      <c r="L32" s="15">
        <f>P32-草稿!P32</f>
        <v>0</v>
      </c>
      <c r="M32" s="15">
        <f>VLOOKUP(B32,草稿!$AR:$AV,5,FALSE)/10000</f>
        <v>0</v>
      </c>
      <c r="N32" s="15"/>
      <c r="O32" s="26"/>
      <c r="P32" s="15">
        <f t="shared" si="2"/>
        <v>0</v>
      </c>
      <c r="Q32" s="60">
        <f t="shared" si="3"/>
        <v>0</v>
      </c>
      <c r="R32" s="40">
        <v>1</v>
      </c>
      <c r="S32" s="61"/>
      <c r="T32" s="70"/>
      <c r="U32" s="70"/>
      <c r="V32" s="15">
        <f t="shared" si="4"/>
        <v>0</v>
      </c>
      <c r="W32" s="71">
        <f t="shared" si="5"/>
        <v>0</v>
      </c>
      <c r="X32" s="62">
        <f t="shared" si="6"/>
        <v>0.00555555555555555</v>
      </c>
    </row>
    <row r="33" ht="17.25" spans="1:24">
      <c r="A33" s="25"/>
      <c r="B33" s="13" t="s">
        <v>167</v>
      </c>
      <c r="C33" s="14">
        <v>9</v>
      </c>
      <c r="D33" s="15">
        <f>I33-草稿!I33</f>
        <v>0</v>
      </c>
      <c r="E33" s="15">
        <f>VLOOKUP(B33,草稿!$AR:$AV,4,FALSE)</f>
        <v>6</v>
      </c>
      <c r="F33" s="26"/>
      <c r="G33" s="15"/>
      <c r="H33" s="15"/>
      <c r="I33" s="15">
        <f t="shared" si="0"/>
        <v>6</v>
      </c>
      <c r="J33" s="39">
        <f t="shared" si="1"/>
        <v>0.666666666666667</v>
      </c>
      <c r="K33" s="40">
        <v>50</v>
      </c>
      <c r="L33" s="15">
        <f>P33-草稿!P33</f>
        <v>0</v>
      </c>
      <c r="M33" s="15">
        <f>VLOOKUP(B33,草稿!$AR:$AV,5,FALSE)/10000</f>
        <v>3.6</v>
      </c>
      <c r="N33" s="15"/>
      <c r="O33" s="26"/>
      <c r="P33" s="15">
        <f t="shared" si="2"/>
        <v>3.6</v>
      </c>
      <c r="Q33" s="60">
        <f t="shared" si="3"/>
        <v>0.072</v>
      </c>
      <c r="R33" s="40">
        <v>1</v>
      </c>
      <c r="S33" s="61"/>
      <c r="T33" s="70"/>
      <c r="U33" s="70"/>
      <c r="V33" s="15">
        <f t="shared" si="4"/>
        <v>0</v>
      </c>
      <c r="W33" s="71">
        <f t="shared" si="5"/>
        <v>0</v>
      </c>
      <c r="X33" s="62">
        <f t="shared" si="6"/>
        <v>0.0369333333333333</v>
      </c>
    </row>
    <row r="34" ht="17.25" spans="1:24">
      <c r="A34" s="25"/>
      <c r="B34" s="13" t="s">
        <v>90</v>
      </c>
      <c r="C34" s="14">
        <v>17</v>
      </c>
      <c r="D34" s="15">
        <f>I34-草稿!I34</f>
        <v>0</v>
      </c>
      <c r="E34" s="15">
        <f>VLOOKUP(B34,草稿!$AR:$AV,4,FALSE)</f>
        <v>0</v>
      </c>
      <c r="F34" s="26"/>
      <c r="G34" s="15"/>
      <c r="H34" s="15"/>
      <c r="I34" s="15">
        <f t="shared" si="0"/>
        <v>0</v>
      </c>
      <c r="J34" s="39">
        <f t="shared" si="1"/>
        <v>0</v>
      </c>
      <c r="K34" s="40">
        <v>50</v>
      </c>
      <c r="L34" s="15">
        <f>P34-草稿!P34</f>
        <v>0</v>
      </c>
      <c r="M34" s="15">
        <f>VLOOKUP(B34,草稿!$AR:$AV,5,FALSE)/10000</f>
        <v>2.988</v>
      </c>
      <c r="N34" s="15"/>
      <c r="O34" s="26"/>
      <c r="P34" s="15">
        <f t="shared" si="2"/>
        <v>2.988</v>
      </c>
      <c r="Q34" s="60">
        <f t="shared" si="3"/>
        <v>0.05976</v>
      </c>
      <c r="R34" s="40">
        <v>1</v>
      </c>
      <c r="S34" s="61"/>
      <c r="T34" s="70"/>
      <c r="U34" s="70"/>
      <c r="V34" s="15">
        <f t="shared" si="4"/>
        <v>0</v>
      </c>
      <c r="W34" s="71">
        <f t="shared" si="5"/>
        <v>0</v>
      </c>
      <c r="X34" s="62">
        <f t="shared" si="6"/>
        <v>0.002988</v>
      </c>
    </row>
    <row r="35" ht="17.25" spans="1:24">
      <c r="A35" s="25"/>
      <c r="B35" s="13" t="s">
        <v>102</v>
      </c>
      <c r="C35" s="14">
        <v>9</v>
      </c>
      <c r="D35" s="15">
        <f>I35-草稿!I35</f>
        <v>0</v>
      </c>
      <c r="E35" s="15">
        <f>VLOOKUP(B35,草稿!$AR:$AV,4,FALSE)</f>
        <v>0</v>
      </c>
      <c r="F35" s="26"/>
      <c r="G35" s="15"/>
      <c r="H35" s="15"/>
      <c r="I35" s="15">
        <f t="shared" si="0"/>
        <v>0</v>
      </c>
      <c r="J35" s="39">
        <f t="shared" si="1"/>
        <v>0</v>
      </c>
      <c r="K35" s="40">
        <v>170</v>
      </c>
      <c r="L35" s="15">
        <f>P35-草稿!P35</f>
        <v>0.129999999999999</v>
      </c>
      <c r="M35" s="15">
        <f>VLOOKUP(B35,草稿!$AR:$AV,5,FALSE)/10000</f>
        <v>9.5262</v>
      </c>
      <c r="N35" s="15"/>
      <c r="O35" s="26"/>
      <c r="P35" s="15">
        <f t="shared" si="2"/>
        <v>9.5262</v>
      </c>
      <c r="Q35" s="60">
        <f t="shared" si="3"/>
        <v>0.0560364705882353</v>
      </c>
      <c r="R35" s="40">
        <v>1</v>
      </c>
      <c r="S35" s="61"/>
      <c r="T35" s="70"/>
      <c r="U35" s="70"/>
      <c r="V35" s="15">
        <f t="shared" si="4"/>
        <v>0</v>
      </c>
      <c r="W35" s="71">
        <f t="shared" si="5"/>
        <v>0</v>
      </c>
      <c r="X35" s="62">
        <f t="shared" si="6"/>
        <v>0.00280182352941176</v>
      </c>
    </row>
    <row r="36" ht="17.25" spans="1:24">
      <c r="A36" s="25"/>
      <c r="B36" s="17" t="s">
        <v>61</v>
      </c>
      <c r="C36" s="18">
        <v>9</v>
      </c>
      <c r="D36" s="15">
        <f>I36-草稿!I36</f>
        <v>2</v>
      </c>
      <c r="E36" s="15">
        <f>VLOOKUP(B36,草稿!$AR:$AV,4,FALSE)</f>
        <v>2</v>
      </c>
      <c r="F36" s="19"/>
      <c r="G36" s="15"/>
      <c r="H36" s="15"/>
      <c r="I36" s="15">
        <f t="shared" si="0"/>
        <v>2</v>
      </c>
      <c r="J36" s="39">
        <f t="shared" si="1"/>
        <v>0.222222222222222</v>
      </c>
      <c r="K36" s="42">
        <v>60</v>
      </c>
      <c r="L36" s="15">
        <f>P36-草稿!P36</f>
        <v>0</v>
      </c>
      <c r="M36" s="15">
        <f>VLOOKUP(B36,草稿!$AR:$AV,5,FALSE)/10000</f>
        <v>1</v>
      </c>
      <c r="N36" s="15"/>
      <c r="O36" s="26"/>
      <c r="P36" s="15">
        <f t="shared" si="2"/>
        <v>1</v>
      </c>
      <c r="Q36" s="60">
        <f t="shared" si="3"/>
        <v>0.0166666666666667</v>
      </c>
      <c r="R36" s="40">
        <v>1</v>
      </c>
      <c r="S36" s="61"/>
      <c r="T36" s="70"/>
      <c r="U36" s="70"/>
      <c r="V36" s="15">
        <f t="shared" si="4"/>
        <v>0</v>
      </c>
      <c r="W36" s="71">
        <f t="shared" si="5"/>
        <v>0</v>
      </c>
      <c r="X36" s="62">
        <f t="shared" si="6"/>
        <v>0.0119444444444444</v>
      </c>
    </row>
    <row r="37" ht="18" spans="1:24">
      <c r="A37" s="27"/>
      <c r="B37" s="28" t="s">
        <v>199</v>
      </c>
      <c r="C37" s="29">
        <v>9</v>
      </c>
      <c r="D37" s="23">
        <f>I37-草稿!I37</f>
        <v>0</v>
      </c>
      <c r="E37" s="15">
        <f>VLOOKUP(B37,草稿!$AR:$AV,4,FALSE)</f>
        <v>0</v>
      </c>
      <c r="F37" s="30"/>
      <c r="G37" s="23"/>
      <c r="H37" s="23"/>
      <c r="I37" s="23">
        <f t="shared" si="0"/>
        <v>0</v>
      </c>
      <c r="J37" s="45">
        <f t="shared" si="1"/>
        <v>0</v>
      </c>
      <c r="K37" s="46">
        <v>30</v>
      </c>
      <c r="L37" s="23">
        <f>P37-草稿!P37</f>
        <v>0</v>
      </c>
      <c r="M37" s="15">
        <f>VLOOKUP(B37,草稿!$AR:$AV,5,FALSE)/10000</f>
        <v>0</v>
      </c>
      <c r="N37" s="23"/>
      <c r="O37" s="30"/>
      <c r="P37" s="23">
        <f t="shared" si="2"/>
        <v>0</v>
      </c>
      <c r="Q37" s="72">
        <f t="shared" si="3"/>
        <v>0</v>
      </c>
      <c r="R37" s="46">
        <v>1</v>
      </c>
      <c r="S37" s="67"/>
      <c r="T37" s="73"/>
      <c r="U37" s="73"/>
      <c r="V37" s="23">
        <f t="shared" si="4"/>
        <v>0</v>
      </c>
      <c r="W37" s="74">
        <f t="shared" si="5"/>
        <v>0</v>
      </c>
      <c r="X37" s="75">
        <f t="shared" si="6"/>
        <v>0</v>
      </c>
    </row>
    <row r="38" ht="18" spans="1:24">
      <c r="A38" s="25" t="s">
        <v>227</v>
      </c>
      <c r="B38" s="13" t="s">
        <v>93</v>
      </c>
      <c r="C38" s="14">
        <v>9</v>
      </c>
      <c r="D38" s="15">
        <f>I38-草稿!I38</f>
        <v>2</v>
      </c>
      <c r="E38" s="15">
        <f>VLOOKUP(B38,草稿!$AR:$AV,4,FALSE)</f>
        <v>10</v>
      </c>
      <c r="F38" s="26"/>
      <c r="G38" s="15"/>
      <c r="H38" s="15"/>
      <c r="I38" s="15">
        <f t="shared" si="0"/>
        <v>10</v>
      </c>
      <c r="J38" s="39">
        <f t="shared" si="1"/>
        <v>1.11111111111111</v>
      </c>
      <c r="K38" s="40">
        <v>30</v>
      </c>
      <c r="L38" s="15">
        <f>P38-草稿!P38</f>
        <v>0</v>
      </c>
      <c r="M38" s="15">
        <f>VLOOKUP(B38,草稿!$AR:$AV,5,FALSE)/10000</f>
        <v>8.4</v>
      </c>
      <c r="N38" s="15"/>
      <c r="O38" s="26"/>
      <c r="P38" s="15">
        <f t="shared" si="2"/>
        <v>8.4</v>
      </c>
      <c r="Q38" s="60">
        <f t="shared" si="3"/>
        <v>0.28</v>
      </c>
      <c r="R38" s="40">
        <v>1</v>
      </c>
      <c r="S38" s="61"/>
      <c r="T38" s="70"/>
      <c r="U38" s="70"/>
      <c r="V38" s="15">
        <f t="shared" si="4"/>
        <v>0</v>
      </c>
      <c r="W38" s="71">
        <f t="shared" si="5"/>
        <v>0</v>
      </c>
      <c r="X38" s="62">
        <f t="shared" si="6"/>
        <v>0.0695555555555555</v>
      </c>
    </row>
    <row r="39" ht="17.25" spans="1:24">
      <c r="A39" s="25"/>
      <c r="B39" s="13" t="s">
        <v>241</v>
      </c>
      <c r="C39" s="14">
        <v>9</v>
      </c>
      <c r="D39" s="15">
        <f>I39-草稿!I39</f>
        <v>-5</v>
      </c>
      <c r="E39" s="15">
        <f>VLOOKUP(B39,草稿!$AR:$AV,4,FALSE)</f>
        <v>0</v>
      </c>
      <c r="F39" s="26"/>
      <c r="G39" s="15"/>
      <c r="H39" s="15">
        <v>-5</v>
      </c>
      <c r="I39" s="15">
        <f t="shared" si="0"/>
        <v>-5</v>
      </c>
      <c r="J39" s="39">
        <f t="shared" si="1"/>
        <v>-0.555555555555556</v>
      </c>
      <c r="K39" s="40">
        <v>40</v>
      </c>
      <c r="L39" s="15">
        <f>P39-草稿!P39</f>
        <v>0</v>
      </c>
      <c r="M39" s="15">
        <f>VLOOKUP(B39,草稿!$AR:$AV,5,FALSE)/10000</f>
        <v>5</v>
      </c>
      <c r="N39" s="15">
        <v>10</v>
      </c>
      <c r="O39" s="26"/>
      <c r="P39" s="15">
        <f t="shared" si="2"/>
        <v>15</v>
      </c>
      <c r="Q39" s="60">
        <f t="shared" si="3"/>
        <v>0.375</v>
      </c>
      <c r="R39" s="40">
        <v>1</v>
      </c>
      <c r="S39" s="61"/>
      <c r="T39" s="70"/>
      <c r="U39" s="70"/>
      <c r="V39" s="15">
        <f t="shared" si="4"/>
        <v>0</v>
      </c>
      <c r="W39" s="71">
        <f t="shared" si="5"/>
        <v>0</v>
      </c>
      <c r="X39" s="62">
        <f t="shared" si="6"/>
        <v>-0.0090277777777778</v>
      </c>
    </row>
    <row r="40" ht="17.25" spans="1:24">
      <c r="A40" s="25"/>
      <c r="B40" s="13" t="s">
        <v>225</v>
      </c>
      <c r="C40" s="14">
        <v>9</v>
      </c>
      <c r="D40" s="15">
        <f>I40-草稿!I40</f>
        <v>2</v>
      </c>
      <c r="E40" s="15">
        <f>VLOOKUP(B40,草稿!$AR:$AV,4,FALSE)</f>
        <v>9</v>
      </c>
      <c r="F40" s="26"/>
      <c r="G40" s="15"/>
      <c r="H40" s="15"/>
      <c r="I40" s="15">
        <f t="shared" si="0"/>
        <v>9</v>
      </c>
      <c r="J40" s="39">
        <f t="shared" si="1"/>
        <v>1</v>
      </c>
      <c r="K40" s="40">
        <v>20</v>
      </c>
      <c r="L40" s="15">
        <f>P40-草稿!P40</f>
        <v>0</v>
      </c>
      <c r="M40" s="15">
        <f>VLOOKUP(B40,草稿!$AR:$AV,5,FALSE)/10000</f>
        <v>0.6</v>
      </c>
      <c r="N40" s="15"/>
      <c r="O40" s="26"/>
      <c r="P40" s="15">
        <f t="shared" si="2"/>
        <v>0.6</v>
      </c>
      <c r="Q40" s="60">
        <f t="shared" si="3"/>
        <v>0.03</v>
      </c>
      <c r="R40" s="40">
        <v>1</v>
      </c>
      <c r="S40" s="61"/>
      <c r="T40" s="70"/>
      <c r="U40" s="70"/>
      <c r="V40" s="15">
        <f t="shared" si="4"/>
        <v>0</v>
      </c>
      <c r="W40" s="71">
        <f t="shared" si="5"/>
        <v>0</v>
      </c>
      <c r="X40" s="62">
        <f t="shared" si="6"/>
        <v>0.0515</v>
      </c>
    </row>
    <row r="41" ht="17.25" spans="1:24">
      <c r="A41" s="25"/>
      <c r="B41" s="13" t="s">
        <v>82</v>
      </c>
      <c r="C41" s="14">
        <v>9</v>
      </c>
      <c r="D41" s="15">
        <f>I41-草稿!I41</f>
        <v>0</v>
      </c>
      <c r="E41" s="15">
        <f>VLOOKUP(B41,草稿!$AR:$AV,4,FALSE)</f>
        <v>1</v>
      </c>
      <c r="F41" s="26"/>
      <c r="G41" s="15"/>
      <c r="H41" s="15"/>
      <c r="I41" s="15">
        <f t="shared" si="0"/>
        <v>1</v>
      </c>
      <c r="J41" s="39">
        <f t="shared" si="1"/>
        <v>0.111111111111111</v>
      </c>
      <c r="K41" s="40">
        <v>20</v>
      </c>
      <c r="L41" s="15">
        <f>P41-草稿!P41</f>
        <v>0</v>
      </c>
      <c r="M41" s="15">
        <f>VLOOKUP(B41,草稿!$AR:$AV,5,FALSE)/10000</f>
        <v>1.3</v>
      </c>
      <c r="N41" s="15">
        <v>5</v>
      </c>
      <c r="O41" s="26"/>
      <c r="P41" s="15">
        <f t="shared" si="2"/>
        <v>6.3</v>
      </c>
      <c r="Q41" s="60">
        <f t="shared" si="3"/>
        <v>0.315</v>
      </c>
      <c r="R41" s="40">
        <v>1</v>
      </c>
      <c r="S41" s="61"/>
      <c r="T41" s="70"/>
      <c r="U41" s="70"/>
      <c r="V41" s="15">
        <f t="shared" si="4"/>
        <v>0</v>
      </c>
      <c r="W41" s="71">
        <f t="shared" si="5"/>
        <v>0</v>
      </c>
      <c r="X41" s="62">
        <f t="shared" si="6"/>
        <v>0.0213055555555555</v>
      </c>
    </row>
    <row r="42" ht="17.25" spans="1:24">
      <c r="A42" s="25"/>
      <c r="B42" s="13" t="s">
        <v>290</v>
      </c>
      <c r="C42" s="14">
        <v>9</v>
      </c>
      <c r="D42" s="15">
        <f>I42-草稿!I42</f>
        <v>1</v>
      </c>
      <c r="E42" s="15">
        <f>VLOOKUP(B42,草稿!$AR:$AV,4,FALSE)</f>
        <v>2</v>
      </c>
      <c r="F42" s="26"/>
      <c r="G42" s="15"/>
      <c r="H42" s="15"/>
      <c r="I42" s="15">
        <f t="shared" si="0"/>
        <v>2</v>
      </c>
      <c r="J42" s="39">
        <f t="shared" si="1"/>
        <v>0.222222222222222</v>
      </c>
      <c r="K42" s="40">
        <v>40</v>
      </c>
      <c r="L42" s="15">
        <f>P42-草稿!P42</f>
        <v>0</v>
      </c>
      <c r="M42" s="15">
        <f>VLOOKUP(B42,草稿!$AR:$AV,5,FALSE)/10000</f>
        <v>5</v>
      </c>
      <c r="N42" s="15"/>
      <c r="O42" s="26"/>
      <c r="P42" s="15">
        <f t="shared" si="2"/>
        <v>5</v>
      </c>
      <c r="Q42" s="60">
        <f t="shared" si="3"/>
        <v>0.125</v>
      </c>
      <c r="R42" s="40">
        <v>1</v>
      </c>
      <c r="S42" s="61"/>
      <c r="T42" s="70"/>
      <c r="U42" s="70"/>
      <c r="V42" s="15">
        <f t="shared" si="4"/>
        <v>0</v>
      </c>
      <c r="W42" s="71">
        <f t="shared" si="5"/>
        <v>0</v>
      </c>
      <c r="X42" s="62">
        <f t="shared" si="6"/>
        <v>0.0173611111111111</v>
      </c>
    </row>
    <row r="43" ht="17.25" spans="1:24">
      <c r="A43" s="25"/>
      <c r="B43" s="13" t="s">
        <v>221</v>
      </c>
      <c r="C43" s="14">
        <v>9</v>
      </c>
      <c r="D43" s="15">
        <f>I43-草稿!I43</f>
        <v>0</v>
      </c>
      <c r="E43" s="15">
        <f>VLOOKUP(B43,草稿!$AR:$AV,4,FALSE)</f>
        <v>1</v>
      </c>
      <c r="F43" s="26"/>
      <c r="G43" s="15"/>
      <c r="H43" s="15"/>
      <c r="I43" s="15">
        <f t="shared" si="0"/>
        <v>1</v>
      </c>
      <c r="J43" s="39">
        <f t="shared" si="1"/>
        <v>0.111111111111111</v>
      </c>
      <c r="K43" s="40">
        <v>40</v>
      </c>
      <c r="L43" s="15">
        <f>P43-草稿!P43</f>
        <v>1.2</v>
      </c>
      <c r="M43" s="15">
        <f>VLOOKUP(B43,草稿!$AR:$AV,5,FALSE)/10000</f>
        <v>5.2</v>
      </c>
      <c r="N43" s="15"/>
      <c r="O43" s="26"/>
      <c r="P43" s="15">
        <f t="shared" si="2"/>
        <v>5.2</v>
      </c>
      <c r="Q43" s="60">
        <f t="shared" si="3"/>
        <v>0.13</v>
      </c>
      <c r="R43" s="40">
        <v>1</v>
      </c>
      <c r="S43" s="61"/>
      <c r="T43" s="70"/>
      <c r="U43" s="70"/>
      <c r="V43" s="15">
        <f t="shared" si="4"/>
        <v>0</v>
      </c>
      <c r="W43" s="71">
        <f t="shared" si="5"/>
        <v>0</v>
      </c>
      <c r="X43" s="62">
        <f t="shared" si="6"/>
        <v>0.0120555555555556</v>
      </c>
    </row>
    <row r="44" ht="17.25" spans="1:24">
      <c r="A44" s="25"/>
      <c r="B44" s="13" t="s">
        <v>182</v>
      </c>
      <c r="C44" s="14">
        <v>12</v>
      </c>
      <c r="D44" s="15">
        <f>I44-草稿!I44</f>
        <v>0</v>
      </c>
      <c r="E44" s="15">
        <f>VLOOKUP(B44,草稿!$AR:$AV,4,FALSE)</f>
        <v>6</v>
      </c>
      <c r="F44" s="26">
        <v>6</v>
      </c>
      <c r="G44" s="15"/>
      <c r="H44" s="15"/>
      <c r="I44" s="15">
        <f t="shared" si="0"/>
        <v>12</v>
      </c>
      <c r="J44" s="39">
        <f t="shared" si="1"/>
        <v>1</v>
      </c>
      <c r="K44" s="40">
        <v>50</v>
      </c>
      <c r="L44" s="15">
        <f>P44-草稿!P44</f>
        <v>0</v>
      </c>
      <c r="M44" s="15">
        <f>VLOOKUP(B44,草稿!$AR:$AV,5,FALSE)/10000</f>
        <v>5.8</v>
      </c>
      <c r="N44" s="15"/>
      <c r="O44" s="26"/>
      <c r="P44" s="15">
        <f t="shared" si="2"/>
        <v>5.8</v>
      </c>
      <c r="Q44" s="60">
        <f t="shared" si="3"/>
        <v>0.116</v>
      </c>
      <c r="R44" s="40">
        <v>1</v>
      </c>
      <c r="S44" s="61">
        <v>2</v>
      </c>
      <c r="T44" s="70">
        <v>1</v>
      </c>
      <c r="U44" s="70"/>
      <c r="V44" s="15">
        <f t="shared" si="4"/>
        <v>3</v>
      </c>
      <c r="W44" s="71">
        <f t="shared" si="5"/>
        <v>3</v>
      </c>
      <c r="X44" s="62">
        <f t="shared" si="6"/>
        <v>0.1158</v>
      </c>
    </row>
    <row r="45" ht="17.25" spans="1:24">
      <c r="A45" s="25"/>
      <c r="B45" s="17" t="s">
        <v>213</v>
      </c>
      <c r="C45" s="14">
        <v>9</v>
      </c>
      <c r="D45" s="15">
        <f>I45-草稿!I45</f>
        <v>0</v>
      </c>
      <c r="E45" s="15">
        <f>VLOOKUP(B45,草稿!$AR:$AV,4,FALSE)</f>
        <v>2</v>
      </c>
      <c r="F45" s="26"/>
      <c r="G45" s="15"/>
      <c r="H45" s="15"/>
      <c r="I45" s="15">
        <f t="shared" si="0"/>
        <v>2</v>
      </c>
      <c r="J45" s="39">
        <f t="shared" si="1"/>
        <v>0.222222222222222</v>
      </c>
      <c r="K45" s="40">
        <v>30</v>
      </c>
      <c r="L45" s="15">
        <f>P45-草稿!P45</f>
        <v>0</v>
      </c>
      <c r="M45" s="15">
        <f>VLOOKUP(B45,草稿!$AR:$AV,5,FALSE)/10000</f>
        <v>0</v>
      </c>
      <c r="N45" s="15"/>
      <c r="O45" s="26"/>
      <c r="P45" s="15">
        <f t="shared" si="2"/>
        <v>0</v>
      </c>
      <c r="Q45" s="60">
        <f t="shared" si="3"/>
        <v>0</v>
      </c>
      <c r="R45" s="40">
        <v>1</v>
      </c>
      <c r="S45" s="61"/>
      <c r="T45" s="70"/>
      <c r="U45" s="70"/>
      <c r="V45" s="15">
        <f t="shared" si="4"/>
        <v>0</v>
      </c>
      <c r="W45" s="71">
        <f t="shared" si="5"/>
        <v>0</v>
      </c>
      <c r="X45" s="62">
        <f t="shared" si="6"/>
        <v>0.0111111111111111</v>
      </c>
    </row>
    <row r="46" ht="17.25" spans="1:24">
      <c r="A46" s="25"/>
      <c r="B46" s="13" t="s">
        <v>229</v>
      </c>
      <c r="C46" s="14">
        <v>9</v>
      </c>
      <c r="D46" s="15">
        <f>I46-草稿!I46</f>
        <v>0</v>
      </c>
      <c r="E46" s="15">
        <f>VLOOKUP(B46,草稿!$AR:$AV,4,FALSE)</f>
        <v>1</v>
      </c>
      <c r="F46" s="26"/>
      <c r="G46" s="15"/>
      <c r="H46" s="15"/>
      <c r="I46" s="15">
        <f t="shared" si="0"/>
        <v>1</v>
      </c>
      <c r="J46" s="39">
        <f t="shared" si="1"/>
        <v>0.111111111111111</v>
      </c>
      <c r="K46" s="40">
        <v>20</v>
      </c>
      <c r="L46" s="15">
        <f>P46-草稿!P46</f>
        <v>0</v>
      </c>
      <c r="M46" s="15">
        <f>VLOOKUP(B46,草稿!$AR:$AV,5,FALSE)/10000</f>
        <v>0</v>
      </c>
      <c r="N46" s="15"/>
      <c r="O46" s="26"/>
      <c r="P46" s="15">
        <f t="shared" si="2"/>
        <v>0</v>
      </c>
      <c r="Q46" s="60">
        <f t="shared" si="3"/>
        <v>0</v>
      </c>
      <c r="R46" s="40">
        <v>1</v>
      </c>
      <c r="S46" s="61"/>
      <c r="T46" s="70"/>
      <c r="U46" s="70"/>
      <c r="V46" s="15">
        <f t="shared" si="4"/>
        <v>0</v>
      </c>
      <c r="W46" s="71">
        <f t="shared" si="5"/>
        <v>0</v>
      </c>
      <c r="X46" s="62">
        <f t="shared" si="6"/>
        <v>0.00555555555555555</v>
      </c>
    </row>
    <row r="47" ht="18" spans="1:24">
      <c r="A47" s="31"/>
      <c r="B47" s="32" t="s">
        <v>133</v>
      </c>
      <c r="C47" s="14">
        <v>9</v>
      </c>
      <c r="D47" s="15">
        <f>I47-草稿!I47</f>
        <v>0</v>
      </c>
      <c r="E47" s="15">
        <f>VLOOKUP(B47,草稿!$AR:$AV,4,FALSE)</f>
        <v>0</v>
      </c>
      <c r="F47" s="26"/>
      <c r="G47" s="15"/>
      <c r="H47" s="15"/>
      <c r="I47" s="15">
        <f t="shared" si="0"/>
        <v>0</v>
      </c>
      <c r="J47" s="47">
        <f t="shared" si="1"/>
        <v>0</v>
      </c>
      <c r="K47" s="40">
        <v>30</v>
      </c>
      <c r="L47" s="48">
        <f>P47-草稿!P47</f>
        <v>0</v>
      </c>
      <c r="M47" s="15">
        <f>VLOOKUP(B47,草稿!$AR:$AV,5,FALSE)/10000</f>
        <v>0</v>
      </c>
      <c r="N47" s="15">
        <v>2.5</v>
      </c>
      <c r="O47" s="26"/>
      <c r="P47" s="15">
        <f t="shared" si="2"/>
        <v>2.5</v>
      </c>
      <c r="Q47" s="60">
        <f t="shared" si="3"/>
        <v>0.0833333333333333</v>
      </c>
      <c r="R47" s="40">
        <v>1</v>
      </c>
      <c r="S47" s="61"/>
      <c r="T47" s="70"/>
      <c r="U47" s="70"/>
      <c r="V47" s="15">
        <f t="shared" si="4"/>
        <v>0</v>
      </c>
      <c r="W47" s="71">
        <f t="shared" si="5"/>
        <v>0</v>
      </c>
      <c r="X47" s="62">
        <f t="shared" si="6"/>
        <v>0.00416666666666667</v>
      </c>
    </row>
    <row r="48" ht="18.75" spans="1:24">
      <c r="A48" s="33" t="s">
        <v>264</v>
      </c>
      <c r="B48" s="34"/>
      <c r="C48" s="35">
        <f t="shared" ref="C48:I48" si="7">SUM(C4:C47)</f>
        <v>686</v>
      </c>
      <c r="D48" s="36">
        <f t="shared" si="7"/>
        <v>15</v>
      </c>
      <c r="E48" s="15">
        <f t="shared" si="7"/>
        <v>139</v>
      </c>
      <c r="F48" s="36">
        <f t="shared" si="7"/>
        <v>100</v>
      </c>
      <c r="G48" s="36">
        <f t="shared" si="7"/>
        <v>0</v>
      </c>
      <c r="H48" s="36">
        <f t="shared" si="7"/>
        <v>0</v>
      </c>
      <c r="I48" s="36">
        <f t="shared" si="7"/>
        <v>239</v>
      </c>
      <c r="J48" s="49">
        <f t="shared" si="1"/>
        <v>0.348396501457726</v>
      </c>
      <c r="K48" s="35">
        <f t="shared" ref="K48:P48" si="8">SUM(K4:K47)</f>
        <v>3410</v>
      </c>
      <c r="L48" s="36">
        <f t="shared" si="8"/>
        <v>89.01</v>
      </c>
      <c r="M48" s="15">
        <f t="shared" si="8"/>
        <v>781.8985</v>
      </c>
      <c r="N48" s="36">
        <f t="shared" si="8"/>
        <v>56.6921</v>
      </c>
      <c r="O48" s="36">
        <f t="shared" si="8"/>
        <v>0</v>
      </c>
      <c r="P48" s="36">
        <f t="shared" si="8"/>
        <v>838.5906</v>
      </c>
      <c r="Q48" s="76">
        <f t="shared" si="3"/>
        <v>0.245920997067449</v>
      </c>
      <c r="R48" s="77">
        <f t="shared" ref="R48:V48" si="9">SUM(R4:R47)</f>
        <v>57</v>
      </c>
      <c r="S48" s="78">
        <f t="shared" si="9"/>
        <v>16</v>
      </c>
      <c r="T48" s="78">
        <f t="shared" si="9"/>
        <v>44</v>
      </c>
      <c r="U48" s="78">
        <f t="shared" si="9"/>
        <v>0</v>
      </c>
      <c r="V48" s="78">
        <f t="shared" si="9"/>
        <v>60</v>
      </c>
      <c r="W48" s="76">
        <f t="shared" si="5"/>
        <v>1.05263157894737</v>
      </c>
      <c r="X48" s="79">
        <f t="shared" si="6"/>
        <v>0.0823474538736272</v>
      </c>
    </row>
    <row r="49" customFormat="1"/>
    <row r="50" customFormat="1"/>
    <row r="51" customFormat="1" spans="1:3">
      <c r="A51" t="s">
        <v>1065</v>
      </c>
      <c r="B51" t="s">
        <v>39</v>
      </c>
      <c r="C51" t="s">
        <v>1066</v>
      </c>
    </row>
    <row r="52" customFormat="1" spans="1:3">
      <c r="A52" t="s">
        <v>1067</v>
      </c>
      <c r="B52" t="s">
        <v>1068</v>
      </c>
      <c r="C52" t="s">
        <v>1069</v>
      </c>
    </row>
    <row r="53" customFormat="1" spans="1:3">
      <c r="A53" t="s">
        <v>1070</v>
      </c>
      <c r="B53" t="s">
        <v>1071</v>
      </c>
      <c r="C53" t="s">
        <v>1079</v>
      </c>
    </row>
    <row r="54" customFormat="1" spans="1:3">
      <c r="A54" t="s">
        <v>1073</v>
      </c>
      <c r="B54" t="s">
        <v>1074</v>
      </c>
      <c r="C54" t="s">
        <v>1075</v>
      </c>
    </row>
    <row r="55" customFormat="1" spans="1:3">
      <c r="A55" t="s">
        <v>1076</v>
      </c>
      <c r="B55" t="s">
        <v>1077</v>
      </c>
      <c r="C55" t="s">
        <v>1078</v>
      </c>
    </row>
    <row r="57" spans="2:2">
      <c r="B57" t="s">
        <v>1080</v>
      </c>
    </row>
  </sheetData>
  <mergeCells count="11">
    <mergeCell ref="A1:X1"/>
    <mergeCell ref="C2:J2"/>
    <mergeCell ref="K2:Q2"/>
    <mergeCell ref="R2:W2"/>
    <mergeCell ref="A48:B48"/>
    <mergeCell ref="A2:A3"/>
    <mergeCell ref="A4:A18"/>
    <mergeCell ref="A19:A37"/>
    <mergeCell ref="A38:A47"/>
    <mergeCell ref="B2:B3"/>
    <mergeCell ref="X2:X3"/>
  </mergeCells>
  <conditionalFormatting sqref="D4:D47">
    <cfRule type="cellIs" dxfId="0" priority="2" operator="greaterThan">
      <formula>0</formula>
    </cfRule>
  </conditionalFormatting>
  <conditionalFormatting sqref="E4:E48">
    <cfRule type="cellIs" dxfId="1" priority="6" operator="equal">
      <formula>0</formula>
    </cfRule>
  </conditionalFormatting>
  <conditionalFormatting sqref="I4:I47">
    <cfRule type="cellIs" dxfId="2" priority="4" operator="equal">
      <formula>0</formula>
    </cfRule>
  </conditionalFormatting>
  <conditionalFormatting sqref="J4:J47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{1c348c56-45e7-4486-85c9-b7d942001704}</x14:id>
        </ext>
      </extLst>
    </cfRule>
    <cfRule type="dataBar" priority="16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{f34128c5-9877-4a2c-b3d3-f68093247f8c}</x14:id>
        </ext>
      </extLst>
    </cfRule>
    <cfRule type="dataBar" priority="15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{71e91d90-5eed-4238-9913-e9f096f2eba9}</x14:id>
        </ext>
      </extLst>
    </cfRule>
    <cfRule type="dataBar" priority="1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{abb79634-eb83-4f8b-a364-96c66c0a4041}</x14:id>
        </ext>
      </extLst>
    </cfRule>
    <cfRule type="dataBar" priority="1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{52feb4f8-2581-4eda-8dd5-001a103254c3}</x14:id>
        </ext>
      </extLst>
    </cfRule>
  </conditionalFormatting>
  <conditionalFormatting sqref="L4:L47">
    <cfRule type="cellIs" dxfId="0" priority="1" operator="greaterThan">
      <formula>0</formula>
    </cfRule>
  </conditionalFormatting>
  <conditionalFormatting sqref="P4:P47">
    <cfRule type="cellIs" dxfId="1" priority="7" operator="equal">
      <formula>0</formula>
    </cfRule>
  </conditionalFormatting>
  <conditionalFormatting sqref="V4:V47">
    <cfRule type="cellIs" dxfId="2" priority="3" operator="equal">
      <formula>0</formula>
    </cfRule>
  </conditionalFormatting>
  <conditionalFormatting sqref="X4:X47">
    <cfRule type="top10" dxfId="3" priority="5" rank="10"/>
  </conditionalFormatting>
  <conditionalFormatting sqref="Q4:Q47 W4:W47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{a7936f55-0ffe-4b35-bfed-d7e34a4fd2be}</x14:id>
        </ext>
      </extLst>
    </cfRule>
    <cfRule type="dataBar" priority="1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{5e7dc138-db91-431c-9a03-590a253de945}</x14:id>
        </ext>
      </extLst>
    </cfRule>
    <cfRule type="dataBar" priority="10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{87de1ada-c2db-499b-b0bd-56f19bac899f}</x14:id>
        </ext>
      </extLst>
    </cfRule>
    <cfRule type="dataBar" priority="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{25cfb610-394b-49dc-80c1-817a6e3b01ad}</x14:id>
        </ext>
      </extLst>
    </cfRule>
    <cfRule type="dataBar" priority="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{3d68348b-4f8a-4cbe-b749-3c9eb735fa56}</x14:id>
        </ext>
      </extLst>
    </cfRule>
  </conditionalFormatting>
  <pageMargins left="0.75" right="0.75" top="1" bottom="1" header="0.5" footer="0.5"/>
  <headerFooter/>
  <ignoredErrors>
    <ignoredError sqref="J48 Q48" formula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c348c56-45e7-4486-85c9-b7d94200170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f34128c5-9877-4a2c-b3d3-f68093247f8c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71e91d90-5eed-4238-9913-e9f096f2eba9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abb79634-eb83-4f8b-a364-96c66c0a404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52feb4f8-2581-4eda-8dd5-001a103254c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J4:J47</xm:sqref>
        </x14:conditionalFormatting>
        <x14:conditionalFormatting xmlns:xm="http://schemas.microsoft.com/office/excel/2006/main">
          <x14:cfRule type="dataBar" id="{a7936f55-0ffe-4b35-bfed-d7e34a4fd2b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5e7dc138-db91-431c-9a03-590a253de945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87de1ada-c2db-499b-b0bd-56f19bac899f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25cfb610-394b-49dc-80c1-817a6e3b01a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3d68348b-4f8a-4cbe-b749-3c9eb735fa5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Q4:Q47 W4:W47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V787"/>
  <sheetViews>
    <sheetView topLeftCell="A7" workbookViewId="0">
      <selection activeCell="P19" sqref="P19"/>
    </sheetView>
  </sheetViews>
  <sheetFormatPr defaultColWidth="9" defaultRowHeight="13.5"/>
  <cols>
    <col min="2" max="8" width="9" hidden="1" customWidth="1"/>
    <col min="10" max="15" width="9" hidden="1" customWidth="1"/>
    <col min="17" max="24" width="9" hidden="1" customWidth="1"/>
    <col min="27" max="27" width="21.025" style="80" customWidth="1"/>
    <col min="28" max="28" width="15.75" style="81"/>
    <col min="29" max="32" width="20.25" style="81"/>
    <col min="33" max="33" width="15" style="80" customWidth="1"/>
    <col min="35" max="35" width="9" style="82" customWidth="1"/>
    <col min="36" max="37" width="18.5083333333333" style="82" customWidth="1"/>
    <col min="38" max="38" width="21.25" style="82"/>
    <col min="39" max="42" width="27.625" style="82"/>
    <col min="44" max="44" width="21.25" style="83" customWidth="1"/>
    <col min="45" max="48" width="27.625" style="83" customWidth="1"/>
  </cols>
  <sheetData>
    <row r="1" ht="23.25" spans="1:48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AA1" s="81" t="s">
        <v>1</v>
      </c>
      <c r="AB1" t="s">
        <v>2</v>
      </c>
      <c r="AC1" t="s">
        <v>5</v>
      </c>
      <c r="AD1" t="s">
        <v>6</v>
      </c>
      <c r="AE1"/>
      <c r="AF1"/>
      <c r="AG1" s="80" t="s">
        <v>1</v>
      </c>
      <c r="AI1" s="86" t="s">
        <v>7</v>
      </c>
      <c r="AJ1" s="86" t="s">
        <v>8</v>
      </c>
      <c r="AK1" s="87"/>
      <c r="AL1" t="s">
        <v>1</v>
      </c>
      <c r="AM1" t="s">
        <v>11</v>
      </c>
      <c r="AN1" t="s">
        <v>12</v>
      </c>
      <c r="AO1"/>
      <c r="AP1"/>
      <c r="AR1" s="83" t="s">
        <v>1</v>
      </c>
      <c r="AS1" s="83" t="s">
        <v>11</v>
      </c>
      <c r="AT1" s="83" t="s">
        <v>12</v>
      </c>
      <c r="AU1" s="83" t="s">
        <v>11</v>
      </c>
      <c r="AV1" s="83" t="s">
        <v>12</v>
      </c>
    </row>
    <row r="2" ht="18" spans="1:48">
      <c r="A2" s="2" t="s">
        <v>22</v>
      </c>
      <c r="B2" s="3" t="s">
        <v>23</v>
      </c>
      <c r="C2" s="4" t="s">
        <v>24</v>
      </c>
      <c r="D2" s="5"/>
      <c r="E2" s="6"/>
      <c r="F2" s="6"/>
      <c r="G2" s="6"/>
      <c r="H2" s="6"/>
      <c r="I2" s="6"/>
      <c r="J2" s="6"/>
      <c r="K2" s="37" t="s">
        <v>25</v>
      </c>
      <c r="L2" s="5"/>
      <c r="M2" s="6"/>
      <c r="N2" s="6"/>
      <c r="O2" s="6"/>
      <c r="P2" s="6"/>
      <c r="Q2" s="50"/>
      <c r="R2" s="51" t="s">
        <v>26</v>
      </c>
      <c r="S2" s="52"/>
      <c r="T2" s="52"/>
      <c r="U2" s="52"/>
      <c r="V2" s="52"/>
      <c r="W2" s="53"/>
      <c r="X2" s="54" t="s">
        <v>27</v>
      </c>
      <c r="AA2" s="80">
        <f t="shared" ref="AA2:AA65" si="0">AG2</f>
        <v>0</v>
      </c>
      <c r="AB2" t="s">
        <v>28</v>
      </c>
      <c r="AC2">
        <v>0</v>
      </c>
      <c r="AD2">
        <v>0</v>
      </c>
      <c r="AE2"/>
      <c r="AF2"/>
      <c r="AG2" s="80">
        <f>IFERROR(VLOOKUP(AB2,$AI:$AJ,2,FALSE),0)</f>
        <v>0</v>
      </c>
      <c r="AI2" s="88" t="s">
        <v>29</v>
      </c>
      <c r="AJ2" s="89" t="s">
        <v>30</v>
      </c>
      <c r="AL2">
        <v>0</v>
      </c>
      <c r="AM2">
        <v>0</v>
      </c>
      <c r="AN2">
        <v>707800</v>
      </c>
      <c r="AO2"/>
      <c r="AP2"/>
      <c r="AR2" s="83">
        <v>0</v>
      </c>
      <c r="AS2" s="83">
        <v>0</v>
      </c>
      <c r="AT2" s="83">
        <v>707800</v>
      </c>
      <c r="AU2" s="83">
        <v>0</v>
      </c>
      <c r="AV2" s="83">
        <v>707800</v>
      </c>
    </row>
    <row r="3" ht="18.75" spans="1:48">
      <c r="A3" s="7"/>
      <c r="B3" s="8"/>
      <c r="C3" s="9" t="s">
        <v>36</v>
      </c>
      <c r="D3" s="84" t="s">
        <v>37</v>
      </c>
      <c r="E3" s="11" t="s">
        <v>38</v>
      </c>
      <c r="F3" s="11" t="s">
        <v>39</v>
      </c>
      <c r="G3" s="11" t="s">
        <v>40</v>
      </c>
      <c r="H3" s="11" t="s">
        <v>41</v>
      </c>
      <c r="I3" s="85" t="s">
        <v>42</v>
      </c>
      <c r="J3" s="11" t="s">
        <v>43</v>
      </c>
      <c r="K3" s="38" t="s">
        <v>36</v>
      </c>
      <c r="L3" s="10" t="s">
        <v>37</v>
      </c>
      <c r="M3" s="11" t="s">
        <v>38</v>
      </c>
      <c r="N3" s="11" t="s">
        <v>44</v>
      </c>
      <c r="O3" s="11" t="s">
        <v>39</v>
      </c>
      <c r="P3" s="11" t="s">
        <v>42</v>
      </c>
      <c r="Q3" s="55" t="s">
        <v>43</v>
      </c>
      <c r="R3" s="56" t="s">
        <v>36</v>
      </c>
      <c r="S3" s="57" t="s">
        <v>38</v>
      </c>
      <c r="T3" s="57" t="s">
        <v>39</v>
      </c>
      <c r="U3" s="57" t="s">
        <v>45</v>
      </c>
      <c r="V3" s="57" t="s">
        <v>42</v>
      </c>
      <c r="W3" s="58" t="s">
        <v>43</v>
      </c>
      <c r="X3" s="59"/>
      <c r="AA3" s="80">
        <f t="shared" si="0"/>
        <v>0</v>
      </c>
      <c r="AB3" t="s">
        <v>46</v>
      </c>
      <c r="AC3">
        <v>0</v>
      </c>
      <c r="AD3">
        <v>0</v>
      </c>
      <c r="AE3"/>
      <c r="AF3"/>
      <c r="AG3" s="80">
        <f>IFERROR(VLOOKUP(AB3,$AI:$AJ,2,FALSE),0)</f>
        <v>0</v>
      </c>
      <c r="AI3" s="90" t="s">
        <v>47</v>
      </c>
      <c r="AJ3" s="89" t="s">
        <v>30</v>
      </c>
      <c r="AL3" t="s">
        <v>30</v>
      </c>
      <c r="AM3">
        <v>0</v>
      </c>
      <c r="AN3">
        <v>40000</v>
      </c>
      <c r="AO3"/>
      <c r="AP3"/>
      <c r="AR3" s="83" t="s">
        <v>30</v>
      </c>
      <c r="AS3" s="83">
        <v>0</v>
      </c>
      <c r="AT3" s="83">
        <v>40000</v>
      </c>
      <c r="AU3" s="83">
        <v>0</v>
      </c>
      <c r="AV3" s="83">
        <v>40000</v>
      </c>
    </row>
    <row r="4" ht="17.25" spans="1:48">
      <c r="A4" s="12" t="s">
        <v>50</v>
      </c>
      <c r="B4" s="13" t="s">
        <v>49</v>
      </c>
      <c r="C4" s="14">
        <v>38</v>
      </c>
      <c r="D4" s="15"/>
      <c r="E4" s="15"/>
      <c r="F4" s="15"/>
      <c r="G4" s="15"/>
      <c r="H4" s="15"/>
      <c r="I4" s="15">
        <v>78</v>
      </c>
      <c r="J4" s="39">
        <f t="shared" ref="J4:J48" si="1">I4/C4</f>
        <v>2.05263157894737</v>
      </c>
      <c r="K4" s="40">
        <v>70</v>
      </c>
      <c r="L4" s="15"/>
      <c r="M4" s="15"/>
      <c r="N4" s="15"/>
      <c r="O4" s="15"/>
      <c r="P4" s="15">
        <v>42</v>
      </c>
      <c r="Q4" s="60">
        <f t="shared" ref="Q4:Q48" si="2">P4/K4</f>
        <v>0.6</v>
      </c>
      <c r="R4" s="40">
        <v>1</v>
      </c>
      <c r="S4" s="61"/>
      <c r="T4" s="61"/>
      <c r="U4" s="61"/>
      <c r="V4" s="15">
        <v>28</v>
      </c>
      <c r="W4" s="60">
        <f t="shared" ref="W4:W48" si="3">V4/R4</f>
        <v>28</v>
      </c>
      <c r="X4" s="62">
        <f t="shared" ref="X4:X48" si="4">IF(J4&gt;1.2,1.2,J4)*0.05+IF(Q4&gt;1.2,1.2,Q4)*0.05+IF(W4&gt;1.2,1.2,W4)*0.05</f>
        <v>0.15</v>
      </c>
      <c r="AA4" s="80" t="str">
        <f t="shared" si="0"/>
        <v>运营管理部</v>
      </c>
      <c r="AB4" t="s">
        <v>52</v>
      </c>
      <c r="AC4">
        <v>0</v>
      </c>
      <c r="AD4">
        <v>0</v>
      </c>
      <c r="AE4"/>
      <c r="AF4"/>
      <c r="AG4" s="80" t="str">
        <f>IFERROR(VLOOKUP(AB4,$AI:$AJ,2,FALSE),0)</f>
        <v>运营管理部</v>
      </c>
      <c r="AI4" s="90" t="s">
        <v>53</v>
      </c>
      <c r="AJ4" s="89" t="s">
        <v>30</v>
      </c>
      <c r="AL4" t="s">
        <v>54</v>
      </c>
      <c r="AM4">
        <v>1</v>
      </c>
      <c r="AN4">
        <v>111000</v>
      </c>
      <c r="AO4"/>
      <c r="AP4"/>
      <c r="AR4" s="83" t="s">
        <v>54</v>
      </c>
      <c r="AS4" s="83">
        <v>1</v>
      </c>
      <c r="AT4" s="83">
        <v>111000</v>
      </c>
      <c r="AU4" s="83">
        <v>1</v>
      </c>
      <c r="AV4" s="83">
        <v>111000</v>
      </c>
    </row>
    <row r="5" ht="17.25" spans="1:48">
      <c r="A5" s="16"/>
      <c r="B5" s="17" t="s">
        <v>69</v>
      </c>
      <c r="C5" s="18">
        <v>20</v>
      </c>
      <c r="D5" s="15"/>
      <c r="E5" s="15"/>
      <c r="F5" s="19"/>
      <c r="G5" s="15"/>
      <c r="H5" s="15"/>
      <c r="I5" s="15">
        <v>8</v>
      </c>
      <c r="J5" s="41">
        <f t="shared" si="1"/>
        <v>0.4</v>
      </c>
      <c r="K5" s="42">
        <v>80</v>
      </c>
      <c r="L5" s="15"/>
      <c r="M5" s="15"/>
      <c r="N5" s="15"/>
      <c r="O5" s="19"/>
      <c r="P5" s="15">
        <v>27.8</v>
      </c>
      <c r="Q5" s="63">
        <f t="shared" si="2"/>
        <v>0.3475</v>
      </c>
      <c r="R5" s="40">
        <v>2</v>
      </c>
      <c r="S5" s="61"/>
      <c r="T5" s="64"/>
      <c r="U5" s="61"/>
      <c r="V5" s="15">
        <v>1</v>
      </c>
      <c r="W5" s="63">
        <f t="shared" si="3"/>
        <v>0.5</v>
      </c>
      <c r="X5" s="65">
        <f t="shared" si="4"/>
        <v>0.062375</v>
      </c>
      <c r="AA5" s="80" t="str">
        <f t="shared" si="0"/>
        <v>川沙支行</v>
      </c>
      <c r="AB5" t="s">
        <v>59</v>
      </c>
      <c r="AC5">
        <v>0</v>
      </c>
      <c r="AD5">
        <v>0</v>
      </c>
      <c r="AE5"/>
      <c r="AF5"/>
      <c r="AG5" s="80" t="str">
        <f>IFERROR(VLOOKUP(AB5,$AI:$AJ,2,FALSE),0)</f>
        <v>川沙支行</v>
      </c>
      <c r="AI5" s="89" t="s">
        <v>60</v>
      </c>
      <c r="AJ5" s="89" t="s">
        <v>30</v>
      </c>
      <c r="AL5" t="s">
        <v>61</v>
      </c>
      <c r="AM5">
        <v>2</v>
      </c>
      <c r="AN5">
        <v>10000</v>
      </c>
      <c r="AO5"/>
      <c r="AP5"/>
      <c r="AR5" s="83" t="s">
        <v>61</v>
      </c>
      <c r="AS5" s="83">
        <v>2</v>
      </c>
      <c r="AT5" s="83">
        <v>10000</v>
      </c>
      <c r="AU5" s="83">
        <v>2</v>
      </c>
      <c r="AV5" s="83">
        <v>10000</v>
      </c>
    </row>
    <row r="6" ht="17.25" spans="1:48">
      <c r="A6" s="16"/>
      <c r="B6" s="17" t="s">
        <v>34</v>
      </c>
      <c r="C6" s="18">
        <v>22</v>
      </c>
      <c r="D6" s="15"/>
      <c r="E6" s="15"/>
      <c r="F6" s="19"/>
      <c r="G6" s="15"/>
      <c r="H6" s="15"/>
      <c r="I6" s="15">
        <v>5</v>
      </c>
      <c r="J6" s="41">
        <f t="shared" si="1"/>
        <v>0.227272727272727</v>
      </c>
      <c r="K6" s="42">
        <v>110</v>
      </c>
      <c r="L6" s="15"/>
      <c r="M6" s="15"/>
      <c r="N6" s="15"/>
      <c r="O6" s="19"/>
      <c r="P6" s="15">
        <v>28.47</v>
      </c>
      <c r="Q6" s="63">
        <f t="shared" si="2"/>
        <v>0.258818181818182</v>
      </c>
      <c r="R6" s="40">
        <v>3</v>
      </c>
      <c r="S6" s="61"/>
      <c r="T6" s="64"/>
      <c r="U6" s="61"/>
      <c r="V6" s="15">
        <v>0</v>
      </c>
      <c r="W6" s="63">
        <f t="shared" si="3"/>
        <v>0</v>
      </c>
      <c r="X6" s="65">
        <f t="shared" si="4"/>
        <v>0.0243045454545454</v>
      </c>
      <c r="AA6" s="80">
        <f t="shared" si="0"/>
        <v>0</v>
      </c>
      <c r="AB6" t="s">
        <v>67</v>
      </c>
      <c r="AC6">
        <v>0</v>
      </c>
      <c r="AD6">
        <v>0</v>
      </c>
      <c r="AE6"/>
      <c r="AF6"/>
      <c r="AG6" s="80">
        <f>IFERROR(VLOOKUP(AB6,$AI:$AJ,2,FALSE),0)</f>
        <v>0</v>
      </c>
      <c r="AI6" s="89" t="s">
        <v>68</v>
      </c>
      <c r="AJ6" s="89" t="s">
        <v>30</v>
      </c>
      <c r="AL6" t="s">
        <v>69</v>
      </c>
      <c r="AM6">
        <v>6</v>
      </c>
      <c r="AN6">
        <v>484700</v>
      </c>
      <c r="AO6"/>
      <c r="AP6"/>
      <c r="AR6" s="83" t="s">
        <v>69</v>
      </c>
      <c r="AS6" s="83">
        <v>6</v>
      </c>
      <c r="AT6" s="83">
        <v>484700</v>
      </c>
      <c r="AU6" s="83">
        <v>6</v>
      </c>
      <c r="AV6" s="83">
        <v>484700</v>
      </c>
    </row>
    <row r="7" ht="17.25" spans="1:48">
      <c r="A7" s="16"/>
      <c r="B7" s="17" t="s">
        <v>66</v>
      </c>
      <c r="C7" s="18">
        <v>38</v>
      </c>
      <c r="D7" s="15"/>
      <c r="E7" s="15"/>
      <c r="F7" s="19"/>
      <c r="G7" s="15"/>
      <c r="H7" s="15"/>
      <c r="I7" s="15">
        <v>15</v>
      </c>
      <c r="J7" s="41">
        <f t="shared" si="1"/>
        <v>0.394736842105263</v>
      </c>
      <c r="K7" s="42">
        <v>200</v>
      </c>
      <c r="L7" s="15"/>
      <c r="M7" s="15"/>
      <c r="N7" s="15"/>
      <c r="O7" s="19"/>
      <c r="P7" s="15">
        <v>50.4283</v>
      </c>
      <c r="Q7" s="63">
        <f t="shared" si="2"/>
        <v>0.2521415</v>
      </c>
      <c r="R7" s="40">
        <v>2</v>
      </c>
      <c r="S7" s="61"/>
      <c r="T7" s="64"/>
      <c r="U7" s="61"/>
      <c r="V7" s="15">
        <v>0</v>
      </c>
      <c r="W7" s="63">
        <f t="shared" si="3"/>
        <v>0</v>
      </c>
      <c r="X7" s="65">
        <f t="shared" si="4"/>
        <v>0.0323439171052632</v>
      </c>
      <c r="AA7" s="80" t="str">
        <f t="shared" si="0"/>
        <v>芳华分理处</v>
      </c>
      <c r="AB7" t="s">
        <v>74</v>
      </c>
      <c r="AC7">
        <v>4</v>
      </c>
      <c r="AD7">
        <v>1000</v>
      </c>
      <c r="AE7"/>
      <c r="AF7"/>
      <c r="AG7" s="80" t="str">
        <f>IFERROR(VLOOKUP(AB7,$AI:$AJ,2,FALSE),0)</f>
        <v>芳华分理处</v>
      </c>
      <c r="AI7" s="89" t="s">
        <v>75</v>
      </c>
      <c r="AJ7" s="89" t="s">
        <v>30</v>
      </c>
      <c r="AL7" t="s">
        <v>34</v>
      </c>
      <c r="AM7">
        <v>15</v>
      </c>
      <c r="AN7">
        <v>590483</v>
      </c>
      <c r="AO7"/>
      <c r="AP7"/>
      <c r="AR7" s="83" t="s">
        <v>34</v>
      </c>
      <c r="AS7" s="83">
        <v>15</v>
      </c>
      <c r="AT7" s="83">
        <v>590483</v>
      </c>
      <c r="AU7" s="83">
        <v>15</v>
      </c>
      <c r="AV7" s="83">
        <v>590483</v>
      </c>
    </row>
    <row r="8" ht="17.25" spans="1:48">
      <c r="A8" s="16"/>
      <c r="B8" s="17" t="s">
        <v>35</v>
      </c>
      <c r="C8" s="18">
        <v>22</v>
      </c>
      <c r="D8" s="15"/>
      <c r="E8" s="15"/>
      <c r="F8" s="19"/>
      <c r="G8" s="15"/>
      <c r="H8" s="15"/>
      <c r="I8" s="15">
        <v>6</v>
      </c>
      <c r="J8" s="41">
        <f t="shared" si="1"/>
        <v>0.272727272727273</v>
      </c>
      <c r="K8" s="42">
        <v>200</v>
      </c>
      <c r="L8" s="15"/>
      <c r="M8" s="15"/>
      <c r="N8" s="15"/>
      <c r="O8" s="19"/>
      <c r="P8" s="15">
        <v>26</v>
      </c>
      <c r="Q8" s="63">
        <f t="shared" si="2"/>
        <v>0.13</v>
      </c>
      <c r="R8" s="40">
        <v>2</v>
      </c>
      <c r="S8" s="61"/>
      <c r="T8" s="64"/>
      <c r="U8" s="61"/>
      <c r="V8" s="15">
        <v>0</v>
      </c>
      <c r="W8" s="63">
        <f t="shared" si="3"/>
        <v>0</v>
      </c>
      <c r="X8" s="65">
        <f t="shared" si="4"/>
        <v>0.0201363636363637</v>
      </c>
      <c r="AA8" s="80" t="str">
        <f t="shared" si="0"/>
        <v>风险管理部</v>
      </c>
      <c r="AB8" t="s">
        <v>80</v>
      </c>
      <c r="AC8">
        <v>0</v>
      </c>
      <c r="AD8">
        <v>0</v>
      </c>
      <c r="AE8"/>
      <c r="AF8"/>
      <c r="AG8" s="80" t="str">
        <f>IFERROR(VLOOKUP(AB8,$AI:$AJ,2,FALSE),0)</f>
        <v>风险管理部</v>
      </c>
      <c r="AI8" s="89" t="s">
        <v>81</v>
      </c>
      <c r="AJ8" s="89" t="s">
        <v>30</v>
      </c>
      <c r="AL8" t="s">
        <v>82</v>
      </c>
      <c r="AM8">
        <v>1</v>
      </c>
      <c r="AN8">
        <v>13000</v>
      </c>
      <c r="AO8"/>
      <c r="AP8"/>
      <c r="AR8" s="83" t="s">
        <v>82</v>
      </c>
      <c r="AS8" s="83">
        <v>1</v>
      </c>
      <c r="AT8" s="83">
        <v>13000</v>
      </c>
      <c r="AU8" s="83">
        <v>1</v>
      </c>
      <c r="AV8" s="83">
        <v>13000</v>
      </c>
    </row>
    <row r="9" ht="17.25" spans="1:48">
      <c r="A9" s="16"/>
      <c r="B9" s="17" t="s">
        <v>64</v>
      </c>
      <c r="C9" s="18">
        <v>27</v>
      </c>
      <c r="D9" s="15"/>
      <c r="E9" s="15"/>
      <c r="F9" s="19"/>
      <c r="G9" s="15"/>
      <c r="H9" s="15"/>
      <c r="I9" s="15">
        <v>2</v>
      </c>
      <c r="J9" s="41">
        <f t="shared" si="1"/>
        <v>0.0740740740740741</v>
      </c>
      <c r="K9" s="42">
        <v>200</v>
      </c>
      <c r="L9" s="15"/>
      <c r="M9" s="15"/>
      <c r="N9" s="15"/>
      <c r="O9" s="19"/>
      <c r="P9" s="15">
        <v>40.3</v>
      </c>
      <c r="Q9" s="63">
        <f t="shared" si="2"/>
        <v>0.2015</v>
      </c>
      <c r="R9" s="40">
        <v>2</v>
      </c>
      <c r="S9" s="61"/>
      <c r="T9" s="64"/>
      <c r="U9" s="61"/>
      <c r="V9" s="15">
        <v>0</v>
      </c>
      <c r="W9" s="63">
        <f t="shared" si="3"/>
        <v>0</v>
      </c>
      <c r="X9" s="65">
        <f t="shared" si="4"/>
        <v>0.0137787037037037</v>
      </c>
      <c r="AA9" s="80">
        <f t="shared" si="0"/>
        <v>0</v>
      </c>
      <c r="AB9" t="s">
        <v>86</v>
      </c>
      <c r="AC9">
        <v>0</v>
      </c>
      <c r="AD9">
        <v>0</v>
      </c>
      <c r="AE9"/>
      <c r="AF9"/>
      <c r="AG9" s="80">
        <f>IFERROR(VLOOKUP(AB9,$AI:$AJ,2,FALSE),0)</f>
        <v>0</v>
      </c>
      <c r="AI9" s="89" t="s">
        <v>87</v>
      </c>
      <c r="AJ9" s="89" t="s">
        <v>30</v>
      </c>
      <c r="AL9" t="s">
        <v>88</v>
      </c>
      <c r="AM9">
        <v>0</v>
      </c>
      <c r="AN9">
        <v>157700</v>
      </c>
      <c r="AO9"/>
      <c r="AP9"/>
      <c r="AR9" s="83" t="s">
        <v>88</v>
      </c>
      <c r="AS9" s="83">
        <v>0</v>
      </c>
      <c r="AT9" s="83">
        <v>157700</v>
      </c>
      <c r="AU9" s="83">
        <v>0</v>
      </c>
      <c r="AV9" s="83">
        <v>157700</v>
      </c>
    </row>
    <row r="10" ht="17.25" spans="1:48">
      <c r="A10" s="16"/>
      <c r="B10" s="17" t="s">
        <v>114</v>
      </c>
      <c r="C10" s="18">
        <v>29</v>
      </c>
      <c r="D10" s="15"/>
      <c r="E10" s="15"/>
      <c r="F10" s="19"/>
      <c r="G10" s="15"/>
      <c r="H10" s="15"/>
      <c r="I10" s="15">
        <v>1</v>
      </c>
      <c r="J10" s="41">
        <f t="shared" si="1"/>
        <v>0.0344827586206897</v>
      </c>
      <c r="K10" s="42">
        <v>140</v>
      </c>
      <c r="L10" s="15"/>
      <c r="M10" s="15"/>
      <c r="N10" s="15"/>
      <c r="O10" s="19"/>
      <c r="P10" s="15">
        <v>45.6</v>
      </c>
      <c r="Q10" s="63">
        <f t="shared" si="2"/>
        <v>0.325714285714286</v>
      </c>
      <c r="R10" s="40">
        <v>2</v>
      </c>
      <c r="S10" s="61"/>
      <c r="T10" s="64"/>
      <c r="U10" s="61"/>
      <c r="V10" s="15">
        <v>0</v>
      </c>
      <c r="W10" s="63">
        <f t="shared" si="3"/>
        <v>0</v>
      </c>
      <c r="X10" s="65">
        <f t="shared" si="4"/>
        <v>0.0180098522167488</v>
      </c>
      <c r="AA10" s="80">
        <f t="shared" si="0"/>
        <v>0</v>
      </c>
      <c r="AB10" t="s">
        <v>91</v>
      </c>
      <c r="AC10">
        <v>0</v>
      </c>
      <c r="AD10">
        <v>0</v>
      </c>
      <c r="AE10"/>
      <c r="AF10"/>
      <c r="AG10" s="80">
        <f>IFERROR(VLOOKUP(AB10,$AI:$AJ,2,FALSE),0)</f>
        <v>0</v>
      </c>
      <c r="AI10" s="89" t="s">
        <v>92</v>
      </c>
      <c r="AJ10" s="89" t="s">
        <v>30</v>
      </c>
      <c r="AL10" t="s">
        <v>93</v>
      </c>
      <c r="AM10">
        <v>10</v>
      </c>
      <c r="AN10">
        <v>84000</v>
      </c>
      <c r="AO10"/>
      <c r="AP10"/>
      <c r="AR10" s="83" t="s">
        <v>93</v>
      </c>
      <c r="AS10" s="83">
        <v>10</v>
      </c>
      <c r="AT10" s="83">
        <v>84000</v>
      </c>
      <c r="AU10" s="83">
        <v>10</v>
      </c>
      <c r="AV10" s="83">
        <v>84000</v>
      </c>
    </row>
    <row r="11" ht="17.25" spans="1:48">
      <c r="A11" s="16"/>
      <c r="B11" s="17" t="s">
        <v>73</v>
      </c>
      <c r="C11" s="18">
        <v>25</v>
      </c>
      <c r="D11" s="15"/>
      <c r="E11" s="15"/>
      <c r="F11" s="19"/>
      <c r="G11" s="15"/>
      <c r="H11" s="15"/>
      <c r="I11" s="15">
        <v>0</v>
      </c>
      <c r="J11" s="41">
        <f t="shared" si="1"/>
        <v>0</v>
      </c>
      <c r="K11" s="42">
        <v>120</v>
      </c>
      <c r="L11" s="15"/>
      <c r="M11" s="15"/>
      <c r="N11" s="15"/>
      <c r="O11" s="19"/>
      <c r="P11" s="15">
        <v>17.3</v>
      </c>
      <c r="Q11" s="63">
        <f t="shared" si="2"/>
        <v>0.144166666666667</v>
      </c>
      <c r="R11" s="40">
        <v>2</v>
      </c>
      <c r="S11" s="61"/>
      <c r="T11" s="64"/>
      <c r="U11" s="61"/>
      <c r="V11" s="15">
        <v>0</v>
      </c>
      <c r="W11" s="63">
        <f t="shared" si="3"/>
        <v>0</v>
      </c>
      <c r="X11" s="65">
        <f t="shared" si="4"/>
        <v>0.00720833333333333</v>
      </c>
      <c r="AA11" s="80" t="str">
        <f t="shared" si="0"/>
        <v>张江支行</v>
      </c>
      <c r="AB11" t="s">
        <v>97</v>
      </c>
      <c r="AC11">
        <v>0</v>
      </c>
      <c r="AD11">
        <v>0</v>
      </c>
      <c r="AE11"/>
      <c r="AF11"/>
      <c r="AG11" s="80" t="str">
        <f>IFERROR(VLOOKUP(AB11,$AI:$AJ,2,FALSE),0)</f>
        <v>张江支行</v>
      </c>
      <c r="AI11" s="89" t="s">
        <v>98</v>
      </c>
      <c r="AJ11" s="89" t="s">
        <v>30</v>
      </c>
      <c r="AL11" t="s">
        <v>99</v>
      </c>
      <c r="AM11">
        <v>0</v>
      </c>
      <c r="AN11">
        <v>0</v>
      </c>
      <c r="AO11"/>
      <c r="AP11"/>
      <c r="AR11" s="83" t="s">
        <v>99</v>
      </c>
      <c r="AS11" s="83">
        <v>0</v>
      </c>
      <c r="AT11" s="83">
        <v>0</v>
      </c>
      <c r="AU11" s="83">
        <v>0</v>
      </c>
      <c r="AV11" s="83">
        <v>0</v>
      </c>
    </row>
    <row r="12" ht="17.25" spans="1:48">
      <c r="A12" s="16"/>
      <c r="B12" s="17" t="s">
        <v>51</v>
      </c>
      <c r="C12" s="18">
        <v>20</v>
      </c>
      <c r="D12" s="15"/>
      <c r="E12" s="15"/>
      <c r="F12" s="19"/>
      <c r="G12" s="15"/>
      <c r="H12" s="15"/>
      <c r="I12" s="15">
        <v>3</v>
      </c>
      <c r="J12" s="41">
        <f t="shared" si="1"/>
        <v>0.15</v>
      </c>
      <c r="K12" s="42">
        <v>60</v>
      </c>
      <c r="L12" s="15"/>
      <c r="M12" s="15"/>
      <c r="N12" s="15"/>
      <c r="O12" s="19"/>
      <c r="P12" s="15">
        <v>26.35</v>
      </c>
      <c r="Q12" s="63">
        <f t="shared" si="2"/>
        <v>0.439166666666667</v>
      </c>
      <c r="R12" s="40">
        <v>1</v>
      </c>
      <c r="S12" s="61"/>
      <c r="T12" s="64"/>
      <c r="U12" s="61"/>
      <c r="V12" s="15">
        <v>0</v>
      </c>
      <c r="W12" s="63">
        <f t="shared" si="3"/>
        <v>0</v>
      </c>
      <c r="X12" s="65">
        <f t="shared" si="4"/>
        <v>0.0294583333333333</v>
      </c>
      <c r="AA12" s="80" t="str">
        <f t="shared" si="0"/>
        <v>合庆支行</v>
      </c>
      <c r="AB12" t="s">
        <v>105</v>
      </c>
      <c r="AC12">
        <v>0</v>
      </c>
      <c r="AD12">
        <v>0</v>
      </c>
      <c r="AE12"/>
      <c r="AF12"/>
      <c r="AG12" s="80" t="str">
        <f>IFERROR(VLOOKUP(AB12,$AI:$AJ,2,FALSE),0)</f>
        <v>合庆支行</v>
      </c>
      <c r="AI12" s="89" t="s">
        <v>106</v>
      </c>
      <c r="AJ12" s="89" t="s">
        <v>30</v>
      </c>
      <c r="AL12" t="s">
        <v>51</v>
      </c>
      <c r="AM12">
        <v>3</v>
      </c>
      <c r="AN12">
        <v>195000</v>
      </c>
      <c r="AO12"/>
      <c r="AP12"/>
      <c r="AR12" s="83" t="s">
        <v>51</v>
      </c>
      <c r="AS12" s="83">
        <v>3</v>
      </c>
      <c r="AT12" s="83">
        <v>195000</v>
      </c>
      <c r="AU12" s="83">
        <v>3</v>
      </c>
      <c r="AV12" s="83">
        <v>195000</v>
      </c>
    </row>
    <row r="13" ht="17.25" spans="1:48">
      <c r="A13" s="16"/>
      <c r="B13" s="17" t="s">
        <v>57</v>
      </c>
      <c r="C13" s="18">
        <v>29</v>
      </c>
      <c r="D13" s="15"/>
      <c r="E13" s="15"/>
      <c r="F13" s="19"/>
      <c r="G13" s="15"/>
      <c r="H13" s="15"/>
      <c r="I13" s="15">
        <v>0</v>
      </c>
      <c r="J13" s="41">
        <f t="shared" si="1"/>
        <v>0</v>
      </c>
      <c r="K13" s="42">
        <v>200</v>
      </c>
      <c r="L13" s="15"/>
      <c r="M13" s="15"/>
      <c r="N13" s="15"/>
      <c r="O13" s="19"/>
      <c r="P13" s="15">
        <v>22.77</v>
      </c>
      <c r="Q13" s="63">
        <f t="shared" si="2"/>
        <v>0.11385</v>
      </c>
      <c r="R13" s="40">
        <v>2</v>
      </c>
      <c r="S13" s="61"/>
      <c r="T13" s="64"/>
      <c r="U13" s="61"/>
      <c r="V13" s="15">
        <v>0</v>
      </c>
      <c r="W13" s="63">
        <f t="shared" si="3"/>
        <v>0</v>
      </c>
      <c r="X13" s="65">
        <f t="shared" si="4"/>
        <v>0.0056925</v>
      </c>
      <c r="AA13" s="80" t="str">
        <f t="shared" si="0"/>
        <v>潼港分理处</v>
      </c>
      <c r="AB13" t="s">
        <v>112</v>
      </c>
      <c r="AC13">
        <v>0</v>
      </c>
      <c r="AD13">
        <v>0</v>
      </c>
      <c r="AE13"/>
      <c r="AF13"/>
      <c r="AG13" s="80" t="str">
        <f>IFERROR(VLOOKUP(AB13,$AI:$AJ,2,FALSE),0)</f>
        <v>潼港分理处</v>
      </c>
      <c r="AI13" s="89" t="s">
        <v>113</v>
      </c>
      <c r="AJ13" s="89" t="s">
        <v>30</v>
      </c>
      <c r="AL13" t="s">
        <v>114</v>
      </c>
      <c r="AM13">
        <v>2</v>
      </c>
      <c r="AN13">
        <v>403000</v>
      </c>
      <c r="AO13"/>
      <c r="AP13"/>
      <c r="AR13" s="83" t="s">
        <v>114</v>
      </c>
      <c r="AS13" s="83">
        <v>2</v>
      </c>
      <c r="AT13" s="83">
        <v>403000</v>
      </c>
      <c r="AU13" s="83">
        <v>2</v>
      </c>
      <c r="AV13" s="83">
        <v>403000</v>
      </c>
    </row>
    <row r="14" ht="17.25" spans="1:48">
      <c r="A14" s="16"/>
      <c r="B14" s="17" t="s">
        <v>72</v>
      </c>
      <c r="C14" s="18">
        <v>27</v>
      </c>
      <c r="D14" s="15"/>
      <c r="E14" s="15"/>
      <c r="F14" s="19"/>
      <c r="G14" s="15"/>
      <c r="H14" s="15"/>
      <c r="I14" s="15">
        <v>0</v>
      </c>
      <c r="J14" s="41">
        <f t="shared" si="1"/>
        <v>0</v>
      </c>
      <c r="K14" s="42">
        <v>70</v>
      </c>
      <c r="L14" s="15"/>
      <c r="M14" s="15"/>
      <c r="N14" s="15"/>
      <c r="O14" s="19"/>
      <c r="P14" s="15">
        <v>10</v>
      </c>
      <c r="Q14" s="63">
        <f t="shared" si="2"/>
        <v>0.142857142857143</v>
      </c>
      <c r="R14" s="40">
        <v>2</v>
      </c>
      <c r="S14" s="61"/>
      <c r="T14" s="64"/>
      <c r="U14" s="61"/>
      <c r="V14" s="15">
        <v>0</v>
      </c>
      <c r="W14" s="63">
        <f t="shared" si="3"/>
        <v>0</v>
      </c>
      <c r="X14" s="65">
        <f t="shared" si="4"/>
        <v>0.00714285714285714</v>
      </c>
      <c r="AA14" s="80" t="str">
        <f t="shared" si="0"/>
        <v>严桥支行</v>
      </c>
      <c r="AB14" t="s">
        <v>118</v>
      </c>
      <c r="AC14">
        <v>0</v>
      </c>
      <c r="AD14">
        <v>34200</v>
      </c>
      <c r="AE14"/>
      <c r="AF14"/>
      <c r="AG14" s="80" t="str">
        <f>IFERROR(VLOOKUP(AB14,$AI:$AJ,2,FALSE),0)</f>
        <v>严桥支行</v>
      </c>
      <c r="AI14" s="89" t="s">
        <v>119</v>
      </c>
      <c r="AJ14" s="89" t="s">
        <v>30</v>
      </c>
      <c r="AL14" t="s">
        <v>104</v>
      </c>
      <c r="AM14">
        <v>0</v>
      </c>
      <c r="AN14">
        <v>173000</v>
      </c>
      <c r="AO14"/>
      <c r="AP14"/>
      <c r="AR14" s="83" t="s">
        <v>104</v>
      </c>
      <c r="AS14" s="83">
        <v>0</v>
      </c>
      <c r="AT14" s="83">
        <v>173000</v>
      </c>
      <c r="AU14" s="83">
        <v>0</v>
      </c>
      <c r="AV14" s="83">
        <v>173000</v>
      </c>
    </row>
    <row r="15" ht="17.25" spans="1:48">
      <c r="A15" s="16"/>
      <c r="B15" s="17" t="s">
        <v>54</v>
      </c>
      <c r="C15" s="18">
        <v>30</v>
      </c>
      <c r="D15" s="15"/>
      <c r="E15" s="15"/>
      <c r="F15" s="19"/>
      <c r="G15" s="15"/>
      <c r="H15" s="15"/>
      <c r="I15" s="15">
        <v>12</v>
      </c>
      <c r="J15" s="41">
        <f t="shared" si="1"/>
        <v>0.4</v>
      </c>
      <c r="K15" s="42">
        <v>160</v>
      </c>
      <c r="L15" s="15"/>
      <c r="M15" s="15"/>
      <c r="N15" s="15"/>
      <c r="O15" s="19"/>
      <c r="P15" s="15">
        <v>20.3323</v>
      </c>
      <c r="Q15" s="63">
        <f t="shared" si="2"/>
        <v>0.127076875</v>
      </c>
      <c r="R15" s="40">
        <v>2</v>
      </c>
      <c r="S15" s="61"/>
      <c r="T15" s="64"/>
      <c r="U15" s="61"/>
      <c r="V15" s="15">
        <v>0</v>
      </c>
      <c r="W15" s="63">
        <f t="shared" si="3"/>
        <v>0</v>
      </c>
      <c r="X15" s="65">
        <f t="shared" si="4"/>
        <v>0.02635384375</v>
      </c>
      <c r="AA15" s="80" t="str">
        <f t="shared" si="0"/>
        <v>高桥支行</v>
      </c>
      <c r="AB15" t="s">
        <v>123</v>
      </c>
      <c r="AC15">
        <v>1</v>
      </c>
      <c r="AD15">
        <v>0</v>
      </c>
      <c r="AE15"/>
      <c r="AF15"/>
      <c r="AG15" s="80" t="str">
        <f>IFERROR(VLOOKUP(AB15,$AI:$AJ,2,FALSE),0)</f>
        <v>高桥支行</v>
      </c>
      <c r="AI15" s="89" t="s">
        <v>124</v>
      </c>
      <c r="AJ15" s="89" t="s">
        <v>30</v>
      </c>
      <c r="AL15" t="s">
        <v>125</v>
      </c>
      <c r="AM15">
        <v>0</v>
      </c>
      <c r="AN15">
        <v>0</v>
      </c>
      <c r="AO15"/>
      <c r="AP15"/>
      <c r="AR15" s="83" t="s">
        <v>125</v>
      </c>
      <c r="AS15" s="83">
        <v>0</v>
      </c>
      <c r="AT15" s="83">
        <v>0</v>
      </c>
      <c r="AU15" s="83">
        <v>0</v>
      </c>
      <c r="AV15" s="83">
        <v>0</v>
      </c>
    </row>
    <row r="16" ht="17.25" spans="1:48">
      <c r="A16" s="16"/>
      <c r="B16" s="17" t="s">
        <v>32</v>
      </c>
      <c r="C16" s="18">
        <v>22</v>
      </c>
      <c r="D16" s="15"/>
      <c r="E16" s="15"/>
      <c r="F16" s="19"/>
      <c r="G16" s="15"/>
      <c r="H16" s="15"/>
      <c r="I16" s="15">
        <v>3</v>
      </c>
      <c r="J16" s="41">
        <f t="shared" si="1"/>
        <v>0.136363636363636</v>
      </c>
      <c r="K16" s="42">
        <v>90</v>
      </c>
      <c r="L16" s="15"/>
      <c r="M16" s="15"/>
      <c r="N16" s="15"/>
      <c r="O16" s="19"/>
      <c r="P16" s="15">
        <v>19.5</v>
      </c>
      <c r="Q16" s="63">
        <f t="shared" si="2"/>
        <v>0.216666666666667</v>
      </c>
      <c r="R16" s="40">
        <v>2</v>
      </c>
      <c r="S16" s="61"/>
      <c r="T16" s="64"/>
      <c r="U16" s="61"/>
      <c r="V16" s="15">
        <v>0</v>
      </c>
      <c r="W16" s="63">
        <f t="shared" si="3"/>
        <v>0</v>
      </c>
      <c r="X16" s="65">
        <f t="shared" si="4"/>
        <v>0.0176515151515151</v>
      </c>
      <c r="AA16" s="80" t="str">
        <f t="shared" si="0"/>
        <v>高东支行</v>
      </c>
      <c r="AB16" t="s">
        <v>129</v>
      </c>
      <c r="AC16">
        <v>0</v>
      </c>
      <c r="AD16">
        <v>0</v>
      </c>
      <c r="AE16"/>
      <c r="AF16"/>
      <c r="AG16" s="80" t="str">
        <f>IFERROR(VLOOKUP(AB16,$AI:$AJ,2,FALSE),0)</f>
        <v>高东支行</v>
      </c>
      <c r="AI16" s="89" t="s">
        <v>130</v>
      </c>
      <c r="AJ16" s="89" t="s">
        <v>30</v>
      </c>
      <c r="AL16" t="s">
        <v>111</v>
      </c>
      <c r="AM16">
        <v>8</v>
      </c>
      <c r="AN16">
        <v>90000</v>
      </c>
      <c r="AO16"/>
      <c r="AP16"/>
      <c r="AR16" s="83" t="s">
        <v>111</v>
      </c>
      <c r="AS16" s="83">
        <v>8</v>
      </c>
      <c r="AT16" s="83">
        <v>90000</v>
      </c>
      <c r="AU16" s="83">
        <v>8</v>
      </c>
      <c r="AV16" s="83">
        <v>90000</v>
      </c>
    </row>
    <row r="17" ht="17.25" spans="1:48">
      <c r="A17" s="16"/>
      <c r="B17" s="17" t="s">
        <v>104</v>
      </c>
      <c r="C17" s="18">
        <v>20</v>
      </c>
      <c r="D17" s="15"/>
      <c r="E17" s="15"/>
      <c r="F17" s="19"/>
      <c r="G17" s="15"/>
      <c r="H17" s="15"/>
      <c r="I17" s="15">
        <v>1</v>
      </c>
      <c r="J17" s="41">
        <f t="shared" si="1"/>
        <v>0.05</v>
      </c>
      <c r="K17" s="42">
        <v>150</v>
      </c>
      <c r="L17" s="15"/>
      <c r="M17" s="15"/>
      <c r="N17" s="15"/>
      <c r="O17" s="19"/>
      <c r="P17" s="15">
        <v>9.1</v>
      </c>
      <c r="Q17" s="63">
        <f t="shared" si="2"/>
        <v>0.0606666666666667</v>
      </c>
      <c r="R17" s="40">
        <v>1</v>
      </c>
      <c r="S17" s="61"/>
      <c r="T17" s="64"/>
      <c r="U17" s="61"/>
      <c r="V17" s="15">
        <v>0</v>
      </c>
      <c r="W17" s="63">
        <f t="shared" si="3"/>
        <v>0</v>
      </c>
      <c r="X17" s="65">
        <f t="shared" si="4"/>
        <v>0.00553333333333333</v>
      </c>
      <c r="AA17" s="80" t="str">
        <f t="shared" si="0"/>
        <v>张江支行</v>
      </c>
      <c r="AB17" t="s">
        <v>136</v>
      </c>
      <c r="AC17">
        <v>0</v>
      </c>
      <c r="AD17">
        <v>300000</v>
      </c>
      <c r="AE17"/>
      <c r="AF17"/>
      <c r="AG17" s="80" t="str">
        <f>IFERROR(VLOOKUP(AB17,$AI:$AJ,2,FALSE),0)</f>
        <v>张江支行</v>
      </c>
      <c r="AI17" s="89" t="s">
        <v>137</v>
      </c>
      <c r="AJ17" s="89" t="s">
        <v>30</v>
      </c>
      <c r="AL17" t="s">
        <v>138</v>
      </c>
      <c r="AM17">
        <v>0</v>
      </c>
      <c r="AN17">
        <v>0</v>
      </c>
      <c r="AO17"/>
      <c r="AP17"/>
      <c r="AR17" s="83" t="s">
        <v>138</v>
      </c>
      <c r="AS17" s="83">
        <v>0</v>
      </c>
      <c r="AT17" s="83">
        <v>0</v>
      </c>
      <c r="AU17" s="83">
        <v>0</v>
      </c>
      <c r="AV17" s="83">
        <v>0</v>
      </c>
    </row>
    <row r="18" ht="18" spans="1:48">
      <c r="A18" s="20"/>
      <c r="B18" s="21" t="s">
        <v>107</v>
      </c>
      <c r="C18" s="22">
        <v>20</v>
      </c>
      <c r="D18" s="23"/>
      <c r="E18" s="23"/>
      <c r="F18" s="24"/>
      <c r="G18" s="23"/>
      <c r="H18" s="23"/>
      <c r="I18" s="23">
        <v>0</v>
      </c>
      <c r="J18" s="43">
        <f t="shared" si="1"/>
        <v>0</v>
      </c>
      <c r="K18" s="44">
        <v>110</v>
      </c>
      <c r="L18" s="23"/>
      <c r="M18" s="23"/>
      <c r="N18" s="23"/>
      <c r="O18" s="24"/>
      <c r="P18" s="23">
        <v>20</v>
      </c>
      <c r="Q18" s="66">
        <f t="shared" si="2"/>
        <v>0.181818181818182</v>
      </c>
      <c r="R18" s="46">
        <v>2</v>
      </c>
      <c r="S18" s="67"/>
      <c r="T18" s="68"/>
      <c r="U18" s="67"/>
      <c r="V18" s="23">
        <v>0</v>
      </c>
      <c r="W18" s="66">
        <f t="shared" si="3"/>
        <v>0</v>
      </c>
      <c r="X18" s="69">
        <f t="shared" si="4"/>
        <v>0.00909090909090909</v>
      </c>
      <c r="AA18" s="80" t="str">
        <f t="shared" si="0"/>
        <v>江镇支行</v>
      </c>
      <c r="AB18" t="s">
        <v>142</v>
      </c>
      <c r="AC18">
        <v>0</v>
      </c>
      <c r="AD18">
        <v>0</v>
      </c>
      <c r="AE18"/>
      <c r="AF18"/>
      <c r="AG18" s="80" t="str">
        <f>IFERROR(VLOOKUP(AB18,$AI:$AJ,2,FALSE),0)</f>
        <v>江镇支行</v>
      </c>
      <c r="AI18" s="89" t="s">
        <v>143</v>
      </c>
      <c r="AJ18" s="89" t="s">
        <v>30</v>
      </c>
      <c r="AL18" t="s">
        <v>35</v>
      </c>
      <c r="AM18">
        <v>9</v>
      </c>
      <c r="AN18">
        <v>260000</v>
      </c>
      <c r="AO18"/>
      <c r="AP18"/>
      <c r="AR18" s="83" t="s">
        <v>35</v>
      </c>
      <c r="AS18" s="83">
        <v>9</v>
      </c>
      <c r="AT18" s="83">
        <v>260000</v>
      </c>
      <c r="AU18" s="83">
        <v>9</v>
      </c>
      <c r="AV18" s="83">
        <v>260000</v>
      </c>
    </row>
    <row r="19" ht="18" spans="1:48">
      <c r="A19" s="25" t="s">
        <v>147</v>
      </c>
      <c r="B19" s="13" t="s">
        <v>109</v>
      </c>
      <c r="C19" s="14">
        <v>10</v>
      </c>
      <c r="D19" s="15"/>
      <c r="E19" s="15"/>
      <c r="F19" s="26"/>
      <c r="G19" s="15"/>
      <c r="H19" s="15"/>
      <c r="I19" s="15">
        <v>3</v>
      </c>
      <c r="J19" s="39">
        <f t="shared" si="1"/>
        <v>0.3</v>
      </c>
      <c r="K19" s="40">
        <v>100</v>
      </c>
      <c r="L19" s="15"/>
      <c r="M19" s="15"/>
      <c r="N19" s="15"/>
      <c r="O19" s="26"/>
      <c r="P19" s="15">
        <v>29.95</v>
      </c>
      <c r="Q19" s="60">
        <f t="shared" si="2"/>
        <v>0.2995</v>
      </c>
      <c r="R19" s="40">
        <v>1</v>
      </c>
      <c r="S19" s="61"/>
      <c r="T19" s="70"/>
      <c r="U19" s="70"/>
      <c r="V19" s="15">
        <v>1</v>
      </c>
      <c r="W19" s="71">
        <f t="shared" si="3"/>
        <v>1</v>
      </c>
      <c r="X19" s="62">
        <f t="shared" si="4"/>
        <v>0.079975</v>
      </c>
      <c r="AA19" s="80" t="str">
        <f t="shared" si="0"/>
        <v>金桥支行</v>
      </c>
      <c r="AB19" t="s">
        <v>31</v>
      </c>
      <c r="AC19">
        <v>0</v>
      </c>
      <c r="AD19">
        <v>0</v>
      </c>
      <c r="AE19"/>
      <c r="AF19"/>
      <c r="AG19" s="80" t="str">
        <f>IFERROR(VLOOKUP(AB19,$AI:$AJ,2,FALSE),0)</f>
        <v>金桥支行</v>
      </c>
      <c r="AI19" s="89" t="s">
        <v>148</v>
      </c>
      <c r="AJ19" s="89" t="s">
        <v>30</v>
      </c>
      <c r="AL19" t="s">
        <v>149</v>
      </c>
      <c r="AM19">
        <v>0</v>
      </c>
      <c r="AN19">
        <v>355600</v>
      </c>
      <c r="AO19"/>
      <c r="AP19"/>
      <c r="AR19" s="83" t="s">
        <v>149</v>
      </c>
      <c r="AS19" s="83">
        <v>0</v>
      </c>
      <c r="AT19" s="83">
        <v>355600</v>
      </c>
      <c r="AU19" s="83">
        <v>0</v>
      </c>
      <c r="AV19" s="83">
        <v>355600</v>
      </c>
    </row>
    <row r="20" ht="17.25" spans="1:48">
      <c r="A20" s="25"/>
      <c r="B20" s="13" t="s">
        <v>157</v>
      </c>
      <c r="C20" s="14">
        <v>9</v>
      </c>
      <c r="D20" s="15"/>
      <c r="E20" s="15"/>
      <c r="F20" s="26"/>
      <c r="G20" s="15"/>
      <c r="H20" s="15"/>
      <c r="I20" s="15">
        <v>1</v>
      </c>
      <c r="J20" s="39">
        <f t="shared" si="1"/>
        <v>0.111111111111111</v>
      </c>
      <c r="K20" s="40">
        <v>50</v>
      </c>
      <c r="L20" s="15"/>
      <c r="M20" s="15"/>
      <c r="N20" s="15"/>
      <c r="O20" s="26"/>
      <c r="P20" s="15">
        <v>43</v>
      </c>
      <c r="Q20" s="60">
        <f t="shared" si="2"/>
        <v>0.86</v>
      </c>
      <c r="R20" s="40">
        <v>1</v>
      </c>
      <c r="S20" s="61"/>
      <c r="T20" s="70"/>
      <c r="U20" s="70"/>
      <c r="V20" s="15">
        <v>0</v>
      </c>
      <c r="W20" s="71">
        <f t="shared" si="3"/>
        <v>0</v>
      </c>
      <c r="X20" s="62">
        <f t="shared" si="4"/>
        <v>0.0485555555555556</v>
      </c>
      <c r="AA20" s="80" t="str">
        <f t="shared" si="0"/>
        <v>授信审批部</v>
      </c>
      <c r="AB20" t="s">
        <v>152</v>
      </c>
      <c r="AC20">
        <v>0</v>
      </c>
      <c r="AD20">
        <v>0</v>
      </c>
      <c r="AE20"/>
      <c r="AF20"/>
      <c r="AG20" s="80" t="str">
        <f>IFERROR(VLOOKUP(AB20,$AI:$AJ,2,FALSE),0)</f>
        <v>授信审批部</v>
      </c>
      <c r="AI20" s="89" t="s">
        <v>153</v>
      </c>
      <c r="AJ20" s="89" t="s">
        <v>30</v>
      </c>
      <c r="AL20" t="s">
        <v>57</v>
      </c>
      <c r="AM20">
        <v>3</v>
      </c>
      <c r="AN20">
        <v>194600</v>
      </c>
      <c r="AO20"/>
      <c r="AP20"/>
      <c r="AR20" s="83" t="s">
        <v>57</v>
      </c>
      <c r="AS20" s="83">
        <v>3</v>
      </c>
      <c r="AT20" s="83">
        <v>194600</v>
      </c>
      <c r="AU20" s="83">
        <v>3</v>
      </c>
      <c r="AV20" s="83">
        <v>194600</v>
      </c>
    </row>
    <row r="21" ht="17.25" spans="1:48">
      <c r="A21" s="25"/>
      <c r="B21" s="13" t="s">
        <v>121</v>
      </c>
      <c r="C21" s="14">
        <v>17</v>
      </c>
      <c r="D21" s="15"/>
      <c r="E21" s="15"/>
      <c r="F21" s="26"/>
      <c r="G21" s="15"/>
      <c r="H21" s="15"/>
      <c r="I21" s="15">
        <v>11</v>
      </c>
      <c r="J21" s="39">
        <f t="shared" si="1"/>
        <v>0.647058823529412</v>
      </c>
      <c r="K21" s="40">
        <v>20</v>
      </c>
      <c r="L21" s="15"/>
      <c r="M21" s="15"/>
      <c r="N21" s="15"/>
      <c r="O21" s="26"/>
      <c r="P21" s="15">
        <v>43.1</v>
      </c>
      <c r="Q21" s="60">
        <f t="shared" si="2"/>
        <v>2.155</v>
      </c>
      <c r="R21" s="40">
        <v>1</v>
      </c>
      <c r="S21" s="61"/>
      <c r="T21" s="70"/>
      <c r="U21" s="70"/>
      <c r="V21" s="15">
        <v>0</v>
      </c>
      <c r="W21" s="71">
        <f t="shared" si="3"/>
        <v>0</v>
      </c>
      <c r="X21" s="62">
        <f t="shared" si="4"/>
        <v>0.0923529411764706</v>
      </c>
      <c r="AA21" s="80" t="str">
        <f t="shared" si="0"/>
        <v>杨思支行</v>
      </c>
      <c r="AB21" t="s">
        <v>155</v>
      </c>
      <c r="AC21">
        <v>0</v>
      </c>
      <c r="AD21">
        <v>0</v>
      </c>
      <c r="AE21"/>
      <c r="AF21"/>
      <c r="AG21" s="80" t="str">
        <f>IFERROR(VLOOKUP(AB21,$AI:$AJ,2,FALSE),0)</f>
        <v>杨思支行</v>
      </c>
      <c r="AI21" s="89" t="s">
        <v>156</v>
      </c>
      <c r="AJ21" s="89" t="s">
        <v>30</v>
      </c>
      <c r="AL21" t="s">
        <v>78</v>
      </c>
      <c r="AM21">
        <v>8</v>
      </c>
      <c r="AN21">
        <v>112000</v>
      </c>
      <c r="AO21"/>
      <c r="AP21"/>
      <c r="AR21" s="83" t="s">
        <v>78</v>
      </c>
      <c r="AS21" s="83">
        <v>8</v>
      </c>
      <c r="AT21" s="83">
        <v>112000</v>
      </c>
      <c r="AU21" s="83">
        <v>8</v>
      </c>
      <c r="AV21" s="83">
        <v>112000</v>
      </c>
    </row>
    <row r="22" ht="17.25" spans="1:48">
      <c r="A22" s="25"/>
      <c r="B22" s="13" t="s">
        <v>111</v>
      </c>
      <c r="C22" s="14">
        <v>9</v>
      </c>
      <c r="D22" s="15"/>
      <c r="E22" s="15"/>
      <c r="F22" s="26"/>
      <c r="G22" s="15"/>
      <c r="H22" s="15"/>
      <c r="I22" s="15">
        <v>1</v>
      </c>
      <c r="J22" s="39">
        <f t="shared" si="1"/>
        <v>0.111111111111111</v>
      </c>
      <c r="K22" s="40">
        <v>40</v>
      </c>
      <c r="L22" s="15"/>
      <c r="M22" s="15"/>
      <c r="N22" s="15"/>
      <c r="O22" s="26"/>
      <c r="P22" s="15">
        <v>56.676</v>
      </c>
      <c r="Q22" s="60">
        <f t="shared" si="2"/>
        <v>1.4169</v>
      </c>
      <c r="R22" s="40">
        <v>1</v>
      </c>
      <c r="S22" s="61"/>
      <c r="T22" s="70"/>
      <c r="U22" s="70"/>
      <c r="V22" s="15">
        <v>0</v>
      </c>
      <c r="W22" s="71">
        <f t="shared" si="3"/>
        <v>0</v>
      </c>
      <c r="X22" s="62">
        <f t="shared" si="4"/>
        <v>0.0655555555555555</v>
      </c>
      <c r="AA22" s="80" t="str">
        <f t="shared" si="0"/>
        <v>零售市场部</v>
      </c>
      <c r="AB22" t="s">
        <v>33</v>
      </c>
      <c r="AC22">
        <v>6</v>
      </c>
      <c r="AD22">
        <v>738000</v>
      </c>
      <c r="AE22"/>
      <c r="AF22"/>
      <c r="AG22" s="80" t="str">
        <f>IFERROR(VLOOKUP(AB22,$AI:$AJ,2,FALSE),0)</f>
        <v>零售市场部</v>
      </c>
      <c r="AI22" s="89" t="s">
        <v>160</v>
      </c>
      <c r="AJ22" s="89" t="s">
        <v>30</v>
      </c>
      <c r="AL22" t="s">
        <v>32</v>
      </c>
      <c r="AM22">
        <v>0</v>
      </c>
      <c r="AN22">
        <v>2000</v>
      </c>
      <c r="AO22"/>
      <c r="AP22"/>
      <c r="AR22" s="83" t="s">
        <v>32</v>
      </c>
      <c r="AS22" s="83">
        <v>0</v>
      </c>
      <c r="AT22" s="83">
        <v>2000</v>
      </c>
      <c r="AU22" s="83">
        <v>0</v>
      </c>
      <c r="AV22" s="83">
        <v>2000</v>
      </c>
    </row>
    <row r="23" ht="17.25" spans="1:48">
      <c r="A23" s="25"/>
      <c r="B23" s="13" t="s">
        <v>84</v>
      </c>
      <c r="C23" s="14">
        <v>10</v>
      </c>
      <c r="D23" s="15"/>
      <c r="E23" s="15"/>
      <c r="F23" s="26"/>
      <c r="G23" s="15"/>
      <c r="H23" s="15"/>
      <c r="I23" s="15">
        <v>0</v>
      </c>
      <c r="J23" s="39">
        <f t="shared" si="1"/>
        <v>0</v>
      </c>
      <c r="K23" s="40">
        <v>40</v>
      </c>
      <c r="L23" s="15"/>
      <c r="M23" s="15"/>
      <c r="N23" s="15"/>
      <c r="O23" s="26"/>
      <c r="P23" s="15">
        <v>1.3</v>
      </c>
      <c r="Q23" s="60">
        <f t="shared" si="2"/>
        <v>0.0325</v>
      </c>
      <c r="R23" s="40">
        <v>1</v>
      </c>
      <c r="S23" s="61"/>
      <c r="T23" s="70"/>
      <c r="U23" s="70"/>
      <c r="V23" s="15">
        <v>0</v>
      </c>
      <c r="W23" s="71">
        <f t="shared" si="3"/>
        <v>0</v>
      </c>
      <c r="X23" s="62">
        <f t="shared" si="4"/>
        <v>0.001625</v>
      </c>
      <c r="AA23" s="80" t="str">
        <f t="shared" si="0"/>
        <v>川沙支行</v>
      </c>
      <c r="AB23" t="s">
        <v>164</v>
      </c>
      <c r="AC23">
        <v>0</v>
      </c>
      <c r="AD23">
        <v>0</v>
      </c>
      <c r="AE23"/>
      <c r="AF23"/>
      <c r="AG23" s="80" t="str">
        <f>IFERROR(VLOOKUP(AB23,$AI:$AJ,2,FALSE),0)</f>
        <v>川沙支行</v>
      </c>
      <c r="AI23" s="89" t="s">
        <v>165</v>
      </c>
      <c r="AJ23" s="89" t="s">
        <v>30</v>
      </c>
      <c r="AL23" t="s">
        <v>133</v>
      </c>
      <c r="AM23">
        <v>0</v>
      </c>
      <c r="AN23">
        <v>0</v>
      </c>
      <c r="AO23"/>
      <c r="AP23"/>
      <c r="AR23" s="83" t="s">
        <v>133</v>
      </c>
      <c r="AS23" s="83">
        <v>0</v>
      </c>
      <c r="AT23" s="83">
        <v>0</v>
      </c>
      <c r="AU23" s="83">
        <v>0</v>
      </c>
      <c r="AV23" s="83">
        <v>0</v>
      </c>
    </row>
    <row r="24" ht="17.25" spans="1:48">
      <c r="A24" s="25"/>
      <c r="B24" s="13" t="s">
        <v>117</v>
      </c>
      <c r="C24" s="14">
        <v>17</v>
      </c>
      <c r="D24" s="15"/>
      <c r="E24" s="15"/>
      <c r="F24" s="26"/>
      <c r="G24" s="15"/>
      <c r="H24" s="15"/>
      <c r="I24" s="15">
        <v>7</v>
      </c>
      <c r="J24" s="39">
        <f t="shared" si="1"/>
        <v>0.411764705882353</v>
      </c>
      <c r="K24" s="40">
        <v>40</v>
      </c>
      <c r="L24" s="15"/>
      <c r="M24" s="15"/>
      <c r="N24" s="15"/>
      <c r="O24" s="26"/>
      <c r="P24" s="15">
        <v>9</v>
      </c>
      <c r="Q24" s="60">
        <f t="shared" si="2"/>
        <v>0.225</v>
      </c>
      <c r="R24" s="40">
        <v>1</v>
      </c>
      <c r="S24" s="61"/>
      <c r="T24" s="70"/>
      <c r="U24" s="70"/>
      <c r="V24" s="15">
        <v>0</v>
      </c>
      <c r="W24" s="71">
        <f t="shared" si="3"/>
        <v>0</v>
      </c>
      <c r="X24" s="62">
        <f t="shared" si="4"/>
        <v>0.0318382352941177</v>
      </c>
      <c r="AA24" s="80">
        <f t="shared" si="0"/>
        <v>0</v>
      </c>
      <c r="AB24" t="s">
        <v>169</v>
      </c>
      <c r="AC24">
        <v>0</v>
      </c>
      <c r="AD24">
        <v>0</v>
      </c>
      <c r="AE24"/>
      <c r="AF24"/>
      <c r="AG24" s="80">
        <f>IFERROR(VLOOKUP(AB24,$AI:$AJ,2,FALSE),0)</f>
        <v>0</v>
      </c>
      <c r="AI24" s="88" t="s">
        <v>170</v>
      </c>
      <c r="AJ24" s="89" t="s">
        <v>171</v>
      </c>
      <c r="AL24" t="s">
        <v>64</v>
      </c>
      <c r="AM24">
        <v>3</v>
      </c>
      <c r="AN24">
        <v>307100</v>
      </c>
      <c r="AO24"/>
      <c r="AP24"/>
      <c r="AR24" s="83" t="s">
        <v>64</v>
      </c>
      <c r="AS24" s="83">
        <v>3</v>
      </c>
      <c r="AT24" s="83">
        <v>307100</v>
      </c>
      <c r="AU24" s="83">
        <v>3</v>
      </c>
      <c r="AV24" s="83">
        <v>307100</v>
      </c>
    </row>
    <row r="25" ht="17.25" spans="1:48">
      <c r="A25" s="25"/>
      <c r="B25" s="13" t="s">
        <v>96</v>
      </c>
      <c r="C25" s="14">
        <v>9</v>
      </c>
      <c r="D25" s="15"/>
      <c r="E25" s="15"/>
      <c r="F25" s="26"/>
      <c r="G25" s="15"/>
      <c r="H25" s="15"/>
      <c r="I25" s="15">
        <v>7</v>
      </c>
      <c r="J25" s="39">
        <f t="shared" si="1"/>
        <v>0.777777777777778</v>
      </c>
      <c r="K25" s="40">
        <v>80</v>
      </c>
      <c r="L25" s="15"/>
      <c r="M25" s="15"/>
      <c r="N25" s="15"/>
      <c r="O25" s="26"/>
      <c r="P25" s="15">
        <v>5.2</v>
      </c>
      <c r="Q25" s="60">
        <f t="shared" si="2"/>
        <v>0.065</v>
      </c>
      <c r="R25" s="40">
        <v>1</v>
      </c>
      <c r="S25" s="61"/>
      <c r="T25" s="70"/>
      <c r="U25" s="70"/>
      <c r="V25" s="15">
        <v>0</v>
      </c>
      <c r="W25" s="71">
        <f t="shared" si="3"/>
        <v>0</v>
      </c>
      <c r="X25" s="62">
        <f t="shared" si="4"/>
        <v>0.0421388888888889</v>
      </c>
      <c r="AA25" s="80" t="str">
        <f t="shared" si="0"/>
        <v>金桥支行</v>
      </c>
      <c r="AB25" t="s">
        <v>55</v>
      </c>
      <c r="AC25">
        <v>0</v>
      </c>
      <c r="AD25">
        <v>0</v>
      </c>
      <c r="AE25"/>
      <c r="AF25"/>
      <c r="AG25" s="80" t="str">
        <f>IFERROR(VLOOKUP(AB25,$AI:$AJ,2,FALSE),0)</f>
        <v>金桥支行</v>
      </c>
      <c r="AI25" s="89" t="s">
        <v>174</v>
      </c>
      <c r="AJ25" s="89" t="s">
        <v>171</v>
      </c>
      <c r="AL25" t="s">
        <v>121</v>
      </c>
      <c r="AM25">
        <v>1</v>
      </c>
      <c r="AN25">
        <v>566760</v>
      </c>
      <c r="AO25"/>
      <c r="AP25"/>
      <c r="AR25" s="83" t="s">
        <v>121</v>
      </c>
      <c r="AS25" s="83">
        <v>1</v>
      </c>
      <c r="AT25" s="83">
        <v>566760</v>
      </c>
      <c r="AU25" s="83">
        <v>1</v>
      </c>
      <c r="AV25" s="83">
        <v>566760</v>
      </c>
    </row>
    <row r="26" ht="17.25" spans="1:48">
      <c r="A26" s="25"/>
      <c r="B26" s="13" t="s">
        <v>78</v>
      </c>
      <c r="C26" s="14">
        <v>10</v>
      </c>
      <c r="D26" s="15"/>
      <c r="E26" s="15"/>
      <c r="F26" s="26"/>
      <c r="G26" s="15"/>
      <c r="H26" s="15"/>
      <c r="I26" s="15">
        <v>7</v>
      </c>
      <c r="J26" s="39">
        <f t="shared" si="1"/>
        <v>0.7</v>
      </c>
      <c r="K26" s="40">
        <v>40</v>
      </c>
      <c r="L26" s="15"/>
      <c r="M26" s="15"/>
      <c r="N26" s="15"/>
      <c r="O26" s="26"/>
      <c r="P26" s="15">
        <v>18.0698</v>
      </c>
      <c r="Q26" s="60">
        <f t="shared" si="2"/>
        <v>0.451745</v>
      </c>
      <c r="R26" s="40">
        <v>1</v>
      </c>
      <c r="S26" s="61"/>
      <c r="T26" s="70"/>
      <c r="U26" s="70"/>
      <c r="V26" s="15">
        <v>0</v>
      </c>
      <c r="W26" s="71">
        <f t="shared" si="3"/>
        <v>0</v>
      </c>
      <c r="X26" s="62">
        <f t="shared" si="4"/>
        <v>0.05758725</v>
      </c>
      <c r="AA26" s="80" t="str">
        <f t="shared" si="0"/>
        <v>五星路支行</v>
      </c>
      <c r="AB26" t="s">
        <v>177</v>
      </c>
      <c r="AC26">
        <v>0</v>
      </c>
      <c r="AD26">
        <v>0</v>
      </c>
      <c r="AE26"/>
      <c r="AF26"/>
      <c r="AG26" s="80" t="str">
        <f>IFERROR(VLOOKUP(AB26,$AI:$AJ,2,FALSE),0)</f>
        <v>五星路支行</v>
      </c>
      <c r="AI26" s="89" t="s">
        <v>178</v>
      </c>
      <c r="AJ26" s="89" t="s">
        <v>171</v>
      </c>
      <c r="AL26" t="s">
        <v>96</v>
      </c>
      <c r="AM26">
        <v>5</v>
      </c>
      <c r="AN26">
        <v>0</v>
      </c>
      <c r="AO26"/>
      <c r="AP26"/>
      <c r="AR26" s="83" t="s">
        <v>96</v>
      </c>
      <c r="AS26" s="83">
        <v>5</v>
      </c>
      <c r="AT26" s="83">
        <v>0</v>
      </c>
      <c r="AU26" s="83">
        <v>5</v>
      </c>
      <c r="AV26" s="83">
        <v>0</v>
      </c>
    </row>
    <row r="27" ht="17.25" spans="1:48">
      <c r="A27" s="25"/>
      <c r="B27" s="13" t="s">
        <v>88</v>
      </c>
      <c r="C27" s="14">
        <v>9</v>
      </c>
      <c r="D27" s="15"/>
      <c r="E27" s="15"/>
      <c r="F27" s="26"/>
      <c r="G27" s="15"/>
      <c r="H27" s="15"/>
      <c r="I27" s="15">
        <v>4</v>
      </c>
      <c r="J27" s="39">
        <f t="shared" si="1"/>
        <v>0.444444444444444</v>
      </c>
      <c r="K27" s="40">
        <v>50</v>
      </c>
      <c r="L27" s="15"/>
      <c r="M27" s="15"/>
      <c r="N27" s="15"/>
      <c r="O27" s="26"/>
      <c r="P27" s="15">
        <v>0</v>
      </c>
      <c r="Q27" s="60">
        <f t="shared" si="2"/>
        <v>0</v>
      </c>
      <c r="R27" s="40">
        <v>1</v>
      </c>
      <c r="S27" s="61"/>
      <c r="T27" s="70"/>
      <c r="U27" s="70"/>
      <c r="V27" s="15">
        <v>0</v>
      </c>
      <c r="W27" s="71">
        <f t="shared" si="3"/>
        <v>0</v>
      </c>
      <c r="X27" s="62">
        <f t="shared" si="4"/>
        <v>0.0222222222222222</v>
      </c>
      <c r="AA27" s="80" t="str">
        <f t="shared" si="0"/>
        <v>高行支行</v>
      </c>
      <c r="AB27" t="s">
        <v>180</v>
      </c>
      <c r="AC27">
        <v>0</v>
      </c>
      <c r="AD27">
        <v>0</v>
      </c>
      <c r="AE27"/>
      <c r="AF27"/>
      <c r="AG27" s="80" t="str">
        <f>IFERROR(VLOOKUP(AB27,$AI:$AJ,2,FALSE),0)</f>
        <v>高行支行</v>
      </c>
      <c r="AI27" s="89" t="s">
        <v>181</v>
      </c>
      <c r="AJ27" s="89" t="s">
        <v>171</v>
      </c>
      <c r="AL27" t="s">
        <v>182</v>
      </c>
      <c r="AM27">
        <v>6</v>
      </c>
      <c r="AN27">
        <v>58000</v>
      </c>
      <c r="AO27"/>
      <c r="AP27"/>
      <c r="AR27" s="83" t="s">
        <v>182</v>
      </c>
      <c r="AS27" s="83">
        <v>6</v>
      </c>
      <c r="AT27" s="83">
        <v>58000</v>
      </c>
      <c r="AU27" s="83">
        <v>6</v>
      </c>
      <c r="AV27" s="83">
        <v>58000</v>
      </c>
    </row>
    <row r="28" ht="17.25" spans="1:48">
      <c r="A28" s="25"/>
      <c r="B28" s="13" t="s">
        <v>163</v>
      </c>
      <c r="C28" s="14">
        <v>10</v>
      </c>
      <c r="D28" s="15"/>
      <c r="E28" s="15"/>
      <c r="F28" s="26"/>
      <c r="G28" s="15"/>
      <c r="H28" s="15"/>
      <c r="I28" s="15">
        <v>0</v>
      </c>
      <c r="J28" s="39">
        <f t="shared" si="1"/>
        <v>0</v>
      </c>
      <c r="K28" s="40">
        <v>80</v>
      </c>
      <c r="L28" s="15"/>
      <c r="M28" s="15"/>
      <c r="N28" s="15"/>
      <c r="O28" s="26"/>
      <c r="P28" s="15">
        <v>15.77</v>
      </c>
      <c r="Q28" s="60">
        <f t="shared" si="2"/>
        <v>0.197125</v>
      </c>
      <c r="R28" s="40">
        <v>1</v>
      </c>
      <c r="S28" s="61"/>
      <c r="T28" s="70"/>
      <c r="U28" s="70"/>
      <c r="V28" s="15">
        <v>0</v>
      </c>
      <c r="W28" s="71">
        <f t="shared" si="3"/>
        <v>0</v>
      </c>
      <c r="X28" s="62">
        <f t="shared" si="4"/>
        <v>0.00985625</v>
      </c>
      <c r="AA28" s="80" t="str">
        <f t="shared" si="0"/>
        <v>施湾支行</v>
      </c>
      <c r="AB28" t="s">
        <v>186</v>
      </c>
      <c r="AC28">
        <v>0</v>
      </c>
      <c r="AD28">
        <v>0</v>
      </c>
      <c r="AE28"/>
      <c r="AF28"/>
      <c r="AG28" s="80" t="str">
        <f>IFERROR(VLOOKUP(AB28,$AI:$AJ,2,FALSE),0)</f>
        <v>施湾支行</v>
      </c>
      <c r="AI28" s="89" t="s">
        <v>187</v>
      </c>
      <c r="AJ28" s="89" t="s">
        <v>171</v>
      </c>
      <c r="AL28" t="s">
        <v>188</v>
      </c>
      <c r="AM28">
        <v>0</v>
      </c>
      <c r="AN28">
        <v>22000</v>
      </c>
      <c r="AO28"/>
      <c r="AP28"/>
      <c r="AR28" s="83" t="s">
        <v>188</v>
      </c>
      <c r="AS28" s="83">
        <v>0</v>
      </c>
      <c r="AT28" s="83">
        <v>22000</v>
      </c>
      <c r="AU28" s="83">
        <v>0</v>
      </c>
      <c r="AV28" s="83">
        <v>22000</v>
      </c>
    </row>
    <row r="29" ht="17.25" spans="1:48">
      <c r="A29" s="25"/>
      <c r="B29" s="13" t="s">
        <v>219</v>
      </c>
      <c r="C29" s="14">
        <v>9</v>
      </c>
      <c r="D29" s="15"/>
      <c r="E29" s="15"/>
      <c r="F29" s="26"/>
      <c r="G29" s="15"/>
      <c r="H29" s="15"/>
      <c r="I29" s="15">
        <v>0</v>
      </c>
      <c r="J29" s="39">
        <f t="shared" si="1"/>
        <v>0</v>
      </c>
      <c r="K29" s="40">
        <v>20</v>
      </c>
      <c r="L29" s="15"/>
      <c r="M29" s="15"/>
      <c r="N29" s="15"/>
      <c r="O29" s="26"/>
      <c r="P29" s="15">
        <v>35.56</v>
      </c>
      <c r="Q29" s="60">
        <f t="shared" si="2"/>
        <v>1.778</v>
      </c>
      <c r="R29" s="40">
        <v>1</v>
      </c>
      <c r="S29" s="61"/>
      <c r="T29" s="70"/>
      <c r="U29" s="70"/>
      <c r="V29" s="15">
        <v>0</v>
      </c>
      <c r="W29" s="71">
        <f t="shared" si="3"/>
        <v>0</v>
      </c>
      <c r="X29" s="62">
        <f t="shared" si="4"/>
        <v>0.06</v>
      </c>
      <c r="AA29" s="80" t="str">
        <f t="shared" si="0"/>
        <v>运营管理部</v>
      </c>
      <c r="AB29" t="s">
        <v>191</v>
      </c>
      <c r="AC29">
        <v>0</v>
      </c>
      <c r="AD29">
        <v>0</v>
      </c>
      <c r="AE29"/>
      <c r="AF29"/>
      <c r="AG29" s="80" t="str">
        <f>IFERROR(VLOOKUP(AB29,$AI:$AJ,2,FALSE),0)</f>
        <v>运营管理部</v>
      </c>
      <c r="AI29" s="88" t="s">
        <v>192</v>
      </c>
      <c r="AJ29" s="89" t="s">
        <v>125</v>
      </c>
      <c r="AL29" t="s">
        <v>100</v>
      </c>
      <c r="AM29">
        <v>91</v>
      </c>
      <c r="AN29">
        <v>10294669</v>
      </c>
      <c r="AO29"/>
      <c r="AP29"/>
      <c r="AR29" s="83" t="s">
        <v>100</v>
      </c>
      <c r="AS29" s="83">
        <v>91</v>
      </c>
      <c r="AT29" s="83">
        <v>10294669</v>
      </c>
      <c r="AU29" s="83">
        <v>91</v>
      </c>
      <c r="AV29" s="83">
        <v>10294669</v>
      </c>
    </row>
    <row r="30" ht="17.25" spans="1:48">
      <c r="A30" s="25"/>
      <c r="B30" s="13" t="s">
        <v>149</v>
      </c>
      <c r="C30" s="14">
        <v>9</v>
      </c>
      <c r="D30" s="15"/>
      <c r="E30" s="15"/>
      <c r="F30" s="26"/>
      <c r="G30" s="15"/>
      <c r="H30" s="15"/>
      <c r="I30" s="15">
        <v>8</v>
      </c>
      <c r="J30" s="39">
        <f t="shared" si="1"/>
        <v>0.888888888888889</v>
      </c>
      <c r="K30" s="40">
        <v>60</v>
      </c>
      <c r="L30" s="15"/>
      <c r="M30" s="15"/>
      <c r="N30" s="15"/>
      <c r="O30" s="26"/>
      <c r="P30" s="15">
        <v>3.42</v>
      </c>
      <c r="Q30" s="60">
        <f t="shared" si="2"/>
        <v>0.057</v>
      </c>
      <c r="R30" s="40">
        <v>1</v>
      </c>
      <c r="S30" s="61"/>
      <c r="T30" s="70"/>
      <c r="U30" s="70"/>
      <c r="V30" s="15">
        <v>0</v>
      </c>
      <c r="W30" s="71">
        <f t="shared" si="3"/>
        <v>0</v>
      </c>
      <c r="X30" s="62">
        <f t="shared" si="4"/>
        <v>0.0472944444444445</v>
      </c>
      <c r="AA30" s="80">
        <f t="shared" si="0"/>
        <v>0</v>
      </c>
      <c r="AB30" t="s">
        <v>196</v>
      </c>
      <c r="AC30">
        <v>0</v>
      </c>
      <c r="AD30">
        <v>0</v>
      </c>
      <c r="AE30"/>
      <c r="AF30"/>
      <c r="AG30" s="80">
        <f>IFERROR(VLOOKUP(AB30,$AI:$AJ,2,FALSE),0)</f>
        <v>0</v>
      </c>
      <c r="AI30" s="89" t="s">
        <v>197</v>
      </c>
      <c r="AJ30" s="89" t="s">
        <v>125</v>
      </c>
      <c r="AL30" t="s">
        <v>90</v>
      </c>
      <c r="AM30">
        <v>0</v>
      </c>
      <c r="AN30">
        <v>29880</v>
      </c>
      <c r="AO30"/>
      <c r="AP30"/>
      <c r="AR30" s="83" t="s">
        <v>90</v>
      </c>
      <c r="AS30" s="83">
        <v>0</v>
      </c>
      <c r="AT30" s="83">
        <v>29880</v>
      </c>
      <c r="AU30" s="83">
        <v>0</v>
      </c>
      <c r="AV30" s="83">
        <v>29880</v>
      </c>
    </row>
    <row r="31" ht="17.25" spans="1:48">
      <c r="A31" s="25"/>
      <c r="B31" s="13" t="s">
        <v>135</v>
      </c>
      <c r="C31" s="14">
        <v>14</v>
      </c>
      <c r="D31" s="15"/>
      <c r="E31" s="15"/>
      <c r="F31" s="26"/>
      <c r="G31" s="15"/>
      <c r="H31" s="15"/>
      <c r="I31" s="15">
        <v>1</v>
      </c>
      <c r="J31" s="39">
        <f t="shared" si="1"/>
        <v>0.0714285714285714</v>
      </c>
      <c r="K31" s="40">
        <v>30</v>
      </c>
      <c r="L31" s="15"/>
      <c r="M31" s="15"/>
      <c r="N31" s="15"/>
      <c r="O31" s="26"/>
      <c r="P31" s="15">
        <v>18</v>
      </c>
      <c r="Q31" s="60">
        <f t="shared" si="2"/>
        <v>0.6</v>
      </c>
      <c r="R31" s="40">
        <v>1</v>
      </c>
      <c r="S31" s="61"/>
      <c r="T31" s="70"/>
      <c r="U31" s="70"/>
      <c r="V31" s="15">
        <v>0</v>
      </c>
      <c r="W31" s="71">
        <f t="shared" si="3"/>
        <v>0</v>
      </c>
      <c r="X31" s="62">
        <f t="shared" si="4"/>
        <v>0.0335714285714286</v>
      </c>
      <c r="AA31" s="80">
        <f t="shared" si="0"/>
        <v>0</v>
      </c>
      <c r="AB31" t="s">
        <v>200</v>
      </c>
      <c r="AC31">
        <v>0</v>
      </c>
      <c r="AD31">
        <v>0</v>
      </c>
      <c r="AE31"/>
      <c r="AF31"/>
      <c r="AG31" s="80">
        <f>IFERROR(VLOOKUP(AB31,$AI:$AJ,2,FALSE),0)</f>
        <v>0</v>
      </c>
      <c r="AI31" s="90" t="s">
        <v>201</v>
      </c>
      <c r="AJ31" s="89" t="s">
        <v>125</v>
      </c>
      <c r="AL31" t="s">
        <v>167</v>
      </c>
      <c r="AM31">
        <v>6</v>
      </c>
      <c r="AN31">
        <v>36000</v>
      </c>
      <c r="AO31"/>
      <c r="AP31"/>
      <c r="AR31" s="83" t="s">
        <v>167</v>
      </c>
      <c r="AS31" s="83">
        <v>6</v>
      </c>
      <c r="AT31" s="83">
        <v>36000</v>
      </c>
      <c r="AU31" s="83">
        <v>6</v>
      </c>
      <c r="AV31" s="83">
        <v>36000</v>
      </c>
    </row>
    <row r="32" ht="17.25" spans="1:48">
      <c r="A32" s="25"/>
      <c r="B32" s="13" t="s">
        <v>167</v>
      </c>
      <c r="C32" s="14">
        <v>9</v>
      </c>
      <c r="D32" s="15"/>
      <c r="E32" s="15"/>
      <c r="F32" s="26"/>
      <c r="G32" s="15"/>
      <c r="H32" s="15"/>
      <c r="I32" s="15">
        <v>1</v>
      </c>
      <c r="J32" s="39">
        <f t="shared" si="1"/>
        <v>0.111111111111111</v>
      </c>
      <c r="K32" s="40">
        <v>170</v>
      </c>
      <c r="L32" s="15"/>
      <c r="M32" s="15"/>
      <c r="N32" s="15"/>
      <c r="O32" s="26"/>
      <c r="P32" s="15">
        <v>0</v>
      </c>
      <c r="Q32" s="60">
        <f t="shared" si="2"/>
        <v>0</v>
      </c>
      <c r="R32" s="40">
        <v>1</v>
      </c>
      <c r="S32" s="61"/>
      <c r="T32" s="70"/>
      <c r="U32" s="70"/>
      <c r="V32" s="15">
        <v>0</v>
      </c>
      <c r="W32" s="71">
        <f t="shared" si="3"/>
        <v>0</v>
      </c>
      <c r="X32" s="62">
        <f t="shared" si="4"/>
        <v>0.00555555555555555</v>
      </c>
      <c r="AA32" s="80" t="str">
        <f t="shared" si="0"/>
        <v>江镇支行</v>
      </c>
      <c r="AB32" t="s">
        <v>204</v>
      </c>
      <c r="AC32">
        <v>0</v>
      </c>
      <c r="AD32">
        <v>0</v>
      </c>
      <c r="AE32"/>
      <c r="AF32"/>
      <c r="AG32" s="80" t="str">
        <f>IFERROR(VLOOKUP(AB32,$AI:$AJ,2,FALSE),0)</f>
        <v>江镇支行</v>
      </c>
      <c r="AI32" s="90" t="s">
        <v>205</v>
      </c>
      <c r="AJ32" s="89" t="s">
        <v>125</v>
      </c>
      <c r="AL32" t="s">
        <v>49</v>
      </c>
      <c r="AM32">
        <v>1</v>
      </c>
      <c r="AN32">
        <v>475000</v>
      </c>
      <c r="AO32"/>
      <c r="AP32"/>
      <c r="AR32" s="83" t="s">
        <v>49</v>
      </c>
      <c r="AS32" s="83">
        <v>1</v>
      </c>
      <c r="AT32" s="83">
        <v>475000</v>
      </c>
      <c r="AU32" s="83">
        <v>1</v>
      </c>
      <c r="AV32" s="83">
        <v>475000</v>
      </c>
    </row>
    <row r="33" ht="17.25" spans="1:48">
      <c r="A33" s="25"/>
      <c r="B33" s="13" t="s">
        <v>90</v>
      </c>
      <c r="C33" s="14">
        <v>17</v>
      </c>
      <c r="D33" s="15"/>
      <c r="E33" s="15"/>
      <c r="F33" s="26"/>
      <c r="G33" s="15"/>
      <c r="H33" s="15"/>
      <c r="I33" s="15">
        <v>6</v>
      </c>
      <c r="J33" s="39">
        <f t="shared" si="1"/>
        <v>0.352941176470588</v>
      </c>
      <c r="K33" s="40">
        <v>60</v>
      </c>
      <c r="L33" s="15"/>
      <c r="M33" s="15"/>
      <c r="N33" s="15"/>
      <c r="O33" s="26"/>
      <c r="P33" s="15">
        <v>3.6</v>
      </c>
      <c r="Q33" s="60">
        <f t="shared" si="2"/>
        <v>0.06</v>
      </c>
      <c r="R33" s="40">
        <v>1</v>
      </c>
      <c r="S33" s="61"/>
      <c r="T33" s="70"/>
      <c r="U33" s="70"/>
      <c r="V33" s="15">
        <v>0</v>
      </c>
      <c r="W33" s="71">
        <f t="shared" si="3"/>
        <v>0</v>
      </c>
      <c r="X33" s="62">
        <f t="shared" si="4"/>
        <v>0.0206470588235294</v>
      </c>
      <c r="AA33" s="80" t="str">
        <f t="shared" si="0"/>
        <v>三林支行</v>
      </c>
      <c r="AB33" t="s">
        <v>207</v>
      </c>
      <c r="AC33">
        <v>0</v>
      </c>
      <c r="AD33">
        <v>0</v>
      </c>
      <c r="AE33"/>
      <c r="AF33"/>
      <c r="AG33" s="80" t="str">
        <f>IFERROR(VLOOKUP(AB33,$AI:$AJ,2,FALSE),0)</f>
        <v>三林支行</v>
      </c>
      <c r="AI33" s="90" t="s">
        <v>208</v>
      </c>
      <c r="AJ33" s="89" t="s">
        <v>125</v>
      </c>
      <c r="AL33" t="s">
        <v>109</v>
      </c>
      <c r="AM33">
        <v>3</v>
      </c>
      <c r="AN33">
        <v>299500</v>
      </c>
      <c r="AO33"/>
      <c r="AP33"/>
      <c r="AR33" s="83" t="s">
        <v>109</v>
      </c>
      <c r="AS33" s="83">
        <v>3</v>
      </c>
      <c r="AT33" s="83">
        <v>299500</v>
      </c>
      <c r="AU33" s="83">
        <v>3</v>
      </c>
      <c r="AV33" s="83">
        <v>299500</v>
      </c>
    </row>
    <row r="34" ht="17.25" spans="1:48">
      <c r="A34" s="25"/>
      <c r="B34" s="13" t="s">
        <v>102</v>
      </c>
      <c r="C34" s="14">
        <v>9</v>
      </c>
      <c r="D34" s="15"/>
      <c r="E34" s="15"/>
      <c r="F34" s="26"/>
      <c r="G34" s="15"/>
      <c r="H34" s="15"/>
      <c r="I34" s="15">
        <v>0</v>
      </c>
      <c r="J34" s="39">
        <f t="shared" si="1"/>
        <v>0</v>
      </c>
      <c r="K34" s="40">
        <v>150</v>
      </c>
      <c r="L34" s="15"/>
      <c r="M34" s="15"/>
      <c r="N34" s="15"/>
      <c r="O34" s="26"/>
      <c r="P34" s="15">
        <v>2.988</v>
      </c>
      <c r="Q34" s="60">
        <f t="shared" si="2"/>
        <v>0.01992</v>
      </c>
      <c r="R34" s="40">
        <v>1</v>
      </c>
      <c r="S34" s="61"/>
      <c r="T34" s="70"/>
      <c r="U34" s="70"/>
      <c r="V34" s="15">
        <v>0</v>
      </c>
      <c r="W34" s="71">
        <f t="shared" si="3"/>
        <v>0</v>
      </c>
      <c r="X34" s="62">
        <f t="shared" si="4"/>
        <v>0.000996</v>
      </c>
      <c r="AA34" s="80" t="str">
        <f t="shared" si="0"/>
        <v>御桥分理处</v>
      </c>
      <c r="AB34" t="s">
        <v>62</v>
      </c>
      <c r="AC34">
        <v>1</v>
      </c>
      <c r="AD34">
        <v>0</v>
      </c>
      <c r="AE34"/>
      <c r="AF34"/>
      <c r="AG34" s="80" t="str">
        <f>IFERROR(VLOOKUP(AB34,$AI:$AJ,2,FALSE),0)</f>
        <v>御桥分理处</v>
      </c>
      <c r="AI34" s="89" t="s">
        <v>212</v>
      </c>
      <c r="AJ34" s="89" t="s">
        <v>125</v>
      </c>
      <c r="AL34" t="s">
        <v>213</v>
      </c>
      <c r="AM34">
        <v>2</v>
      </c>
      <c r="AN34">
        <v>0</v>
      </c>
      <c r="AO34"/>
      <c r="AP34"/>
      <c r="AR34" s="83" t="s">
        <v>213</v>
      </c>
      <c r="AS34" s="83">
        <v>2</v>
      </c>
      <c r="AT34" s="83">
        <v>0</v>
      </c>
      <c r="AU34" s="83">
        <v>2</v>
      </c>
      <c r="AV34" s="83">
        <v>0</v>
      </c>
    </row>
    <row r="35" ht="17.25" spans="1:48">
      <c r="A35" s="25"/>
      <c r="B35" s="13" t="s">
        <v>61</v>
      </c>
      <c r="C35" s="14">
        <v>9</v>
      </c>
      <c r="D35" s="15"/>
      <c r="E35" s="15"/>
      <c r="F35" s="26"/>
      <c r="G35" s="15"/>
      <c r="H35" s="15"/>
      <c r="I35" s="15">
        <v>0</v>
      </c>
      <c r="J35" s="39">
        <f t="shared" si="1"/>
        <v>0</v>
      </c>
      <c r="K35" s="40">
        <v>30</v>
      </c>
      <c r="L35" s="15"/>
      <c r="M35" s="15"/>
      <c r="N35" s="15"/>
      <c r="O35" s="26"/>
      <c r="P35" s="15">
        <v>9.3962</v>
      </c>
      <c r="Q35" s="60">
        <f t="shared" si="2"/>
        <v>0.313206666666667</v>
      </c>
      <c r="R35" s="40">
        <v>1</v>
      </c>
      <c r="S35" s="61"/>
      <c r="T35" s="70"/>
      <c r="U35" s="70"/>
      <c r="V35" s="15">
        <v>0</v>
      </c>
      <c r="W35" s="71">
        <f t="shared" si="3"/>
        <v>0</v>
      </c>
      <c r="X35" s="62">
        <f t="shared" si="4"/>
        <v>0.0156603333333333</v>
      </c>
      <c r="AA35" s="80" t="str">
        <f t="shared" si="0"/>
        <v>曹路支行</v>
      </c>
      <c r="AB35" t="s">
        <v>216</v>
      </c>
      <c r="AC35">
        <v>0</v>
      </c>
      <c r="AD35">
        <v>0</v>
      </c>
      <c r="AE35"/>
      <c r="AF35"/>
      <c r="AG35" s="80" t="str">
        <f>IFERROR(VLOOKUP(AB35,$AI:$AJ,2,FALSE),0)</f>
        <v>曹路支行</v>
      </c>
      <c r="AI35" s="89" t="s">
        <v>217</v>
      </c>
      <c r="AJ35" s="89" t="s">
        <v>125</v>
      </c>
      <c r="AL35" t="s">
        <v>221</v>
      </c>
      <c r="AM35">
        <v>1</v>
      </c>
      <c r="AN35">
        <v>52000</v>
      </c>
      <c r="AO35"/>
      <c r="AP35"/>
      <c r="AR35" s="83" t="s">
        <v>221</v>
      </c>
      <c r="AS35" s="83">
        <v>1</v>
      </c>
      <c r="AT35" s="83">
        <v>52000</v>
      </c>
      <c r="AU35" s="83">
        <v>1</v>
      </c>
      <c r="AV35" s="83">
        <v>52000</v>
      </c>
    </row>
    <row r="36" ht="17.25" spans="1:48">
      <c r="A36" s="25"/>
      <c r="B36" s="17" t="s">
        <v>210</v>
      </c>
      <c r="C36" s="18">
        <v>9</v>
      </c>
      <c r="D36" s="15"/>
      <c r="E36" s="15"/>
      <c r="F36" s="19"/>
      <c r="G36" s="15"/>
      <c r="H36" s="15"/>
      <c r="I36" s="15">
        <v>0</v>
      </c>
      <c r="J36" s="39">
        <f t="shared" si="1"/>
        <v>0</v>
      </c>
      <c r="K36" s="42">
        <v>20</v>
      </c>
      <c r="L36" s="15"/>
      <c r="M36" s="15"/>
      <c r="N36" s="15"/>
      <c r="O36" s="26"/>
      <c r="P36" s="15">
        <v>1</v>
      </c>
      <c r="Q36" s="60">
        <f t="shared" si="2"/>
        <v>0.05</v>
      </c>
      <c r="R36" s="40">
        <v>1</v>
      </c>
      <c r="S36" s="61"/>
      <c r="T36" s="70"/>
      <c r="U36" s="70"/>
      <c r="V36" s="15">
        <v>0</v>
      </c>
      <c r="W36" s="71">
        <f t="shared" si="3"/>
        <v>0</v>
      </c>
      <c r="X36" s="62">
        <f t="shared" si="4"/>
        <v>0.0025</v>
      </c>
      <c r="AA36" s="80" t="str">
        <f t="shared" si="0"/>
        <v>川沙支行</v>
      </c>
      <c r="AB36" t="s">
        <v>48</v>
      </c>
      <c r="AC36">
        <v>13</v>
      </c>
      <c r="AD36">
        <v>1400</v>
      </c>
      <c r="AE36"/>
      <c r="AF36"/>
      <c r="AG36" s="80" t="str">
        <f>IFERROR(VLOOKUP(AB36,$AI:$AJ,2,FALSE),0)</f>
        <v>川沙支行</v>
      </c>
      <c r="AI36" s="89" t="s">
        <v>220</v>
      </c>
      <c r="AJ36" s="89" t="s">
        <v>125</v>
      </c>
      <c r="AL36" t="s">
        <v>171</v>
      </c>
      <c r="AM36">
        <v>0</v>
      </c>
      <c r="AN36">
        <v>0</v>
      </c>
      <c r="AO36"/>
      <c r="AP36"/>
      <c r="AR36" s="83" t="s">
        <v>171</v>
      </c>
      <c r="AS36" s="83">
        <v>0</v>
      </c>
      <c r="AT36" s="83">
        <v>0</v>
      </c>
      <c r="AU36" s="83">
        <v>0</v>
      </c>
      <c r="AV36" s="83">
        <v>0</v>
      </c>
    </row>
    <row r="37" ht="18" spans="1:48">
      <c r="A37" s="27"/>
      <c r="B37" s="28" t="s">
        <v>199</v>
      </c>
      <c r="C37" s="29">
        <v>9</v>
      </c>
      <c r="D37" s="23"/>
      <c r="E37" s="23"/>
      <c r="F37" s="30"/>
      <c r="G37" s="23"/>
      <c r="H37" s="23"/>
      <c r="I37" s="23">
        <v>0</v>
      </c>
      <c r="J37" s="45">
        <f t="shared" si="1"/>
        <v>0</v>
      </c>
      <c r="K37" s="46">
        <v>50</v>
      </c>
      <c r="L37" s="23"/>
      <c r="M37" s="23"/>
      <c r="N37" s="23"/>
      <c r="O37" s="30"/>
      <c r="P37" s="23">
        <v>0</v>
      </c>
      <c r="Q37" s="72">
        <f t="shared" si="2"/>
        <v>0</v>
      </c>
      <c r="R37" s="46">
        <v>1</v>
      </c>
      <c r="S37" s="67"/>
      <c r="T37" s="73"/>
      <c r="U37" s="73"/>
      <c r="V37" s="23">
        <v>0</v>
      </c>
      <c r="W37" s="74">
        <f t="shared" si="3"/>
        <v>0</v>
      </c>
      <c r="X37" s="75">
        <f t="shared" si="4"/>
        <v>0</v>
      </c>
      <c r="AA37" s="80" t="str">
        <f t="shared" si="0"/>
        <v>曹路支行</v>
      </c>
      <c r="AB37" t="s">
        <v>76</v>
      </c>
      <c r="AC37">
        <v>1</v>
      </c>
      <c r="AD37">
        <v>0</v>
      </c>
      <c r="AE37"/>
      <c r="AF37"/>
      <c r="AG37" s="80" t="str">
        <f>IFERROR(VLOOKUP(AB37,$AI:$AJ,2,FALSE),0)</f>
        <v>曹路支行</v>
      </c>
      <c r="AI37" s="89" t="s">
        <v>223</v>
      </c>
      <c r="AJ37" s="89" t="s">
        <v>125</v>
      </c>
      <c r="AL37" t="s">
        <v>72</v>
      </c>
      <c r="AM37">
        <v>0</v>
      </c>
      <c r="AN37">
        <v>332700</v>
      </c>
      <c r="AO37"/>
      <c r="AP37"/>
      <c r="AR37" s="83" t="s">
        <v>72</v>
      </c>
      <c r="AS37" s="83">
        <v>0</v>
      </c>
      <c r="AT37" s="83">
        <v>332700</v>
      </c>
      <c r="AU37" s="83">
        <v>0</v>
      </c>
      <c r="AV37" s="83">
        <v>332700</v>
      </c>
    </row>
    <row r="38" ht="18" spans="1:48">
      <c r="A38" s="25" t="s">
        <v>227</v>
      </c>
      <c r="B38" s="13" t="s">
        <v>93</v>
      </c>
      <c r="C38" s="14">
        <v>9</v>
      </c>
      <c r="D38" s="15"/>
      <c r="E38" s="15"/>
      <c r="F38" s="26"/>
      <c r="G38" s="15"/>
      <c r="H38" s="15"/>
      <c r="I38" s="15">
        <v>8</v>
      </c>
      <c r="J38" s="39">
        <f t="shared" si="1"/>
        <v>0.888888888888889</v>
      </c>
      <c r="K38" s="40">
        <v>40</v>
      </c>
      <c r="L38" s="15"/>
      <c r="M38" s="15"/>
      <c r="N38" s="15"/>
      <c r="O38" s="26"/>
      <c r="P38" s="15">
        <v>8.4</v>
      </c>
      <c r="Q38" s="60">
        <f t="shared" si="2"/>
        <v>0.21</v>
      </c>
      <c r="R38" s="40">
        <v>1</v>
      </c>
      <c r="S38" s="61"/>
      <c r="T38" s="70"/>
      <c r="U38" s="70"/>
      <c r="V38" s="15">
        <v>0</v>
      </c>
      <c r="W38" s="71">
        <f t="shared" si="3"/>
        <v>0</v>
      </c>
      <c r="X38" s="62">
        <f t="shared" si="4"/>
        <v>0.0549444444444445</v>
      </c>
      <c r="AA38" s="80" t="str">
        <f t="shared" si="0"/>
        <v>北蔡支行</v>
      </c>
      <c r="AB38" t="s">
        <v>58</v>
      </c>
      <c r="AC38">
        <v>0</v>
      </c>
      <c r="AD38">
        <v>0</v>
      </c>
      <c r="AE38"/>
      <c r="AF38"/>
      <c r="AG38" s="80" t="str">
        <f>IFERROR(VLOOKUP(AB38,$AI:$AJ,2,FALSE),0)</f>
        <v>北蔡支行</v>
      </c>
      <c r="AI38" s="89" t="s">
        <v>228</v>
      </c>
      <c r="AJ38" s="89" t="s">
        <v>125</v>
      </c>
      <c r="AL38" t="s">
        <v>210</v>
      </c>
      <c r="AM38">
        <v>0</v>
      </c>
      <c r="AN38">
        <v>13000</v>
      </c>
      <c r="AO38"/>
      <c r="AP38"/>
      <c r="AR38" s="83" t="s">
        <v>210</v>
      </c>
      <c r="AS38" s="83">
        <v>0</v>
      </c>
      <c r="AT38" s="83">
        <v>13000</v>
      </c>
      <c r="AU38" s="83">
        <v>0</v>
      </c>
      <c r="AV38" s="83">
        <v>13000</v>
      </c>
    </row>
    <row r="39" ht="17.25" spans="1:48">
      <c r="A39" s="25"/>
      <c r="B39" s="13" t="s">
        <v>225</v>
      </c>
      <c r="C39" s="14">
        <v>9</v>
      </c>
      <c r="D39" s="15"/>
      <c r="E39" s="15"/>
      <c r="F39" s="26"/>
      <c r="G39" s="15"/>
      <c r="H39" s="15"/>
      <c r="I39" s="15">
        <v>0</v>
      </c>
      <c r="J39" s="39">
        <f t="shared" si="1"/>
        <v>0</v>
      </c>
      <c r="K39" s="40">
        <v>20</v>
      </c>
      <c r="L39" s="15"/>
      <c r="M39" s="15"/>
      <c r="N39" s="15"/>
      <c r="O39" s="26"/>
      <c r="P39" s="15">
        <v>15</v>
      </c>
      <c r="Q39" s="60">
        <f t="shared" si="2"/>
        <v>0.75</v>
      </c>
      <c r="R39" s="40">
        <v>1</v>
      </c>
      <c r="S39" s="61"/>
      <c r="T39" s="70"/>
      <c r="U39" s="70"/>
      <c r="V39" s="15">
        <v>0</v>
      </c>
      <c r="W39" s="71">
        <f t="shared" si="3"/>
        <v>0</v>
      </c>
      <c r="X39" s="62">
        <f t="shared" si="4"/>
        <v>0.0375</v>
      </c>
      <c r="AA39" s="80">
        <f t="shared" si="0"/>
        <v>0</v>
      </c>
      <c r="AB39" t="s">
        <v>230</v>
      </c>
      <c r="AC39">
        <v>0</v>
      </c>
      <c r="AD39">
        <v>0</v>
      </c>
      <c r="AE39"/>
      <c r="AF39"/>
      <c r="AG39" s="80">
        <f>IFERROR(VLOOKUP(AB39,$AI:$AJ,2,FALSE),0)</f>
        <v>0</v>
      </c>
      <c r="AI39" s="89" t="s">
        <v>231</v>
      </c>
      <c r="AJ39" s="89" t="s">
        <v>125</v>
      </c>
      <c r="AL39" t="s">
        <v>235</v>
      </c>
      <c r="AM39">
        <v>0</v>
      </c>
      <c r="AN39">
        <v>0</v>
      </c>
      <c r="AO39"/>
      <c r="AP39"/>
      <c r="AR39" s="83" t="s">
        <v>235</v>
      </c>
      <c r="AS39" s="83">
        <v>0</v>
      </c>
      <c r="AT39" s="83">
        <v>0</v>
      </c>
      <c r="AU39" s="83">
        <v>0</v>
      </c>
      <c r="AV39" s="83">
        <v>0</v>
      </c>
    </row>
    <row r="40" ht="17.25" spans="1:48">
      <c r="A40" s="25"/>
      <c r="B40" s="13" t="s">
        <v>82</v>
      </c>
      <c r="C40" s="14">
        <v>9</v>
      </c>
      <c r="D40" s="15"/>
      <c r="E40" s="15"/>
      <c r="F40" s="26"/>
      <c r="G40" s="15"/>
      <c r="H40" s="15"/>
      <c r="I40" s="15">
        <v>7</v>
      </c>
      <c r="J40" s="39">
        <f t="shared" si="1"/>
        <v>0.777777777777778</v>
      </c>
      <c r="K40" s="40">
        <v>40</v>
      </c>
      <c r="L40" s="15"/>
      <c r="M40" s="15"/>
      <c r="N40" s="15"/>
      <c r="O40" s="26"/>
      <c r="P40" s="15">
        <v>0.6</v>
      </c>
      <c r="Q40" s="60">
        <f t="shared" si="2"/>
        <v>0.015</v>
      </c>
      <c r="R40" s="40">
        <v>1</v>
      </c>
      <c r="S40" s="61"/>
      <c r="T40" s="70"/>
      <c r="U40" s="70"/>
      <c r="V40" s="15">
        <v>0</v>
      </c>
      <c r="W40" s="71">
        <f t="shared" si="3"/>
        <v>0</v>
      </c>
      <c r="X40" s="62">
        <f t="shared" si="4"/>
        <v>0.0396388888888889</v>
      </c>
      <c r="AA40" s="80" t="str">
        <f t="shared" si="0"/>
        <v>金海华城分理处</v>
      </c>
      <c r="AB40" t="s">
        <v>233</v>
      </c>
      <c r="AC40">
        <v>0</v>
      </c>
      <c r="AD40">
        <v>0</v>
      </c>
      <c r="AE40"/>
      <c r="AF40"/>
      <c r="AG40" s="80" t="str">
        <f>IFERROR(VLOOKUP(AB40,$AI:$AJ,2,FALSE),0)</f>
        <v>金海华城分理处</v>
      </c>
      <c r="AI40" s="89" t="s">
        <v>234</v>
      </c>
      <c r="AJ40" s="89" t="s">
        <v>125</v>
      </c>
      <c r="AL40" t="s">
        <v>239</v>
      </c>
      <c r="AM40">
        <v>0</v>
      </c>
      <c r="AN40">
        <v>202734</v>
      </c>
      <c r="AO40"/>
      <c r="AP40"/>
      <c r="AR40" s="83" t="s">
        <v>239</v>
      </c>
      <c r="AS40" s="83">
        <v>0</v>
      </c>
      <c r="AT40" s="83">
        <v>202734</v>
      </c>
      <c r="AU40" s="83">
        <v>0</v>
      </c>
      <c r="AV40" s="83">
        <v>202734</v>
      </c>
    </row>
    <row r="41" ht="17.25" spans="1:48">
      <c r="A41" s="25"/>
      <c r="B41" s="13" t="s">
        <v>159</v>
      </c>
      <c r="C41" s="14">
        <v>9</v>
      </c>
      <c r="D41" s="15"/>
      <c r="E41" s="15"/>
      <c r="F41" s="26"/>
      <c r="G41" s="15"/>
      <c r="H41" s="15"/>
      <c r="I41" s="15">
        <v>1</v>
      </c>
      <c r="J41" s="39">
        <f t="shared" si="1"/>
        <v>0.111111111111111</v>
      </c>
      <c r="K41" s="40">
        <v>50</v>
      </c>
      <c r="L41" s="15"/>
      <c r="M41" s="15"/>
      <c r="N41" s="15"/>
      <c r="O41" s="26"/>
      <c r="P41" s="15">
        <v>6.3</v>
      </c>
      <c r="Q41" s="60">
        <f t="shared" si="2"/>
        <v>0.126</v>
      </c>
      <c r="R41" s="40">
        <v>1</v>
      </c>
      <c r="S41" s="61"/>
      <c r="T41" s="70"/>
      <c r="U41" s="70"/>
      <c r="V41" s="15">
        <v>0</v>
      </c>
      <c r="W41" s="71">
        <f t="shared" si="3"/>
        <v>0</v>
      </c>
      <c r="X41" s="62">
        <f t="shared" si="4"/>
        <v>0.0118555555555555</v>
      </c>
      <c r="AA41" s="80" t="str">
        <f t="shared" si="0"/>
        <v>零售市场部</v>
      </c>
      <c r="AB41" t="s">
        <v>65</v>
      </c>
      <c r="AC41">
        <v>1</v>
      </c>
      <c r="AD41">
        <v>225700</v>
      </c>
      <c r="AE41"/>
      <c r="AF41"/>
      <c r="AG41" s="80" t="str">
        <f>IFERROR(VLOOKUP(AB41,$AI:$AJ,2,FALSE),0)</f>
        <v>零售市场部</v>
      </c>
      <c r="AI41" s="89" t="s">
        <v>238</v>
      </c>
      <c r="AJ41" s="89" t="s">
        <v>125</v>
      </c>
      <c r="AL41" t="s">
        <v>244</v>
      </c>
      <c r="AM41">
        <v>0</v>
      </c>
      <c r="AN41">
        <v>0</v>
      </c>
      <c r="AO41"/>
      <c r="AP41"/>
      <c r="AR41" s="83" t="s">
        <v>244</v>
      </c>
      <c r="AS41" s="83">
        <v>0</v>
      </c>
      <c r="AT41" s="83">
        <v>0</v>
      </c>
      <c r="AU41" s="83">
        <v>0</v>
      </c>
      <c r="AV41" s="83">
        <v>0</v>
      </c>
    </row>
    <row r="42" ht="17.25" spans="1:48">
      <c r="A42" s="25"/>
      <c r="B42" s="13" t="s">
        <v>241</v>
      </c>
      <c r="C42" s="14">
        <v>9</v>
      </c>
      <c r="D42" s="15"/>
      <c r="E42" s="15"/>
      <c r="F42" s="26"/>
      <c r="G42" s="15"/>
      <c r="H42" s="15"/>
      <c r="I42" s="15">
        <v>1</v>
      </c>
      <c r="J42" s="39">
        <f t="shared" si="1"/>
        <v>0.111111111111111</v>
      </c>
      <c r="K42" s="40">
        <v>40</v>
      </c>
      <c r="L42" s="15"/>
      <c r="M42" s="15"/>
      <c r="N42" s="15"/>
      <c r="O42" s="26"/>
      <c r="P42" s="15">
        <v>5</v>
      </c>
      <c r="Q42" s="60">
        <f t="shared" si="2"/>
        <v>0.125</v>
      </c>
      <c r="R42" s="40">
        <v>1</v>
      </c>
      <c r="S42" s="61"/>
      <c r="T42" s="70"/>
      <c r="U42" s="70"/>
      <c r="V42" s="15">
        <v>0</v>
      </c>
      <c r="W42" s="71">
        <f t="shared" si="3"/>
        <v>0</v>
      </c>
      <c r="X42" s="62">
        <f t="shared" si="4"/>
        <v>0.0118055555555556</v>
      </c>
      <c r="AA42" s="80" t="str">
        <f t="shared" si="0"/>
        <v>凌兆分理处</v>
      </c>
      <c r="AB42" t="s">
        <v>242</v>
      </c>
      <c r="AC42">
        <v>0</v>
      </c>
      <c r="AD42">
        <v>0</v>
      </c>
      <c r="AE42"/>
      <c r="AF42"/>
      <c r="AG42" s="80" t="str">
        <f>IFERROR(VLOOKUP(AB42,$AI:$AJ,2,FALSE),0)</f>
        <v>凌兆分理处</v>
      </c>
      <c r="AI42" s="89" t="s">
        <v>243</v>
      </c>
      <c r="AJ42" s="89" t="s">
        <v>125</v>
      </c>
      <c r="AL42" t="s">
        <v>163</v>
      </c>
      <c r="AM42">
        <v>1</v>
      </c>
      <c r="AN42">
        <v>180000</v>
      </c>
      <c r="AO42"/>
      <c r="AP42"/>
      <c r="AR42" s="83" t="s">
        <v>163</v>
      </c>
      <c r="AS42" s="83">
        <v>1</v>
      </c>
      <c r="AT42" s="83">
        <v>180000</v>
      </c>
      <c r="AU42" s="83">
        <v>1</v>
      </c>
      <c r="AV42" s="83">
        <v>180000</v>
      </c>
    </row>
    <row r="43" ht="17.25" spans="1:48">
      <c r="A43" s="25"/>
      <c r="B43" s="13" t="s">
        <v>229</v>
      </c>
      <c r="C43" s="14">
        <v>9</v>
      </c>
      <c r="D43" s="15"/>
      <c r="E43" s="15"/>
      <c r="F43" s="26"/>
      <c r="G43" s="15"/>
      <c r="H43" s="15"/>
      <c r="I43" s="15">
        <v>1</v>
      </c>
      <c r="J43" s="39">
        <f t="shared" si="1"/>
        <v>0.111111111111111</v>
      </c>
      <c r="K43" s="40">
        <v>20</v>
      </c>
      <c r="L43" s="15"/>
      <c r="M43" s="15"/>
      <c r="N43" s="15"/>
      <c r="O43" s="26"/>
      <c r="P43" s="15">
        <v>4</v>
      </c>
      <c r="Q43" s="60">
        <f t="shared" si="2"/>
        <v>0.2</v>
      </c>
      <c r="R43" s="40">
        <v>1</v>
      </c>
      <c r="S43" s="61"/>
      <c r="T43" s="70"/>
      <c r="U43" s="70"/>
      <c r="V43" s="15">
        <v>0</v>
      </c>
      <c r="W43" s="71">
        <f t="shared" si="3"/>
        <v>0</v>
      </c>
      <c r="X43" s="62">
        <f t="shared" si="4"/>
        <v>0.0155555555555556</v>
      </c>
      <c r="AA43" s="80">
        <f t="shared" si="0"/>
        <v>0</v>
      </c>
      <c r="AB43" t="s">
        <v>246</v>
      </c>
      <c r="AC43">
        <v>0</v>
      </c>
      <c r="AD43">
        <v>0</v>
      </c>
      <c r="AE43"/>
      <c r="AF43"/>
      <c r="AG43" s="80">
        <f>IFERROR(VLOOKUP(AB43,$AI:$AJ,2,FALSE),0)</f>
        <v>0</v>
      </c>
      <c r="AI43" s="88" t="s">
        <v>247</v>
      </c>
      <c r="AJ43" s="89" t="s">
        <v>125</v>
      </c>
      <c r="AL43" t="s">
        <v>107</v>
      </c>
      <c r="AM43">
        <v>0</v>
      </c>
      <c r="AN43">
        <v>100000</v>
      </c>
      <c r="AO43"/>
      <c r="AP43"/>
      <c r="AR43" s="83" t="s">
        <v>107</v>
      </c>
      <c r="AS43" s="83">
        <v>0</v>
      </c>
      <c r="AT43" s="83">
        <v>100000</v>
      </c>
      <c r="AU43" s="83">
        <v>0</v>
      </c>
      <c r="AV43" s="83">
        <v>100000</v>
      </c>
    </row>
    <row r="44" ht="17.25" spans="1:48">
      <c r="A44" s="25"/>
      <c r="B44" s="13" t="s">
        <v>128</v>
      </c>
      <c r="C44" s="14">
        <v>9</v>
      </c>
      <c r="D44" s="15"/>
      <c r="E44" s="15"/>
      <c r="F44" s="26"/>
      <c r="G44" s="15"/>
      <c r="H44" s="15"/>
      <c r="I44" s="15">
        <v>12</v>
      </c>
      <c r="J44" s="39">
        <f t="shared" si="1"/>
        <v>1.33333333333333</v>
      </c>
      <c r="K44" s="40">
        <v>30</v>
      </c>
      <c r="L44" s="15"/>
      <c r="M44" s="15"/>
      <c r="N44" s="15"/>
      <c r="O44" s="26"/>
      <c r="P44" s="15">
        <v>5.8</v>
      </c>
      <c r="Q44" s="60">
        <f t="shared" si="2"/>
        <v>0.193333333333333</v>
      </c>
      <c r="R44" s="40">
        <v>1</v>
      </c>
      <c r="S44" s="61"/>
      <c r="T44" s="70"/>
      <c r="U44" s="70"/>
      <c r="V44" s="15">
        <v>0</v>
      </c>
      <c r="W44" s="71">
        <f t="shared" si="3"/>
        <v>0</v>
      </c>
      <c r="X44" s="62">
        <f t="shared" si="4"/>
        <v>0.0696666666666667</v>
      </c>
      <c r="AA44" s="80">
        <f t="shared" si="0"/>
        <v>0</v>
      </c>
      <c r="AB44" t="s">
        <v>250</v>
      </c>
      <c r="AC44">
        <v>0</v>
      </c>
      <c r="AD44">
        <v>0</v>
      </c>
      <c r="AE44"/>
      <c r="AF44"/>
      <c r="AG44" s="80">
        <f>IFERROR(VLOOKUP(AB44,$AI:$AJ,2,FALSE),0)</f>
        <v>0</v>
      </c>
      <c r="AI44" s="90" t="s">
        <v>251</v>
      </c>
      <c r="AJ44" s="89" t="s">
        <v>188</v>
      </c>
      <c r="AL44" t="s">
        <v>225</v>
      </c>
      <c r="AM44">
        <v>9</v>
      </c>
      <c r="AN44">
        <v>6000</v>
      </c>
      <c r="AO44"/>
      <c r="AP44"/>
      <c r="AR44" s="83" t="s">
        <v>225</v>
      </c>
      <c r="AS44" s="83">
        <v>9</v>
      </c>
      <c r="AT44" s="83">
        <v>6000</v>
      </c>
      <c r="AU44" s="83">
        <v>9</v>
      </c>
      <c r="AV44" s="83">
        <v>6000</v>
      </c>
    </row>
    <row r="45" ht="17.25" spans="1:48">
      <c r="A45" s="25"/>
      <c r="B45" s="17" t="s">
        <v>182</v>
      </c>
      <c r="C45" s="14">
        <v>12</v>
      </c>
      <c r="D45" s="15"/>
      <c r="E45" s="15"/>
      <c r="F45" s="26"/>
      <c r="G45" s="15"/>
      <c r="H45" s="15"/>
      <c r="I45" s="15">
        <v>2</v>
      </c>
      <c r="J45" s="39">
        <f t="shared" si="1"/>
        <v>0.166666666666667</v>
      </c>
      <c r="K45" s="40">
        <v>20</v>
      </c>
      <c r="L45" s="15"/>
      <c r="M45" s="15"/>
      <c r="N45" s="15"/>
      <c r="O45" s="26"/>
      <c r="P45" s="15">
        <v>0</v>
      </c>
      <c r="Q45" s="60">
        <f t="shared" si="2"/>
        <v>0</v>
      </c>
      <c r="R45" s="40">
        <v>1</v>
      </c>
      <c r="S45" s="61"/>
      <c r="T45" s="70"/>
      <c r="U45" s="70"/>
      <c r="V45" s="15">
        <v>0</v>
      </c>
      <c r="W45" s="71">
        <f t="shared" si="3"/>
        <v>0</v>
      </c>
      <c r="X45" s="62">
        <f t="shared" si="4"/>
        <v>0.00833333333333335</v>
      </c>
      <c r="AA45" s="80" t="str">
        <f t="shared" si="0"/>
        <v>合庆支行</v>
      </c>
      <c r="AB45" t="s">
        <v>253</v>
      </c>
      <c r="AC45">
        <v>0</v>
      </c>
      <c r="AD45">
        <v>0</v>
      </c>
      <c r="AE45"/>
      <c r="AF45"/>
      <c r="AG45" s="80" t="str">
        <f>IFERROR(VLOOKUP(AB45,$AI:$AJ,2,FALSE),0)</f>
        <v>合庆支行</v>
      </c>
      <c r="AI45" s="89" t="s">
        <v>254</v>
      </c>
      <c r="AJ45" s="89" t="s">
        <v>188</v>
      </c>
      <c r="AL45" t="s">
        <v>259</v>
      </c>
      <c r="AM45">
        <v>0</v>
      </c>
      <c r="AN45">
        <v>0</v>
      </c>
      <c r="AO45"/>
      <c r="AP45"/>
      <c r="AR45" s="83" t="s">
        <v>259</v>
      </c>
      <c r="AS45" s="83">
        <v>0</v>
      </c>
      <c r="AT45" s="83">
        <v>0</v>
      </c>
      <c r="AU45" s="83">
        <v>0</v>
      </c>
      <c r="AV45" s="83">
        <v>0</v>
      </c>
    </row>
    <row r="46" ht="17.25" spans="1:48">
      <c r="A46" s="25"/>
      <c r="B46" s="13" t="s">
        <v>213</v>
      </c>
      <c r="C46" s="14">
        <v>9</v>
      </c>
      <c r="D46" s="15"/>
      <c r="E46" s="15"/>
      <c r="F46" s="26"/>
      <c r="G46" s="15"/>
      <c r="H46" s="15"/>
      <c r="I46" s="15">
        <v>1</v>
      </c>
      <c r="J46" s="39">
        <f t="shared" si="1"/>
        <v>0.111111111111111</v>
      </c>
      <c r="K46" s="40">
        <v>30</v>
      </c>
      <c r="L46" s="15"/>
      <c r="M46" s="15"/>
      <c r="N46" s="15"/>
      <c r="O46" s="26"/>
      <c r="P46" s="15">
        <v>0</v>
      </c>
      <c r="Q46" s="60">
        <f t="shared" si="2"/>
        <v>0</v>
      </c>
      <c r="R46" s="40">
        <v>1</v>
      </c>
      <c r="S46" s="61"/>
      <c r="T46" s="70"/>
      <c r="U46" s="70"/>
      <c r="V46" s="15">
        <v>0</v>
      </c>
      <c r="W46" s="71">
        <f t="shared" si="3"/>
        <v>0</v>
      </c>
      <c r="X46" s="62">
        <f t="shared" si="4"/>
        <v>0.00555555555555555</v>
      </c>
      <c r="AA46" s="80">
        <f t="shared" si="0"/>
        <v>0</v>
      </c>
      <c r="AB46" t="s">
        <v>257</v>
      </c>
      <c r="AC46">
        <v>0</v>
      </c>
      <c r="AD46">
        <v>0</v>
      </c>
      <c r="AE46"/>
      <c r="AF46"/>
      <c r="AG46" s="80">
        <f>IFERROR(VLOOKUP(AB46,$AI:$AJ,2,FALSE),0)</f>
        <v>0</v>
      </c>
      <c r="AI46" s="89" t="s">
        <v>258</v>
      </c>
      <c r="AJ46" s="89" t="s">
        <v>188</v>
      </c>
      <c r="AL46" t="s">
        <v>102</v>
      </c>
      <c r="AM46">
        <v>0</v>
      </c>
      <c r="AN46">
        <v>95262</v>
      </c>
      <c r="AO46"/>
      <c r="AP46"/>
      <c r="AR46" s="83" t="s">
        <v>102</v>
      </c>
      <c r="AS46" s="83">
        <v>0</v>
      </c>
      <c r="AT46" s="83">
        <v>95262</v>
      </c>
      <c r="AU46" s="83">
        <v>0</v>
      </c>
      <c r="AV46" s="83">
        <v>95262</v>
      </c>
    </row>
    <row r="47" ht="18" spans="1:48">
      <c r="A47" s="31"/>
      <c r="B47" s="32" t="s">
        <v>133</v>
      </c>
      <c r="C47" s="14">
        <v>9</v>
      </c>
      <c r="D47" s="15"/>
      <c r="E47" s="15"/>
      <c r="F47" s="26"/>
      <c r="G47" s="15"/>
      <c r="H47" s="15"/>
      <c r="I47" s="15">
        <v>0</v>
      </c>
      <c r="J47" s="47">
        <f t="shared" si="1"/>
        <v>0</v>
      </c>
      <c r="K47" s="40">
        <v>30</v>
      </c>
      <c r="L47" s="15"/>
      <c r="M47" s="15"/>
      <c r="N47" s="15"/>
      <c r="O47" s="26"/>
      <c r="P47" s="15">
        <v>2.5</v>
      </c>
      <c r="Q47" s="60">
        <f t="shared" si="2"/>
        <v>0.0833333333333333</v>
      </c>
      <c r="R47" s="40">
        <v>1</v>
      </c>
      <c r="S47" s="61"/>
      <c r="T47" s="70"/>
      <c r="U47" s="70"/>
      <c r="V47" s="15">
        <v>0</v>
      </c>
      <c r="W47" s="71">
        <f t="shared" si="3"/>
        <v>0</v>
      </c>
      <c r="X47" s="62">
        <f t="shared" si="4"/>
        <v>0.00416666666666667</v>
      </c>
      <c r="AA47" s="80" t="str">
        <f t="shared" si="0"/>
        <v>杨园支行</v>
      </c>
      <c r="AB47" t="s">
        <v>94</v>
      </c>
      <c r="AC47">
        <v>0</v>
      </c>
      <c r="AD47">
        <v>0</v>
      </c>
      <c r="AE47"/>
      <c r="AF47"/>
      <c r="AG47" s="80" t="str">
        <f>IFERROR(VLOOKUP(AB47,$AI:$AJ,2,FALSE),0)</f>
        <v>杨园支行</v>
      </c>
      <c r="AI47" s="89" t="s">
        <v>261</v>
      </c>
      <c r="AJ47" s="89" t="s">
        <v>188</v>
      </c>
      <c r="AL47" t="s">
        <v>219</v>
      </c>
      <c r="AM47">
        <v>1</v>
      </c>
      <c r="AN47">
        <v>0</v>
      </c>
      <c r="AO47"/>
      <c r="AP47"/>
      <c r="AR47" s="83" t="s">
        <v>219</v>
      </c>
      <c r="AS47" s="83">
        <v>1</v>
      </c>
      <c r="AT47" s="83">
        <v>0</v>
      </c>
      <c r="AU47" s="83">
        <v>1</v>
      </c>
      <c r="AV47" s="83">
        <v>0</v>
      </c>
    </row>
    <row r="48" ht="18.75" spans="1:48">
      <c r="A48" s="33" t="s">
        <v>264</v>
      </c>
      <c r="B48" s="34"/>
      <c r="C48" s="35">
        <f t="shared" ref="C48:I48" si="5">SUM(C4:C47)</f>
        <v>686</v>
      </c>
      <c r="D48" s="36">
        <v>0</v>
      </c>
      <c r="E48" s="36">
        <f t="shared" si="5"/>
        <v>0</v>
      </c>
      <c r="F48" s="36">
        <f t="shared" si="5"/>
        <v>0</v>
      </c>
      <c r="G48" s="36">
        <f t="shared" si="5"/>
        <v>0</v>
      </c>
      <c r="H48" s="36">
        <f t="shared" si="5"/>
        <v>0</v>
      </c>
      <c r="I48" s="36">
        <f t="shared" si="5"/>
        <v>224</v>
      </c>
      <c r="J48" s="49">
        <f t="shared" si="1"/>
        <v>0.326530612244898</v>
      </c>
      <c r="K48" s="35">
        <f t="shared" ref="K48:P48" si="6">SUM(K4:K47)</f>
        <v>3410</v>
      </c>
      <c r="L48" s="36">
        <v>109.71</v>
      </c>
      <c r="M48" s="36">
        <f t="shared" si="6"/>
        <v>0</v>
      </c>
      <c r="N48" s="36">
        <f t="shared" si="6"/>
        <v>0</v>
      </c>
      <c r="O48" s="36">
        <f t="shared" si="6"/>
        <v>0</v>
      </c>
      <c r="P48" s="36">
        <f t="shared" si="6"/>
        <v>749.5806</v>
      </c>
      <c r="Q48" s="76">
        <f t="shared" si="2"/>
        <v>0.219818357771261</v>
      </c>
      <c r="R48" s="77">
        <f t="shared" ref="R48:V48" si="7">SUM(R4:R47)</f>
        <v>57</v>
      </c>
      <c r="S48" s="78">
        <f t="shared" si="7"/>
        <v>0</v>
      </c>
      <c r="T48" s="78">
        <f t="shared" si="7"/>
        <v>0</v>
      </c>
      <c r="U48" s="78">
        <f t="shared" si="7"/>
        <v>0</v>
      </c>
      <c r="V48" s="78">
        <v>30</v>
      </c>
      <c r="W48" s="76">
        <f t="shared" si="3"/>
        <v>0.526315789473684</v>
      </c>
      <c r="X48" s="79">
        <f t="shared" si="4"/>
        <v>0.0536332379744921</v>
      </c>
      <c r="AA48" s="80" t="str">
        <f t="shared" si="0"/>
        <v>龚路支行</v>
      </c>
      <c r="AB48" t="s">
        <v>71</v>
      </c>
      <c r="AC48">
        <v>1</v>
      </c>
      <c r="AD48">
        <v>0</v>
      </c>
      <c r="AE48"/>
      <c r="AF48"/>
      <c r="AG48" s="80" t="str">
        <f>IFERROR(VLOOKUP(AB48,$AI:$AJ,2,FALSE),0)</f>
        <v>龚路支行</v>
      </c>
      <c r="AI48" s="89" t="s">
        <v>265</v>
      </c>
      <c r="AJ48" s="89" t="s">
        <v>188</v>
      </c>
      <c r="AL48" t="s">
        <v>241</v>
      </c>
      <c r="AM48">
        <v>0</v>
      </c>
      <c r="AN48">
        <v>50000</v>
      </c>
      <c r="AO48"/>
      <c r="AP48"/>
      <c r="AR48" s="83" t="s">
        <v>241</v>
      </c>
      <c r="AS48" s="83">
        <v>0</v>
      </c>
      <c r="AT48" s="83">
        <v>50000</v>
      </c>
      <c r="AU48" s="83">
        <v>0</v>
      </c>
      <c r="AV48" s="83">
        <v>50000</v>
      </c>
    </row>
    <row r="49" spans="27:48">
      <c r="AA49" s="80">
        <f t="shared" si="0"/>
        <v>0</v>
      </c>
      <c r="AB49" t="s">
        <v>268</v>
      </c>
      <c r="AC49">
        <v>0</v>
      </c>
      <c r="AD49">
        <v>0</v>
      </c>
      <c r="AE49"/>
      <c r="AF49"/>
      <c r="AG49" s="80">
        <f>IFERROR(VLOOKUP(AB49,$AI:$AJ,2,FALSE),0)</f>
        <v>0</v>
      </c>
      <c r="AI49" s="89" t="s">
        <v>269</v>
      </c>
      <c r="AJ49" s="89" t="s">
        <v>188</v>
      </c>
      <c r="AL49" t="s">
        <v>157</v>
      </c>
      <c r="AM49">
        <v>1</v>
      </c>
      <c r="AN49">
        <v>430000</v>
      </c>
      <c r="AO49"/>
      <c r="AP49"/>
      <c r="AR49" s="83" t="s">
        <v>157</v>
      </c>
      <c r="AS49" s="83">
        <v>1</v>
      </c>
      <c r="AT49" s="83">
        <v>430000</v>
      </c>
      <c r="AU49" s="83">
        <v>1</v>
      </c>
      <c r="AV49" s="83">
        <v>430000</v>
      </c>
    </row>
    <row r="50" spans="27:48">
      <c r="AA50" s="80" t="str">
        <f t="shared" si="0"/>
        <v>妙境支行</v>
      </c>
      <c r="AB50" t="s">
        <v>79</v>
      </c>
      <c r="AC50">
        <v>0</v>
      </c>
      <c r="AD50">
        <v>8500</v>
      </c>
      <c r="AE50"/>
      <c r="AF50"/>
      <c r="AG50" s="80" t="str">
        <f>IFERROR(VLOOKUP(AB50,$AI:$AJ,2,FALSE),0)</f>
        <v>妙境支行</v>
      </c>
      <c r="AI50" s="89" t="s">
        <v>272</v>
      </c>
      <c r="AJ50" s="89" t="s">
        <v>188</v>
      </c>
      <c r="AL50" t="s">
        <v>135</v>
      </c>
      <c r="AM50">
        <v>8</v>
      </c>
      <c r="AN50">
        <v>34200</v>
      </c>
      <c r="AO50"/>
      <c r="AP50"/>
      <c r="AR50" s="83" t="s">
        <v>135</v>
      </c>
      <c r="AS50" s="83">
        <v>8</v>
      </c>
      <c r="AT50" s="83">
        <v>34200</v>
      </c>
      <c r="AU50" s="83">
        <v>8</v>
      </c>
      <c r="AV50" s="83">
        <v>34200</v>
      </c>
    </row>
    <row r="51" spans="27:48">
      <c r="AA51" s="80">
        <f t="shared" si="0"/>
        <v>0</v>
      </c>
      <c r="AB51" t="s">
        <v>273</v>
      </c>
      <c r="AC51">
        <v>0</v>
      </c>
      <c r="AD51">
        <v>0</v>
      </c>
      <c r="AE51"/>
      <c r="AF51"/>
      <c r="AG51" s="80">
        <f>IFERROR(VLOOKUP(AB51,$AI:$AJ,2,FALSE),0)</f>
        <v>0</v>
      </c>
      <c r="AI51" s="89" t="s">
        <v>274</v>
      </c>
      <c r="AJ51" s="89" t="s">
        <v>188</v>
      </c>
      <c r="AL51" t="s">
        <v>117</v>
      </c>
      <c r="AM51">
        <v>7</v>
      </c>
      <c r="AN51">
        <v>0</v>
      </c>
      <c r="AO51"/>
      <c r="AP51"/>
      <c r="AR51" s="83" t="s">
        <v>117</v>
      </c>
      <c r="AS51" s="83">
        <v>7</v>
      </c>
      <c r="AT51" s="83">
        <v>0</v>
      </c>
      <c r="AU51" s="83">
        <v>7</v>
      </c>
      <c r="AV51" s="83">
        <v>0</v>
      </c>
    </row>
    <row r="52" spans="27:48">
      <c r="AA52" s="80" t="str">
        <f t="shared" si="0"/>
        <v>龚路支行</v>
      </c>
      <c r="AB52" t="s">
        <v>115</v>
      </c>
      <c r="AC52">
        <v>7</v>
      </c>
      <c r="AD52">
        <v>90000</v>
      </c>
      <c r="AE52"/>
      <c r="AF52"/>
      <c r="AG52" s="80" t="str">
        <f>IFERROR(VLOOKUP(AB52,$AI:$AJ,2,FALSE),0)</f>
        <v>龚路支行</v>
      </c>
      <c r="AI52" s="89" t="s">
        <v>276</v>
      </c>
      <c r="AJ52" s="89" t="s">
        <v>188</v>
      </c>
      <c r="AL52" t="s">
        <v>199</v>
      </c>
      <c r="AM52">
        <v>0</v>
      </c>
      <c r="AN52">
        <v>0</v>
      </c>
      <c r="AO52"/>
      <c r="AP52"/>
      <c r="AR52" s="83" t="s">
        <v>199</v>
      </c>
      <c r="AS52" s="83">
        <v>0</v>
      </c>
      <c r="AT52" s="83">
        <v>0</v>
      </c>
      <c r="AU52" s="83">
        <v>0</v>
      </c>
      <c r="AV52" s="83">
        <v>0</v>
      </c>
    </row>
    <row r="53" spans="27:48">
      <c r="AA53" s="80">
        <f t="shared" si="0"/>
        <v>0</v>
      </c>
      <c r="AB53" t="s">
        <v>278</v>
      </c>
      <c r="AC53">
        <v>0</v>
      </c>
      <c r="AD53">
        <v>0</v>
      </c>
      <c r="AE53"/>
      <c r="AF53"/>
      <c r="AG53" s="80">
        <f>IFERROR(VLOOKUP(AB53,$AI:$AJ,2,FALSE),0)</f>
        <v>0</v>
      </c>
      <c r="AI53" s="89" t="s">
        <v>279</v>
      </c>
      <c r="AJ53" s="89" t="s">
        <v>188</v>
      </c>
      <c r="AL53" t="s">
        <v>84</v>
      </c>
      <c r="AM53">
        <v>12</v>
      </c>
      <c r="AN53">
        <v>431000</v>
      </c>
      <c r="AO53"/>
      <c r="AP53"/>
      <c r="AR53" s="83" t="s">
        <v>84</v>
      </c>
      <c r="AS53" s="83">
        <v>12</v>
      </c>
      <c r="AT53" s="83">
        <v>431000</v>
      </c>
      <c r="AU53" s="83">
        <v>12</v>
      </c>
      <c r="AV53" s="83">
        <v>431000</v>
      </c>
    </row>
    <row r="54" spans="27:48">
      <c r="AA54" s="80" t="str">
        <f t="shared" si="0"/>
        <v>三林支行</v>
      </c>
      <c r="AB54" t="s">
        <v>281</v>
      </c>
      <c r="AC54">
        <v>0</v>
      </c>
      <c r="AD54">
        <v>200000</v>
      </c>
      <c r="AE54"/>
      <c r="AF54"/>
      <c r="AG54" s="80" t="str">
        <f>IFERROR(VLOOKUP(AB54,$AI:$AJ,2,FALSE),0)</f>
        <v>三林支行</v>
      </c>
      <c r="AI54" s="89" t="s">
        <v>282</v>
      </c>
      <c r="AJ54" s="89" t="s">
        <v>188</v>
      </c>
      <c r="AL54" t="s">
        <v>290</v>
      </c>
      <c r="AM54">
        <v>2</v>
      </c>
      <c r="AN54">
        <v>50000</v>
      </c>
      <c r="AO54"/>
      <c r="AP54"/>
      <c r="AR54" s="83" t="s">
        <v>290</v>
      </c>
      <c r="AS54" s="83">
        <v>2</v>
      </c>
      <c r="AT54" s="83">
        <v>50000</v>
      </c>
      <c r="AU54" s="83">
        <v>2</v>
      </c>
      <c r="AV54" s="83">
        <v>50000</v>
      </c>
    </row>
    <row r="55" spans="27:48">
      <c r="AA55" s="80" t="str">
        <f t="shared" si="0"/>
        <v>川沙支行</v>
      </c>
      <c r="AB55" t="s">
        <v>284</v>
      </c>
      <c r="AC55">
        <v>0</v>
      </c>
      <c r="AD55">
        <v>0</v>
      </c>
      <c r="AE55"/>
      <c r="AF55"/>
      <c r="AG55" s="80" t="str">
        <f>IFERROR(VLOOKUP(AB55,$AI:$AJ,2,FALSE),0)</f>
        <v>川沙支行</v>
      </c>
      <c r="AI55" s="88" t="s">
        <v>285</v>
      </c>
      <c r="AJ55" s="89" t="s">
        <v>286</v>
      </c>
      <c r="AL55" t="s">
        <v>73</v>
      </c>
      <c r="AM55">
        <v>0</v>
      </c>
      <c r="AN55">
        <v>380500</v>
      </c>
      <c r="AO55"/>
      <c r="AP55"/>
      <c r="AR55" s="83" t="s">
        <v>73</v>
      </c>
      <c r="AS55" s="83">
        <v>0</v>
      </c>
      <c r="AT55" s="83">
        <v>380500</v>
      </c>
      <c r="AU55" s="83">
        <v>0</v>
      </c>
      <c r="AV55" s="83">
        <v>380500</v>
      </c>
    </row>
    <row r="56" spans="27:48">
      <c r="AA56" s="80">
        <f t="shared" si="0"/>
        <v>0</v>
      </c>
      <c r="AB56" t="s">
        <v>288</v>
      </c>
      <c r="AC56">
        <v>0</v>
      </c>
      <c r="AD56">
        <v>0</v>
      </c>
      <c r="AE56"/>
      <c r="AF56"/>
      <c r="AG56" s="80">
        <f>IFERROR(VLOOKUP(AB56,$AI:$AJ,2,FALSE),0)</f>
        <v>0</v>
      </c>
      <c r="AI56" s="89" t="s">
        <v>289</v>
      </c>
      <c r="AJ56" s="89" t="s">
        <v>286</v>
      </c>
      <c r="AL56" t="s">
        <v>229</v>
      </c>
      <c r="AM56">
        <v>1</v>
      </c>
      <c r="AN56">
        <v>0</v>
      </c>
      <c r="AO56"/>
      <c r="AP56"/>
      <c r="AR56" s="83" t="s">
        <v>229</v>
      </c>
      <c r="AS56" s="83">
        <v>1</v>
      </c>
      <c r="AT56" s="83">
        <v>0</v>
      </c>
      <c r="AU56" s="83">
        <v>1</v>
      </c>
      <c r="AV56" s="83">
        <v>0</v>
      </c>
    </row>
    <row r="57" spans="27:48">
      <c r="AA57" s="80">
        <f t="shared" si="0"/>
        <v>0</v>
      </c>
      <c r="AB57" t="s">
        <v>292</v>
      </c>
      <c r="AC57">
        <v>0</v>
      </c>
      <c r="AD57">
        <v>0</v>
      </c>
      <c r="AE57"/>
      <c r="AF57"/>
      <c r="AG57" s="80">
        <f>IFERROR(VLOOKUP(AB57,$AI:$AJ,2,FALSE),0)</f>
        <v>0</v>
      </c>
      <c r="AI57" s="89" t="s">
        <v>293</v>
      </c>
      <c r="AJ57" s="89" t="s">
        <v>286</v>
      </c>
      <c r="AL57" t="s">
        <v>286</v>
      </c>
      <c r="AM57">
        <v>0</v>
      </c>
      <c r="AN57">
        <v>12000</v>
      </c>
      <c r="AO57"/>
      <c r="AP57"/>
      <c r="AR57" s="83" t="s">
        <v>286</v>
      </c>
      <c r="AS57" s="83">
        <v>0</v>
      </c>
      <c r="AT57" s="83">
        <v>12000</v>
      </c>
      <c r="AU57" s="83">
        <v>0</v>
      </c>
      <c r="AV57" s="83">
        <v>12000</v>
      </c>
    </row>
    <row r="58" spans="27:48">
      <c r="AA58" s="80" t="str">
        <f t="shared" si="0"/>
        <v>唐镇支行</v>
      </c>
      <c r="AB58" t="s">
        <v>294</v>
      </c>
      <c r="AC58">
        <v>0</v>
      </c>
      <c r="AD58">
        <v>0</v>
      </c>
      <c r="AE58"/>
      <c r="AF58"/>
      <c r="AG58" s="80" t="str">
        <f>IFERROR(VLOOKUP(AB58,$AI:$AJ,2,FALSE),0)</f>
        <v>唐镇支行</v>
      </c>
      <c r="AI58" s="89" t="s">
        <v>295</v>
      </c>
      <c r="AJ58" s="89" t="s">
        <v>286</v>
      </c>
      <c r="AL58" t="s">
        <v>299</v>
      </c>
      <c r="AM58">
        <v>0</v>
      </c>
      <c r="AN58">
        <v>200000</v>
      </c>
      <c r="AO58"/>
      <c r="AP58"/>
      <c r="AR58" s="83" t="s">
        <v>299</v>
      </c>
      <c r="AS58" s="83">
        <v>0</v>
      </c>
      <c r="AT58" s="83">
        <v>200000</v>
      </c>
      <c r="AU58" s="83">
        <v>0</v>
      </c>
      <c r="AV58" s="83">
        <v>200000</v>
      </c>
    </row>
    <row r="59" spans="27:48">
      <c r="AA59" s="80" t="str">
        <f t="shared" si="0"/>
        <v>凌兆分理处</v>
      </c>
      <c r="AB59" t="s">
        <v>296</v>
      </c>
      <c r="AC59">
        <v>0</v>
      </c>
      <c r="AD59">
        <v>0</v>
      </c>
      <c r="AE59"/>
      <c r="AF59"/>
      <c r="AG59" s="80" t="str">
        <f>IFERROR(VLOOKUP(AB59,$AI:$AJ,2,FALSE),0)</f>
        <v>凌兆分理处</v>
      </c>
      <c r="AI59" s="89" t="s">
        <v>191</v>
      </c>
      <c r="AJ59" s="89" t="s">
        <v>286</v>
      </c>
      <c r="AL59" t="s">
        <v>66</v>
      </c>
      <c r="AM59">
        <v>1</v>
      </c>
      <c r="AN59">
        <v>656000</v>
      </c>
      <c r="AO59"/>
      <c r="AP59"/>
      <c r="AR59" s="83" t="s">
        <v>66</v>
      </c>
      <c r="AS59" s="83">
        <v>1</v>
      </c>
      <c r="AT59" s="83">
        <v>656000</v>
      </c>
      <c r="AU59" s="83">
        <v>1</v>
      </c>
      <c r="AV59" s="83">
        <v>656000</v>
      </c>
    </row>
    <row r="60" spans="27:48">
      <c r="AA60" s="80" t="str">
        <f t="shared" si="0"/>
        <v>营业部</v>
      </c>
      <c r="AB60" t="s">
        <v>297</v>
      </c>
      <c r="AC60">
        <v>0</v>
      </c>
      <c r="AD60">
        <v>0</v>
      </c>
      <c r="AE60"/>
      <c r="AF60"/>
      <c r="AG60" s="80" t="str">
        <f>IFERROR(VLOOKUP(AB60,$AI:$AJ,2,FALSE),0)</f>
        <v>营业部</v>
      </c>
      <c r="AI60" s="89" t="s">
        <v>298</v>
      </c>
      <c r="AJ60" s="89" t="s">
        <v>286</v>
      </c>
      <c r="AL60" t="s">
        <v>146</v>
      </c>
      <c r="AM60">
        <v>230</v>
      </c>
      <c r="AN60">
        <v>19298188</v>
      </c>
      <c r="AO60"/>
      <c r="AP60"/>
      <c r="AR60" s="83" t="s">
        <v>146</v>
      </c>
      <c r="AS60" s="83">
        <v>230</v>
      </c>
      <c r="AT60" s="83">
        <v>19298188</v>
      </c>
      <c r="AU60" s="83">
        <v>230</v>
      </c>
      <c r="AV60" s="83">
        <v>19298188</v>
      </c>
    </row>
    <row r="61" spans="27:48">
      <c r="AA61" s="80">
        <f t="shared" si="0"/>
        <v>0</v>
      </c>
      <c r="AB61" t="s">
        <v>301</v>
      </c>
      <c r="AC61">
        <v>0</v>
      </c>
      <c r="AD61">
        <v>0</v>
      </c>
      <c r="AE61"/>
      <c r="AF61"/>
      <c r="AG61" s="80">
        <f>IFERROR(VLOOKUP(AB61,$AI:$AJ,2,FALSE),0)</f>
        <v>0</v>
      </c>
      <c r="AI61" s="89" t="s">
        <v>302</v>
      </c>
      <c r="AJ61" s="89" t="s">
        <v>286</v>
      </c>
      <c r="AL61" t="s">
        <v>151</v>
      </c>
      <c r="AM61">
        <v>460</v>
      </c>
      <c r="AN61">
        <v>38596376</v>
      </c>
      <c r="AO61"/>
      <c r="AP61"/>
      <c r="AR61" s="83" t="s">
        <v>151</v>
      </c>
      <c r="AS61" s="83">
        <v>460</v>
      </c>
      <c r="AT61" s="83">
        <v>38596376</v>
      </c>
      <c r="AU61" s="83">
        <v>460</v>
      </c>
      <c r="AV61" s="83">
        <v>38596376</v>
      </c>
    </row>
    <row r="62" spans="27:42">
      <c r="AA62" s="80" t="str">
        <f t="shared" si="0"/>
        <v>王港支行</v>
      </c>
      <c r="AB62" t="s">
        <v>304</v>
      </c>
      <c r="AC62">
        <v>0</v>
      </c>
      <c r="AD62">
        <v>0</v>
      </c>
      <c r="AE62"/>
      <c r="AF62"/>
      <c r="AG62" s="80" t="str">
        <f>IFERROR(VLOOKUP(AB62,$AI:$AJ,2,FALSE),0)</f>
        <v>王港支行</v>
      </c>
      <c r="AI62" s="89" t="s">
        <v>305</v>
      </c>
      <c r="AJ62" s="89" t="s">
        <v>286</v>
      </c>
      <c r="AL62"/>
      <c r="AM62"/>
      <c r="AN62"/>
      <c r="AO62"/>
      <c r="AP62"/>
    </row>
    <row r="63" spans="27:42">
      <c r="AA63" s="80">
        <f t="shared" si="0"/>
        <v>0</v>
      </c>
      <c r="AB63" t="s">
        <v>306</v>
      </c>
      <c r="AC63">
        <v>0</v>
      </c>
      <c r="AD63">
        <v>0</v>
      </c>
      <c r="AE63"/>
      <c r="AF63"/>
      <c r="AG63" s="80">
        <f>IFERROR(VLOOKUP(AB63,$AI:$AJ,2,FALSE),0)</f>
        <v>0</v>
      </c>
      <c r="AI63" s="89" t="s">
        <v>307</v>
      </c>
      <c r="AJ63" s="89" t="s">
        <v>286</v>
      </c>
      <c r="AL63"/>
      <c r="AM63"/>
      <c r="AN63"/>
      <c r="AO63"/>
      <c r="AP63"/>
    </row>
    <row r="64" spans="27:36">
      <c r="AA64" s="80" t="str">
        <f t="shared" si="0"/>
        <v>芳华分理处</v>
      </c>
      <c r="AB64" t="s">
        <v>85</v>
      </c>
      <c r="AC64">
        <v>6</v>
      </c>
      <c r="AD64">
        <v>0</v>
      </c>
      <c r="AE64"/>
      <c r="AF64"/>
      <c r="AG64" s="80" t="str">
        <f>IFERROR(VLOOKUP(AB64,$AI:$AJ,2,FALSE),0)</f>
        <v>芳华分理处</v>
      </c>
      <c r="AI64" s="89" t="s">
        <v>309</v>
      </c>
      <c r="AJ64" s="89" t="s">
        <v>286</v>
      </c>
    </row>
    <row r="65" spans="27:36">
      <c r="AA65" s="80" t="str">
        <f t="shared" si="0"/>
        <v>运营管理部</v>
      </c>
      <c r="AB65" t="s">
        <v>310</v>
      </c>
      <c r="AC65">
        <v>0</v>
      </c>
      <c r="AD65">
        <v>0</v>
      </c>
      <c r="AE65"/>
      <c r="AF65"/>
      <c r="AG65" s="80" t="str">
        <f>IFERROR(VLOOKUP(AB65,$AI:$AJ,2,FALSE),0)</f>
        <v>运营管理部</v>
      </c>
      <c r="AI65" s="89" t="s">
        <v>52</v>
      </c>
      <c r="AJ65" s="89" t="s">
        <v>286</v>
      </c>
    </row>
    <row r="66" spans="27:36">
      <c r="AA66" s="80">
        <f t="shared" ref="AA66:AA129" si="8">AG66</f>
        <v>0</v>
      </c>
      <c r="AB66" t="s">
        <v>311</v>
      </c>
      <c r="AC66">
        <v>0</v>
      </c>
      <c r="AD66">
        <v>0</v>
      </c>
      <c r="AE66"/>
      <c r="AF66"/>
      <c r="AG66" s="80">
        <f>IFERROR(VLOOKUP(AB66,$AI:$AJ,2,FALSE),0)</f>
        <v>0</v>
      </c>
      <c r="AI66" s="89" t="s">
        <v>312</v>
      </c>
      <c r="AJ66" s="89" t="s">
        <v>286</v>
      </c>
    </row>
    <row r="67" spans="27:36">
      <c r="AA67" s="80" t="str">
        <f t="shared" si="8"/>
        <v>陆家嘴支行</v>
      </c>
      <c r="AB67" t="s">
        <v>314</v>
      </c>
      <c r="AC67">
        <v>0</v>
      </c>
      <c r="AD67">
        <v>75000</v>
      </c>
      <c r="AE67"/>
      <c r="AF67"/>
      <c r="AG67" s="80" t="str">
        <f>IFERROR(VLOOKUP(AB67,$AI:$AJ,2,FALSE),0)</f>
        <v>陆家嘴支行</v>
      </c>
      <c r="AI67" s="89" t="s">
        <v>315</v>
      </c>
      <c r="AJ67" s="89" t="s">
        <v>286</v>
      </c>
    </row>
    <row r="68" spans="27:36">
      <c r="AA68" s="80" t="str">
        <f t="shared" si="8"/>
        <v>江镇支行</v>
      </c>
      <c r="AB68" t="s">
        <v>317</v>
      </c>
      <c r="AC68">
        <v>0</v>
      </c>
      <c r="AD68">
        <v>2000</v>
      </c>
      <c r="AE68"/>
      <c r="AF68"/>
      <c r="AG68" s="80" t="str">
        <f>IFERROR(VLOOKUP(AB68,$AI:$AJ,2,FALSE),0)</f>
        <v>江镇支行</v>
      </c>
      <c r="AI68" s="89" t="s">
        <v>318</v>
      </c>
      <c r="AJ68" s="89" t="s">
        <v>286</v>
      </c>
    </row>
    <row r="69" spans="27:36">
      <c r="AA69" s="80" t="str">
        <f t="shared" si="8"/>
        <v>张江支行</v>
      </c>
      <c r="AB69" t="s">
        <v>126</v>
      </c>
      <c r="AC69">
        <v>1</v>
      </c>
      <c r="AD69">
        <v>100000</v>
      </c>
      <c r="AE69"/>
      <c r="AF69"/>
      <c r="AG69" s="80" t="str">
        <f>IFERROR(VLOOKUP(AB69,$AI:$AJ,2,FALSE),0)</f>
        <v>张江支行</v>
      </c>
      <c r="AI69" s="89" t="s">
        <v>319</v>
      </c>
      <c r="AJ69" s="89" t="s">
        <v>286</v>
      </c>
    </row>
    <row r="70" spans="27:36">
      <c r="AA70" s="80" t="str">
        <f t="shared" si="8"/>
        <v>办公室</v>
      </c>
      <c r="AB70" t="s">
        <v>106</v>
      </c>
      <c r="AC70">
        <v>0</v>
      </c>
      <c r="AD70">
        <v>0</v>
      </c>
      <c r="AE70"/>
      <c r="AF70"/>
      <c r="AG70" s="80" t="str">
        <f>IFERROR(VLOOKUP(AB70,$AI:$AJ,2,FALSE),0)</f>
        <v>办公室</v>
      </c>
      <c r="AI70" s="89" t="s">
        <v>320</v>
      </c>
      <c r="AJ70" s="89" t="s">
        <v>286</v>
      </c>
    </row>
    <row r="71" spans="27:36">
      <c r="AA71" s="80" t="str">
        <f t="shared" si="8"/>
        <v>严桥支行</v>
      </c>
      <c r="AB71" t="s">
        <v>322</v>
      </c>
      <c r="AC71">
        <v>0</v>
      </c>
      <c r="AD71">
        <v>0</v>
      </c>
      <c r="AE71"/>
      <c r="AF71"/>
      <c r="AG71" s="80" t="str">
        <f>IFERROR(VLOOKUP(AB71,$AI:$AJ,2,FALSE),0)</f>
        <v>严桥支行</v>
      </c>
      <c r="AI71" s="89" t="s">
        <v>323</v>
      </c>
      <c r="AJ71" s="89" t="s">
        <v>286</v>
      </c>
    </row>
    <row r="72" spans="27:36">
      <c r="AA72" s="80" t="str">
        <f t="shared" si="8"/>
        <v>王港支行</v>
      </c>
      <c r="AB72" t="s">
        <v>324</v>
      </c>
      <c r="AC72">
        <v>0</v>
      </c>
      <c r="AD72">
        <v>0</v>
      </c>
      <c r="AE72"/>
      <c r="AF72"/>
      <c r="AG72" s="80" t="str">
        <f>IFERROR(VLOOKUP(AB72,$AI:$AJ,2,FALSE),0)</f>
        <v>王港支行</v>
      </c>
      <c r="AI72" s="89" t="s">
        <v>325</v>
      </c>
      <c r="AJ72" s="89" t="s">
        <v>286</v>
      </c>
    </row>
    <row r="73" spans="27:36">
      <c r="AA73" s="80">
        <f t="shared" si="8"/>
        <v>0</v>
      </c>
      <c r="AB73" t="s">
        <v>327</v>
      </c>
      <c r="AC73">
        <v>0</v>
      </c>
      <c r="AD73">
        <v>2600</v>
      </c>
      <c r="AE73"/>
      <c r="AF73"/>
      <c r="AG73" s="80">
        <f>IFERROR(VLOOKUP(AB73,$AI:$AJ,2,FALSE),0)</f>
        <v>0</v>
      </c>
      <c r="AI73" s="89" t="s">
        <v>328</v>
      </c>
      <c r="AJ73" s="89" t="s">
        <v>286</v>
      </c>
    </row>
    <row r="74" spans="27:36">
      <c r="AA74" s="80" t="str">
        <f t="shared" si="8"/>
        <v>御桥分理处</v>
      </c>
      <c r="AB74" t="s">
        <v>329</v>
      </c>
      <c r="AC74">
        <v>0</v>
      </c>
      <c r="AD74">
        <v>0</v>
      </c>
      <c r="AE74"/>
      <c r="AF74"/>
      <c r="AG74" s="80" t="str">
        <f>IFERROR(VLOOKUP(AB74,$AI:$AJ,2,FALSE),0)</f>
        <v>御桥分理处</v>
      </c>
      <c r="AI74" s="89" t="s">
        <v>330</v>
      </c>
      <c r="AJ74" s="89" t="s">
        <v>286</v>
      </c>
    </row>
    <row r="75" spans="27:36">
      <c r="AA75" s="80">
        <f t="shared" si="8"/>
        <v>0</v>
      </c>
      <c r="AB75" t="s">
        <v>332</v>
      </c>
      <c r="AC75">
        <v>0</v>
      </c>
      <c r="AD75">
        <v>0</v>
      </c>
      <c r="AE75"/>
      <c r="AF75"/>
      <c r="AG75" s="80">
        <f>IFERROR(VLOOKUP(AB75,$AI:$AJ,2,FALSE),0)</f>
        <v>0</v>
      </c>
      <c r="AI75" s="89" t="s">
        <v>333</v>
      </c>
      <c r="AJ75" s="89" t="s">
        <v>286</v>
      </c>
    </row>
    <row r="76" spans="27:36">
      <c r="AA76" s="80" t="str">
        <f t="shared" si="8"/>
        <v>零售市场部</v>
      </c>
      <c r="AB76" t="s">
        <v>131</v>
      </c>
      <c r="AC76">
        <v>1</v>
      </c>
      <c r="AD76">
        <v>281700</v>
      </c>
      <c r="AE76"/>
      <c r="AF76"/>
      <c r="AG76" s="80" t="str">
        <f>IFERROR(VLOOKUP(AB76,$AI:$AJ,2,FALSE),0)</f>
        <v>零售市场部</v>
      </c>
      <c r="AI76" s="89" t="s">
        <v>335</v>
      </c>
      <c r="AJ76" s="89" t="s">
        <v>286</v>
      </c>
    </row>
    <row r="77" spans="27:36">
      <c r="AA77" s="80" t="str">
        <f t="shared" si="8"/>
        <v>零售金融部</v>
      </c>
      <c r="AB77" t="s">
        <v>265</v>
      </c>
      <c r="AC77">
        <v>0</v>
      </c>
      <c r="AD77">
        <v>0</v>
      </c>
      <c r="AE77"/>
      <c r="AF77"/>
      <c r="AG77" s="80" t="str">
        <f>IFERROR(VLOOKUP(AB77,$AI:$AJ,2,FALSE),0)</f>
        <v>零售金融部</v>
      </c>
      <c r="AI77" s="89" t="s">
        <v>310</v>
      </c>
      <c r="AJ77" s="89" t="s">
        <v>286</v>
      </c>
    </row>
    <row r="78" spans="27:36">
      <c r="AA78" s="80" t="str">
        <f t="shared" si="8"/>
        <v>民耀分理处</v>
      </c>
      <c r="AB78" t="s">
        <v>139</v>
      </c>
      <c r="AC78">
        <v>1</v>
      </c>
      <c r="AD78">
        <v>0</v>
      </c>
      <c r="AE78"/>
      <c r="AF78"/>
      <c r="AG78" s="80" t="str">
        <f>IFERROR(VLOOKUP(AB78,$AI:$AJ,2,FALSE),0)</f>
        <v>民耀分理处</v>
      </c>
      <c r="AI78" s="89" t="s">
        <v>337</v>
      </c>
      <c r="AJ78" s="89" t="s">
        <v>286</v>
      </c>
    </row>
    <row r="79" spans="27:36">
      <c r="AA79" s="80" t="str">
        <f t="shared" si="8"/>
        <v>花木支行</v>
      </c>
      <c r="AB79" t="s">
        <v>339</v>
      </c>
      <c r="AC79">
        <v>0</v>
      </c>
      <c r="AD79">
        <v>0</v>
      </c>
      <c r="AE79"/>
      <c r="AF79"/>
      <c r="AG79" s="80" t="str">
        <f>IFERROR(VLOOKUP(AB79,$AI:$AJ,2,FALSE),0)</f>
        <v>花木支行</v>
      </c>
      <c r="AI79" s="89" t="s">
        <v>337</v>
      </c>
      <c r="AJ79" s="89" t="s">
        <v>286</v>
      </c>
    </row>
    <row r="80" spans="27:36">
      <c r="AA80" s="80" t="str">
        <f t="shared" si="8"/>
        <v>南新支行</v>
      </c>
      <c r="AB80" t="s">
        <v>340</v>
      </c>
      <c r="AC80">
        <v>0</v>
      </c>
      <c r="AD80">
        <v>0</v>
      </c>
      <c r="AE80"/>
      <c r="AF80"/>
      <c r="AG80" s="80" t="str">
        <f>IFERROR(VLOOKUP(AB80,$AI:$AJ,2,FALSE),0)</f>
        <v>南新支行</v>
      </c>
      <c r="AI80" s="89" t="s">
        <v>341</v>
      </c>
      <c r="AJ80" s="89" t="s">
        <v>286</v>
      </c>
    </row>
    <row r="81" spans="27:36">
      <c r="AA81" s="80" t="str">
        <f t="shared" si="8"/>
        <v>唐镇支行</v>
      </c>
      <c r="AB81" t="s">
        <v>343</v>
      </c>
      <c r="AC81">
        <v>0</v>
      </c>
      <c r="AD81">
        <v>0</v>
      </c>
      <c r="AE81"/>
      <c r="AF81"/>
      <c r="AG81" s="80" t="str">
        <f>IFERROR(VLOOKUP(AB81,$AI:$AJ,2,FALSE),0)</f>
        <v>唐镇支行</v>
      </c>
      <c r="AI81" s="89" t="s">
        <v>344</v>
      </c>
      <c r="AJ81" s="89" t="s">
        <v>286</v>
      </c>
    </row>
    <row r="82" spans="27:36">
      <c r="AA82" s="80" t="str">
        <f t="shared" si="8"/>
        <v>杨思支行</v>
      </c>
      <c r="AB82" t="s">
        <v>144</v>
      </c>
      <c r="AC82">
        <v>0</v>
      </c>
      <c r="AD82">
        <v>0</v>
      </c>
      <c r="AE82"/>
      <c r="AF82"/>
      <c r="AG82" s="80" t="str">
        <f>IFERROR(VLOOKUP(AB82,$AI:$AJ,2,FALSE),0)</f>
        <v>杨思支行</v>
      </c>
      <c r="AI82" s="89" t="s">
        <v>346</v>
      </c>
      <c r="AJ82" s="89" t="s">
        <v>286</v>
      </c>
    </row>
    <row r="83" spans="27:36">
      <c r="AA83" s="80" t="str">
        <f t="shared" si="8"/>
        <v>零售市场部</v>
      </c>
      <c r="AB83" t="s">
        <v>56</v>
      </c>
      <c r="AC83">
        <v>7</v>
      </c>
      <c r="AD83">
        <v>100000</v>
      </c>
      <c r="AE83"/>
      <c r="AF83"/>
      <c r="AG83" s="80" t="str">
        <f>IFERROR(VLOOKUP(AB83,$AI:$AJ,2,FALSE),0)</f>
        <v>零售市场部</v>
      </c>
      <c r="AI83" s="89" t="s">
        <v>348</v>
      </c>
      <c r="AJ83" s="89" t="s">
        <v>286</v>
      </c>
    </row>
    <row r="84" spans="27:36">
      <c r="AA84" s="80" t="str">
        <f t="shared" si="8"/>
        <v>曹路支行</v>
      </c>
      <c r="AB84" t="s">
        <v>63</v>
      </c>
      <c r="AC84">
        <v>0</v>
      </c>
      <c r="AD84">
        <v>0</v>
      </c>
      <c r="AE84"/>
      <c r="AF84"/>
      <c r="AG84" s="80" t="str">
        <f>IFERROR(VLOOKUP(AB84,$AI:$AJ,2,FALSE),0)</f>
        <v>曹路支行</v>
      </c>
      <c r="AI84" s="89" t="s">
        <v>350</v>
      </c>
      <c r="AJ84" s="89" t="s">
        <v>286</v>
      </c>
    </row>
    <row r="85" spans="27:36">
      <c r="AA85" s="80" t="str">
        <f t="shared" si="8"/>
        <v>零售金融部</v>
      </c>
      <c r="AB85" t="s">
        <v>279</v>
      </c>
      <c r="AC85">
        <v>0</v>
      </c>
      <c r="AD85">
        <v>0</v>
      </c>
      <c r="AE85"/>
      <c r="AF85"/>
      <c r="AG85" s="80" t="str">
        <f>IFERROR(VLOOKUP(AB85,$AI:$AJ,2,FALSE),0)</f>
        <v>零售金融部</v>
      </c>
      <c r="AI85" s="89" t="s">
        <v>351</v>
      </c>
      <c r="AJ85" s="89" t="s">
        <v>286</v>
      </c>
    </row>
    <row r="86" spans="27:36">
      <c r="AA86" s="80" t="str">
        <f t="shared" si="8"/>
        <v>市场一部</v>
      </c>
      <c r="AB86" t="s">
        <v>352</v>
      </c>
      <c r="AC86">
        <v>0</v>
      </c>
      <c r="AD86">
        <v>0</v>
      </c>
      <c r="AE86"/>
      <c r="AF86"/>
      <c r="AG86" s="80" t="str">
        <f>IFERROR(VLOOKUP(AB86,$AI:$AJ,2,FALSE),0)</f>
        <v>市场一部</v>
      </c>
      <c r="AI86" s="89" t="s">
        <v>353</v>
      </c>
      <c r="AJ86" s="89" t="s">
        <v>286</v>
      </c>
    </row>
    <row r="87" spans="27:36">
      <c r="AA87" s="80" t="str">
        <f t="shared" si="8"/>
        <v>零售市场部</v>
      </c>
      <c r="AB87" t="s">
        <v>355</v>
      </c>
      <c r="AC87">
        <v>0</v>
      </c>
      <c r="AD87">
        <v>0</v>
      </c>
      <c r="AE87"/>
      <c r="AF87"/>
      <c r="AG87" s="80" t="str">
        <f>IFERROR(VLOOKUP(AB87,$AI:$AJ,2,FALSE),0)</f>
        <v>零售市场部</v>
      </c>
      <c r="AI87" s="89" t="s">
        <v>356</v>
      </c>
      <c r="AJ87" s="89" t="s">
        <v>286</v>
      </c>
    </row>
    <row r="88" spans="27:36">
      <c r="AA88" s="80" t="str">
        <f t="shared" si="8"/>
        <v>张江支行</v>
      </c>
      <c r="AB88" t="s">
        <v>358</v>
      </c>
      <c r="AC88">
        <v>0</v>
      </c>
      <c r="AD88">
        <v>0</v>
      </c>
      <c r="AE88"/>
      <c r="AF88"/>
      <c r="AG88" s="80" t="str">
        <f>IFERROR(VLOOKUP(AB88,$AI:$AJ,2,FALSE),0)</f>
        <v>张江支行</v>
      </c>
      <c r="AI88" s="89" t="s">
        <v>359</v>
      </c>
      <c r="AJ88" s="89" t="s">
        <v>286</v>
      </c>
    </row>
    <row r="89" spans="27:36">
      <c r="AA89" s="80" t="str">
        <f t="shared" si="8"/>
        <v>合庆支行</v>
      </c>
      <c r="AB89" t="s">
        <v>103</v>
      </c>
      <c r="AC89">
        <v>2</v>
      </c>
      <c r="AD89">
        <v>0</v>
      </c>
      <c r="AE89"/>
      <c r="AF89"/>
      <c r="AG89" s="80" t="str">
        <f>IFERROR(VLOOKUP(AB89,$AI:$AJ,2,FALSE),0)</f>
        <v>合庆支行</v>
      </c>
      <c r="AI89" s="89" t="s">
        <v>361</v>
      </c>
      <c r="AJ89" s="89" t="s">
        <v>286</v>
      </c>
    </row>
    <row r="90" spans="27:36">
      <c r="AA90" s="80" t="str">
        <f t="shared" si="8"/>
        <v>合庆支行</v>
      </c>
      <c r="AB90" t="s">
        <v>161</v>
      </c>
      <c r="AC90">
        <v>0</v>
      </c>
      <c r="AD90">
        <v>138000</v>
      </c>
      <c r="AE90"/>
      <c r="AF90"/>
      <c r="AG90" s="80" t="str">
        <f>IFERROR(VLOOKUP(AB90,$AI:$AJ,2,FALSE),0)</f>
        <v>合庆支行</v>
      </c>
      <c r="AI90" s="89" t="s">
        <v>363</v>
      </c>
      <c r="AJ90" s="89" t="s">
        <v>286</v>
      </c>
    </row>
    <row r="91" spans="27:36">
      <c r="AA91" s="80" t="str">
        <f t="shared" si="8"/>
        <v>凌桥支行</v>
      </c>
      <c r="AB91" t="s">
        <v>365</v>
      </c>
      <c r="AC91">
        <v>1</v>
      </c>
      <c r="AD91">
        <v>0</v>
      </c>
      <c r="AE91"/>
      <c r="AF91"/>
      <c r="AG91" s="80" t="str">
        <f>IFERROR(VLOOKUP(AB91,$AI:$AJ,2,FALSE),0)</f>
        <v>凌桥支行</v>
      </c>
      <c r="AI91" s="89" t="s">
        <v>366</v>
      </c>
      <c r="AJ91" s="89" t="s">
        <v>286</v>
      </c>
    </row>
    <row r="92" spans="27:36">
      <c r="AA92" s="80" t="str">
        <f t="shared" si="8"/>
        <v>洋泾支行</v>
      </c>
      <c r="AB92" t="s">
        <v>166</v>
      </c>
      <c r="AC92">
        <v>4</v>
      </c>
      <c r="AD92">
        <v>0</v>
      </c>
      <c r="AE92"/>
      <c r="AF92"/>
      <c r="AG92" s="80" t="str">
        <f>IFERROR(VLOOKUP(AB92,$AI:$AJ,2,FALSE),0)</f>
        <v>洋泾支行</v>
      </c>
      <c r="AI92" s="89" t="s">
        <v>367</v>
      </c>
      <c r="AJ92" s="89" t="s">
        <v>286</v>
      </c>
    </row>
    <row r="93" spans="27:36">
      <c r="AA93" s="80" t="str">
        <f t="shared" si="8"/>
        <v>金桥支行</v>
      </c>
      <c r="AB93" t="s">
        <v>369</v>
      </c>
      <c r="AC93">
        <v>0</v>
      </c>
      <c r="AD93">
        <v>0</v>
      </c>
      <c r="AE93"/>
      <c r="AF93"/>
      <c r="AG93" s="80" t="str">
        <f>IFERROR(VLOOKUP(AB93,$AI:$AJ,2,FALSE),0)</f>
        <v>金桥支行</v>
      </c>
      <c r="AI93" s="89"/>
      <c r="AJ93" s="89"/>
    </row>
    <row r="94" spans="27:36">
      <c r="AA94" s="80" t="str">
        <f t="shared" si="8"/>
        <v>合规内控部</v>
      </c>
      <c r="AB94" t="s">
        <v>371</v>
      </c>
      <c r="AC94">
        <v>0</v>
      </c>
      <c r="AD94">
        <v>0</v>
      </c>
      <c r="AE94"/>
      <c r="AF94"/>
      <c r="AG94" s="80" t="str">
        <f>IFERROR(VLOOKUP(AB94,$AI:$AJ,2,FALSE),0)</f>
        <v>合规内控部</v>
      </c>
      <c r="AI94" s="89" t="s">
        <v>372</v>
      </c>
      <c r="AJ94" s="89" t="s">
        <v>286</v>
      </c>
    </row>
    <row r="95" spans="27:36">
      <c r="AA95" s="80" t="str">
        <f t="shared" si="8"/>
        <v>御桥分理处</v>
      </c>
      <c r="AB95" t="s">
        <v>374</v>
      </c>
      <c r="AC95">
        <v>0</v>
      </c>
      <c r="AD95">
        <v>0</v>
      </c>
      <c r="AE95"/>
      <c r="AF95"/>
      <c r="AG95" s="80" t="str">
        <f>IFERROR(VLOOKUP(AB95,$AI:$AJ,2,FALSE),0)</f>
        <v>御桥分理处</v>
      </c>
      <c r="AI95" s="89" t="s">
        <v>375</v>
      </c>
      <c r="AJ95" s="89" t="s">
        <v>286</v>
      </c>
    </row>
    <row r="96" spans="27:36">
      <c r="AA96" s="80" t="str">
        <f t="shared" si="8"/>
        <v>凌兆分理处</v>
      </c>
      <c r="AB96" t="s">
        <v>376</v>
      </c>
      <c r="AC96">
        <v>0</v>
      </c>
      <c r="AD96">
        <v>0</v>
      </c>
      <c r="AE96"/>
      <c r="AF96"/>
      <c r="AG96" s="80" t="str">
        <f>IFERROR(VLOOKUP(AB96,$AI:$AJ,2,FALSE),0)</f>
        <v>凌兆分理处</v>
      </c>
      <c r="AI96" s="89" t="s">
        <v>377</v>
      </c>
      <c r="AJ96" s="89" t="s">
        <v>286</v>
      </c>
    </row>
    <row r="97" spans="27:36">
      <c r="AA97" s="80">
        <f t="shared" si="8"/>
        <v>0</v>
      </c>
      <c r="AB97" t="s">
        <v>379</v>
      </c>
      <c r="AC97">
        <v>0</v>
      </c>
      <c r="AD97">
        <v>0</v>
      </c>
      <c r="AE97"/>
      <c r="AF97"/>
      <c r="AG97" s="80">
        <f>IFERROR(VLOOKUP(AB97,$AI:$AJ,2,FALSE),0)</f>
        <v>0</v>
      </c>
      <c r="AI97" s="89" t="s">
        <v>380</v>
      </c>
      <c r="AJ97" s="89" t="s">
        <v>286</v>
      </c>
    </row>
    <row r="98" spans="27:36">
      <c r="AA98" s="80">
        <f t="shared" si="8"/>
        <v>0</v>
      </c>
      <c r="AB98" t="s">
        <v>382</v>
      </c>
      <c r="AC98">
        <v>0</v>
      </c>
      <c r="AD98">
        <v>0</v>
      </c>
      <c r="AE98"/>
      <c r="AF98"/>
      <c r="AG98" s="80">
        <f>IFERROR(VLOOKUP(AB98,$AI:$AJ,2,FALSE),0)</f>
        <v>0</v>
      </c>
      <c r="AI98" s="89" t="s">
        <v>383</v>
      </c>
      <c r="AJ98" s="89" t="s">
        <v>286</v>
      </c>
    </row>
    <row r="99" spans="27:36">
      <c r="AA99" s="80" t="str">
        <f t="shared" si="8"/>
        <v>南新支行</v>
      </c>
      <c r="AB99" t="s">
        <v>110</v>
      </c>
      <c r="AC99">
        <v>0</v>
      </c>
      <c r="AD99">
        <v>12000</v>
      </c>
      <c r="AE99"/>
      <c r="AF99"/>
      <c r="AG99" s="80" t="str">
        <f>IFERROR(VLOOKUP(AB99,$AI:$AJ,2,FALSE),0)</f>
        <v>南新支行</v>
      </c>
      <c r="AI99" s="89" t="s">
        <v>385</v>
      </c>
      <c r="AJ99" s="89" t="s">
        <v>286</v>
      </c>
    </row>
    <row r="100" spans="27:36">
      <c r="AA100" s="80">
        <f t="shared" si="8"/>
        <v>0</v>
      </c>
      <c r="AB100" t="s">
        <v>386</v>
      </c>
      <c r="AC100">
        <v>0</v>
      </c>
      <c r="AD100">
        <v>0</v>
      </c>
      <c r="AE100"/>
      <c r="AF100"/>
      <c r="AG100" s="80">
        <f>IFERROR(VLOOKUP(AB100,$AI:$AJ,2,FALSE),0)</f>
        <v>0</v>
      </c>
      <c r="AI100" s="89" t="s">
        <v>387</v>
      </c>
      <c r="AJ100" s="89" t="s">
        <v>286</v>
      </c>
    </row>
    <row r="101" spans="27:36">
      <c r="AA101" s="80">
        <f t="shared" si="8"/>
        <v>0</v>
      </c>
      <c r="AB101" t="s">
        <v>388</v>
      </c>
      <c r="AC101">
        <v>0</v>
      </c>
      <c r="AD101">
        <v>0</v>
      </c>
      <c r="AE101"/>
      <c r="AF101"/>
      <c r="AG101" s="80">
        <f>IFERROR(VLOOKUP(AB101,$AI:$AJ,2,FALSE),0)</f>
        <v>0</v>
      </c>
      <c r="AI101" s="89" t="s">
        <v>389</v>
      </c>
      <c r="AJ101" s="89" t="s">
        <v>286</v>
      </c>
    </row>
    <row r="102" spans="27:36">
      <c r="AA102" s="80" t="str">
        <f t="shared" si="8"/>
        <v>龚路支行</v>
      </c>
      <c r="AB102" t="s">
        <v>391</v>
      </c>
      <c r="AC102">
        <v>0</v>
      </c>
      <c r="AD102">
        <v>0</v>
      </c>
      <c r="AE102"/>
      <c r="AF102"/>
      <c r="AG102" s="80" t="str">
        <f>IFERROR(VLOOKUP(AB102,$AI:$AJ,2,FALSE),0)</f>
        <v>龚路支行</v>
      </c>
      <c r="AI102" s="89" t="s">
        <v>392</v>
      </c>
      <c r="AJ102" s="89" t="s">
        <v>286</v>
      </c>
    </row>
    <row r="103" spans="27:36">
      <c r="AA103" s="80" t="str">
        <f t="shared" si="8"/>
        <v>江镇支行</v>
      </c>
      <c r="AB103" t="s">
        <v>394</v>
      </c>
      <c r="AC103">
        <v>0</v>
      </c>
      <c r="AD103">
        <v>0</v>
      </c>
      <c r="AE103"/>
      <c r="AF103"/>
      <c r="AG103" s="80" t="str">
        <f>IFERROR(VLOOKUP(AB103,$AI:$AJ,2,FALSE),0)</f>
        <v>江镇支行</v>
      </c>
      <c r="AI103" s="89" t="s">
        <v>395</v>
      </c>
      <c r="AJ103" s="89" t="s">
        <v>286</v>
      </c>
    </row>
    <row r="104" spans="27:36">
      <c r="AA104" s="80">
        <f t="shared" si="8"/>
        <v>0</v>
      </c>
      <c r="AB104" t="s">
        <v>397</v>
      </c>
      <c r="AC104">
        <v>0</v>
      </c>
      <c r="AD104">
        <v>0</v>
      </c>
      <c r="AE104"/>
      <c r="AF104"/>
      <c r="AG104" s="80">
        <f>IFERROR(VLOOKUP(AB104,$AI:$AJ,2,FALSE),0)</f>
        <v>0</v>
      </c>
      <c r="AI104" s="89" t="s">
        <v>398</v>
      </c>
      <c r="AJ104" s="89" t="s">
        <v>286</v>
      </c>
    </row>
    <row r="105" spans="27:36">
      <c r="AA105" s="80" t="str">
        <f t="shared" si="8"/>
        <v>益江支行</v>
      </c>
      <c r="AB105" t="s">
        <v>399</v>
      </c>
      <c r="AC105">
        <v>1</v>
      </c>
      <c r="AD105">
        <v>0</v>
      </c>
      <c r="AE105"/>
      <c r="AF105"/>
      <c r="AG105" s="80" t="str">
        <f>IFERROR(VLOOKUP(AB105,$AI:$AJ,2,FALSE),0)</f>
        <v>益江支行</v>
      </c>
      <c r="AI105" s="89" t="s">
        <v>400</v>
      </c>
      <c r="AJ105" s="89" t="s">
        <v>286</v>
      </c>
    </row>
    <row r="106" spans="27:36">
      <c r="AA106" s="80" t="str">
        <f t="shared" si="8"/>
        <v>川沙支行</v>
      </c>
      <c r="AB106" t="s">
        <v>401</v>
      </c>
      <c r="AC106">
        <v>0</v>
      </c>
      <c r="AD106">
        <v>0</v>
      </c>
      <c r="AE106"/>
      <c r="AF106"/>
      <c r="AG106" s="80" t="str">
        <f>IFERROR(VLOOKUP(AB106,$AI:$AJ,2,FALSE),0)</f>
        <v>川沙支行</v>
      </c>
      <c r="AI106" s="89" t="s">
        <v>402</v>
      </c>
      <c r="AJ106" s="89" t="s">
        <v>286</v>
      </c>
    </row>
    <row r="107" spans="27:36">
      <c r="AA107" s="80" t="str">
        <f t="shared" si="8"/>
        <v>零售市场部</v>
      </c>
      <c r="AB107" t="s">
        <v>403</v>
      </c>
      <c r="AC107">
        <v>0</v>
      </c>
      <c r="AD107">
        <v>0</v>
      </c>
      <c r="AE107"/>
      <c r="AF107"/>
      <c r="AG107" s="80" t="str">
        <f>IFERROR(VLOOKUP(AB107,$AI:$AJ,2,FALSE),0)</f>
        <v>零售市场部</v>
      </c>
      <c r="AI107" s="89" t="s">
        <v>404</v>
      </c>
      <c r="AJ107" s="89" t="s">
        <v>286</v>
      </c>
    </row>
    <row r="108" spans="27:36">
      <c r="AA108" s="80" t="str">
        <f t="shared" si="8"/>
        <v>金桥支行</v>
      </c>
      <c r="AB108" t="s">
        <v>70</v>
      </c>
      <c r="AC108">
        <v>0</v>
      </c>
      <c r="AD108">
        <v>100000</v>
      </c>
      <c r="AE108"/>
      <c r="AF108"/>
      <c r="AG108" s="80" t="str">
        <f>IFERROR(VLOOKUP(AB108,$AI:$AJ,2,FALSE),0)</f>
        <v>金桥支行</v>
      </c>
      <c r="AI108" s="90" t="s">
        <v>406</v>
      </c>
      <c r="AJ108" s="89" t="s">
        <v>286</v>
      </c>
    </row>
    <row r="109" spans="27:36">
      <c r="AA109" s="80" t="str">
        <f t="shared" si="8"/>
        <v>零售市场部</v>
      </c>
      <c r="AB109" t="s">
        <v>408</v>
      </c>
      <c r="AC109">
        <v>0</v>
      </c>
      <c r="AD109">
        <v>0</v>
      </c>
      <c r="AE109"/>
      <c r="AF109"/>
      <c r="AG109" s="80" t="str">
        <f>IFERROR(VLOOKUP(AB109,$AI:$AJ,2,FALSE),0)</f>
        <v>零售市场部</v>
      </c>
      <c r="AI109" s="89" t="s">
        <v>409</v>
      </c>
      <c r="AJ109" s="89" t="s">
        <v>286</v>
      </c>
    </row>
    <row r="110" spans="27:36">
      <c r="AA110" s="80" t="str">
        <f t="shared" si="8"/>
        <v>龚路支行</v>
      </c>
      <c r="AB110" t="s">
        <v>411</v>
      </c>
      <c r="AC110">
        <v>0</v>
      </c>
      <c r="AD110">
        <v>0</v>
      </c>
      <c r="AE110"/>
      <c r="AF110"/>
      <c r="AG110" s="80" t="str">
        <f>IFERROR(VLOOKUP(AB110,$AI:$AJ,2,FALSE),0)</f>
        <v>龚路支行</v>
      </c>
      <c r="AI110" s="89" t="s">
        <v>412</v>
      </c>
      <c r="AJ110" s="89" t="s">
        <v>286</v>
      </c>
    </row>
    <row r="111" spans="27:36">
      <c r="AA111" s="80" t="str">
        <f t="shared" si="8"/>
        <v>运营管理部业务保障部</v>
      </c>
      <c r="AB111" t="s">
        <v>414</v>
      </c>
      <c r="AC111">
        <v>0</v>
      </c>
      <c r="AD111">
        <v>0</v>
      </c>
      <c r="AE111"/>
      <c r="AF111"/>
      <c r="AG111" s="80" t="str">
        <f>IFERROR(VLOOKUP(AB111,$AI:$AJ,2,FALSE),0)</f>
        <v>运营管理部业务保障部</v>
      </c>
      <c r="AI111" s="89" t="s">
        <v>415</v>
      </c>
      <c r="AJ111" s="89" t="s">
        <v>299</v>
      </c>
    </row>
    <row r="112" spans="27:36">
      <c r="AA112" s="80">
        <f t="shared" si="8"/>
        <v>0</v>
      </c>
      <c r="AB112" t="s">
        <v>417</v>
      </c>
      <c r="AC112">
        <v>0</v>
      </c>
      <c r="AD112">
        <v>0</v>
      </c>
      <c r="AE112"/>
      <c r="AF112"/>
      <c r="AG112" s="80">
        <f>IFERROR(VLOOKUP(AB112,$AI:$AJ,2,FALSE),0)</f>
        <v>0</v>
      </c>
      <c r="AI112" s="89" t="s">
        <v>418</v>
      </c>
      <c r="AJ112" s="89" t="s">
        <v>299</v>
      </c>
    </row>
    <row r="113" spans="27:36">
      <c r="AA113" s="80" t="str">
        <f t="shared" si="8"/>
        <v>办公室</v>
      </c>
      <c r="AB113" t="s">
        <v>137</v>
      </c>
      <c r="AC113">
        <v>0</v>
      </c>
      <c r="AD113">
        <v>0</v>
      </c>
      <c r="AE113"/>
      <c r="AF113"/>
      <c r="AG113" s="80" t="str">
        <f>IFERROR(VLOOKUP(AB113,$AI:$AJ,2,FALSE),0)</f>
        <v>办公室</v>
      </c>
      <c r="AI113" s="89" t="s">
        <v>419</v>
      </c>
      <c r="AJ113" s="89" t="s">
        <v>299</v>
      </c>
    </row>
    <row r="114" spans="27:36">
      <c r="AA114" s="80" t="str">
        <f t="shared" si="8"/>
        <v>民耀分理处</v>
      </c>
      <c r="AB114" t="s">
        <v>421</v>
      </c>
      <c r="AC114">
        <v>0</v>
      </c>
      <c r="AD114">
        <v>0</v>
      </c>
      <c r="AE114"/>
      <c r="AF114"/>
      <c r="AG114" s="80" t="str">
        <f>IFERROR(VLOOKUP(AB114,$AI:$AJ,2,FALSE),0)</f>
        <v>民耀分理处</v>
      </c>
      <c r="AI114" s="89" t="s">
        <v>414</v>
      </c>
      <c r="AJ114" s="89" t="s">
        <v>299</v>
      </c>
    </row>
    <row r="115" spans="27:36">
      <c r="AA115" s="80" t="str">
        <f t="shared" si="8"/>
        <v>零售市场部</v>
      </c>
      <c r="AB115" t="s">
        <v>423</v>
      </c>
      <c r="AC115">
        <v>0</v>
      </c>
      <c r="AD115">
        <v>0</v>
      </c>
      <c r="AE115"/>
      <c r="AF115"/>
      <c r="AG115" s="80" t="str">
        <f>IFERROR(VLOOKUP(AB115,$AI:$AJ,2,FALSE),0)</f>
        <v>零售市场部</v>
      </c>
      <c r="AI115" s="89" t="s">
        <v>424</v>
      </c>
      <c r="AJ115" s="89" t="s">
        <v>299</v>
      </c>
    </row>
    <row r="116" spans="27:36">
      <c r="AA116" s="80" t="str">
        <f t="shared" si="8"/>
        <v>金海华城分理处</v>
      </c>
      <c r="AB116" t="s">
        <v>426</v>
      </c>
      <c r="AC116">
        <v>0</v>
      </c>
      <c r="AD116">
        <v>0</v>
      </c>
      <c r="AE116"/>
      <c r="AF116"/>
      <c r="AG116" s="80" t="str">
        <f>IFERROR(VLOOKUP(AB116,$AI:$AJ,2,FALSE),0)</f>
        <v>金海华城分理处</v>
      </c>
      <c r="AI116" s="89" t="s">
        <v>427</v>
      </c>
      <c r="AJ116" s="89" t="s">
        <v>299</v>
      </c>
    </row>
    <row r="117" spans="27:36">
      <c r="AA117" s="80">
        <f t="shared" si="8"/>
        <v>0</v>
      </c>
      <c r="AB117" t="s">
        <v>429</v>
      </c>
      <c r="AC117">
        <v>0</v>
      </c>
      <c r="AD117">
        <v>0</v>
      </c>
      <c r="AE117"/>
      <c r="AF117"/>
      <c r="AG117" s="80">
        <f>IFERROR(VLOOKUP(AB117,$AI:$AJ,2,FALSE),0)</f>
        <v>0</v>
      </c>
      <c r="AI117" s="89" t="s">
        <v>430</v>
      </c>
      <c r="AJ117" s="89" t="s">
        <v>299</v>
      </c>
    </row>
    <row r="118" spans="27:36">
      <c r="AA118" s="80" t="str">
        <f t="shared" si="8"/>
        <v>龚路支行</v>
      </c>
      <c r="AB118" t="s">
        <v>432</v>
      </c>
      <c r="AC118">
        <v>0</v>
      </c>
      <c r="AD118">
        <v>0</v>
      </c>
      <c r="AE118"/>
      <c r="AF118"/>
      <c r="AG118" s="80" t="str">
        <f>IFERROR(VLOOKUP(AB118,$AI:$AJ,2,FALSE),0)</f>
        <v>龚路支行</v>
      </c>
      <c r="AI118" s="89" t="s">
        <v>433</v>
      </c>
      <c r="AJ118" s="89" t="s">
        <v>299</v>
      </c>
    </row>
    <row r="119" spans="27:36">
      <c r="AA119" s="80" t="str">
        <f t="shared" si="8"/>
        <v>花木支行</v>
      </c>
      <c r="AB119" t="s">
        <v>435</v>
      </c>
      <c r="AC119">
        <v>0</v>
      </c>
      <c r="AD119">
        <v>0</v>
      </c>
      <c r="AE119"/>
      <c r="AF119"/>
      <c r="AG119" s="80" t="str">
        <f>IFERROR(VLOOKUP(AB119,$AI:$AJ,2,FALSE),0)</f>
        <v>花木支行</v>
      </c>
      <c r="AI119" s="89" t="s">
        <v>436</v>
      </c>
      <c r="AJ119" s="89" t="s">
        <v>299</v>
      </c>
    </row>
    <row r="120" spans="27:36">
      <c r="AA120" s="80" t="str">
        <f t="shared" si="8"/>
        <v>高桥支行</v>
      </c>
      <c r="AB120" t="s">
        <v>438</v>
      </c>
      <c r="AC120">
        <v>0</v>
      </c>
      <c r="AD120">
        <v>0</v>
      </c>
      <c r="AE120"/>
      <c r="AF120"/>
      <c r="AG120" s="80" t="str">
        <f>IFERROR(VLOOKUP(AB120,$AI:$AJ,2,FALSE),0)</f>
        <v>高桥支行</v>
      </c>
      <c r="AI120" s="89" t="s">
        <v>439</v>
      </c>
      <c r="AJ120" s="89" t="s">
        <v>299</v>
      </c>
    </row>
    <row r="121" spans="27:36">
      <c r="AA121" s="80">
        <f t="shared" si="8"/>
        <v>0</v>
      </c>
      <c r="AB121" t="s">
        <v>441</v>
      </c>
      <c r="AC121">
        <v>0</v>
      </c>
      <c r="AD121">
        <v>0</v>
      </c>
      <c r="AE121"/>
      <c r="AF121"/>
      <c r="AG121" s="80">
        <f>IFERROR(VLOOKUP(AB121,$AI:$AJ,2,FALSE),0)</f>
        <v>0</v>
      </c>
      <c r="AI121" s="89" t="s">
        <v>442</v>
      </c>
      <c r="AJ121" s="89" t="s">
        <v>299</v>
      </c>
    </row>
    <row r="122" spans="27:36">
      <c r="AA122" s="80" t="str">
        <f t="shared" si="8"/>
        <v>潼港分理处</v>
      </c>
      <c r="AB122" t="s">
        <v>443</v>
      </c>
      <c r="AC122">
        <v>0</v>
      </c>
      <c r="AD122">
        <v>0</v>
      </c>
      <c r="AE122"/>
      <c r="AF122"/>
      <c r="AG122" s="80" t="str">
        <f>IFERROR(VLOOKUP(AB122,$AI:$AJ,2,FALSE),0)</f>
        <v>潼港分理处</v>
      </c>
      <c r="AI122" s="89" t="s">
        <v>444</v>
      </c>
      <c r="AJ122" s="89" t="s">
        <v>299</v>
      </c>
    </row>
    <row r="123" spans="27:36">
      <c r="AA123" s="80" t="str">
        <f t="shared" si="8"/>
        <v>零售市场部</v>
      </c>
      <c r="AB123" t="s">
        <v>77</v>
      </c>
      <c r="AC123">
        <v>1</v>
      </c>
      <c r="AD123">
        <v>155000</v>
      </c>
      <c r="AE123"/>
      <c r="AF123"/>
      <c r="AG123" s="80" t="str">
        <f>IFERROR(VLOOKUP(AB123,$AI:$AJ,2,FALSE),0)</f>
        <v>零售市场部</v>
      </c>
      <c r="AI123" s="89" t="s">
        <v>445</v>
      </c>
      <c r="AJ123" s="89" t="s">
        <v>299</v>
      </c>
    </row>
    <row r="124" spans="27:36">
      <c r="AA124" s="80">
        <f t="shared" si="8"/>
        <v>0</v>
      </c>
      <c r="AB124" t="s">
        <v>447</v>
      </c>
      <c r="AC124">
        <v>0</v>
      </c>
      <c r="AD124">
        <v>0</v>
      </c>
      <c r="AE124"/>
      <c r="AF124"/>
      <c r="AG124" s="80">
        <f>IFERROR(VLOOKUP(AB124,$AI:$AJ,2,FALSE),0)</f>
        <v>0</v>
      </c>
      <c r="AI124" s="89" t="s">
        <v>448</v>
      </c>
      <c r="AJ124" s="89" t="s">
        <v>299</v>
      </c>
    </row>
    <row r="125" spans="27:36">
      <c r="AA125" s="80" t="str">
        <f t="shared" si="8"/>
        <v>香山分理处</v>
      </c>
      <c r="AB125" t="s">
        <v>183</v>
      </c>
      <c r="AC125">
        <v>0</v>
      </c>
      <c r="AD125">
        <v>0</v>
      </c>
      <c r="AE125"/>
      <c r="AF125"/>
      <c r="AG125" s="80" t="str">
        <f>IFERROR(VLOOKUP(AB125,$AI:$AJ,2,FALSE),0)</f>
        <v>香山分理处</v>
      </c>
      <c r="AI125" s="89" t="s">
        <v>450</v>
      </c>
      <c r="AJ125" s="89" t="s">
        <v>299</v>
      </c>
    </row>
    <row r="126" spans="27:36">
      <c r="AA126" s="80" t="str">
        <f t="shared" si="8"/>
        <v>王港支行</v>
      </c>
      <c r="AB126" t="s">
        <v>452</v>
      </c>
      <c r="AC126">
        <v>0</v>
      </c>
      <c r="AD126">
        <v>20000</v>
      </c>
      <c r="AE126"/>
      <c r="AF126"/>
      <c r="AG126" s="80" t="str">
        <f>IFERROR(VLOOKUP(AB126,$AI:$AJ,2,FALSE),0)</f>
        <v>王港支行</v>
      </c>
      <c r="AI126" s="89" t="s">
        <v>453</v>
      </c>
      <c r="AJ126" s="89" t="s">
        <v>299</v>
      </c>
    </row>
    <row r="127" spans="27:36">
      <c r="AA127" s="80">
        <f t="shared" si="8"/>
        <v>0</v>
      </c>
      <c r="AB127" t="s">
        <v>454</v>
      </c>
      <c r="AC127">
        <v>0</v>
      </c>
      <c r="AD127">
        <v>0</v>
      </c>
      <c r="AE127"/>
      <c r="AF127"/>
      <c r="AG127" s="80">
        <f>IFERROR(VLOOKUP(AB127,$AI:$AJ,2,FALSE),0)</f>
        <v>0</v>
      </c>
      <c r="AI127" s="89" t="s">
        <v>455</v>
      </c>
      <c r="AJ127" s="89" t="s">
        <v>299</v>
      </c>
    </row>
    <row r="128" spans="27:36">
      <c r="AA128" s="80" t="str">
        <f t="shared" si="8"/>
        <v>公司金融部</v>
      </c>
      <c r="AB128" t="s">
        <v>201</v>
      </c>
      <c r="AC128">
        <v>0</v>
      </c>
      <c r="AD128">
        <v>0</v>
      </c>
      <c r="AE128"/>
      <c r="AF128"/>
      <c r="AG128" s="80" t="str">
        <f>IFERROR(VLOOKUP(AB128,$AI:$AJ,2,FALSE),0)</f>
        <v>公司金融部</v>
      </c>
      <c r="AI128" s="89" t="s">
        <v>456</v>
      </c>
      <c r="AJ128" s="89" t="s">
        <v>299</v>
      </c>
    </row>
    <row r="129" spans="27:36">
      <c r="AA129" s="80" t="str">
        <f t="shared" si="8"/>
        <v>办公室</v>
      </c>
      <c r="AB129" t="s">
        <v>113</v>
      </c>
      <c r="AC129">
        <v>0</v>
      </c>
      <c r="AD129">
        <v>0</v>
      </c>
      <c r="AE129"/>
      <c r="AF129"/>
      <c r="AG129" s="80" t="str">
        <f>IFERROR(VLOOKUP(AB129,$AI:$AJ,2,FALSE),0)</f>
        <v>办公室</v>
      </c>
      <c r="AI129" s="89" t="s">
        <v>458</v>
      </c>
      <c r="AJ129" s="89" t="s">
        <v>299</v>
      </c>
    </row>
    <row r="130" spans="27:36">
      <c r="AA130" s="80" t="str">
        <f t="shared" ref="AA130:AA193" si="9">AG130</f>
        <v>王港支行</v>
      </c>
      <c r="AB130" t="s">
        <v>83</v>
      </c>
      <c r="AC130">
        <v>0</v>
      </c>
      <c r="AD130">
        <v>0</v>
      </c>
      <c r="AE130"/>
      <c r="AF130"/>
      <c r="AG130" s="80" t="str">
        <f>IFERROR(VLOOKUP(AB130,$AI:$AJ,2,FALSE),0)</f>
        <v>王港支行</v>
      </c>
      <c r="AI130" s="89" t="s">
        <v>460</v>
      </c>
      <c r="AJ130" s="89" t="s">
        <v>299</v>
      </c>
    </row>
    <row r="131" spans="27:36">
      <c r="AA131" s="80">
        <f t="shared" si="9"/>
        <v>0</v>
      </c>
      <c r="AB131" t="s">
        <v>462</v>
      </c>
      <c r="AC131">
        <v>0</v>
      </c>
      <c r="AD131">
        <v>0</v>
      </c>
      <c r="AE131"/>
      <c r="AF131"/>
      <c r="AG131" s="80">
        <f>IFERROR(VLOOKUP(AB131,$AI:$AJ,2,FALSE),0)</f>
        <v>0</v>
      </c>
      <c r="AI131" s="88" t="s">
        <v>463</v>
      </c>
      <c r="AJ131" s="89" t="s">
        <v>299</v>
      </c>
    </row>
    <row r="132" spans="27:36">
      <c r="AA132" s="80" t="str">
        <f t="shared" si="9"/>
        <v>公司金融部</v>
      </c>
      <c r="AB132" t="s">
        <v>197</v>
      </c>
      <c r="AC132">
        <v>0</v>
      </c>
      <c r="AD132">
        <v>0</v>
      </c>
      <c r="AE132"/>
      <c r="AF132"/>
      <c r="AG132" s="80" t="str">
        <f>IFERROR(VLOOKUP(AB132,$AI:$AJ,2,FALSE),0)</f>
        <v>公司金融部</v>
      </c>
      <c r="AI132" s="90" t="s">
        <v>465</v>
      </c>
      <c r="AJ132" s="89" t="s">
        <v>299</v>
      </c>
    </row>
    <row r="133" spans="27:36">
      <c r="AA133" s="80">
        <f t="shared" si="9"/>
        <v>0</v>
      </c>
      <c r="AB133" t="s">
        <v>193</v>
      </c>
      <c r="AC133">
        <v>0</v>
      </c>
      <c r="AD133">
        <v>0</v>
      </c>
      <c r="AE133"/>
      <c r="AF133"/>
      <c r="AG133" s="80">
        <f>IFERROR(VLOOKUP(AB133,$AI:$AJ,2,FALSE),0)</f>
        <v>0</v>
      </c>
      <c r="AI133" s="89" t="s">
        <v>466</v>
      </c>
      <c r="AJ133" s="89" t="s">
        <v>138</v>
      </c>
    </row>
    <row r="134" spans="27:36">
      <c r="AA134" s="80" t="str">
        <f t="shared" si="9"/>
        <v>公司金融部</v>
      </c>
      <c r="AB134" t="s">
        <v>208</v>
      </c>
      <c r="AC134">
        <v>0</v>
      </c>
      <c r="AD134">
        <v>0</v>
      </c>
      <c r="AE134"/>
      <c r="AF134"/>
      <c r="AG134" s="80" t="str">
        <f>IFERROR(VLOOKUP(AB134,$AI:$AJ,2,FALSE),0)</f>
        <v>公司金融部</v>
      </c>
      <c r="AI134" s="89" t="s">
        <v>371</v>
      </c>
      <c r="AJ134" s="89" t="s">
        <v>138</v>
      </c>
    </row>
    <row r="135" spans="27:36">
      <c r="AA135" s="80" t="str">
        <f t="shared" si="9"/>
        <v>运营管理部</v>
      </c>
      <c r="AB135" t="s">
        <v>409</v>
      </c>
      <c r="AC135">
        <v>0</v>
      </c>
      <c r="AD135">
        <v>0</v>
      </c>
      <c r="AE135"/>
      <c r="AF135"/>
      <c r="AG135" s="80" t="str">
        <f>IFERROR(VLOOKUP(AB135,$AI:$AJ,2,FALSE),0)</f>
        <v>运营管理部</v>
      </c>
      <c r="AI135" s="89" t="s">
        <v>469</v>
      </c>
      <c r="AJ135" s="89" t="s">
        <v>138</v>
      </c>
    </row>
    <row r="136" spans="27:36">
      <c r="AA136" s="80" t="str">
        <f t="shared" si="9"/>
        <v>运营管理部</v>
      </c>
      <c r="AB136" t="s">
        <v>302</v>
      </c>
      <c r="AC136">
        <v>0</v>
      </c>
      <c r="AD136">
        <v>0</v>
      </c>
      <c r="AE136"/>
      <c r="AF136"/>
      <c r="AG136" s="80" t="str">
        <f>IFERROR(VLOOKUP(AB136,$AI:$AJ,2,FALSE),0)</f>
        <v>运营管理部</v>
      </c>
      <c r="AI136" s="89" t="s">
        <v>470</v>
      </c>
      <c r="AJ136" s="89" t="s">
        <v>138</v>
      </c>
    </row>
    <row r="137" spans="27:36">
      <c r="AA137" s="80" t="str">
        <f t="shared" si="9"/>
        <v>川沙支行</v>
      </c>
      <c r="AB137" t="s">
        <v>89</v>
      </c>
      <c r="AC137">
        <v>0</v>
      </c>
      <c r="AD137">
        <v>379283</v>
      </c>
      <c r="AE137"/>
      <c r="AF137"/>
      <c r="AG137" s="80" t="str">
        <f>IFERROR(VLOOKUP(AB137,$AI:$AJ,2,FALSE),0)</f>
        <v>川沙支行</v>
      </c>
      <c r="AI137" s="89" t="s">
        <v>472</v>
      </c>
      <c r="AJ137" s="89" t="s">
        <v>138</v>
      </c>
    </row>
    <row r="138" spans="27:36">
      <c r="AA138" s="80" t="str">
        <f t="shared" si="9"/>
        <v>零售市场部</v>
      </c>
      <c r="AB138" t="s">
        <v>202</v>
      </c>
      <c r="AC138">
        <v>0</v>
      </c>
      <c r="AD138">
        <v>0</v>
      </c>
      <c r="AE138"/>
      <c r="AF138"/>
      <c r="AG138" s="80" t="str">
        <f>IFERROR(VLOOKUP(AB138,$AI:$AJ,2,FALSE),0)</f>
        <v>零售市场部</v>
      </c>
      <c r="AI138" s="89" t="s">
        <v>474</v>
      </c>
      <c r="AJ138" s="89" t="s">
        <v>138</v>
      </c>
    </row>
    <row r="139" spans="27:36">
      <c r="AA139" s="80" t="str">
        <f t="shared" si="9"/>
        <v>黄楼支行</v>
      </c>
      <c r="AB139" t="s">
        <v>1049</v>
      </c>
      <c r="AC139">
        <v>1</v>
      </c>
      <c r="AD139">
        <v>0</v>
      </c>
      <c r="AE139"/>
      <c r="AF139"/>
      <c r="AG139" s="80" t="str">
        <f>IFERROR(VLOOKUP(AB139,$AI:$AJ,2,FALSE),0)</f>
        <v>黄楼支行</v>
      </c>
      <c r="AI139" s="89" t="s">
        <v>476</v>
      </c>
      <c r="AJ139" s="89" t="s">
        <v>138</v>
      </c>
    </row>
    <row r="140" spans="27:36">
      <c r="AA140" s="80" t="str">
        <f t="shared" si="9"/>
        <v>人力资源部</v>
      </c>
      <c r="AB140" t="s">
        <v>187</v>
      </c>
      <c r="AC140">
        <v>0</v>
      </c>
      <c r="AD140">
        <v>0</v>
      </c>
      <c r="AE140"/>
      <c r="AF140"/>
      <c r="AG140" s="80" t="str">
        <f>IFERROR(VLOOKUP(AB140,$AI:$AJ,2,FALSE),0)</f>
        <v>人力资源部</v>
      </c>
      <c r="AI140" s="89" t="s">
        <v>479</v>
      </c>
      <c r="AJ140" s="89" t="s">
        <v>138</v>
      </c>
    </row>
    <row r="141" spans="27:36">
      <c r="AA141" s="80" t="str">
        <f t="shared" si="9"/>
        <v>洋泾支行</v>
      </c>
      <c r="AB141" t="s">
        <v>478</v>
      </c>
      <c r="AC141">
        <v>1</v>
      </c>
      <c r="AD141">
        <v>0</v>
      </c>
      <c r="AE141"/>
      <c r="AF141"/>
      <c r="AG141" s="80" t="str">
        <f>IFERROR(VLOOKUP(AB141,$AI:$AJ,2,FALSE),0)</f>
        <v>洋泾支行</v>
      </c>
      <c r="AI141" s="90" t="s">
        <v>80</v>
      </c>
      <c r="AJ141" s="89" t="s">
        <v>99</v>
      </c>
    </row>
    <row r="142" spans="27:36">
      <c r="AA142" s="80" t="str">
        <f t="shared" si="9"/>
        <v>高东支行</v>
      </c>
      <c r="AB142" t="s">
        <v>480</v>
      </c>
      <c r="AC142">
        <v>0</v>
      </c>
      <c r="AD142">
        <v>0</v>
      </c>
      <c r="AE142"/>
      <c r="AF142"/>
      <c r="AG142" s="80" t="str">
        <f>IFERROR(VLOOKUP(AB142,$AI:$AJ,2,FALSE),0)</f>
        <v>高东支行</v>
      </c>
      <c r="AI142" s="89" t="s">
        <v>483</v>
      </c>
      <c r="AJ142" s="89" t="s">
        <v>99</v>
      </c>
    </row>
    <row r="143" spans="27:36">
      <c r="AA143" s="80">
        <f t="shared" si="9"/>
        <v>0</v>
      </c>
      <c r="AB143" t="s">
        <v>482</v>
      </c>
      <c r="AC143">
        <v>0</v>
      </c>
      <c r="AD143">
        <v>0</v>
      </c>
      <c r="AE143"/>
      <c r="AF143"/>
      <c r="AG143" s="80">
        <f>IFERROR(VLOOKUP(AB143,$AI:$AJ,2,FALSE),0)</f>
        <v>0</v>
      </c>
      <c r="AI143" s="89" t="s">
        <v>485</v>
      </c>
      <c r="AJ143" s="89" t="s">
        <v>99</v>
      </c>
    </row>
    <row r="144" spans="27:36">
      <c r="AA144" s="80" t="str">
        <f t="shared" si="9"/>
        <v>高行支行</v>
      </c>
      <c r="AB144" t="s">
        <v>122</v>
      </c>
      <c r="AC144">
        <v>0</v>
      </c>
      <c r="AD144">
        <v>0</v>
      </c>
      <c r="AE144"/>
      <c r="AF144"/>
      <c r="AG144" s="80" t="str">
        <f>IFERROR(VLOOKUP(AB144,$AI:$AJ,2,FALSE),0)</f>
        <v>高行支行</v>
      </c>
      <c r="AI144" s="89" t="s">
        <v>488</v>
      </c>
      <c r="AJ144" s="89" t="s">
        <v>99</v>
      </c>
    </row>
    <row r="145" spans="27:36">
      <c r="AA145" s="80" t="str">
        <f t="shared" si="9"/>
        <v>杨思支行</v>
      </c>
      <c r="AB145" t="s">
        <v>487</v>
      </c>
      <c r="AC145">
        <v>0</v>
      </c>
      <c r="AD145">
        <v>0</v>
      </c>
      <c r="AE145"/>
      <c r="AF145"/>
      <c r="AG145" s="80" t="str">
        <f>IFERROR(VLOOKUP(AB145,$AI:$AJ,2,FALSE),0)</f>
        <v>杨思支行</v>
      </c>
      <c r="AI145" s="89" t="s">
        <v>490</v>
      </c>
      <c r="AJ145" s="89" t="s">
        <v>99</v>
      </c>
    </row>
    <row r="146" spans="27:36">
      <c r="AA146" s="80" t="str">
        <f t="shared" si="9"/>
        <v>高东支行</v>
      </c>
      <c r="AB146" t="s">
        <v>489</v>
      </c>
      <c r="AC146">
        <v>0</v>
      </c>
      <c r="AD146">
        <v>0</v>
      </c>
      <c r="AE146"/>
      <c r="AF146"/>
      <c r="AG146" s="80" t="str">
        <f>IFERROR(VLOOKUP(AB146,$AI:$AJ,2,FALSE),0)</f>
        <v>高东支行</v>
      </c>
      <c r="AI146" s="89" t="s">
        <v>492</v>
      </c>
      <c r="AJ146" s="89" t="s">
        <v>99</v>
      </c>
    </row>
    <row r="147" spans="27:36">
      <c r="AA147" s="80" t="str">
        <f t="shared" si="9"/>
        <v>妙境支行</v>
      </c>
      <c r="AB147" t="s">
        <v>209</v>
      </c>
      <c r="AC147">
        <v>0</v>
      </c>
      <c r="AD147">
        <v>0</v>
      </c>
      <c r="AE147"/>
      <c r="AF147"/>
      <c r="AG147" s="80" t="str">
        <f>IFERROR(VLOOKUP(AB147,$AI:$AJ,2,FALSE),0)</f>
        <v>妙境支行</v>
      </c>
      <c r="AI147" s="89" t="s">
        <v>495</v>
      </c>
      <c r="AJ147" s="89" t="s">
        <v>99</v>
      </c>
    </row>
    <row r="148" spans="27:36">
      <c r="AA148" s="80">
        <f t="shared" si="9"/>
        <v>0</v>
      </c>
      <c r="AB148" t="s">
        <v>494</v>
      </c>
      <c r="AC148">
        <v>0</v>
      </c>
      <c r="AD148">
        <v>0</v>
      </c>
      <c r="AE148"/>
      <c r="AF148"/>
      <c r="AG148" s="80">
        <f>IFERROR(VLOOKUP(AB148,$AI:$AJ,2,FALSE),0)</f>
        <v>0</v>
      </c>
      <c r="AI148" s="89" t="s">
        <v>498</v>
      </c>
      <c r="AJ148" s="89" t="s">
        <v>99</v>
      </c>
    </row>
    <row r="149" spans="27:36">
      <c r="AA149" s="80">
        <f t="shared" si="9"/>
        <v>0</v>
      </c>
      <c r="AB149" t="s">
        <v>497</v>
      </c>
      <c r="AC149">
        <v>0</v>
      </c>
      <c r="AD149">
        <v>0</v>
      </c>
      <c r="AE149"/>
      <c r="AF149"/>
      <c r="AG149" s="80">
        <f>IFERROR(VLOOKUP(AB149,$AI:$AJ,2,FALSE),0)</f>
        <v>0</v>
      </c>
      <c r="AI149" s="89" t="s">
        <v>501</v>
      </c>
      <c r="AJ149" s="89" t="s">
        <v>99</v>
      </c>
    </row>
    <row r="150" spans="27:36">
      <c r="AA150" s="80" t="str">
        <f t="shared" si="9"/>
        <v>曹路支行</v>
      </c>
      <c r="AB150" t="s">
        <v>500</v>
      </c>
      <c r="AC150">
        <v>0</v>
      </c>
      <c r="AD150">
        <v>0</v>
      </c>
      <c r="AE150"/>
      <c r="AF150"/>
      <c r="AG150" s="80" t="str">
        <f>IFERROR(VLOOKUP(AB150,$AI:$AJ,2,FALSE),0)</f>
        <v>曹路支行</v>
      </c>
      <c r="AI150" s="89" t="s">
        <v>504</v>
      </c>
      <c r="AJ150" s="89" t="s">
        <v>99</v>
      </c>
    </row>
    <row r="151" spans="27:36">
      <c r="AA151" s="80">
        <f t="shared" si="9"/>
        <v>0</v>
      </c>
      <c r="AB151" t="s">
        <v>503</v>
      </c>
      <c r="AC151">
        <v>0</v>
      </c>
      <c r="AD151">
        <v>70000</v>
      </c>
      <c r="AE151"/>
      <c r="AF151"/>
      <c r="AG151" s="80">
        <f>IFERROR(VLOOKUP(AB151,$AI:$AJ,2,FALSE),0)</f>
        <v>0</v>
      </c>
      <c r="AI151" s="89" t="s">
        <v>507</v>
      </c>
      <c r="AJ151" s="89" t="s">
        <v>99</v>
      </c>
    </row>
    <row r="152" spans="27:36">
      <c r="AA152" s="80">
        <f t="shared" si="9"/>
        <v>0</v>
      </c>
      <c r="AB152" t="s">
        <v>506</v>
      </c>
      <c r="AC152">
        <v>0</v>
      </c>
      <c r="AD152">
        <v>0</v>
      </c>
      <c r="AE152"/>
      <c r="AF152"/>
      <c r="AG152" s="80">
        <f>IFERROR(VLOOKUP(AB152,$AI:$AJ,2,FALSE),0)</f>
        <v>0</v>
      </c>
      <c r="AI152" s="89" t="s">
        <v>509</v>
      </c>
      <c r="AJ152" s="89" t="s">
        <v>99</v>
      </c>
    </row>
    <row r="153" spans="27:36">
      <c r="AA153" s="80" t="str">
        <f t="shared" si="9"/>
        <v>运营管理部</v>
      </c>
      <c r="AB153" t="s">
        <v>330</v>
      </c>
      <c r="AC153">
        <v>0</v>
      </c>
      <c r="AD153">
        <v>0</v>
      </c>
      <c r="AE153"/>
      <c r="AF153"/>
      <c r="AG153" s="80" t="str">
        <f>IFERROR(VLOOKUP(AB153,$AI:$AJ,2,FALSE),0)</f>
        <v>运营管理部</v>
      </c>
      <c r="AI153" s="89" t="s">
        <v>511</v>
      </c>
      <c r="AJ153" s="89" t="s">
        <v>99</v>
      </c>
    </row>
    <row r="154" spans="27:36">
      <c r="AA154" s="80" t="str">
        <f t="shared" si="9"/>
        <v>香山分理处</v>
      </c>
      <c r="AB154" t="s">
        <v>214</v>
      </c>
      <c r="AC154">
        <v>0</v>
      </c>
      <c r="AD154">
        <v>0</v>
      </c>
      <c r="AE154"/>
      <c r="AF154"/>
      <c r="AG154" s="80" t="str">
        <f>IFERROR(VLOOKUP(AB154,$AI:$AJ,2,FALSE),0)</f>
        <v>香山分理处</v>
      </c>
      <c r="AI154" s="89" t="s">
        <v>513</v>
      </c>
      <c r="AJ154" s="89" t="s">
        <v>99</v>
      </c>
    </row>
    <row r="155" spans="27:36">
      <c r="AA155" s="80" t="str">
        <f t="shared" si="9"/>
        <v>高行支行</v>
      </c>
      <c r="AB155" t="s">
        <v>218</v>
      </c>
      <c r="AC155">
        <v>0</v>
      </c>
      <c r="AD155">
        <v>0</v>
      </c>
      <c r="AE155"/>
      <c r="AF155"/>
      <c r="AG155" s="80" t="str">
        <f>IFERROR(VLOOKUP(AB155,$AI:$AJ,2,FALSE),0)</f>
        <v>高行支行</v>
      </c>
      <c r="AI155" s="89" t="s">
        <v>515</v>
      </c>
      <c r="AJ155" s="89" t="s">
        <v>99</v>
      </c>
    </row>
    <row r="156" spans="27:36">
      <c r="AA156" s="80" t="str">
        <f t="shared" si="9"/>
        <v>运营管理部</v>
      </c>
      <c r="AB156" t="s">
        <v>328</v>
      </c>
      <c r="AC156">
        <v>0</v>
      </c>
      <c r="AD156">
        <v>0</v>
      </c>
      <c r="AE156"/>
      <c r="AF156"/>
      <c r="AG156" s="80" t="str">
        <f>IFERROR(VLOOKUP(AB156,$AI:$AJ,2,FALSE),0)</f>
        <v>运营管理部</v>
      </c>
      <c r="AI156" s="89" t="s">
        <v>518</v>
      </c>
      <c r="AJ156" s="89" t="s">
        <v>99</v>
      </c>
    </row>
    <row r="157" spans="27:36">
      <c r="AA157" s="80">
        <f t="shared" si="9"/>
        <v>0</v>
      </c>
      <c r="AB157" t="s">
        <v>517</v>
      </c>
      <c r="AC157">
        <v>0</v>
      </c>
      <c r="AD157">
        <v>0</v>
      </c>
      <c r="AE157"/>
      <c r="AF157"/>
      <c r="AG157" s="80">
        <f>IFERROR(VLOOKUP(AB157,$AI:$AJ,2,FALSE),0)</f>
        <v>0</v>
      </c>
      <c r="AI157" s="89" t="s">
        <v>521</v>
      </c>
      <c r="AJ157" s="89" t="s">
        <v>99</v>
      </c>
    </row>
    <row r="158" spans="27:36">
      <c r="AA158" s="80" t="str">
        <f t="shared" si="9"/>
        <v>三林支行</v>
      </c>
      <c r="AB158" t="s">
        <v>520</v>
      </c>
      <c r="AC158">
        <v>0</v>
      </c>
      <c r="AD158">
        <v>0</v>
      </c>
      <c r="AE158"/>
      <c r="AF158"/>
      <c r="AG158" s="80" t="str">
        <f>IFERROR(VLOOKUP(AB158,$AI:$AJ,2,FALSE),0)</f>
        <v>三林支行</v>
      </c>
      <c r="AI158" s="89" t="s">
        <v>524</v>
      </c>
      <c r="AJ158" s="89" t="s">
        <v>99</v>
      </c>
    </row>
    <row r="159" spans="27:36">
      <c r="AA159" s="80">
        <f t="shared" si="9"/>
        <v>0</v>
      </c>
      <c r="AB159" t="s">
        <v>523</v>
      </c>
      <c r="AC159">
        <v>0</v>
      </c>
      <c r="AD159">
        <v>0</v>
      </c>
      <c r="AE159"/>
      <c r="AF159"/>
      <c r="AG159" s="80">
        <f>IFERROR(VLOOKUP(AB159,$AI:$AJ,2,FALSE),0)</f>
        <v>0</v>
      </c>
      <c r="AI159" s="89" t="s">
        <v>527</v>
      </c>
      <c r="AJ159" s="89" t="s">
        <v>99</v>
      </c>
    </row>
    <row r="160" spans="27:36">
      <c r="AA160" s="80" t="str">
        <f t="shared" si="9"/>
        <v>施湾支行</v>
      </c>
      <c r="AB160" t="s">
        <v>526</v>
      </c>
      <c r="AC160">
        <v>0</v>
      </c>
      <c r="AD160">
        <v>0</v>
      </c>
      <c r="AE160"/>
      <c r="AF160"/>
      <c r="AG160" s="80" t="str">
        <f>IFERROR(VLOOKUP(AB160,$AI:$AJ,2,FALSE),0)</f>
        <v>施湾支行</v>
      </c>
      <c r="AI160" s="89" t="s">
        <v>530</v>
      </c>
      <c r="AJ160" s="89" t="s">
        <v>99</v>
      </c>
    </row>
    <row r="161" spans="27:36">
      <c r="AA161" s="80" t="str">
        <f t="shared" si="9"/>
        <v>花木支行</v>
      </c>
      <c r="AB161" t="s">
        <v>529</v>
      </c>
      <c r="AC161">
        <v>0</v>
      </c>
      <c r="AD161">
        <v>0</v>
      </c>
      <c r="AE161"/>
      <c r="AF161"/>
      <c r="AG161" s="80" t="str">
        <f>IFERROR(VLOOKUP(AB161,$AI:$AJ,2,FALSE),0)</f>
        <v>花木支行</v>
      </c>
      <c r="AI161" s="89" t="s">
        <v>533</v>
      </c>
      <c r="AJ161" s="89" t="s">
        <v>99</v>
      </c>
    </row>
    <row r="162" spans="27:36">
      <c r="AA162" s="80">
        <f t="shared" si="9"/>
        <v>0</v>
      </c>
      <c r="AB162" t="s">
        <v>532</v>
      </c>
      <c r="AC162">
        <v>0</v>
      </c>
      <c r="AD162">
        <v>0</v>
      </c>
      <c r="AE162"/>
      <c r="AF162"/>
      <c r="AG162" s="80">
        <f>IFERROR(VLOOKUP(AB162,$AI:$AJ,2,FALSE),0)</f>
        <v>0</v>
      </c>
      <c r="AI162" s="88" t="s">
        <v>534</v>
      </c>
      <c r="AJ162" s="89" t="s">
        <v>244</v>
      </c>
    </row>
    <row r="163" spans="27:36">
      <c r="AA163" s="80" t="str">
        <f t="shared" si="9"/>
        <v>高东支行</v>
      </c>
      <c r="AB163" t="s">
        <v>222</v>
      </c>
      <c r="AC163">
        <v>0</v>
      </c>
      <c r="AD163">
        <v>0</v>
      </c>
      <c r="AE163"/>
      <c r="AF163"/>
      <c r="AG163" s="80" t="str">
        <f>IFERROR(VLOOKUP(AB163,$AI:$AJ,2,FALSE),0)</f>
        <v>高东支行</v>
      </c>
      <c r="AI163" s="90" t="s">
        <v>152</v>
      </c>
      <c r="AJ163" s="89" t="s">
        <v>244</v>
      </c>
    </row>
    <row r="164" spans="27:36">
      <c r="AA164" s="80">
        <f t="shared" si="9"/>
        <v>0</v>
      </c>
      <c r="AB164" t="s">
        <v>535</v>
      </c>
      <c r="AC164">
        <v>0</v>
      </c>
      <c r="AD164">
        <v>0</v>
      </c>
      <c r="AE164"/>
      <c r="AF164"/>
      <c r="AG164" s="80">
        <f>IFERROR(VLOOKUP(AB164,$AI:$AJ,2,FALSE),0)</f>
        <v>0</v>
      </c>
      <c r="AI164" s="90" t="s">
        <v>538</v>
      </c>
      <c r="AJ164" s="89" t="s">
        <v>244</v>
      </c>
    </row>
    <row r="165" spans="27:36">
      <c r="AA165" s="80" t="str">
        <f t="shared" si="9"/>
        <v>市场三部</v>
      </c>
      <c r="AB165" t="s">
        <v>537</v>
      </c>
      <c r="AC165">
        <v>0</v>
      </c>
      <c r="AD165">
        <v>0</v>
      </c>
      <c r="AE165"/>
      <c r="AF165"/>
      <c r="AG165" s="80" t="str">
        <f>IFERROR(VLOOKUP(AB165,$AI:$AJ,2,FALSE),0)</f>
        <v>市场三部</v>
      </c>
      <c r="AI165" s="89" t="s">
        <v>541</v>
      </c>
      <c r="AJ165" s="89" t="s">
        <v>244</v>
      </c>
    </row>
    <row r="166" spans="27:36">
      <c r="AA166" s="80">
        <f t="shared" si="9"/>
        <v>0</v>
      </c>
      <c r="AB166" t="s">
        <v>540</v>
      </c>
      <c r="AC166">
        <v>0</v>
      </c>
      <c r="AD166">
        <v>0</v>
      </c>
      <c r="AE166"/>
      <c r="AF166"/>
      <c r="AG166" s="80">
        <f>IFERROR(VLOOKUP(AB166,$AI:$AJ,2,FALSE),0)</f>
        <v>0</v>
      </c>
      <c r="AI166" s="89" t="s">
        <v>543</v>
      </c>
      <c r="AJ166" s="89" t="s">
        <v>244</v>
      </c>
    </row>
    <row r="167" spans="27:36">
      <c r="AA167" s="80" t="str">
        <f t="shared" si="9"/>
        <v>陆家嘴支行</v>
      </c>
      <c r="AB167" t="s">
        <v>224</v>
      </c>
      <c r="AC167">
        <v>0</v>
      </c>
      <c r="AD167">
        <v>0</v>
      </c>
      <c r="AE167"/>
      <c r="AF167"/>
      <c r="AG167" s="80" t="str">
        <f>IFERROR(VLOOKUP(AB167,$AI:$AJ,2,FALSE),0)</f>
        <v>陆家嘴支行</v>
      </c>
      <c r="AI167" s="89" t="s">
        <v>546</v>
      </c>
      <c r="AJ167" s="89" t="s">
        <v>244</v>
      </c>
    </row>
    <row r="168" spans="27:36">
      <c r="AA168" s="80">
        <f t="shared" si="9"/>
        <v>0</v>
      </c>
      <c r="AB168" t="s">
        <v>545</v>
      </c>
      <c r="AC168">
        <v>0</v>
      </c>
      <c r="AD168">
        <v>70000</v>
      </c>
      <c r="AE168"/>
      <c r="AF168"/>
      <c r="AG168" s="80">
        <f>IFERROR(VLOOKUP(AB168,$AI:$AJ,2,FALSE),0)</f>
        <v>0</v>
      </c>
      <c r="AI168" s="89" t="s">
        <v>548</v>
      </c>
      <c r="AJ168" s="89" t="s">
        <v>244</v>
      </c>
    </row>
    <row r="169" spans="27:36">
      <c r="AA169" s="80" t="str">
        <f t="shared" si="9"/>
        <v>洋泾支行</v>
      </c>
      <c r="AB169" t="s">
        <v>95</v>
      </c>
      <c r="AC169">
        <v>0</v>
      </c>
      <c r="AD169">
        <v>0</v>
      </c>
      <c r="AE169"/>
      <c r="AF169"/>
      <c r="AG169" s="80" t="str">
        <f>IFERROR(VLOOKUP(AB169,$AI:$AJ,2,FALSE),0)</f>
        <v>洋泾支行</v>
      </c>
      <c r="AI169" s="89" t="s">
        <v>551</v>
      </c>
      <c r="AJ169" s="89" t="s">
        <v>244</v>
      </c>
    </row>
    <row r="170" spans="27:36">
      <c r="AA170" s="80">
        <f t="shared" si="9"/>
        <v>0</v>
      </c>
      <c r="AB170" t="s">
        <v>550</v>
      </c>
      <c r="AC170">
        <v>0</v>
      </c>
      <c r="AD170">
        <v>0</v>
      </c>
      <c r="AE170"/>
      <c r="AF170"/>
      <c r="AG170" s="80">
        <f>IFERROR(VLOOKUP(AB170,$AI:$AJ,2,FALSE),0)</f>
        <v>0</v>
      </c>
      <c r="AI170" s="89" t="s">
        <v>554</v>
      </c>
      <c r="AJ170" s="89" t="s">
        <v>244</v>
      </c>
    </row>
    <row r="171" spans="27:36">
      <c r="AA171" s="80" t="str">
        <f t="shared" si="9"/>
        <v>新园路支行</v>
      </c>
      <c r="AB171" t="s">
        <v>553</v>
      </c>
      <c r="AC171">
        <v>0</v>
      </c>
      <c r="AD171">
        <v>0</v>
      </c>
      <c r="AE171"/>
      <c r="AF171"/>
      <c r="AG171" s="80" t="str">
        <f>IFERROR(VLOOKUP(AB171,$AI:$AJ,2,FALSE),0)</f>
        <v>新园路支行</v>
      </c>
      <c r="AI171" s="89" t="s">
        <v>557</v>
      </c>
      <c r="AJ171" s="89" t="s">
        <v>244</v>
      </c>
    </row>
    <row r="172" spans="27:36">
      <c r="AA172" s="80" t="str">
        <f t="shared" si="9"/>
        <v>六里支行</v>
      </c>
      <c r="AB172" t="s">
        <v>556</v>
      </c>
      <c r="AC172">
        <v>0</v>
      </c>
      <c r="AD172">
        <v>0</v>
      </c>
      <c r="AE172"/>
      <c r="AF172"/>
      <c r="AG172" s="80" t="str">
        <f>IFERROR(VLOOKUP(AB172,$AI:$AJ,2,FALSE),0)</f>
        <v>六里支行</v>
      </c>
      <c r="AI172" s="89" t="s">
        <v>559</v>
      </c>
      <c r="AJ172" s="89" t="s">
        <v>244</v>
      </c>
    </row>
    <row r="173" spans="27:36">
      <c r="AA173" s="80" t="str">
        <f t="shared" si="9"/>
        <v>运营管理部</v>
      </c>
      <c r="AB173" t="s">
        <v>341</v>
      </c>
      <c r="AC173">
        <v>0</v>
      </c>
      <c r="AD173">
        <v>0</v>
      </c>
      <c r="AE173"/>
      <c r="AF173"/>
      <c r="AG173" s="80" t="str">
        <f>IFERROR(VLOOKUP(AB173,$AI:$AJ,2,FALSE),0)</f>
        <v>运营管理部</v>
      </c>
      <c r="AI173" s="88" t="s">
        <v>561</v>
      </c>
      <c r="AJ173" s="89" t="s">
        <v>244</v>
      </c>
    </row>
    <row r="174" spans="27:36">
      <c r="AA174" s="80">
        <f t="shared" si="9"/>
        <v>0</v>
      </c>
      <c r="AB174" t="s">
        <v>560</v>
      </c>
      <c r="AC174">
        <v>0</v>
      </c>
      <c r="AD174">
        <v>0</v>
      </c>
      <c r="AE174"/>
      <c r="AF174"/>
      <c r="AG174" s="80">
        <f>IFERROR(VLOOKUP(AB174,$AI:$AJ,2,FALSE),0)</f>
        <v>0</v>
      </c>
      <c r="AI174" s="90" t="s">
        <v>562</v>
      </c>
      <c r="AJ174" s="89" t="s">
        <v>244</v>
      </c>
    </row>
    <row r="175" spans="27:36">
      <c r="AA175" s="80" t="str">
        <f t="shared" si="9"/>
        <v>零售市场部</v>
      </c>
      <c r="AB175" t="s">
        <v>101</v>
      </c>
      <c r="AC175">
        <v>0</v>
      </c>
      <c r="AD175">
        <v>0</v>
      </c>
      <c r="AE175"/>
      <c r="AF175"/>
      <c r="AG175" s="80" t="str">
        <f>IFERROR(VLOOKUP(AB175,$AI:$AJ,2,FALSE),0)</f>
        <v>零售市场部</v>
      </c>
      <c r="AI175" s="90" t="s">
        <v>564</v>
      </c>
      <c r="AJ175" s="89" t="s">
        <v>244</v>
      </c>
    </row>
    <row r="176" spans="27:36">
      <c r="AA176" s="80">
        <f t="shared" si="9"/>
        <v>0</v>
      </c>
      <c r="AB176" t="s">
        <v>563</v>
      </c>
      <c r="AC176">
        <v>0</v>
      </c>
      <c r="AD176">
        <v>0</v>
      </c>
      <c r="AE176"/>
      <c r="AF176"/>
      <c r="AG176" s="80">
        <f>IFERROR(VLOOKUP(AB176,$AI:$AJ,2,FALSE),0)</f>
        <v>0</v>
      </c>
      <c r="AI176" s="89" t="s">
        <v>566</v>
      </c>
      <c r="AJ176" s="89" t="s">
        <v>259</v>
      </c>
    </row>
    <row r="177" spans="27:36">
      <c r="AA177" s="80">
        <f t="shared" si="9"/>
        <v>0</v>
      </c>
      <c r="AB177" t="s">
        <v>565</v>
      </c>
      <c r="AC177">
        <v>0</v>
      </c>
      <c r="AD177">
        <v>0</v>
      </c>
      <c r="AE177"/>
      <c r="AF177"/>
      <c r="AG177" s="80">
        <f>IFERROR(VLOOKUP(AB177,$AI:$AJ,2,FALSE),0)</f>
        <v>0</v>
      </c>
      <c r="AI177" s="89" t="s">
        <v>568</v>
      </c>
      <c r="AJ177" s="89" t="s">
        <v>259</v>
      </c>
    </row>
    <row r="178" spans="27:36">
      <c r="AA178" s="80" t="str">
        <f t="shared" si="9"/>
        <v>张江支行</v>
      </c>
      <c r="AB178" t="s">
        <v>567</v>
      </c>
      <c r="AC178">
        <v>0</v>
      </c>
      <c r="AD178">
        <v>200000</v>
      </c>
      <c r="AE178"/>
      <c r="AF178"/>
      <c r="AG178" s="80" t="str">
        <f>IFERROR(VLOOKUP(AB178,$AI:$AJ,2,FALSE),0)</f>
        <v>张江支行</v>
      </c>
      <c r="AI178" s="89" t="s">
        <v>570</v>
      </c>
      <c r="AJ178" s="89" t="s">
        <v>259</v>
      </c>
    </row>
    <row r="179" spans="27:36">
      <c r="AA179" s="80" t="str">
        <f t="shared" si="9"/>
        <v>曹路支行</v>
      </c>
      <c r="AB179" t="s">
        <v>569</v>
      </c>
      <c r="AC179">
        <v>0</v>
      </c>
      <c r="AD179">
        <v>0</v>
      </c>
      <c r="AE179"/>
      <c r="AF179"/>
      <c r="AG179" s="80" t="str">
        <f>IFERROR(VLOOKUP(AB179,$AI:$AJ,2,FALSE),0)</f>
        <v>曹路支行</v>
      </c>
      <c r="AI179" s="89" t="s">
        <v>572</v>
      </c>
      <c r="AJ179" s="89" t="s">
        <v>259</v>
      </c>
    </row>
    <row r="180" spans="27:36">
      <c r="AA180" s="80">
        <f t="shared" si="9"/>
        <v>0</v>
      </c>
      <c r="AB180" t="s">
        <v>571</v>
      </c>
      <c r="AC180">
        <v>0</v>
      </c>
      <c r="AD180">
        <v>105200</v>
      </c>
      <c r="AE180"/>
      <c r="AF180"/>
      <c r="AG180" s="80">
        <f>IFERROR(VLOOKUP(AB180,$AI:$AJ,2,FALSE),0)</f>
        <v>0</v>
      </c>
      <c r="AI180" s="91" t="s">
        <v>574</v>
      </c>
      <c r="AJ180" s="89" t="s">
        <v>259</v>
      </c>
    </row>
    <row r="181" spans="27:36">
      <c r="AA181" s="80" t="str">
        <f t="shared" si="9"/>
        <v>芳华分理处</v>
      </c>
      <c r="AB181" t="s">
        <v>573</v>
      </c>
      <c r="AC181">
        <v>0</v>
      </c>
      <c r="AD181">
        <v>33000</v>
      </c>
      <c r="AE181"/>
      <c r="AF181"/>
      <c r="AG181" s="80" t="str">
        <f>IFERROR(VLOOKUP(AB181,$AI:$AJ,2,FALSE),0)</f>
        <v>芳华分理处</v>
      </c>
      <c r="AI181" s="92" t="s">
        <v>576</v>
      </c>
      <c r="AJ181" s="89" t="s">
        <v>259</v>
      </c>
    </row>
    <row r="182" spans="27:36">
      <c r="AA182" s="80" t="str">
        <f t="shared" si="9"/>
        <v>高桥支行</v>
      </c>
      <c r="AB182" t="s">
        <v>575</v>
      </c>
      <c r="AC182">
        <v>0</v>
      </c>
      <c r="AD182">
        <v>0</v>
      </c>
      <c r="AE182"/>
      <c r="AF182"/>
      <c r="AG182" s="80" t="str">
        <f>IFERROR(VLOOKUP(AB182,$AI:$AJ,2,FALSE),0)</f>
        <v>高桥支行</v>
      </c>
      <c r="AI182" s="89" t="s">
        <v>578</v>
      </c>
      <c r="AJ182" s="89" t="s">
        <v>259</v>
      </c>
    </row>
    <row r="183" spans="27:36">
      <c r="AA183" s="80" t="str">
        <f t="shared" si="9"/>
        <v>高东支行</v>
      </c>
      <c r="AB183" t="s">
        <v>577</v>
      </c>
      <c r="AC183">
        <v>0</v>
      </c>
      <c r="AD183">
        <v>0</v>
      </c>
      <c r="AE183"/>
      <c r="AF183"/>
      <c r="AG183" s="80" t="str">
        <f>IFERROR(VLOOKUP(AB183,$AI:$AJ,2,FALSE),0)</f>
        <v>高东支行</v>
      </c>
      <c r="AI183" s="89" t="s">
        <v>580</v>
      </c>
      <c r="AJ183" s="89" t="s">
        <v>239</v>
      </c>
    </row>
    <row r="184" spans="27:36">
      <c r="AA184" s="80">
        <f t="shared" si="9"/>
        <v>0</v>
      </c>
      <c r="AB184" t="s">
        <v>579</v>
      </c>
      <c r="AC184">
        <v>0</v>
      </c>
      <c r="AD184">
        <v>0</v>
      </c>
      <c r="AE184"/>
      <c r="AF184"/>
      <c r="AG184" s="80">
        <f>IFERROR(VLOOKUP(AB184,$AI:$AJ,2,FALSE),0)</f>
        <v>0</v>
      </c>
      <c r="AI184" s="89" t="s">
        <v>582</v>
      </c>
      <c r="AJ184" s="89" t="s">
        <v>239</v>
      </c>
    </row>
    <row r="185" spans="27:36">
      <c r="AA185" s="80">
        <f t="shared" si="9"/>
        <v>0</v>
      </c>
      <c r="AB185" t="s">
        <v>581</v>
      </c>
      <c r="AC185">
        <v>0</v>
      </c>
      <c r="AD185">
        <v>0</v>
      </c>
      <c r="AE185"/>
      <c r="AF185"/>
      <c r="AG185" s="80">
        <f>IFERROR(VLOOKUP(AB185,$AI:$AJ,2,FALSE),0)</f>
        <v>0</v>
      </c>
      <c r="AI185" s="89" t="s">
        <v>584</v>
      </c>
      <c r="AJ185" s="89" t="s">
        <v>239</v>
      </c>
    </row>
    <row r="186" spans="27:36">
      <c r="AA186" s="80">
        <f t="shared" si="9"/>
        <v>0</v>
      </c>
      <c r="AB186" t="s">
        <v>583</v>
      </c>
      <c r="AC186">
        <v>0</v>
      </c>
      <c r="AD186">
        <v>0</v>
      </c>
      <c r="AE186"/>
      <c r="AF186"/>
      <c r="AG186" s="80">
        <f>IFERROR(VLOOKUP(AB186,$AI:$AJ,2,FALSE),0)</f>
        <v>0</v>
      </c>
      <c r="AI186" s="89" t="s">
        <v>586</v>
      </c>
      <c r="AJ186" s="89" t="s">
        <v>239</v>
      </c>
    </row>
    <row r="187" spans="27:36">
      <c r="AA187" s="80" t="str">
        <f t="shared" si="9"/>
        <v>曹路支行</v>
      </c>
      <c r="AB187" t="s">
        <v>585</v>
      </c>
      <c r="AC187">
        <v>0</v>
      </c>
      <c r="AD187">
        <v>0</v>
      </c>
      <c r="AE187"/>
      <c r="AF187"/>
      <c r="AG187" s="80" t="str">
        <f>IFERROR(VLOOKUP(AB187,$AI:$AJ,2,FALSE),0)</f>
        <v>曹路支行</v>
      </c>
      <c r="AI187" s="89" t="s">
        <v>588</v>
      </c>
      <c r="AJ187" s="89" t="s">
        <v>239</v>
      </c>
    </row>
    <row r="188" spans="27:36">
      <c r="AA188" s="80" t="str">
        <f t="shared" si="9"/>
        <v>三林支行</v>
      </c>
      <c r="AB188" t="s">
        <v>587</v>
      </c>
      <c r="AC188">
        <v>0</v>
      </c>
      <c r="AD188">
        <v>0</v>
      </c>
      <c r="AE188"/>
      <c r="AF188"/>
      <c r="AG188" s="80" t="str">
        <f>IFERROR(VLOOKUP(AB188,$AI:$AJ,2,FALSE),0)</f>
        <v>三林支行</v>
      </c>
      <c r="AI188" s="89" t="s">
        <v>589</v>
      </c>
      <c r="AJ188" s="89" t="s">
        <v>239</v>
      </c>
    </row>
    <row r="189" spans="27:36">
      <c r="AA189" s="80" t="str">
        <f t="shared" si="9"/>
        <v>运营管理部业务保障部</v>
      </c>
      <c r="AB189" t="s">
        <v>415</v>
      </c>
      <c r="AC189">
        <v>0</v>
      </c>
      <c r="AD189">
        <v>0</v>
      </c>
      <c r="AE189"/>
      <c r="AF189"/>
      <c r="AG189" s="80" t="str">
        <f>IFERROR(VLOOKUP(AB189,$AI:$AJ,2,FALSE),0)</f>
        <v>运营管理部业务保障部</v>
      </c>
      <c r="AI189" s="89" t="s">
        <v>590</v>
      </c>
      <c r="AJ189" s="89" t="s">
        <v>239</v>
      </c>
    </row>
    <row r="190" spans="27:36">
      <c r="AA190" s="80" t="str">
        <f t="shared" si="9"/>
        <v>凌兆分理处</v>
      </c>
      <c r="AB190" t="s">
        <v>236</v>
      </c>
      <c r="AC190">
        <v>0</v>
      </c>
      <c r="AD190">
        <v>0</v>
      </c>
      <c r="AE190"/>
      <c r="AF190"/>
      <c r="AG190" s="80" t="str">
        <f>IFERROR(VLOOKUP(AB190,$AI:$AJ,2,FALSE),0)</f>
        <v>凌兆分理处</v>
      </c>
      <c r="AI190" s="92" t="s">
        <v>591</v>
      </c>
      <c r="AJ190" s="89" t="s">
        <v>239</v>
      </c>
    </row>
    <row r="191" spans="27:36">
      <c r="AA191" s="80" t="str">
        <f t="shared" si="9"/>
        <v>东沟支行</v>
      </c>
      <c r="AB191" t="s">
        <v>134</v>
      </c>
      <c r="AC191">
        <v>0</v>
      </c>
      <c r="AD191">
        <v>0</v>
      </c>
      <c r="AE191"/>
      <c r="AF191"/>
      <c r="AG191" s="80" t="str">
        <f>IFERROR(VLOOKUP(AB191,$AI:$AJ,2,FALSE),0)</f>
        <v>东沟支行</v>
      </c>
      <c r="AI191" s="89" t="s">
        <v>352</v>
      </c>
      <c r="AJ191" s="89" t="s">
        <v>239</v>
      </c>
    </row>
    <row r="192" spans="27:36">
      <c r="AA192" s="80" t="str">
        <f t="shared" si="9"/>
        <v>潼港分理处</v>
      </c>
      <c r="AB192" t="s">
        <v>245</v>
      </c>
      <c r="AC192">
        <v>0</v>
      </c>
      <c r="AD192">
        <v>6000</v>
      </c>
      <c r="AE192"/>
      <c r="AF192"/>
      <c r="AG192" s="80" t="str">
        <f>IFERROR(VLOOKUP(AB192,$AI:$AJ,2,FALSE),0)</f>
        <v>潼港分理处</v>
      </c>
      <c r="AI192" s="89" t="s">
        <v>593</v>
      </c>
      <c r="AJ192" s="89" t="s">
        <v>73</v>
      </c>
    </row>
    <row r="193" spans="27:36">
      <c r="AA193" s="80" t="str">
        <f t="shared" si="9"/>
        <v>曹路支行</v>
      </c>
      <c r="AB193" t="s">
        <v>592</v>
      </c>
      <c r="AC193">
        <v>0</v>
      </c>
      <c r="AD193">
        <v>0</v>
      </c>
      <c r="AE193"/>
      <c r="AF193"/>
      <c r="AG193" s="80" t="str">
        <f>IFERROR(VLOOKUP(AB193,$AI:$AJ,2,FALSE),0)</f>
        <v>曹路支行</v>
      </c>
      <c r="AI193" s="89" t="s">
        <v>595</v>
      </c>
      <c r="AJ193" s="89" t="s">
        <v>73</v>
      </c>
    </row>
    <row r="194" spans="27:36">
      <c r="AA194" s="80">
        <f t="shared" ref="AA194:AA257" si="10">AG194</f>
        <v>0</v>
      </c>
      <c r="AB194" t="s">
        <v>594</v>
      </c>
      <c r="AC194">
        <v>0</v>
      </c>
      <c r="AD194">
        <v>0</v>
      </c>
      <c r="AE194"/>
      <c r="AF194"/>
      <c r="AG194" s="80">
        <f>IFERROR(VLOOKUP(AB194,$AI:$AJ,2,FALSE),0)</f>
        <v>0</v>
      </c>
      <c r="AI194" s="89" t="s">
        <v>331</v>
      </c>
      <c r="AJ194" s="89" t="s">
        <v>73</v>
      </c>
    </row>
    <row r="195" spans="27:36">
      <c r="AA195" s="80" t="str">
        <f t="shared" si="10"/>
        <v>民耀分理处</v>
      </c>
      <c r="AB195" t="s">
        <v>248</v>
      </c>
      <c r="AC195">
        <v>0</v>
      </c>
      <c r="AD195">
        <v>0</v>
      </c>
      <c r="AE195"/>
      <c r="AF195"/>
      <c r="AG195" s="80" t="str">
        <f>IFERROR(VLOOKUP(AB195,$AI:$AJ,2,FALSE),0)</f>
        <v>民耀分理处</v>
      </c>
      <c r="AI195" s="89" t="s">
        <v>597</v>
      </c>
      <c r="AJ195" s="89" t="s">
        <v>73</v>
      </c>
    </row>
    <row r="196" spans="27:36">
      <c r="AA196" s="80" t="str">
        <f t="shared" si="10"/>
        <v>张江支行</v>
      </c>
      <c r="AB196" t="s">
        <v>596</v>
      </c>
      <c r="AC196">
        <v>0</v>
      </c>
      <c r="AD196">
        <v>0</v>
      </c>
      <c r="AE196"/>
      <c r="AF196"/>
      <c r="AG196" s="80" t="str">
        <f>IFERROR(VLOOKUP(AB196,$AI:$AJ,2,FALSE),0)</f>
        <v>张江支行</v>
      </c>
      <c r="AI196" s="89" t="s">
        <v>410</v>
      </c>
      <c r="AJ196" s="89" t="s">
        <v>73</v>
      </c>
    </row>
    <row r="197" spans="27:36">
      <c r="AA197" s="80" t="str">
        <f t="shared" si="10"/>
        <v>六里支行</v>
      </c>
      <c r="AB197" t="s">
        <v>108</v>
      </c>
      <c r="AC197">
        <v>0</v>
      </c>
      <c r="AD197">
        <v>0</v>
      </c>
      <c r="AE197"/>
      <c r="AF197"/>
      <c r="AG197" s="80" t="str">
        <f>IFERROR(VLOOKUP(AB197,$AI:$AJ,2,FALSE),0)</f>
        <v>六里支行</v>
      </c>
      <c r="AI197" s="92" t="s">
        <v>598</v>
      </c>
      <c r="AJ197" s="89" t="s">
        <v>73</v>
      </c>
    </row>
    <row r="198" spans="27:36">
      <c r="AA198" s="80" t="str">
        <f t="shared" si="10"/>
        <v>零售金融部</v>
      </c>
      <c r="AB198" t="s">
        <v>282</v>
      </c>
      <c r="AC198">
        <v>0</v>
      </c>
      <c r="AD198">
        <v>0</v>
      </c>
      <c r="AE198"/>
      <c r="AF198"/>
      <c r="AG198" s="80" t="str">
        <f>IFERROR(VLOOKUP(AB198,$AI:$AJ,2,FALSE),0)</f>
        <v>零售金融部</v>
      </c>
      <c r="AI198" s="89" t="s">
        <v>600</v>
      </c>
      <c r="AJ198" s="89" t="s">
        <v>73</v>
      </c>
    </row>
    <row r="199" spans="27:36">
      <c r="AA199" s="80" t="str">
        <f t="shared" si="10"/>
        <v>御桥分理处</v>
      </c>
      <c r="AB199" t="s">
        <v>599</v>
      </c>
      <c r="AC199">
        <v>0</v>
      </c>
      <c r="AD199">
        <v>0</v>
      </c>
      <c r="AE199"/>
      <c r="AF199"/>
      <c r="AG199" s="80" t="str">
        <f>IFERROR(VLOOKUP(AB199,$AI:$AJ,2,FALSE),0)</f>
        <v>御桥分理处</v>
      </c>
      <c r="AI199" s="89" t="s">
        <v>602</v>
      </c>
      <c r="AJ199" s="89" t="s">
        <v>73</v>
      </c>
    </row>
    <row r="200" spans="27:36">
      <c r="AA200" s="80" t="str">
        <f t="shared" si="10"/>
        <v>三林支行</v>
      </c>
      <c r="AB200" t="s">
        <v>601</v>
      </c>
      <c r="AC200">
        <v>0</v>
      </c>
      <c r="AD200">
        <v>0</v>
      </c>
      <c r="AE200"/>
      <c r="AF200"/>
      <c r="AG200" s="80" t="str">
        <f>IFERROR(VLOOKUP(AB200,$AI:$AJ,2,FALSE),0)</f>
        <v>三林支行</v>
      </c>
      <c r="AI200" s="89" t="s">
        <v>604</v>
      </c>
      <c r="AJ200" s="89" t="s">
        <v>73</v>
      </c>
    </row>
    <row r="201" spans="27:36">
      <c r="AA201" s="80">
        <f t="shared" si="10"/>
        <v>0</v>
      </c>
      <c r="AB201" t="s">
        <v>603</v>
      </c>
      <c r="AC201">
        <v>0</v>
      </c>
      <c r="AD201">
        <v>0</v>
      </c>
      <c r="AE201"/>
      <c r="AF201"/>
      <c r="AG201" s="80">
        <f>IFERROR(VLOOKUP(AB201,$AI:$AJ,2,FALSE),0)</f>
        <v>0</v>
      </c>
      <c r="AI201" s="92" t="s">
        <v>262</v>
      </c>
      <c r="AJ201" s="89" t="s">
        <v>73</v>
      </c>
    </row>
    <row r="202" spans="27:36">
      <c r="AA202" s="80" t="str">
        <f t="shared" si="10"/>
        <v>零售市场部</v>
      </c>
      <c r="AB202" t="s">
        <v>255</v>
      </c>
      <c r="AC202">
        <v>0</v>
      </c>
      <c r="AD202">
        <v>188348</v>
      </c>
      <c r="AE202"/>
      <c r="AF202"/>
      <c r="AG202" s="80" t="str">
        <f>IFERROR(VLOOKUP(AB202,$AI:$AJ,2,FALSE),0)</f>
        <v>零售市场部</v>
      </c>
      <c r="AI202" s="89" t="s">
        <v>605</v>
      </c>
      <c r="AJ202" s="89" t="s">
        <v>235</v>
      </c>
    </row>
    <row r="203" spans="27:36">
      <c r="AA203" s="80" t="str">
        <f t="shared" si="10"/>
        <v>北蔡支行</v>
      </c>
      <c r="AB203" t="s">
        <v>260</v>
      </c>
      <c r="AC203">
        <v>0</v>
      </c>
      <c r="AD203">
        <v>20000</v>
      </c>
      <c r="AE203"/>
      <c r="AF203"/>
      <c r="AG203" s="80" t="str">
        <f>IFERROR(VLOOKUP(AB203,$AI:$AJ,2,FALSE),0)</f>
        <v>北蔡支行</v>
      </c>
      <c r="AI203" s="89" t="s">
        <v>607</v>
      </c>
      <c r="AJ203" s="89" t="s">
        <v>235</v>
      </c>
    </row>
    <row r="204" spans="27:36">
      <c r="AA204" s="80" t="str">
        <f t="shared" si="10"/>
        <v>金海华城分理处</v>
      </c>
      <c r="AB204" t="s">
        <v>606</v>
      </c>
      <c r="AC204">
        <v>0</v>
      </c>
      <c r="AD204">
        <v>0</v>
      </c>
      <c r="AE204"/>
      <c r="AF204"/>
      <c r="AG204" s="80" t="str">
        <f>IFERROR(VLOOKUP(AB204,$AI:$AJ,2,FALSE),0)</f>
        <v>金海华城分理处</v>
      </c>
      <c r="AI204" s="89" t="s">
        <v>537</v>
      </c>
      <c r="AJ204" s="89" t="s">
        <v>235</v>
      </c>
    </row>
    <row r="205" spans="27:36">
      <c r="AA205" s="80" t="str">
        <f t="shared" si="10"/>
        <v>运营管理部</v>
      </c>
      <c r="AB205" t="s">
        <v>333</v>
      </c>
      <c r="AC205">
        <v>0</v>
      </c>
      <c r="AD205">
        <v>0</v>
      </c>
      <c r="AE205"/>
      <c r="AF205"/>
      <c r="AG205" s="80" t="str">
        <f>IFERROR(VLOOKUP(AB205,$AI:$AJ,2,FALSE),0)</f>
        <v>运营管理部</v>
      </c>
      <c r="AI205" s="89" t="s">
        <v>608</v>
      </c>
      <c r="AJ205" s="89" t="s">
        <v>235</v>
      </c>
    </row>
    <row r="206" spans="27:36">
      <c r="AA206" s="80" t="str">
        <f t="shared" si="10"/>
        <v>合规内控部</v>
      </c>
      <c r="AB206" t="s">
        <v>470</v>
      </c>
      <c r="AC206">
        <v>0</v>
      </c>
      <c r="AD206">
        <v>0</v>
      </c>
      <c r="AE206"/>
      <c r="AF206"/>
      <c r="AG206" s="80" t="str">
        <f>IFERROR(VLOOKUP(AB206,$AI:$AJ,2,FALSE),0)</f>
        <v>合规内控部</v>
      </c>
      <c r="AI206" s="88" t="s">
        <v>610</v>
      </c>
      <c r="AJ206" s="89" t="s">
        <v>66</v>
      </c>
    </row>
    <row r="207" spans="27:36">
      <c r="AA207" s="80" t="str">
        <f t="shared" si="10"/>
        <v>高行支行</v>
      </c>
      <c r="AB207" t="s">
        <v>609</v>
      </c>
      <c r="AC207">
        <v>0</v>
      </c>
      <c r="AD207">
        <v>0</v>
      </c>
      <c r="AE207"/>
      <c r="AF207"/>
      <c r="AG207" s="80" t="str">
        <f>IFERROR(VLOOKUP(AB207,$AI:$AJ,2,FALSE),0)</f>
        <v>高行支行</v>
      </c>
      <c r="AI207" s="90" t="s">
        <v>275</v>
      </c>
      <c r="AJ207" s="89" t="s">
        <v>66</v>
      </c>
    </row>
    <row r="208" spans="27:36">
      <c r="AA208" s="80" t="str">
        <f t="shared" si="10"/>
        <v>风险管理部</v>
      </c>
      <c r="AB208" t="s">
        <v>513</v>
      </c>
      <c r="AC208">
        <v>0</v>
      </c>
      <c r="AD208">
        <v>0</v>
      </c>
      <c r="AE208"/>
      <c r="AF208"/>
      <c r="AG208" s="80" t="str">
        <f>IFERROR(VLOOKUP(AB208,$AI:$AJ,2,FALSE),0)</f>
        <v>风险管理部</v>
      </c>
      <c r="AI208" s="89" t="s">
        <v>277</v>
      </c>
      <c r="AJ208" s="89" t="s">
        <v>66</v>
      </c>
    </row>
    <row r="209" spans="27:36">
      <c r="AA209" s="80" t="str">
        <f t="shared" si="10"/>
        <v>营业部</v>
      </c>
      <c r="AB209" t="s">
        <v>262</v>
      </c>
      <c r="AC209">
        <v>0</v>
      </c>
      <c r="AD209">
        <v>0</v>
      </c>
      <c r="AE209"/>
      <c r="AF209"/>
      <c r="AG209" s="80" t="str">
        <f>IFERROR(VLOOKUP(AB209,$AI:$AJ,2,FALSE),0)</f>
        <v>营业部</v>
      </c>
      <c r="AI209" s="89" t="s">
        <v>313</v>
      </c>
      <c r="AJ209" s="89" t="s">
        <v>66</v>
      </c>
    </row>
    <row r="210" spans="27:36">
      <c r="AA210" s="80" t="str">
        <f t="shared" si="10"/>
        <v>运营管理部</v>
      </c>
      <c r="AB210" t="s">
        <v>344</v>
      </c>
      <c r="AC210">
        <v>0</v>
      </c>
      <c r="AD210">
        <v>0</v>
      </c>
      <c r="AE210"/>
      <c r="AF210"/>
      <c r="AG210" s="80" t="str">
        <f>IFERROR(VLOOKUP(AB210,$AI:$AJ,2,FALSE),0)</f>
        <v>运营管理部</v>
      </c>
      <c r="AI210" s="89" t="s">
        <v>612</v>
      </c>
      <c r="AJ210" s="89" t="s">
        <v>66</v>
      </c>
    </row>
    <row r="211" spans="27:36">
      <c r="AA211" s="80" t="str">
        <f t="shared" si="10"/>
        <v>营业部</v>
      </c>
      <c r="AB211" t="s">
        <v>611</v>
      </c>
      <c r="AC211">
        <v>0</v>
      </c>
      <c r="AD211">
        <v>0</v>
      </c>
      <c r="AE211"/>
      <c r="AF211"/>
      <c r="AG211" s="80" t="str">
        <f>IFERROR(VLOOKUP(AB211,$AI:$AJ,2,FALSE),0)</f>
        <v>营业部</v>
      </c>
      <c r="AI211" s="89" t="s">
        <v>614</v>
      </c>
      <c r="AJ211" s="89" t="s">
        <v>66</v>
      </c>
    </row>
    <row r="212" spans="27:36">
      <c r="AA212" s="80" t="str">
        <f t="shared" si="10"/>
        <v>严桥支行</v>
      </c>
      <c r="AB212" t="s">
        <v>613</v>
      </c>
      <c r="AC212">
        <v>5</v>
      </c>
      <c r="AD212">
        <v>0</v>
      </c>
      <c r="AE212"/>
      <c r="AF212"/>
      <c r="AG212" s="80" t="str">
        <f>IFERROR(VLOOKUP(AB212,$AI:$AJ,2,FALSE),0)</f>
        <v>严桥支行</v>
      </c>
      <c r="AI212" s="89" t="s">
        <v>355</v>
      </c>
      <c r="AJ212" s="89" t="s">
        <v>100</v>
      </c>
    </row>
    <row r="213" spans="27:36">
      <c r="AA213" s="80" t="str">
        <f t="shared" si="10"/>
        <v>办公室</v>
      </c>
      <c r="AB213" t="s">
        <v>87</v>
      </c>
      <c r="AC213">
        <v>0</v>
      </c>
      <c r="AD213">
        <v>0</v>
      </c>
      <c r="AE213"/>
      <c r="AF213"/>
      <c r="AG213" s="80" t="str">
        <f>IFERROR(VLOOKUP(AB213,$AI:$AJ,2,FALSE),0)</f>
        <v>办公室</v>
      </c>
      <c r="AI213" s="89" t="s">
        <v>423</v>
      </c>
      <c r="AJ213" s="89" t="s">
        <v>100</v>
      </c>
    </row>
    <row r="214" spans="27:36">
      <c r="AA214" s="80" t="str">
        <f t="shared" si="10"/>
        <v>和炯路支行</v>
      </c>
      <c r="AB214" t="s">
        <v>266</v>
      </c>
      <c r="AC214">
        <v>0</v>
      </c>
      <c r="AD214">
        <v>0</v>
      </c>
      <c r="AE214"/>
      <c r="AF214"/>
      <c r="AG214" s="80" t="str">
        <f>IFERROR(VLOOKUP(AB214,$AI:$AJ,2,FALSE),0)</f>
        <v>和炯路支行</v>
      </c>
      <c r="AI214" s="89" t="s">
        <v>202</v>
      </c>
      <c r="AJ214" s="89" t="s">
        <v>100</v>
      </c>
    </row>
    <row r="215" spans="27:36">
      <c r="AA215" s="80" t="str">
        <f t="shared" si="10"/>
        <v>花木支行</v>
      </c>
      <c r="AB215" t="s">
        <v>270</v>
      </c>
      <c r="AC215">
        <v>0</v>
      </c>
      <c r="AD215">
        <v>0</v>
      </c>
      <c r="AE215"/>
      <c r="AF215"/>
      <c r="AG215" s="80" t="str">
        <f>IFERROR(VLOOKUP(AB215,$AI:$AJ,2,FALSE),0)</f>
        <v>花木支行</v>
      </c>
      <c r="AI215" s="89" t="s">
        <v>403</v>
      </c>
      <c r="AJ215" s="89" t="s">
        <v>100</v>
      </c>
    </row>
    <row r="216" spans="27:36">
      <c r="AA216" s="80" t="str">
        <f t="shared" si="10"/>
        <v>运营管理部</v>
      </c>
      <c r="AB216" t="s">
        <v>309</v>
      </c>
      <c r="AC216">
        <v>0</v>
      </c>
      <c r="AD216">
        <v>0</v>
      </c>
      <c r="AE216"/>
      <c r="AF216"/>
      <c r="AG216" s="80" t="str">
        <f>IFERROR(VLOOKUP(AB216,$AI:$AJ,2,FALSE),0)</f>
        <v>运营管理部</v>
      </c>
      <c r="AI216" s="89" t="s">
        <v>615</v>
      </c>
      <c r="AJ216" s="89" t="s">
        <v>100</v>
      </c>
    </row>
    <row r="217" spans="27:36">
      <c r="AA217" s="80" t="str">
        <f t="shared" si="10"/>
        <v>市场一部</v>
      </c>
      <c r="AB217" t="s">
        <v>589</v>
      </c>
      <c r="AC217">
        <v>0</v>
      </c>
      <c r="AD217">
        <v>0</v>
      </c>
      <c r="AE217"/>
      <c r="AF217"/>
      <c r="AG217" s="80" t="str">
        <f>IFERROR(VLOOKUP(AB217,$AI:$AJ,2,FALSE),0)</f>
        <v>市场一部</v>
      </c>
      <c r="AI217" s="89" t="s">
        <v>617</v>
      </c>
      <c r="AJ217" s="89" t="s">
        <v>100</v>
      </c>
    </row>
    <row r="218" spans="27:36">
      <c r="AA218" s="80" t="str">
        <f t="shared" si="10"/>
        <v>民耀分理处</v>
      </c>
      <c r="AB218" t="s">
        <v>616</v>
      </c>
      <c r="AC218">
        <v>0</v>
      </c>
      <c r="AD218">
        <v>0</v>
      </c>
      <c r="AE218"/>
      <c r="AF218"/>
      <c r="AG218" s="80" t="str">
        <f>IFERROR(VLOOKUP(AB218,$AI:$AJ,2,FALSE),0)</f>
        <v>民耀分理处</v>
      </c>
      <c r="AI218" s="89" t="s">
        <v>280</v>
      </c>
      <c r="AJ218" s="89" t="s">
        <v>100</v>
      </c>
    </row>
    <row r="219" spans="27:36">
      <c r="AA219" s="80">
        <f t="shared" si="10"/>
        <v>0</v>
      </c>
      <c r="AB219" t="s">
        <v>141</v>
      </c>
      <c r="AC219">
        <v>0</v>
      </c>
      <c r="AD219">
        <v>0</v>
      </c>
      <c r="AE219"/>
      <c r="AF219"/>
      <c r="AG219" s="80">
        <f>IFERROR(VLOOKUP(AB219,$AI:$AJ,2,FALSE),0)</f>
        <v>0</v>
      </c>
      <c r="AI219" s="89" t="s">
        <v>618</v>
      </c>
      <c r="AJ219" s="89" t="s">
        <v>100</v>
      </c>
    </row>
    <row r="220" spans="27:36">
      <c r="AA220" s="80" t="str">
        <f t="shared" si="10"/>
        <v>张江支行</v>
      </c>
      <c r="AB220" t="s">
        <v>275</v>
      </c>
      <c r="AC220">
        <v>0</v>
      </c>
      <c r="AD220">
        <v>0</v>
      </c>
      <c r="AE220"/>
      <c r="AF220"/>
      <c r="AG220" s="80" t="str">
        <f>IFERROR(VLOOKUP(AB220,$AI:$AJ,2,FALSE),0)</f>
        <v>张江支行</v>
      </c>
      <c r="AI220" s="89" t="s">
        <v>620</v>
      </c>
      <c r="AJ220" s="89" t="s">
        <v>100</v>
      </c>
    </row>
    <row r="221" spans="27:36">
      <c r="AA221" s="80" t="str">
        <f t="shared" si="10"/>
        <v>营业部</v>
      </c>
      <c r="AB221" t="s">
        <v>619</v>
      </c>
      <c r="AC221">
        <v>0</v>
      </c>
      <c r="AD221">
        <v>0</v>
      </c>
      <c r="AE221"/>
      <c r="AF221"/>
      <c r="AG221" s="80" t="str">
        <f>IFERROR(VLOOKUP(AB221,$AI:$AJ,2,FALSE),0)</f>
        <v>营业部</v>
      </c>
      <c r="AI221" s="89" t="s">
        <v>408</v>
      </c>
      <c r="AJ221" s="89" t="s">
        <v>100</v>
      </c>
    </row>
    <row r="222" spans="27:36">
      <c r="AA222" s="80">
        <f t="shared" si="10"/>
        <v>0</v>
      </c>
      <c r="AB222" t="s">
        <v>621</v>
      </c>
      <c r="AC222">
        <v>0</v>
      </c>
      <c r="AD222">
        <v>0</v>
      </c>
      <c r="AE222"/>
      <c r="AF222"/>
      <c r="AG222" s="80">
        <f>IFERROR(VLOOKUP(AB222,$AI:$AJ,2,FALSE),0)</f>
        <v>0</v>
      </c>
      <c r="AI222" s="89" t="s">
        <v>162</v>
      </c>
      <c r="AJ222" s="89" t="s">
        <v>100</v>
      </c>
    </row>
    <row r="223" spans="27:36">
      <c r="AA223" s="80" t="str">
        <f t="shared" si="10"/>
        <v>风险管理部</v>
      </c>
      <c r="AB223" t="s">
        <v>515</v>
      </c>
      <c r="AC223">
        <v>0</v>
      </c>
      <c r="AD223">
        <v>0</v>
      </c>
      <c r="AE223"/>
      <c r="AF223"/>
      <c r="AG223" s="80" t="str">
        <f>IFERROR(VLOOKUP(AB223,$AI:$AJ,2,FALSE),0)</f>
        <v>风险管理部</v>
      </c>
      <c r="AI223" s="89" t="s">
        <v>173</v>
      </c>
      <c r="AJ223" s="89" t="s">
        <v>100</v>
      </c>
    </row>
    <row r="224" spans="27:36">
      <c r="AA224" s="80">
        <f t="shared" si="10"/>
        <v>0</v>
      </c>
      <c r="AB224" t="s">
        <v>622</v>
      </c>
      <c r="AC224">
        <v>0</v>
      </c>
      <c r="AD224">
        <v>0</v>
      </c>
      <c r="AE224"/>
      <c r="AF224"/>
      <c r="AG224" s="80">
        <f>IFERROR(VLOOKUP(AB224,$AI:$AJ,2,FALSE),0)</f>
        <v>0</v>
      </c>
      <c r="AI224" s="89" t="s">
        <v>195</v>
      </c>
      <c r="AJ224" s="89" t="s">
        <v>100</v>
      </c>
    </row>
    <row r="225" spans="27:36">
      <c r="AA225" s="80" t="str">
        <f t="shared" si="10"/>
        <v>公司金融部</v>
      </c>
      <c r="AB225" t="s">
        <v>223</v>
      </c>
      <c r="AC225">
        <v>0</v>
      </c>
      <c r="AD225">
        <v>0</v>
      </c>
      <c r="AE225"/>
      <c r="AF225"/>
      <c r="AG225" s="80" t="str">
        <f>IFERROR(VLOOKUP(AB225,$AI:$AJ,2,FALSE),0)</f>
        <v>公司金融部</v>
      </c>
      <c r="AI225" s="93" t="s">
        <v>65</v>
      </c>
      <c r="AJ225" s="89" t="s">
        <v>100</v>
      </c>
    </row>
    <row r="226" spans="27:36">
      <c r="AA226" s="80" t="str">
        <f t="shared" si="10"/>
        <v>张江支行</v>
      </c>
      <c r="AB226" t="s">
        <v>277</v>
      </c>
      <c r="AC226">
        <v>0</v>
      </c>
      <c r="AD226">
        <v>0</v>
      </c>
      <c r="AE226"/>
      <c r="AF226"/>
      <c r="AG226" s="80" t="str">
        <f>IFERROR(VLOOKUP(AB226,$AI:$AJ,2,FALSE),0)</f>
        <v>张江支行</v>
      </c>
      <c r="AI226" s="91" t="s">
        <v>77</v>
      </c>
      <c r="AJ226" s="89" t="s">
        <v>100</v>
      </c>
    </row>
    <row r="227" spans="27:36">
      <c r="AA227" s="80" t="str">
        <f t="shared" si="10"/>
        <v>运营管理部</v>
      </c>
      <c r="AB227" t="s">
        <v>412</v>
      </c>
      <c r="AC227">
        <v>0</v>
      </c>
      <c r="AD227">
        <v>0</v>
      </c>
      <c r="AE227"/>
      <c r="AF227"/>
      <c r="AG227" s="80" t="str">
        <f>IFERROR(VLOOKUP(AB227,$AI:$AJ,2,FALSE),0)</f>
        <v>运营管理部</v>
      </c>
      <c r="AI227" s="89" t="s">
        <v>206</v>
      </c>
      <c r="AJ227" s="89" t="s">
        <v>100</v>
      </c>
    </row>
    <row r="228" spans="27:36">
      <c r="AA228" s="80" t="str">
        <f t="shared" si="10"/>
        <v>三林支行</v>
      </c>
      <c r="AB228" t="s">
        <v>623</v>
      </c>
      <c r="AC228">
        <v>0</v>
      </c>
      <c r="AD228">
        <v>0</v>
      </c>
      <c r="AE228"/>
      <c r="AF228"/>
      <c r="AG228" s="80" t="str">
        <f>IFERROR(VLOOKUP(AB228,$AI:$AJ,2,FALSE),0)</f>
        <v>三林支行</v>
      </c>
      <c r="AI228" s="94" t="s">
        <v>33</v>
      </c>
      <c r="AJ228" s="89" t="s">
        <v>100</v>
      </c>
    </row>
    <row r="229" spans="27:36">
      <c r="AA229" s="80">
        <f t="shared" si="10"/>
        <v>0</v>
      </c>
      <c r="AB229" t="s">
        <v>624</v>
      </c>
      <c r="AC229">
        <v>0</v>
      </c>
      <c r="AD229">
        <v>0</v>
      </c>
      <c r="AE229"/>
      <c r="AF229"/>
      <c r="AG229" s="80">
        <f>IFERROR(VLOOKUP(AB229,$AI:$AJ,2,FALSE),0)</f>
        <v>0</v>
      </c>
      <c r="AI229" s="94" t="s">
        <v>255</v>
      </c>
      <c r="AJ229" s="89" t="s">
        <v>100</v>
      </c>
    </row>
    <row r="230" spans="27:36">
      <c r="AA230" s="80" t="str">
        <f t="shared" si="10"/>
        <v>零售市场部</v>
      </c>
      <c r="AB230" t="s">
        <v>280</v>
      </c>
      <c r="AC230">
        <v>0</v>
      </c>
      <c r="AD230">
        <v>0</v>
      </c>
      <c r="AE230"/>
      <c r="AF230"/>
      <c r="AG230" s="80" t="str">
        <f>IFERROR(VLOOKUP(AB230,$AI:$AJ,2,FALSE),0)</f>
        <v>零售市场部</v>
      </c>
      <c r="AI230" s="89" t="s">
        <v>116</v>
      </c>
      <c r="AJ230" s="89" t="s">
        <v>100</v>
      </c>
    </row>
    <row r="231" spans="27:36">
      <c r="AA231" s="80" t="str">
        <f t="shared" si="10"/>
        <v>唐镇支行</v>
      </c>
      <c r="AB231" t="s">
        <v>625</v>
      </c>
      <c r="AC231">
        <v>0</v>
      </c>
      <c r="AD231">
        <v>0</v>
      </c>
      <c r="AE231"/>
      <c r="AF231"/>
      <c r="AG231" s="80" t="str">
        <f>IFERROR(VLOOKUP(AB231,$AI:$AJ,2,FALSE),0)</f>
        <v>唐镇支行</v>
      </c>
      <c r="AI231" s="89" t="s">
        <v>158</v>
      </c>
      <c r="AJ231" s="89" t="s">
        <v>100</v>
      </c>
    </row>
    <row r="232" spans="27:36">
      <c r="AA232" s="80" t="str">
        <f t="shared" si="10"/>
        <v>川沙支行</v>
      </c>
      <c r="AB232" t="s">
        <v>283</v>
      </c>
      <c r="AC232">
        <v>2</v>
      </c>
      <c r="AD232">
        <v>30000</v>
      </c>
      <c r="AE232"/>
      <c r="AF232"/>
      <c r="AG232" s="80" t="str">
        <f>IFERROR(VLOOKUP(AB232,$AI:$AJ,2,FALSE),0)</f>
        <v>川沙支行</v>
      </c>
      <c r="AI232" s="89" t="s">
        <v>185</v>
      </c>
      <c r="AJ232" s="89" t="s">
        <v>100</v>
      </c>
    </row>
    <row r="233" spans="27:36">
      <c r="AA233" s="80" t="str">
        <f t="shared" si="10"/>
        <v>高东支行</v>
      </c>
      <c r="AB233" t="s">
        <v>287</v>
      </c>
      <c r="AC233">
        <v>3</v>
      </c>
      <c r="AD233">
        <v>90000</v>
      </c>
      <c r="AE233"/>
      <c r="AF233"/>
      <c r="AG233" s="80" t="str">
        <f>IFERROR(VLOOKUP(AB233,$AI:$AJ,2,FALSE),0)</f>
        <v>高东支行</v>
      </c>
      <c r="AI233" s="89" t="s">
        <v>56</v>
      </c>
      <c r="AJ233" s="89" t="s">
        <v>100</v>
      </c>
    </row>
    <row r="234" spans="27:36">
      <c r="AA234" s="80" t="str">
        <f t="shared" si="10"/>
        <v>陆家嘴支行</v>
      </c>
      <c r="AB234" t="s">
        <v>291</v>
      </c>
      <c r="AC234">
        <v>0</v>
      </c>
      <c r="AD234">
        <v>0</v>
      </c>
      <c r="AE234"/>
      <c r="AF234"/>
      <c r="AG234" s="80" t="str">
        <f>IFERROR(VLOOKUP(AB234,$AI:$AJ,2,FALSE),0)</f>
        <v>陆家嘴支行</v>
      </c>
      <c r="AI234" s="89" t="s">
        <v>189</v>
      </c>
      <c r="AJ234" s="89" t="s">
        <v>100</v>
      </c>
    </row>
    <row r="235" spans="27:36">
      <c r="AA235" s="80" t="str">
        <f t="shared" si="10"/>
        <v>高行支行</v>
      </c>
      <c r="AB235" t="s">
        <v>626</v>
      </c>
      <c r="AC235">
        <v>0</v>
      </c>
      <c r="AD235">
        <v>0</v>
      </c>
      <c r="AE235"/>
      <c r="AF235"/>
      <c r="AG235" s="80" t="str">
        <f>IFERROR(VLOOKUP(AB235,$AI:$AJ,2,FALSE),0)</f>
        <v>高行支行</v>
      </c>
      <c r="AI235" s="89" t="s">
        <v>240</v>
      </c>
      <c r="AJ235" s="89" t="s">
        <v>100</v>
      </c>
    </row>
    <row r="236" spans="27:36">
      <c r="AA236" s="80" t="str">
        <f t="shared" si="10"/>
        <v>三林支行</v>
      </c>
      <c r="AB236" t="s">
        <v>627</v>
      </c>
      <c r="AC236">
        <v>0</v>
      </c>
      <c r="AD236">
        <v>0</v>
      </c>
      <c r="AE236"/>
      <c r="AF236"/>
      <c r="AG236" s="80" t="str">
        <f>IFERROR(VLOOKUP(AB236,$AI:$AJ,2,FALSE),0)</f>
        <v>三林支行</v>
      </c>
      <c r="AI236" s="89" t="s">
        <v>150</v>
      </c>
      <c r="AJ236" s="89" t="s">
        <v>100</v>
      </c>
    </row>
    <row r="237" spans="27:36">
      <c r="AA237" s="80" t="str">
        <f t="shared" si="10"/>
        <v>高桥支行</v>
      </c>
      <c r="AB237" t="s">
        <v>628</v>
      </c>
      <c r="AC237">
        <v>0</v>
      </c>
      <c r="AD237">
        <v>0</v>
      </c>
      <c r="AE237"/>
      <c r="AF237"/>
      <c r="AG237" s="80" t="str">
        <f>IFERROR(VLOOKUP(AB237,$AI:$AJ,2,FALSE),0)</f>
        <v>高桥支行</v>
      </c>
      <c r="AI237" s="89" t="s">
        <v>131</v>
      </c>
      <c r="AJ237" s="89" t="s">
        <v>100</v>
      </c>
    </row>
    <row r="238" spans="27:36">
      <c r="AA238" s="80">
        <f t="shared" si="10"/>
        <v>0</v>
      </c>
      <c r="AB238" t="s">
        <v>629</v>
      </c>
      <c r="AC238">
        <v>0</v>
      </c>
      <c r="AD238">
        <v>0</v>
      </c>
      <c r="AE238"/>
      <c r="AF238"/>
      <c r="AG238" s="80">
        <f>IFERROR(VLOOKUP(AB238,$AI:$AJ,2,FALSE),0)</f>
        <v>0</v>
      </c>
      <c r="AI238" s="89" t="s">
        <v>179</v>
      </c>
      <c r="AJ238" s="89" t="s">
        <v>100</v>
      </c>
    </row>
    <row r="239" spans="27:36">
      <c r="AA239" s="80" t="str">
        <f t="shared" si="10"/>
        <v>零售市场部</v>
      </c>
      <c r="AB239" t="s">
        <v>116</v>
      </c>
      <c r="AC239">
        <v>0</v>
      </c>
      <c r="AD239">
        <v>0</v>
      </c>
      <c r="AE239"/>
      <c r="AF239"/>
      <c r="AG239" s="80" t="str">
        <f>IFERROR(VLOOKUP(AB239,$AI:$AJ,2,FALSE),0)</f>
        <v>零售市场部</v>
      </c>
      <c r="AI239" s="89" t="s">
        <v>168</v>
      </c>
      <c r="AJ239" s="89" t="s">
        <v>100</v>
      </c>
    </row>
    <row r="240" spans="27:36">
      <c r="AA240" s="80">
        <f t="shared" si="10"/>
        <v>0</v>
      </c>
      <c r="AB240" t="s">
        <v>630</v>
      </c>
      <c r="AC240">
        <v>0</v>
      </c>
      <c r="AD240">
        <v>0</v>
      </c>
      <c r="AE240"/>
      <c r="AF240"/>
      <c r="AG240" s="80">
        <f>IFERROR(VLOOKUP(AB240,$AI:$AJ,2,FALSE),0)</f>
        <v>0</v>
      </c>
      <c r="AI240" s="91" t="s">
        <v>632</v>
      </c>
      <c r="AJ240" s="89" t="s">
        <v>73</v>
      </c>
    </row>
    <row r="241" spans="27:36">
      <c r="AA241" s="80">
        <f t="shared" si="10"/>
        <v>0</v>
      </c>
      <c r="AB241" t="s">
        <v>631</v>
      </c>
      <c r="AC241">
        <v>0</v>
      </c>
      <c r="AD241">
        <v>0</v>
      </c>
      <c r="AE241"/>
      <c r="AF241"/>
      <c r="AG241" s="80">
        <f>IFERROR(VLOOKUP(AB241,$AI:$AJ,2,FALSE),0)</f>
        <v>0</v>
      </c>
      <c r="AI241" s="92" t="s">
        <v>633</v>
      </c>
      <c r="AJ241" s="89" t="s">
        <v>73</v>
      </c>
    </row>
    <row r="242" spans="27:36">
      <c r="AA242" s="80" t="str">
        <f t="shared" si="10"/>
        <v>妙境支行</v>
      </c>
      <c r="AB242" t="s">
        <v>120</v>
      </c>
      <c r="AC242">
        <v>1</v>
      </c>
      <c r="AD242">
        <v>291000</v>
      </c>
      <c r="AE242"/>
      <c r="AF242"/>
      <c r="AG242" s="80" t="str">
        <f>IFERROR(VLOOKUP(AB242,$AI:$AJ,2,FALSE),0)</f>
        <v>妙境支行</v>
      </c>
      <c r="AI242" s="93" t="s">
        <v>297</v>
      </c>
      <c r="AJ242" s="89" t="s">
        <v>73</v>
      </c>
    </row>
    <row r="243" spans="27:36">
      <c r="AA243" s="80" t="str">
        <f t="shared" si="10"/>
        <v>高桥支行</v>
      </c>
      <c r="AB243" t="s">
        <v>634</v>
      </c>
      <c r="AC243">
        <v>0</v>
      </c>
      <c r="AD243">
        <v>0</v>
      </c>
      <c r="AE243"/>
      <c r="AF243"/>
      <c r="AG243" s="80" t="str">
        <f>IFERROR(VLOOKUP(AB243,$AI:$AJ,2,FALSE),0)</f>
        <v>高桥支行</v>
      </c>
      <c r="AI243" s="94" t="s">
        <v>519</v>
      </c>
      <c r="AJ243" s="89" t="s">
        <v>73</v>
      </c>
    </row>
    <row r="244" spans="27:36">
      <c r="AA244" s="80" t="str">
        <f t="shared" si="10"/>
        <v>六里支行</v>
      </c>
      <c r="AB244" t="s">
        <v>635</v>
      </c>
      <c r="AC244">
        <v>0</v>
      </c>
      <c r="AD244">
        <v>0</v>
      </c>
      <c r="AE244"/>
      <c r="AF244"/>
      <c r="AG244" s="80" t="str">
        <f>IFERROR(VLOOKUP(AB244,$AI:$AJ,2,FALSE),0)</f>
        <v>六里支行</v>
      </c>
      <c r="AI244" s="89" t="s">
        <v>237</v>
      </c>
      <c r="AJ244" s="89" t="s">
        <v>57</v>
      </c>
    </row>
    <row r="245" spans="27:36">
      <c r="AA245" s="80" t="str">
        <f t="shared" si="10"/>
        <v>花木支行</v>
      </c>
      <c r="AB245" t="s">
        <v>636</v>
      </c>
      <c r="AC245">
        <v>0</v>
      </c>
      <c r="AD245">
        <v>0</v>
      </c>
      <c r="AE245"/>
      <c r="AF245"/>
      <c r="AG245" s="80" t="str">
        <f>IFERROR(VLOOKUP(AB245,$AI:$AJ,2,FALSE),0)</f>
        <v>花木支行</v>
      </c>
      <c r="AI245" s="92" t="s">
        <v>249</v>
      </c>
      <c r="AJ245" s="89" t="s">
        <v>64</v>
      </c>
    </row>
    <row r="246" spans="27:36">
      <c r="AA246" s="80" t="str">
        <f t="shared" si="10"/>
        <v>零售金融部</v>
      </c>
      <c r="AB246" t="s">
        <v>274</v>
      </c>
      <c r="AC246">
        <v>0</v>
      </c>
      <c r="AD246">
        <v>0</v>
      </c>
      <c r="AE246"/>
      <c r="AF246"/>
      <c r="AG246" s="80" t="str">
        <f>IFERROR(VLOOKUP(AB246,$AI:$AJ,2,FALSE),0)</f>
        <v>零售金融部</v>
      </c>
      <c r="AI246" s="89" t="s">
        <v>637</v>
      </c>
      <c r="AJ246" s="89" t="s">
        <v>73</v>
      </c>
    </row>
    <row r="247" spans="27:36">
      <c r="AA247" s="80" t="str">
        <f t="shared" si="10"/>
        <v>公司金融部</v>
      </c>
      <c r="AB247" t="s">
        <v>243</v>
      </c>
      <c r="AC247">
        <v>0</v>
      </c>
      <c r="AD247">
        <v>0</v>
      </c>
      <c r="AE247"/>
      <c r="AF247"/>
      <c r="AG247" s="80" t="str">
        <f>IFERROR(VLOOKUP(AB247,$AI:$AJ,2,FALSE),0)</f>
        <v>公司金融部</v>
      </c>
      <c r="AI247" s="89" t="s">
        <v>619</v>
      </c>
      <c r="AJ247" s="89" t="s">
        <v>73</v>
      </c>
    </row>
    <row r="248" spans="27:36">
      <c r="AA248" s="80" t="str">
        <f t="shared" si="10"/>
        <v>运营管理部</v>
      </c>
      <c r="AB248" t="s">
        <v>315</v>
      </c>
      <c r="AC248">
        <v>0</v>
      </c>
      <c r="AD248">
        <v>0</v>
      </c>
      <c r="AE248"/>
      <c r="AF248"/>
      <c r="AG248" s="80" t="str">
        <f>IFERROR(VLOOKUP(AB248,$AI:$AJ,2,FALSE),0)</f>
        <v>运营管理部</v>
      </c>
      <c r="AI248" s="89" t="s">
        <v>639</v>
      </c>
      <c r="AJ248" s="89" t="s">
        <v>73</v>
      </c>
    </row>
    <row r="249" spans="27:36">
      <c r="AA249" s="80" t="str">
        <f t="shared" si="10"/>
        <v>三林支行</v>
      </c>
      <c r="AB249" t="s">
        <v>638</v>
      </c>
      <c r="AC249">
        <v>0</v>
      </c>
      <c r="AD249">
        <v>0</v>
      </c>
      <c r="AE249"/>
      <c r="AF249"/>
      <c r="AG249" s="80" t="str">
        <f>IFERROR(VLOOKUP(AB249,$AI:$AJ,2,FALSE),0)</f>
        <v>三林支行</v>
      </c>
      <c r="AI249" s="89" t="s">
        <v>640</v>
      </c>
      <c r="AJ249" s="89" t="s">
        <v>73</v>
      </c>
    </row>
    <row r="250" spans="27:36">
      <c r="AA250" s="80" t="str">
        <f t="shared" si="10"/>
        <v>运营管理部</v>
      </c>
      <c r="AB250" t="s">
        <v>312</v>
      </c>
      <c r="AC250">
        <v>0</v>
      </c>
      <c r="AD250">
        <v>0</v>
      </c>
      <c r="AE250"/>
      <c r="AF250"/>
      <c r="AG250" s="80" t="str">
        <f>IFERROR(VLOOKUP(AB250,$AI:$AJ,2,FALSE),0)</f>
        <v>运营管理部</v>
      </c>
      <c r="AI250" s="89" t="s">
        <v>611</v>
      </c>
      <c r="AJ250" s="89" t="s">
        <v>73</v>
      </c>
    </row>
    <row r="251" spans="27:36">
      <c r="AA251" s="80" t="str">
        <f t="shared" si="10"/>
        <v>合庆支行</v>
      </c>
      <c r="AB251" t="s">
        <v>641</v>
      </c>
      <c r="AC251">
        <v>0</v>
      </c>
      <c r="AD251">
        <v>0</v>
      </c>
      <c r="AE251"/>
      <c r="AF251"/>
      <c r="AG251" s="80" t="str">
        <f>IFERROR(VLOOKUP(AB251,$AI:$AJ,2,FALSE),0)</f>
        <v>合庆支行</v>
      </c>
      <c r="AI251" s="89" t="s">
        <v>643</v>
      </c>
      <c r="AJ251" s="89" t="s">
        <v>73</v>
      </c>
    </row>
    <row r="252" spans="27:36">
      <c r="AA252" s="80">
        <f t="shared" si="10"/>
        <v>0</v>
      </c>
      <c r="AB252" t="s">
        <v>642</v>
      </c>
      <c r="AC252">
        <v>0</v>
      </c>
      <c r="AD252">
        <v>140000</v>
      </c>
      <c r="AE252"/>
      <c r="AF252"/>
      <c r="AG252" s="80">
        <f>IFERROR(VLOOKUP(AB252,$AI:$AJ,2,FALSE),0)</f>
        <v>0</v>
      </c>
      <c r="AI252" s="89" t="s">
        <v>645</v>
      </c>
      <c r="AJ252" s="89" t="s">
        <v>73</v>
      </c>
    </row>
    <row r="253" spans="27:36">
      <c r="AA253" s="80" t="str">
        <f t="shared" si="10"/>
        <v>曹路支行</v>
      </c>
      <c r="AB253" t="s">
        <v>644</v>
      </c>
      <c r="AC253">
        <v>0</v>
      </c>
      <c r="AD253">
        <v>0</v>
      </c>
      <c r="AE253"/>
      <c r="AF253"/>
      <c r="AG253" s="80" t="str">
        <f>IFERROR(VLOOKUP(AB253,$AI:$AJ,2,FALSE),0)</f>
        <v>曹路支行</v>
      </c>
      <c r="AI253" s="89" t="s">
        <v>647</v>
      </c>
      <c r="AJ253" s="89" t="s">
        <v>73</v>
      </c>
    </row>
    <row r="254" spans="27:36">
      <c r="AA254" s="80" t="str">
        <f t="shared" si="10"/>
        <v>新园路支行</v>
      </c>
      <c r="AB254" t="s">
        <v>646</v>
      </c>
      <c r="AC254">
        <v>0</v>
      </c>
      <c r="AD254">
        <v>20000</v>
      </c>
      <c r="AE254"/>
      <c r="AF254"/>
      <c r="AG254" s="80" t="str">
        <f>IFERROR(VLOOKUP(AB254,$AI:$AJ,2,FALSE),0)</f>
        <v>新园路支行</v>
      </c>
      <c r="AI254" s="89" t="s">
        <v>648</v>
      </c>
      <c r="AJ254" s="89" t="s">
        <v>73</v>
      </c>
    </row>
    <row r="255" spans="27:36">
      <c r="AA255" s="80" t="str">
        <f t="shared" si="10"/>
        <v>高行支行</v>
      </c>
      <c r="AB255" t="s">
        <v>127</v>
      </c>
      <c r="AC255">
        <v>0</v>
      </c>
      <c r="AD255">
        <v>0</v>
      </c>
      <c r="AE255"/>
      <c r="AF255"/>
      <c r="AG255" s="80" t="str">
        <f>IFERROR(VLOOKUP(AB255,$AI:$AJ,2,FALSE),0)</f>
        <v>高行支行</v>
      </c>
      <c r="AI255" s="89" t="s">
        <v>420</v>
      </c>
      <c r="AJ255" s="89" t="s">
        <v>73</v>
      </c>
    </row>
    <row r="256" spans="27:36">
      <c r="AA256" s="80">
        <f t="shared" si="10"/>
        <v>0</v>
      </c>
      <c r="AB256" t="s">
        <v>300</v>
      </c>
      <c r="AC256">
        <v>0</v>
      </c>
      <c r="AD256">
        <v>0</v>
      </c>
      <c r="AE256"/>
      <c r="AF256"/>
      <c r="AG256" s="80">
        <f>IFERROR(VLOOKUP(AB256,$AI:$AJ,2,FALSE),0)</f>
        <v>0</v>
      </c>
      <c r="AI256" s="89" t="s">
        <v>649</v>
      </c>
      <c r="AJ256" s="89" t="s">
        <v>49</v>
      </c>
    </row>
    <row r="257" spans="27:36">
      <c r="AA257" s="80" t="str">
        <f t="shared" si="10"/>
        <v>运营管理部</v>
      </c>
      <c r="AB257" t="s">
        <v>293</v>
      </c>
      <c r="AC257">
        <v>0</v>
      </c>
      <c r="AD257">
        <v>0</v>
      </c>
      <c r="AE257"/>
      <c r="AF257"/>
      <c r="AG257" s="80" t="str">
        <f>IFERROR(VLOOKUP(AB257,$AI:$AJ,2,FALSE),0)</f>
        <v>运营管理部</v>
      </c>
      <c r="AI257" s="89" t="s">
        <v>224</v>
      </c>
      <c r="AJ257" s="89" t="s">
        <v>49</v>
      </c>
    </row>
    <row r="258" spans="27:36">
      <c r="AA258" s="80">
        <f t="shared" ref="AA258:AA321" si="11">AG258</f>
        <v>0</v>
      </c>
      <c r="AB258" t="s">
        <v>650</v>
      </c>
      <c r="AC258">
        <v>0</v>
      </c>
      <c r="AD258">
        <v>0</v>
      </c>
      <c r="AE258"/>
      <c r="AF258"/>
      <c r="AG258" s="80">
        <f>IFERROR(VLOOKUP(AB258,$AI:$AJ,2,FALSE),0)</f>
        <v>0</v>
      </c>
      <c r="AI258" s="89" t="s">
        <v>314</v>
      </c>
      <c r="AJ258" s="89" t="s">
        <v>49</v>
      </c>
    </row>
    <row r="259" spans="27:36">
      <c r="AA259" s="80" t="str">
        <f t="shared" si="11"/>
        <v>金杨支行</v>
      </c>
      <c r="AB259" t="s">
        <v>303</v>
      </c>
      <c r="AC259">
        <v>0</v>
      </c>
      <c r="AD259">
        <v>0</v>
      </c>
      <c r="AE259"/>
      <c r="AF259"/>
      <c r="AG259" s="80" t="str">
        <f>IFERROR(VLOOKUP(AB259,$AI:$AJ,2,FALSE),0)</f>
        <v>金杨支行</v>
      </c>
      <c r="AI259" s="93" t="s">
        <v>651</v>
      </c>
      <c r="AJ259" s="89" t="s">
        <v>49</v>
      </c>
    </row>
    <row r="260" spans="27:36">
      <c r="AA260" s="80" t="str">
        <f t="shared" si="11"/>
        <v>运营管理部</v>
      </c>
      <c r="AB260" t="s">
        <v>346</v>
      </c>
      <c r="AC260">
        <v>0</v>
      </c>
      <c r="AD260">
        <v>0</v>
      </c>
      <c r="AE260"/>
      <c r="AF260"/>
      <c r="AG260" s="80" t="str">
        <f>IFERROR(VLOOKUP(AB260,$AI:$AJ,2,FALSE),0)</f>
        <v>运营管理部</v>
      </c>
      <c r="AI260" s="94" t="s">
        <v>653</v>
      </c>
      <c r="AJ260" s="89" t="s">
        <v>49</v>
      </c>
    </row>
    <row r="261" spans="27:36">
      <c r="AA261" s="80" t="str">
        <f t="shared" si="11"/>
        <v>唐镇支行</v>
      </c>
      <c r="AB261" t="s">
        <v>652</v>
      </c>
      <c r="AC261">
        <v>0</v>
      </c>
      <c r="AD261">
        <v>0</v>
      </c>
      <c r="AE261"/>
      <c r="AF261"/>
      <c r="AG261" s="80" t="str">
        <f>IFERROR(VLOOKUP(AB261,$AI:$AJ,2,FALSE),0)</f>
        <v>唐镇支行</v>
      </c>
      <c r="AI261" s="89" t="s">
        <v>655</v>
      </c>
      <c r="AJ261" s="89" t="s">
        <v>49</v>
      </c>
    </row>
    <row r="262" spans="27:36">
      <c r="AA262" s="80" t="str">
        <f t="shared" si="11"/>
        <v>东沟支行</v>
      </c>
      <c r="AB262" t="s">
        <v>654</v>
      </c>
      <c r="AC262">
        <v>0</v>
      </c>
      <c r="AD262">
        <v>0</v>
      </c>
      <c r="AE262"/>
      <c r="AF262"/>
      <c r="AG262" s="80" t="str">
        <f>IFERROR(VLOOKUP(AB262,$AI:$AJ,2,FALSE),0)</f>
        <v>东沟支行</v>
      </c>
      <c r="AI262" s="89" t="s">
        <v>657</v>
      </c>
      <c r="AJ262" s="89" t="s">
        <v>49</v>
      </c>
    </row>
    <row r="263" spans="27:36">
      <c r="AA263" s="80" t="str">
        <f t="shared" si="11"/>
        <v>川沙支行</v>
      </c>
      <c r="AB263" t="s">
        <v>656</v>
      </c>
      <c r="AC263">
        <v>0</v>
      </c>
      <c r="AD263">
        <v>0</v>
      </c>
      <c r="AE263"/>
      <c r="AF263"/>
      <c r="AG263" s="80" t="str">
        <f>IFERROR(VLOOKUP(AB263,$AI:$AJ,2,FALSE),0)</f>
        <v>川沙支行</v>
      </c>
      <c r="AI263" s="89" t="s">
        <v>659</v>
      </c>
      <c r="AJ263" s="89" t="s">
        <v>49</v>
      </c>
    </row>
    <row r="264" spans="27:36">
      <c r="AA264" s="80" t="str">
        <f t="shared" si="11"/>
        <v>妙境支行</v>
      </c>
      <c r="AB264" t="s">
        <v>658</v>
      </c>
      <c r="AC264">
        <v>0</v>
      </c>
      <c r="AD264">
        <v>0</v>
      </c>
      <c r="AE264"/>
      <c r="AF264"/>
      <c r="AG264" s="80" t="str">
        <f>IFERROR(VLOOKUP(AB264,$AI:$AJ,2,FALSE),0)</f>
        <v>妙境支行</v>
      </c>
      <c r="AI264" s="89" t="s">
        <v>291</v>
      </c>
      <c r="AJ264" s="89" t="s">
        <v>49</v>
      </c>
    </row>
    <row r="265" spans="27:36">
      <c r="AA265" s="80" t="str">
        <f t="shared" si="11"/>
        <v>零售市场部</v>
      </c>
      <c r="AB265" t="s">
        <v>615</v>
      </c>
      <c r="AC265">
        <v>0</v>
      </c>
      <c r="AD265">
        <v>0</v>
      </c>
      <c r="AE265"/>
      <c r="AF265"/>
      <c r="AG265" s="80" t="str">
        <f>IFERROR(VLOOKUP(AB265,$AI:$AJ,2,FALSE),0)</f>
        <v>零售市场部</v>
      </c>
      <c r="AI265" s="89" t="s">
        <v>132</v>
      </c>
      <c r="AJ265" s="89" t="s">
        <v>49</v>
      </c>
    </row>
    <row r="266" spans="27:36">
      <c r="AA266" s="80" t="str">
        <f t="shared" si="11"/>
        <v>运营管理部</v>
      </c>
      <c r="AB266" t="s">
        <v>320</v>
      </c>
      <c r="AC266">
        <v>0</v>
      </c>
      <c r="AD266">
        <v>0</v>
      </c>
      <c r="AE266"/>
      <c r="AF266"/>
      <c r="AG266" s="80" t="str">
        <f>IFERROR(VLOOKUP(AB266,$AI:$AJ,2,FALSE),0)</f>
        <v>运营管理部</v>
      </c>
      <c r="AI266" s="91" t="s">
        <v>370</v>
      </c>
      <c r="AJ266" s="89" t="s">
        <v>49</v>
      </c>
    </row>
    <row r="267" spans="27:36">
      <c r="AA267" s="80">
        <f t="shared" si="11"/>
        <v>0</v>
      </c>
      <c r="AB267" t="s">
        <v>660</v>
      </c>
      <c r="AC267">
        <v>0</v>
      </c>
      <c r="AD267">
        <v>0</v>
      </c>
      <c r="AE267"/>
      <c r="AF267"/>
      <c r="AG267" s="80">
        <f>IFERROR(VLOOKUP(AB267,$AI:$AJ,2,FALSE),0)</f>
        <v>0</v>
      </c>
      <c r="AI267" s="92" t="s">
        <v>661</v>
      </c>
      <c r="AJ267" s="89" t="s">
        <v>49</v>
      </c>
    </row>
    <row r="268" spans="27:36">
      <c r="AA268" s="80" t="str">
        <f t="shared" si="11"/>
        <v>陆家嘴支行</v>
      </c>
      <c r="AB268" t="s">
        <v>132</v>
      </c>
      <c r="AC268">
        <v>1</v>
      </c>
      <c r="AD268">
        <v>200000</v>
      </c>
      <c r="AE268"/>
      <c r="AF268"/>
      <c r="AG268" s="80" t="str">
        <f>IFERROR(VLOOKUP(AB268,$AI:$AJ,2,FALSE),0)</f>
        <v>陆家嘴支行</v>
      </c>
      <c r="AI268" s="94" t="s">
        <v>662</v>
      </c>
      <c r="AJ268" s="89" t="s">
        <v>49</v>
      </c>
    </row>
    <row r="269" spans="27:36">
      <c r="AA269" s="80">
        <f t="shared" si="11"/>
        <v>0</v>
      </c>
      <c r="AB269" t="s">
        <v>308</v>
      </c>
      <c r="AC269">
        <v>0</v>
      </c>
      <c r="AD269">
        <v>0</v>
      </c>
      <c r="AE269"/>
      <c r="AF269"/>
      <c r="AG269" s="80">
        <f>IFERROR(VLOOKUP(AB269,$AI:$AJ,2,FALSE),0)</f>
        <v>0</v>
      </c>
      <c r="AI269" s="93" t="s">
        <v>664</v>
      </c>
      <c r="AJ269" s="89" t="s">
        <v>49</v>
      </c>
    </row>
    <row r="270" spans="27:36">
      <c r="AA270" s="80" t="str">
        <f t="shared" si="11"/>
        <v>六团支行</v>
      </c>
      <c r="AB270" t="s">
        <v>663</v>
      </c>
      <c r="AC270">
        <v>0</v>
      </c>
      <c r="AD270">
        <v>0</v>
      </c>
      <c r="AE270"/>
      <c r="AF270"/>
      <c r="AG270" s="80" t="str">
        <f>IFERROR(VLOOKUP(AB270,$AI:$AJ,2,FALSE),0)</f>
        <v>六团支行</v>
      </c>
      <c r="AI270" s="89" t="s">
        <v>666</v>
      </c>
      <c r="AJ270" s="89" t="s">
        <v>49</v>
      </c>
    </row>
    <row r="271" spans="27:36">
      <c r="AA271" s="80">
        <f t="shared" si="11"/>
        <v>0</v>
      </c>
      <c r="AB271" t="s">
        <v>665</v>
      </c>
      <c r="AC271">
        <v>0</v>
      </c>
      <c r="AD271">
        <v>0</v>
      </c>
      <c r="AE271"/>
      <c r="AF271"/>
      <c r="AG271" s="80">
        <f>IFERROR(VLOOKUP(AB271,$AI:$AJ,2,FALSE),0)</f>
        <v>0</v>
      </c>
      <c r="AI271" s="89" t="s">
        <v>668</v>
      </c>
      <c r="AJ271" s="89" t="s">
        <v>49</v>
      </c>
    </row>
    <row r="272" spans="27:36">
      <c r="AA272" s="80">
        <f t="shared" si="11"/>
        <v>0</v>
      </c>
      <c r="AB272" t="s">
        <v>667</v>
      </c>
      <c r="AC272">
        <v>0</v>
      </c>
      <c r="AD272">
        <v>0</v>
      </c>
      <c r="AE272"/>
      <c r="AF272"/>
      <c r="AG272" s="80">
        <f>IFERROR(VLOOKUP(AB272,$AI:$AJ,2,FALSE),0)</f>
        <v>0</v>
      </c>
      <c r="AI272" s="92" t="s">
        <v>669</v>
      </c>
      <c r="AJ272" s="89" t="s">
        <v>49</v>
      </c>
    </row>
    <row r="273" spans="27:36">
      <c r="AA273" s="80" t="str">
        <f t="shared" si="11"/>
        <v>风险管理部</v>
      </c>
      <c r="AB273" t="s">
        <v>492</v>
      </c>
      <c r="AC273">
        <v>0</v>
      </c>
      <c r="AD273">
        <v>0</v>
      </c>
      <c r="AE273"/>
      <c r="AF273"/>
      <c r="AG273" s="80" t="str">
        <f>IFERROR(VLOOKUP(AB273,$AI:$AJ,2,FALSE),0)</f>
        <v>风险管理部</v>
      </c>
      <c r="AI273" s="89" t="s">
        <v>425</v>
      </c>
      <c r="AJ273" s="89" t="s">
        <v>241</v>
      </c>
    </row>
    <row r="274" spans="27:36">
      <c r="AA274" s="80">
        <f t="shared" si="11"/>
        <v>0</v>
      </c>
      <c r="AB274" t="s">
        <v>670</v>
      </c>
      <c r="AC274">
        <v>0</v>
      </c>
      <c r="AD274">
        <v>0</v>
      </c>
      <c r="AE274"/>
      <c r="AF274"/>
      <c r="AG274" s="80">
        <f>IFERROR(VLOOKUP(AB274,$AI:$AJ,2,FALSE),0)</f>
        <v>0</v>
      </c>
      <c r="AI274" s="89" t="s">
        <v>183</v>
      </c>
      <c r="AJ274" s="89" t="s">
        <v>241</v>
      </c>
    </row>
    <row r="275" spans="27:36">
      <c r="AA275" s="80" t="str">
        <f t="shared" si="11"/>
        <v>江镇支行</v>
      </c>
      <c r="AB275" t="s">
        <v>140</v>
      </c>
      <c r="AC275">
        <v>0</v>
      </c>
      <c r="AD275">
        <v>0</v>
      </c>
      <c r="AE275"/>
      <c r="AF275"/>
      <c r="AG275" s="80" t="str">
        <f>IFERROR(VLOOKUP(AB275,$AI:$AJ,2,FALSE),0)</f>
        <v>江镇支行</v>
      </c>
      <c r="AI275" s="89" t="s">
        <v>461</v>
      </c>
      <c r="AJ275" s="89" t="s">
        <v>241</v>
      </c>
    </row>
    <row r="276" spans="27:36">
      <c r="AA276" s="80" t="str">
        <f t="shared" si="11"/>
        <v>运营管理部</v>
      </c>
      <c r="AB276" t="s">
        <v>348</v>
      </c>
      <c r="AC276">
        <v>0</v>
      </c>
      <c r="AD276">
        <v>0</v>
      </c>
      <c r="AE276"/>
      <c r="AF276"/>
      <c r="AG276" s="80" t="str">
        <f>IFERROR(VLOOKUP(AB276,$AI:$AJ,2,FALSE),0)</f>
        <v>运营管理部</v>
      </c>
      <c r="AI276" s="89" t="s">
        <v>484</v>
      </c>
      <c r="AJ276" s="89" t="s">
        <v>241</v>
      </c>
    </row>
    <row r="277" spans="27:36">
      <c r="AA277" s="80">
        <f t="shared" si="11"/>
        <v>0</v>
      </c>
      <c r="AB277" t="s">
        <v>671</v>
      </c>
      <c r="AC277">
        <v>0</v>
      </c>
      <c r="AD277">
        <v>0</v>
      </c>
      <c r="AE277"/>
      <c r="AF277"/>
      <c r="AG277" s="80">
        <f>IFERROR(VLOOKUP(AB277,$AI:$AJ,2,FALSE),0)</f>
        <v>0</v>
      </c>
      <c r="AI277" s="89" t="s">
        <v>214</v>
      </c>
      <c r="AJ277" s="89" t="s">
        <v>241</v>
      </c>
    </row>
    <row r="278" spans="27:36">
      <c r="AA278" s="80">
        <f t="shared" si="11"/>
        <v>0</v>
      </c>
      <c r="AB278" t="s">
        <v>672</v>
      </c>
      <c r="AC278">
        <v>0</v>
      </c>
      <c r="AD278">
        <v>0</v>
      </c>
      <c r="AE278"/>
      <c r="AF278"/>
      <c r="AG278" s="80">
        <f>IFERROR(VLOOKUP(AB278,$AI:$AJ,2,FALSE),0)</f>
        <v>0</v>
      </c>
      <c r="AI278" s="89" t="s">
        <v>613</v>
      </c>
      <c r="AJ278" s="89" t="s">
        <v>135</v>
      </c>
    </row>
    <row r="279" spans="27:36">
      <c r="AA279" s="80" t="str">
        <f t="shared" si="11"/>
        <v>金桥支行</v>
      </c>
      <c r="AB279" t="s">
        <v>673</v>
      </c>
      <c r="AC279">
        <v>0</v>
      </c>
      <c r="AD279">
        <v>0</v>
      </c>
      <c r="AE279"/>
      <c r="AF279"/>
      <c r="AG279" s="80" t="str">
        <f>IFERROR(VLOOKUP(AB279,$AI:$AJ,2,FALSE),0)</f>
        <v>金桥支行</v>
      </c>
      <c r="AI279" s="89" t="s">
        <v>675</v>
      </c>
      <c r="AJ279" s="89" t="s">
        <v>241</v>
      </c>
    </row>
    <row r="280" spans="27:36">
      <c r="AA280" s="80">
        <f t="shared" si="11"/>
        <v>0</v>
      </c>
      <c r="AB280" t="s">
        <v>674</v>
      </c>
      <c r="AC280">
        <v>0</v>
      </c>
      <c r="AD280">
        <v>0</v>
      </c>
      <c r="AE280"/>
      <c r="AF280"/>
      <c r="AG280" s="80">
        <f>IFERROR(VLOOKUP(AB280,$AI:$AJ,2,FALSE),0)</f>
        <v>0</v>
      </c>
      <c r="AI280" s="89" t="s">
        <v>677</v>
      </c>
      <c r="AJ280" s="89" t="s">
        <v>241</v>
      </c>
    </row>
    <row r="281" spans="27:36">
      <c r="AA281" s="80" t="str">
        <f t="shared" si="11"/>
        <v>金桥支行</v>
      </c>
      <c r="AB281" t="s">
        <v>676</v>
      </c>
      <c r="AC281">
        <v>0</v>
      </c>
      <c r="AD281">
        <v>0</v>
      </c>
      <c r="AE281"/>
      <c r="AF281"/>
      <c r="AG281" s="80" t="str">
        <f>IFERROR(VLOOKUP(AB281,$AI:$AJ,2,FALSE),0)</f>
        <v>金桥支行</v>
      </c>
      <c r="AI281" s="89" t="s">
        <v>679</v>
      </c>
      <c r="AJ281" s="89" t="s">
        <v>241</v>
      </c>
    </row>
    <row r="282" spans="27:36">
      <c r="AA282" s="80">
        <f t="shared" si="11"/>
        <v>0</v>
      </c>
      <c r="AB282" t="s">
        <v>678</v>
      </c>
      <c r="AC282">
        <v>0</v>
      </c>
      <c r="AD282">
        <v>45000</v>
      </c>
      <c r="AE282"/>
      <c r="AF282"/>
      <c r="AG282" s="80">
        <f>IFERROR(VLOOKUP(AB282,$AI:$AJ,2,FALSE),0)</f>
        <v>0</v>
      </c>
      <c r="AI282" s="89" t="s">
        <v>681</v>
      </c>
      <c r="AJ282" s="89" t="s">
        <v>57</v>
      </c>
    </row>
    <row r="283" spans="27:36">
      <c r="AA283" s="80">
        <f t="shared" si="11"/>
        <v>0</v>
      </c>
      <c r="AB283" t="s">
        <v>680</v>
      </c>
      <c r="AC283">
        <v>0</v>
      </c>
      <c r="AD283">
        <v>0</v>
      </c>
      <c r="AE283"/>
      <c r="AF283"/>
      <c r="AG283" s="80">
        <f>IFERROR(VLOOKUP(AB283,$AI:$AJ,2,FALSE),0)</f>
        <v>0</v>
      </c>
      <c r="AI283" s="89" t="s">
        <v>683</v>
      </c>
      <c r="AJ283" s="89" t="s">
        <v>57</v>
      </c>
    </row>
    <row r="284" spans="27:36">
      <c r="AA284" s="80">
        <f t="shared" si="11"/>
        <v>0</v>
      </c>
      <c r="AB284" t="s">
        <v>682</v>
      </c>
      <c r="AC284">
        <v>0</v>
      </c>
      <c r="AD284">
        <v>0</v>
      </c>
      <c r="AE284"/>
      <c r="AF284"/>
      <c r="AG284" s="80">
        <f>IFERROR(VLOOKUP(AB284,$AI:$AJ,2,FALSE),0)</f>
        <v>0</v>
      </c>
      <c r="AI284" s="89" t="s">
        <v>685</v>
      </c>
      <c r="AJ284" s="89" t="s">
        <v>57</v>
      </c>
    </row>
    <row r="285" spans="27:36">
      <c r="AA285" s="80" t="str">
        <f t="shared" si="11"/>
        <v>六里支行</v>
      </c>
      <c r="AB285" t="s">
        <v>684</v>
      </c>
      <c r="AC285">
        <v>0</v>
      </c>
      <c r="AD285">
        <v>0</v>
      </c>
      <c r="AE285"/>
      <c r="AF285"/>
      <c r="AG285" s="80" t="str">
        <f>IFERROR(VLOOKUP(AB285,$AI:$AJ,2,FALSE),0)</f>
        <v>六里支行</v>
      </c>
      <c r="AI285" s="89" t="s">
        <v>529</v>
      </c>
      <c r="AJ285" s="89" t="s">
        <v>57</v>
      </c>
    </row>
    <row r="286" spans="27:36">
      <c r="AA286" s="80">
        <f t="shared" si="11"/>
        <v>0</v>
      </c>
      <c r="AB286" t="s">
        <v>686</v>
      </c>
      <c r="AC286">
        <v>0</v>
      </c>
      <c r="AD286">
        <v>0</v>
      </c>
      <c r="AE286"/>
      <c r="AF286"/>
      <c r="AG286" s="80">
        <f>IFERROR(VLOOKUP(AB286,$AI:$AJ,2,FALSE),0)</f>
        <v>0</v>
      </c>
      <c r="AI286" s="93" t="s">
        <v>435</v>
      </c>
      <c r="AJ286" s="89" t="s">
        <v>57</v>
      </c>
    </row>
    <row r="287" spans="27:36">
      <c r="AA287" s="80" t="str">
        <f t="shared" si="11"/>
        <v>人力资源部</v>
      </c>
      <c r="AB287" t="s">
        <v>181</v>
      </c>
      <c r="AC287">
        <v>0</v>
      </c>
      <c r="AD287">
        <v>0</v>
      </c>
      <c r="AE287"/>
      <c r="AF287"/>
      <c r="AG287" s="80" t="str">
        <f>IFERROR(VLOOKUP(AB287,$AI:$AJ,2,FALSE),0)</f>
        <v>人力资源部</v>
      </c>
      <c r="AI287" s="94" t="s">
        <v>270</v>
      </c>
      <c r="AJ287" s="89" t="s">
        <v>57</v>
      </c>
    </row>
    <row r="288" spans="27:36">
      <c r="AA288" s="80" t="str">
        <f t="shared" si="11"/>
        <v>风险管理部</v>
      </c>
      <c r="AB288" t="s">
        <v>524</v>
      </c>
      <c r="AC288">
        <v>0</v>
      </c>
      <c r="AD288">
        <v>0</v>
      </c>
      <c r="AE288"/>
      <c r="AF288"/>
      <c r="AG288" s="80" t="str">
        <f>IFERROR(VLOOKUP(AB288,$AI:$AJ,2,FALSE),0)</f>
        <v>风险管理部</v>
      </c>
      <c r="AI288" s="89" t="s">
        <v>687</v>
      </c>
      <c r="AJ288" s="89" t="s">
        <v>57</v>
      </c>
    </row>
    <row r="289" spans="27:36">
      <c r="AA289" s="80" t="str">
        <f t="shared" si="11"/>
        <v>花木支行</v>
      </c>
      <c r="AB289" t="s">
        <v>681</v>
      </c>
      <c r="AC289">
        <v>0</v>
      </c>
      <c r="AD289">
        <v>0</v>
      </c>
      <c r="AE289"/>
      <c r="AF289"/>
      <c r="AG289" s="80" t="str">
        <f>IFERROR(VLOOKUP(AB289,$AI:$AJ,2,FALSE),0)</f>
        <v>花木支行</v>
      </c>
      <c r="AI289" s="89" t="s">
        <v>688</v>
      </c>
      <c r="AJ289" s="89" t="s">
        <v>57</v>
      </c>
    </row>
    <row r="290" spans="27:36">
      <c r="AA290" s="80" t="str">
        <f t="shared" si="11"/>
        <v>金海华城分理处</v>
      </c>
      <c r="AB290" t="s">
        <v>145</v>
      </c>
      <c r="AC290">
        <v>0</v>
      </c>
      <c r="AD290">
        <v>0</v>
      </c>
      <c r="AE290"/>
      <c r="AF290"/>
      <c r="AG290" s="80" t="str">
        <f>IFERROR(VLOOKUP(AB290,$AI:$AJ,2,FALSE),0)</f>
        <v>金海华城分理处</v>
      </c>
      <c r="AI290" s="89" t="s">
        <v>636</v>
      </c>
      <c r="AJ290" s="89" t="s">
        <v>57</v>
      </c>
    </row>
    <row r="291" spans="27:36">
      <c r="AA291" s="80" t="str">
        <f t="shared" si="11"/>
        <v>张江支行</v>
      </c>
      <c r="AB291" t="s">
        <v>313</v>
      </c>
      <c r="AC291">
        <v>0</v>
      </c>
      <c r="AD291">
        <v>0</v>
      </c>
      <c r="AE291"/>
      <c r="AF291"/>
      <c r="AG291" s="80" t="str">
        <f>IFERROR(VLOOKUP(AB291,$AI:$AJ,2,FALSE),0)</f>
        <v>张江支行</v>
      </c>
      <c r="AI291" s="89" t="s">
        <v>449</v>
      </c>
      <c r="AJ291" s="89" t="s">
        <v>121</v>
      </c>
    </row>
    <row r="292" spans="27:36">
      <c r="AA292" s="80" t="str">
        <f t="shared" si="11"/>
        <v>洋泾支行</v>
      </c>
      <c r="AB292" t="s">
        <v>689</v>
      </c>
      <c r="AC292">
        <v>0</v>
      </c>
      <c r="AD292">
        <v>0</v>
      </c>
      <c r="AE292"/>
      <c r="AF292"/>
      <c r="AG292" s="80" t="str">
        <f>IFERROR(VLOOKUP(AB292,$AI:$AJ,2,FALSE),0)</f>
        <v>洋泾支行</v>
      </c>
      <c r="AI292" s="89" t="s">
        <v>364</v>
      </c>
      <c r="AJ292" s="89" t="s">
        <v>57</v>
      </c>
    </row>
    <row r="293" spans="27:36">
      <c r="AA293" s="80">
        <f t="shared" si="11"/>
        <v>0</v>
      </c>
      <c r="AB293" t="s">
        <v>316</v>
      </c>
      <c r="AC293">
        <v>0</v>
      </c>
      <c r="AD293">
        <v>0</v>
      </c>
      <c r="AE293"/>
      <c r="AF293"/>
      <c r="AG293" s="80">
        <f>IFERROR(VLOOKUP(AB293,$AI:$AJ,2,FALSE),0)</f>
        <v>0</v>
      </c>
      <c r="AI293" s="89" t="s">
        <v>154</v>
      </c>
      <c r="AJ293" s="89" t="s">
        <v>57</v>
      </c>
    </row>
    <row r="294" spans="27:36">
      <c r="AA294" s="80">
        <f t="shared" si="11"/>
        <v>0</v>
      </c>
      <c r="AB294" t="s">
        <v>690</v>
      </c>
      <c r="AC294">
        <v>0</v>
      </c>
      <c r="AD294">
        <v>0</v>
      </c>
      <c r="AE294"/>
      <c r="AF294"/>
      <c r="AG294" s="80">
        <f>IFERROR(VLOOKUP(AB294,$AI:$AJ,2,FALSE),0)</f>
        <v>0</v>
      </c>
      <c r="AI294" s="93" t="s">
        <v>339</v>
      </c>
      <c r="AJ294" s="89" t="s">
        <v>57</v>
      </c>
    </row>
    <row r="295" spans="27:36">
      <c r="AA295" s="80" t="str">
        <f t="shared" si="11"/>
        <v>高桥支行</v>
      </c>
      <c r="AB295" t="s">
        <v>691</v>
      </c>
      <c r="AC295">
        <v>0</v>
      </c>
      <c r="AD295">
        <v>0</v>
      </c>
      <c r="AE295"/>
      <c r="AF295"/>
      <c r="AG295" s="80" t="str">
        <f>IFERROR(VLOOKUP(AB295,$AI:$AJ,2,FALSE),0)</f>
        <v>高桥支行</v>
      </c>
      <c r="AI295" s="94" t="s">
        <v>692</v>
      </c>
      <c r="AJ295" s="89" t="s">
        <v>57</v>
      </c>
    </row>
    <row r="296" spans="27:36">
      <c r="AA296" s="80" t="str">
        <f t="shared" si="11"/>
        <v>营业部</v>
      </c>
      <c r="AB296" t="s">
        <v>632</v>
      </c>
      <c r="AC296">
        <v>0</v>
      </c>
      <c r="AD296">
        <v>0</v>
      </c>
      <c r="AE296"/>
      <c r="AF296"/>
      <c r="AG296" s="80" t="str">
        <f>IFERROR(VLOOKUP(AB296,$AI:$AJ,2,FALSE),0)</f>
        <v>营业部</v>
      </c>
      <c r="AI296" s="89" t="s">
        <v>694</v>
      </c>
      <c r="AJ296" s="89" t="s">
        <v>57</v>
      </c>
    </row>
    <row r="297" spans="27:36">
      <c r="AA297" s="80">
        <f t="shared" si="11"/>
        <v>0</v>
      </c>
      <c r="AB297" t="s">
        <v>693</v>
      </c>
      <c r="AC297">
        <v>0</v>
      </c>
      <c r="AD297">
        <v>0</v>
      </c>
      <c r="AE297"/>
      <c r="AF297"/>
      <c r="AG297" s="80">
        <f>IFERROR(VLOOKUP(AB297,$AI:$AJ,2,FALSE),0)</f>
        <v>0</v>
      </c>
      <c r="AI297" s="89" t="s">
        <v>696</v>
      </c>
      <c r="AJ297" s="89" t="s">
        <v>57</v>
      </c>
    </row>
    <row r="298" spans="27:36">
      <c r="AA298" s="80">
        <f t="shared" si="11"/>
        <v>0</v>
      </c>
      <c r="AB298" t="s">
        <v>695</v>
      </c>
      <c r="AC298">
        <v>0</v>
      </c>
      <c r="AD298">
        <v>0</v>
      </c>
      <c r="AE298"/>
      <c r="AF298"/>
      <c r="AG298" s="80">
        <f>IFERROR(VLOOKUP(AB298,$AI:$AJ,2,FALSE),0)</f>
        <v>0</v>
      </c>
      <c r="AI298" s="89" t="s">
        <v>505</v>
      </c>
      <c r="AJ298" s="89" t="s">
        <v>57</v>
      </c>
    </row>
    <row r="299" spans="27:36">
      <c r="AA299" s="80" t="str">
        <f t="shared" si="11"/>
        <v>运营管理部</v>
      </c>
      <c r="AB299" t="s">
        <v>398</v>
      </c>
      <c r="AC299">
        <v>0</v>
      </c>
      <c r="AD299">
        <v>0</v>
      </c>
      <c r="AE299"/>
      <c r="AF299"/>
      <c r="AG299" s="80" t="str">
        <f>IFERROR(VLOOKUP(AB299,$AI:$AJ,2,FALSE),0)</f>
        <v>运营管理部</v>
      </c>
      <c r="AI299" s="89" t="s">
        <v>698</v>
      </c>
      <c r="AJ299" s="89" t="s">
        <v>57</v>
      </c>
    </row>
    <row r="300" spans="27:36">
      <c r="AA300" s="80" t="str">
        <f t="shared" si="11"/>
        <v>合庆支行</v>
      </c>
      <c r="AB300" t="s">
        <v>697</v>
      </c>
      <c r="AC300">
        <v>0</v>
      </c>
      <c r="AD300">
        <v>0</v>
      </c>
      <c r="AE300"/>
      <c r="AF300"/>
      <c r="AG300" s="80" t="str">
        <f>IFERROR(VLOOKUP(AB300,$AI:$AJ,2,FALSE),0)</f>
        <v>合庆支行</v>
      </c>
      <c r="AI300" s="89" t="s">
        <v>256</v>
      </c>
      <c r="AJ300" s="89" t="s">
        <v>84</v>
      </c>
    </row>
    <row r="301" spans="27:36">
      <c r="AA301" s="80">
        <f t="shared" si="11"/>
        <v>0</v>
      </c>
      <c r="AB301" t="s">
        <v>699</v>
      </c>
      <c r="AC301">
        <v>0</v>
      </c>
      <c r="AD301">
        <v>0</v>
      </c>
      <c r="AE301"/>
      <c r="AF301"/>
      <c r="AG301" s="80">
        <f>IFERROR(VLOOKUP(AB301,$AI:$AJ,2,FALSE),0)</f>
        <v>0</v>
      </c>
      <c r="AI301" s="89" t="s">
        <v>381</v>
      </c>
      <c r="AJ301" s="89" t="s">
        <v>84</v>
      </c>
    </row>
    <row r="302" spans="27:36">
      <c r="AA302" s="80" t="str">
        <f t="shared" si="11"/>
        <v>零售市场部</v>
      </c>
      <c r="AB302" t="s">
        <v>150</v>
      </c>
      <c r="AC302">
        <v>1</v>
      </c>
      <c r="AD302">
        <v>0</v>
      </c>
      <c r="AE302"/>
      <c r="AF302"/>
      <c r="AG302" s="80" t="str">
        <f>IFERROR(VLOOKUP(AB302,$AI:$AJ,2,FALSE),0)</f>
        <v>零售市场部</v>
      </c>
      <c r="AI302" s="89" t="s">
        <v>95</v>
      </c>
      <c r="AJ302" s="89" t="s">
        <v>84</v>
      </c>
    </row>
    <row r="303" spans="27:36">
      <c r="AA303" s="80">
        <f t="shared" si="11"/>
        <v>0</v>
      </c>
      <c r="AB303" t="s">
        <v>700</v>
      </c>
      <c r="AC303">
        <v>0</v>
      </c>
      <c r="AD303">
        <v>0</v>
      </c>
      <c r="AE303"/>
      <c r="AF303"/>
      <c r="AG303" s="80">
        <f>IFERROR(VLOOKUP(AB303,$AI:$AJ,2,FALSE),0)</f>
        <v>0</v>
      </c>
      <c r="AI303" s="93" t="s">
        <v>194</v>
      </c>
      <c r="AJ303" s="89" t="s">
        <v>84</v>
      </c>
    </row>
    <row r="304" spans="27:36">
      <c r="AA304" s="80" t="str">
        <f t="shared" si="11"/>
        <v>办公室</v>
      </c>
      <c r="AB304" t="s">
        <v>81</v>
      </c>
      <c r="AC304">
        <v>0</v>
      </c>
      <c r="AD304">
        <v>0</v>
      </c>
      <c r="AE304"/>
      <c r="AF304"/>
      <c r="AG304" s="80" t="str">
        <f>IFERROR(VLOOKUP(AB304,$AI:$AJ,2,FALSE),0)</f>
        <v>办公室</v>
      </c>
      <c r="AI304" s="89" t="s">
        <v>689</v>
      </c>
      <c r="AJ304" s="89" t="s">
        <v>84</v>
      </c>
    </row>
    <row r="305" spans="27:36">
      <c r="AA305" s="80" t="str">
        <f t="shared" si="11"/>
        <v>零售市场部</v>
      </c>
      <c r="AB305" t="s">
        <v>173</v>
      </c>
      <c r="AC305">
        <v>1</v>
      </c>
      <c r="AD305">
        <v>213465</v>
      </c>
      <c r="AE305"/>
      <c r="AF305"/>
      <c r="AG305" s="80" t="str">
        <f>IFERROR(VLOOKUP(AB305,$AI:$AJ,2,FALSE),0)</f>
        <v>零售市场部</v>
      </c>
      <c r="AI305" s="89" t="s">
        <v>166</v>
      </c>
      <c r="AJ305" s="89" t="s">
        <v>84</v>
      </c>
    </row>
    <row r="306" spans="27:36">
      <c r="AA306" s="80" t="str">
        <f t="shared" si="11"/>
        <v>黄楼支行</v>
      </c>
      <c r="AB306" t="s">
        <v>321</v>
      </c>
      <c r="AC306">
        <v>5</v>
      </c>
      <c r="AD306">
        <v>50000</v>
      </c>
      <c r="AE306"/>
      <c r="AF306"/>
      <c r="AG306" s="80" t="str">
        <f>IFERROR(VLOOKUP(AB306,$AI:$AJ,2,FALSE),0)</f>
        <v>黄楼支行</v>
      </c>
      <c r="AI306" s="89" t="s">
        <v>478</v>
      </c>
      <c r="AJ306" s="89" t="s">
        <v>84</v>
      </c>
    </row>
    <row r="307" spans="27:36">
      <c r="AA307" s="80" t="str">
        <f t="shared" si="11"/>
        <v>五星路支行</v>
      </c>
      <c r="AB307" t="s">
        <v>701</v>
      </c>
      <c r="AC307">
        <v>0</v>
      </c>
      <c r="AD307">
        <v>0</v>
      </c>
      <c r="AE307"/>
      <c r="AF307"/>
      <c r="AG307" s="80" t="str">
        <f>IFERROR(VLOOKUP(AB307,$AI:$AJ,2,FALSE),0)</f>
        <v>五星路支行</v>
      </c>
      <c r="AI307" s="89" t="s">
        <v>703</v>
      </c>
      <c r="AJ307" s="89" t="s">
        <v>84</v>
      </c>
    </row>
    <row r="308" spans="27:36">
      <c r="AA308" s="80" t="str">
        <f t="shared" si="11"/>
        <v>川沙支行</v>
      </c>
      <c r="AB308" t="s">
        <v>702</v>
      </c>
      <c r="AC308">
        <v>0</v>
      </c>
      <c r="AD308">
        <v>0</v>
      </c>
      <c r="AE308"/>
      <c r="AF308"/>
      <c r="AG308" s="80" t="str">
        <f>IFERROR(VLOOKUP(AB308,$AI:$AJ,2,FALSE),0)</f>
        <v>川沙支行</v>
      </c>
      <c r="AI308" s="89" t="s">
        <v>211</v>
      </c>
      <c r="AJ308" s="89" t="s">
        <v>135</v>
      </c>
    </row>
    <row r="309" spans="27:36">
      <c r="AA309" s="80" t="str">
        <f t="shared" si="11"/>
        <v>三林支行</v>
      </c>
      <c r="AB309" t="s">
        <v>704</v>
      </c>
      <c r="AC309">
        <v>0</v>
      </c>
      <c r="AD309">
        <v>0</v>
      </c>
      <c r="AE309"/>
      <c r="AF309"/>
      <c r="AG309" s="80" t="str">
        <f>IFERROR(VLOOKUP(AB309,$AI:$AJ,2,FALSE),0)</f>
        <v>三林支行</v>
      </c>
      <c r="AI309" s="89" t="s">
        <v>473</v>
      </c>
      <c r="AJ309" s="89" t="s">
        <v>135</v>
      </c>
    </row>
    <row r="310" spans="27:36">
      <c r="AA310" s="80" t="str">
        <f t="shared" si="11"/>
        <v>六团支行</v>
      </c>
      <c r="AB310" t="s">
        <v>705</v>
      </c>
      <c r="AC310">
        <v>0</v>
      </c>
      <c r="AD310">
        <v>0</v>
      </c>
      <c r="AE310"/>
      <c r="AF310"/>
      <c r="AG310" s="80" t="str">
        <f>IFERROR(VLOOKUP(AB310,$AI:$AJ,2,FALSE),0)</f>
        <v>六团支行</v>
      </c>
      <c r="AI310" s="91" t="s">
        <v>431</v>
      </c>
      <c r="AJ310" s="89" t="s">
        <v>135</v>
      </c>
    </row>
    <row r="311" spans="27:36">
      <c r="AA311" s="80" t="str">
        <f t="shared" si="11"/>
        <v>花木支行</v>
      </c>
      <c r="AB311" t="s">
        <v>154</v>
      </c>
      <c r="AC311">
        <v>0</v>
      </c>
      <c r="AD311">
        <v>4600</v>
      </c>
      <c r="AE311"/>
      <c r="AF311"/>
      <c r="AG311" s="80" t="str">
        <f>IFERROR(VLOOKUP(AB311,$AI:$AJ,2,FALSE),0)</f>
        <v>花木支行</v>
      </c>
      <c r="AI311" s="93" t="s">
        <v>322</v>
      </c>
      <c r="AJ311" s="89" t="s">
        <v>135</v>
      </c>
    </row>
    <row r="312" spans="27:36">
      <c r="AA312" s="80">
        <f t="shared" si="11"/>
        <v>0</v>
      </c>
      <c r="AB312" t="s">
        <v>706</v>
      </c>
      <c r="AC312">
        <v>0</v>
      </c>
      <c r="AD312">
        <v>0</v>
      </c>
      <c r="AE312"/>
      <c r="AF312"/>
      <c r="AG312" s="80">
        <f>IFERROR(VLOOKUP(AB312,$AI:$AJ,2,FALSE),0)</f>
        <v>0</v>
      </c>
      <c r="AI312" s="94" t="s">
        <v>118</v>
      </c>
      <c r="AJ312" s="89" t="s">
        <v>135</v>
      </c>
    </row>
    <row r="313" spans="27:36">
      <c r="AA313" s="80" t="str">
        <f t="shared" si="11"/>
        <v>花木支行</v>
      </c>
      <c r="AB313" t="s">
        <v>694</v>
      </c>
      <c r="AC313">
        <v>0</v>
      </c>
      <c r="AD313">
        <v>0</v>
      </c>
      <c r="AE313"/>
      <c r="AF313"/>
      <c r="AG313" s="80" t="str">
        <f>IFERROR(VLOOKUP(AB313,$AI:$AJ,2,FALSE),0)</f>
        <v>花木支行</v>
      </c>
      <c r="AI313" s="93" t="s">
        <v>708</v>
      </c>
      <c r="AJ313" s="89" t="s">
        <v>135</v>
      </c>
    </row>
    <row r="314" spans="27:36">
      <c r="AA314" s="80" t="str">
        <f t="shared" si="11"/>
        <v>施湾支行</v>
      </c>
      <c r="AB314" t="s">
        <v>707</v>
      </c>
      <c r="AC314">
        <v>0</v>
      </c>
      <c r="AD314">
        <v>0</v>
      </c>
      <c r="AE314"/>
      <c r="AF314"/>
      <c r="AG314" s="80" t="str">
        <f>IFERROR(VLOOKUP(AB314,$AI:$AJ,2,FALSE),0)</f>
        <v>施湾支行</v>
      </c>
      <c r="AI314" s="89" t="s">
        <v>464</v>
      </c>
      <c r="AJ314" s="89" t="s">
        <v>135</v>
      </c>
    </row>
    <row r="315" spans="27:36">
      <c r="AA315" s="80" t="str">
        <f t="shared" si="11"/>
        <v>东沟支行</v>
      </c>
      <c r="AB315" t="s">
        <v>709</v>
      </c>
      <c r="AC315">
        <v>0</v>
      </c>
      <c r="AD315">
        <v>0</v>
      </c>
      <c r="AE315"/>
      <c r="AF315"/>
      <c r="AG315" s="80" t="str">
        <f>IFERROR(VLOOKUP(AB315,$AI:$AJ,2,FALSE),0)</f>
        <v>东沟支行</v>
      </c>
      <c r="AI315" s="89" t="s">
        <v>710</v>
      </c>
      <c r="AJ315" s="89" t="s">
        <v>135</v>
      </c>
    </row>
    <row r="316" spans="27:36">
      <c r="AA316" s="80" t="str">
        <f t="shared" si="11"/>
        <v>北蔡支行</v>
      </c>
      <c r="AB316" t="s">
        <v>326</v>
      </c>
      <c r="AC316">
        <v>0</v>
      </c>
      <c r="AD316">
        <v>0</v>
      </c>
      <c r="AE316"/>
      <c r="AF316"/>
      <c r="AG316" s="80" t="str">
        <f>IFERROR(VLOOKUP(AB316,$AI:$AJ,2,FALSE),0)</f>
        <v>北蔡支行</v>
      </c>
      <c r="AI316" s="89" t="s">
        <v>232</v>
      </c>
      <c r="AJ316" s="89" t="s">
        <v>93</v>
      </c>
    </row>
    <row r="317" spans="27:36">
      <c r="AA317" s="80" t="str">
        <f t="shared" si="11"/>
        <v>办公室</v>
      </c>
      <c r="AB317" t="s">
        <v>92</v>
      </c>
      <c r="AC317">
        <v>0</v>
      </c>
      <c r="AD317">
        <v>0</v>
      </c>
      <c r="AE317"/>
      <c r="AF317"/>
      <c r="AG317" s="80" t="str">
        <f>IFERROR(VLOOKUP(AB317,$AI:$AJ,2,FALSE),0)</f>
        <v>办公室</v>
      </c>
      <c r="AI317" s="89" t="s">
        <v>712</v>
      </c>
      <c r="AJ317" s="89" t="s">
        <v>182</v>
      </c>
    </row>
    <row r="318" spans="27:36">
      <c r="AA318" s="80" t="str">
        <f t="shared" si="11"/>
        <v>张江支行</v>
      </c>
      <c r="AB318" t="s">
        <v>711</v>
      </c>
      <c r="AC318">
        <v>0</v>
      </c>
      <c r="AD318">
        <v>0</v>
      </c>
      <c r="AE318"/>
      <c r="AF318"/>
      <c r="AG318" s="80" t="str">
        <f>IFERROR(VLOOKUP(AB318,$AI:$AJ,2,FALSE),0)</f>
        <v>张江支行</v>
      </c>
      <c r="AI318" s="92" t="s">
        <v>85</v>
      </c>
      <c r="AJ318" s="89" t="s">
        <v>93</v>
      </c>
    </row>
    <row r="319" spans="27:36">
      <c r="AA319" s="80" t="str">
        <f t="shared" si="11"/>
        <v>三林支行</v>
      </c>
      <c r="AB319" t="s">
        <v>713</v>
      </c>
      <c r="AC319">
        <v>0</v>
      </c>
      <c r="AD319">
        <v>0</v>
      </c>
      <c r="AE319"/>
      <c r="AF319"/>
      <c r="AG319" s="80" t="str">
        <f>IFERROR(VLOOKUP(AB319,$AI:$AJ,2,FALSE),0)</f>
        <v>三林支行</v>
      </c>
      <c r="AI319" s="89" t="s">
        <v>573</v>
      </c>
      <c r="AJ319" s="89" t="s">
        <v>93</v>
      </c>
    </row>
    <row r="320" spans="27:36">
      <c r="AA320" s="80" t="str">
        <f t="shared" si="11"/>
        <v>运营管理部</v>
      </c>
      <c r="AB320" t="s">
        <v>285</v>
      </c>
      <c r="AC320">
        <v>0</v>
      </c>
      <c r="AD320">
        <v>0</v>
      </c>
      <c r="AE320"/>
      <c r="AF320"/>
      <c r="AG320" s="80" t="str">
        <f>IFERROR(VLOOKUP(AB320,$AI:$AJ,2,FALSE),0)</f>
        <v>运营管理部</v>
      </c>
      <c r="AI320" s="89" t="s">
        <v>715</v>
      </c>
      <c r="AJ320" s="89" t="s">
        <v>72</v>
      </c>
    </row>
    <row r="321" spans="27:36">
      <c r="AA321" s="80">
        <f t="shared" si="11"/>
        <v>0</v>
      </c>
      <c r="AB321" t="s">
        <v>714</v>
      </c>
      <c r="AC321">
        <v>0</v>
      </c>
      <c r="AD321">
        <v>19000</v>
      </c>
      <c r="AE321"/>
      <c r="AF321"/>
      <c r="AG321" s="80">
        <f>IFERROR(VLOOKUP(AB321,$AI:$AJ,2,FALSE),0)</f>
        <v>0</v>
      </c>
      <c r="AI321" s="89" t="s">
        <v>638</v>
      </c>
      <c r="AJ321" s="89" t="s">
        <v>72</v>
      </c>
    </row>
    <row r="322" spans="27:36">
      <c r="AA322" s="80" t="str">
        <f t="shared" ref="AA322:AA385" si="12">AG322</f>
        <v>运营管理部</v>
      </c>
      <c r="AB322" t="s">
        <v>350</v>
      </c>
      <c r="AC322">
        <v>0</v>
      </c>
      <c r="AD322">
        <v>0</v>
      </c>
      <c r="AE322"/>
      <c r="AF322"/>
      <c r="AG322" s="80" t="str">
        <f>IFERROR(VLOOKUP(AB322,$AI:$AJ,2,FALSE),0)</f>
        <v>运营管理部</v>
      </c>
      <c r="AI322" s="89" t="s">
        <v>627</v>
      </c>
      <c r="AJ322" s="89" t="s">
        <v>72</v>
      </c>
    </row>
    <row r="323" spans="27:36">
      <c r="AA323" s="80" t="str">
        <f t="shared" si="12"/>
        <v>北蔡支行</v>
      </c>
      <c r="AB323" t="s">
        <v>176</v>
      </c>
      <c r="AC323">
        <v>0</v>
      </c>
      <c r="AD323">
        <v>0</v>
      </c>
      <c r="AE323"/>
      <c r="AF323"/>
      <c r="AG323" s="80" t="str">
        <f>IFERROR(VLOOKUP(AB323,$AI:$AJ,2,FALSE),0)</f>
        <v>北蔡支行</v>
      </c>
      <c r="AI323" s="89" t="s">
        <v>623</v>
      </c>
      <c r="AJ323" s="89" t="s">
        <v>72</v>
      </c>
    </row>
    <row r="324" spans="27:36">
      <c r="AA324" s="80" t="str">
        <f t="shared" si="12"/>
        <v>高桥支行</v>
      </c>
      <c r="AB324" t="s">
        <v>716</v>
      </c>
      <c r="AC324">
        <v>1</v>
      </c>
      <c r="AD324">
        <v>111000</v>
      </c>
      <c r="AE324"/>
      <c r="AF324"/>
      <c r="AG324" s="80" t="str">
        <f>IFERROR(VLOOKUP(AB324,$AI:$AJ,2,FALSE),0)</f>
        <v>高桥支行</v>
      </c>
      <c r="AI324" s="89" t="s">
        <v>717</v>
      </c>
      <c r="AJ324" s="89" t="s">
        <v>72</v>
      </c>
    </row>
    <row r="325" spans="27:36">
      <c r="AA325" s="80" t="str">
        <f t="shared" si="12"/>
        <v>营业部</v>
      </c>
      <c r="AB325" t="s">
        <v>331</v>
      </c>
      <c r="AC325">
        <v>0</v>
      </c>
      <c r="AD325">
        <v>364000</v>
      </c>
      <c r="AE325"/>
      <c r="AF325"/>
      <c r="AG325" s="80" t="str">
        <f>IFERROR(VLOOKUP(AB325,$AI:$AJ,2,FALSE),0)</f>
        <v>营业部</v>
      </c>
      <c r="AI325" s="89" t="s">
        <v>390</v>
      </c>
      <c r="AJ325" s="89" t="s">
        <v>72</v>
      </c>
    </row>
    <row r="326" spans="27:36">
      <c r="AA326" s="80">
        <f t="shared" si="12"/>
        <v>0</v>
      </c>
      <c r="AB326" t="s">
        <v>718</v>
      </c>
      <c r="AC326">
        <v>0</v>
      </c>
      <c r="AD326">
        <v>0</v>
      </c>
      <c r="AE326"/>
      <c r="AF326"/>
      <c r="AG326" s="80">
        <f>IFERROR(VLOOKUP(AB326,$AI:$AJ,2,FALSE),0)</f>
        <v>0</v>
      </c>
      <c r="AI326" s="89" t="s">
        <v>396</v>
      </c>
      <c r="AJ326" s="89" t="s">
        <v>72</v>
      </c>
    </row>
    <row r="327" spans="27:36">
      <c r="AA327" s="80">
        <f t="shared" si="12"/>
        <v>0</v>
      </c>
      <c r="AB327" t="s">
        <v>334</v>
      </c>
      <c r="AC327">
        <v>0</v>
      </c>
      <c r="AD327">
        <v>0</v>
      </c>
      <c r="AE327"/>
      <c r="AF327"/>
      <c r="AG327" s="80">
        <f>IFERROR(VLOOKUP(AB327,$AI:$AJ,2,FALSE),0)</f>
        <v>0</v>
      </c>
      <c r="AI327" s="89" t="s">
        <v>719</v>
      </c>
      <c r="AJ327" s="89" t="s">
        <v>72</v>
      </c>
    </row>
    <row r="328" spans="27:36">
      <c r="AA328" s="80" t="str">
        <f t="shared" si="12"/>
        <v>市场一部</v>
      </c>
      <c r="AB328" t="s">
        <v>580</v>
      </c>
      <c r="AC328">
        <v>0</v>
      </c>
      <c r="AD328">
        <v>2734</v>
      </c>
      <c r="AE328"/>
      <c r="AF328"/>
      <c r="AG328" s="80" t="str">
        <f>IFERROR(VLOOKUP(AB328,$AI:$AJ,2,FALSE),0)</f>
        <v>市场一部</v>
      </c>
      <c r="AI328" s="89" t="s">
        <v>720</v>
      </c>
      <c r="AJ328" s="89" t="s">
        <v>72</v>
      </c>
    </row>
    <row r="329" spans="27:36">
      <c r="AA329" s="80" t="str">
        <f t="shared" si="12"/>
        <v>风险管理部</v>
      </c>
      <c r="AB329" t="s">
        <v>483</v>
      </c>
      <c r="AC329">
        <v>0</v>
      </c>
      <c r="AD329">
        <v>0</v>
      </c>
      <c r="AE329"/>
      <c r="AF329"/>
      <c r="AG329" s="80" t="str">
        <f>IFERROR(VLOOKUP(AB329,$AI:$AJ,2,FALSE),0)</f>
        <v>风险管理部</v>
      </c>
      <c r="AI329" s="89" t="s">
        <v>722</v>
      </c>
      <c r="AJ329" s="89" t="s">
        <v>72</v>
      </c>
    </row>
    <row r="330" spans="27:36">
      <c r="AA330" s="80">
        <f t="shared" si="12"/>
        <v>0</v>
      </c>
      <c r="AB330" t="s">
        <v>721</v>
      </c>
      <c r="AC330">
        <v>0</v>
      </c>
      <c r="AD330">
        <v>0</v>
      </c>
      <c r="AE330"/>
      <c r="AF330"/>
      <c r="AG330" s="80">
        <f>IFERROR(VLOOKUP(AB330,$AI:$AJ,2,FALSE),0)</f>
        <v>0</v>
      </c>
      <c r="AI330" s="89" t="s">
        <v>704</v>
      </c>
      <c r="AJ330" s="89" t="s">
        <v>72</v>
      </c>
    </row>
    <row r="331" spans="27:36">
      <c r="AA331" s="80">
        <f t="shared" si="12"/>
        <v>0</v>
      </c>
      <c r="AB331" t="s">
        <v>723</v>
      </c>
      <c r="AC331">
        <v>0</v>
      </c>
      <c r="AD331">
        <v>0</v>
      </c>
      <c r="AE331"/>
      <c r="AF331"/>
      <c r="AG331" s="80">
        <f>IFERROR(VLOOKUP(AB331,$AI:$AJ,2,FALSE),0)</f>
        <v>0</v>
      </c>
      <c r="AI331" s="89" t="s">
        <v>281</v>
      </c>
      <c r="AJ331" s="89" t="s">
        <v>72</v>
      </c>
    </row>
    <row r="332" spans="27:36">
      <c r="AA332" s="80" t="str">
        <f t="shared" si="12"/>
        <v>合规内控部</v>
      </c>
      <c r="AB332" t="s">
        <v>479</v>
      </c>
      <c r="AC332">
        <v>0</v>
      </c>
      <c r="AD332">
        <v>0</v>
      </c>
      <c r="AE332"/>
      <c r="AF332"/>
      <c r="AG332" s="80" t="str">
        <f>IFERROR(VLOOKUP(AB332,$AI:$AJ,2,FALSE),0)</f>
        <v>合规内控部</v>
      </c>
      <c r="AI332" s="89" t="s">
        <v>601</v>
      </c>
      <c r="AJ332" s="89" t="s">
        <v>72</v>
      </c>
    </row>
    <row r="333" spans="27:36">
      <c r="AA333" s="80" t="str">
        <f t="shared" si="12"/>
        <v>零售市场部</v>
      </c>
      <c r="AB333" t="s">
        <v>158</v>
      </c>
      <c r="AC333">
        <v>1</v>
      </c>
      <c r="AD333">
        <v>390000</v>
      </c>
      <c r="AE333"/>
      <c r="AF333"/>
      <c r="AG333" s="80" t="str">
        <f>IFERROR(VLOOKUP(AB333,$AI:$AJ,2,FALSE),0)</f>
        <v>零售市场部</v>
      </c>
      <c r="AI333" s="89" t="s">
        <v>724</v>
      </c>
      <c r="AJ333" s="89" t="s">
        <v>72</v>
      </c>
    </row>
    <row r="334" spans="27:36">
      <c r="AA334" s="80" t="str">
        <f t="shared" si="12"/>
        <v>川沙支行</v>
      </c>
      <c r="AB334" t="s">
        <v>336</v>
      </c>
      <c r="AC334">
        <v>0</v>
      </c>
      <c r="AD334">
        <v>39800</v>
      </c>
      <c r="AE334"/>
      <c r="AF334"/>
      <c r="AG334" s="80" t="str">
        <f>IFERROR(VLOOKUP(AB334,$AI:$AJ,2,FALSE),0)</f>
        <v>川沙支行</v>
      </c>
      <c r="AI334" s="89" t="s">
        <v>252</v>
      </c>
      <c r="AJ334" s="89" t="s">
        <v>72</v>
      </c>
    </row>
    <row r="335" spans="27:36">
      <c r="AA335" s="80">
        <f t="shared" si="12"/>
        <v>0</v>
      </c>
      <c r="AB335" t="s">
        <v>725</v>
      </c>
      <c r="AC335">
        <v>0</v>
      </c>
      <c r="AD335">
        <v>0</v>
      </c>
      <c r="AE335"/>
      <c r="AF335"/>
      <c r="AG335" s="80">
        <f>IFERROR(VLOOKUP(AB335,$AI:$AJ,2,FALSE),0)</f>
        <v>0</v>
      </c>
      <c r="AI335" s="89" t="s">
        <v>713</v>
      </c>
      <c r="AJ335" s="89" t="s">
        <v>72</v>
      </c>
    </row>
    <row r="336" spans="27:36">
      <c r="AA336" s="80" t="str">
        <f t="shared" si="12"/>
        <v>办公室</v>
      </c>
      <c r="AB336" t="s">
        <v>47</v>
      </c>
      <c r="AC336">
        <v>0</v>
      </c>
      <c r="AD336">
        <v>30000</v>
      </c>
      <c r="AE336"/>
      <c r="AF336"/>
      <c r="AG336" s="80" t="str">
        <f>IFERROR(VLOOKUP(AB336,$AI:$AJ,2,FALSE),0)</f>
        <v>办公室</v>
      </c>
      <c r="AI336" s="93" t="s">
        <v>587</v>
      </c>
      <c r="AJ336" s="89" t="s">
        <v>72</v>
      </c>
    </row>
    <row r="337" spans="27:36">
      <c r="AA337" s="80" t="str">
        <f t="shared" si="12"/>
        <v>零售金融部</v>
      </c>
      <c r="AB337" t="s">
        <v>269</v>
      </c>
      <c r="AC337">
        <v>0</v>
      </c>
      <c r="AD337">
        <v>0</v>
      </c>
      <c r="AE337"/>
      <c r="AF337"/>
      <c r="AG337" s="80" t="str">
        <f>IFERROR(VLOOKUP(AB337,$AI:$AJ,2,FALSE),0)</f>
        <v>零售金融部</v>
      </c>
      <c r="AI337" s="94" t="s">
        <v>207</v>
      </c>
      <c r="AJ337" s="89" t="s">
        <v>72</v>
      </c>
    </row>
    <row r="338" spans="27:36">
      <c r="AA338" s="80" t="str">
        <f t="shared" si="12"/>
        <v>营业部</v>
      </c>
      <c r="AB338" t="s">
        <v>593</v>
      </c>
      <c r="AC338">
        <v>0</v>
      </c>
      <c r="AD338">
        <v>0</v>
      </c>
      <c r="AE338"/>
      <c r="AF338"/>
      <c r="AG338" s="80" t="str">
        <f>IFERROR(VLOOKUP(AB338,$AI:$AJ,2,FALSE),0)</f>
        <v>营业部</v>
      </c>
      <c r="AI338" s="89" t="s">
        <v>520</v>
      </c>
      <c r="AJ338" s="89" t="s">
        <v>72</v>
      </c>
    </row>
    <row r="339" spans="27:36">
      <c r="AA339" s="80">
        <f t="shared" si="12"/>
        <v>0</v>
      </c>
      <c r="AB339" t="s">
        <v>726</v>
      </c>
      <c r="AC339">
        <v>0</v>
      </c>
      <c r="AD339">
        <v>0</v>
      </c>
      <c r="AE339"/>
      <c r="AF339"/>
      <c r="AG339" s="80">
        <f>IFERROR(VLOOKUP(AB339,$AI:$AJ,2,FALSE),0)</f>
        <v>0</v>
      </c>
      <c r="AI339" s="89" t="s">
        <v>728</v>
      </c>
      <c r="AJ339" s="89" t="s">
        <v>72</v>
      </c>
    </row>
    <row r="340" spans="27:36">
      <c r="AA340" s="80" t="str">
        <f t="shared" si="12"/>
        <v>曹路支行</v>
      </c>
      <c r="AB340" t="s">
        <v>727</v>
      </c>
      <c r="AC340">
        <v>0</v>
      </c>
      <c r="AD340">
        <v>0</v>
      </c>
      <c r="AE340"/>
      <c r="AF340"/>
      <c r="AG340" s="80" t="str">
        <f>IFERROR(VLOOKUP(AB340,$AI:$AJ,2,FALSE),0)</f>
        <v>曹路支行</v>
      </c>
      <c r="AI340" s="89" t="s">
        <v>729</v>
      </c>
      <c r="AJ340" s="89" t="s">
        <v>72</v>
      </c>
    </row>
    <row r="341" spans="27:36">
      <c r="AA341" s="80" t="str">
        <f t="shared" si="12"/>
        <v>风险管理部</v>
      </c>
      <c r="AB341" t="s">
        <v>518</v>
      </c>
      <c r="AC341">
        <v>0</v>
      </c>
      <c r="AD341">
        <v>0</v>
      </c>
      <c r="AE341"/>
      <c r="AF341"/>
      <c r="AG341" s="80" t="str">
        <f>IFERROR(VLOOKUP(AB341,$AI:$AJ,2,FALSE),0)</f>
        <v>风险管理部</v>
      </c>
      <c r="AI341" s="89" t="s">
        <v>730</v>
      </c>
      <c r="AJ341" s="89" t="s">
        <v>72</v>
      </c>
    </row>
    <row r="342" spans="27:36">
      <c r="AA342" s="80" t="str">
        <f t="shared" si="12"/>
        <v>人力资源部</v>
      </c>
      <c r="AB342" t="s">
        <v>174</v>
      </c>
      <c r="AC342">
        <v>0</v>
      </c>
      <c r="AD342">
        <v>0</v>
      </c>
      <c r="AE342"/>
      <c r="AF342"/>
      <c r="AG342" s="80" t="str">
        <f>IFERROR(VLOOKUP(AB342,$AI:$AJ,2,FALSE),0)</f>
        <v>人力资源部</v>
      </c>
      <c r="AI342" s="89" t="s">
        <v>732</v>
      </c>
      <c r="AJ342" s="89" t="s">
        <v>72</v>
      </c>
    </row>
    <row r="343" spans="27:36">
      <c r="AA343" s="80">
        <f t="shared" si="12"/>
        <v>0</v>
      </c>
      <c r="AB343" t="s">
        <v>731</v>
      </c>
      <c r="AC343">
        <v>0</v>
      </c>
      <c r="AD343">
        <v>0</v>
      </c>
      <c r="AE343"/>
      <c r="AF343"/>
      <c r="AG343" s="80">
        <f>IFERROR(VLOOKUP(AB343,$AI:$AJ,2,FALSE),0)</f>
        <v>0</v>
      </c>
      <c r="AI343" s="89" t="s">
        <v>734</v>
      </c>
      <c r="AJ343" s="89" t="s">
        <v>72</v>
      </c>
    </row>
    <row r="344" spans="27:36">
      <c r="AA344" s="80">
        <f t="shared" si="12"/>
        <v>0</v>
      </c>
      <c r="AB344" t="s">
        <v>733</v>
      </c>
      <c r="AC344">
        <v>0</v>
      </c>
      <c r="AD344">
        <v>0</v>
      </c>
      <c r="AE344"/>
      <c r="AF344"/>
      <c r="AG344" s="80">
        <f>IFERROR(VLOOKUP(AB344,$AI:$AJ,2,FALSE),0)</f>
        <v>0</v>
      </c>
      <c r="AI344" s="89" t="s">
        <v>735</v>
      </c>
      <c r="AJ344" s="89" t="s">
        <v>72</v>
      </c>
    </row>
    <row r="345" spans="27:36">
      <c r="AA345" s="80" t="str">
        <f t="shared" si="12"/>
        <v>川沙支行</v>
      </c>
      <c r="AB345" t="s">
        <v>338</v>
      </c>
      <c r="AC345">
        <v>0</v>
      </c>
      <c r="AD345">
        <v>0</v>
      </c>
      <c r="AE345"/>
      <c r="AF345"/>
      <c r="AG345" s="80" t="str">
        <f>IFERROR(VLOOKUP(AB345,$AI:$AJ,2,FALSE),0)</f>
        <v>川沙支行</v>
      </c>
      <c r="AI345" s="89" t="s">
        <v>737</v>
      </c>
      <c r="AJ345" s="89" t="s">
        <v>117</v>
      </c>
    </row>
    <row r="346" spans="27:36">
      <c r="AA346" s="80" t="str">
        <f t="shared" si="12"/>
        <v>高行支行</v>
      </c>
      <c r="AB346" t="s">
        <v>736</v>
      </c>
      <c r="AC346">
        <v>0</v>
      </c>
      <c r="AD346">
        <v>170000</v>
      </c>
      <c r="AE346"/>
      <c r="AF346"/>
      <c r="AG346" s="80" t="str">
        <f>IFERROR(VLOOKUP(AB346,$AI:$AJ,2,FALSE),0)</f>
        <v>高行支行</v>
      </c>
      <c r="AI346" s="89" t="s">
        <v>144</v>
      </c>
      <c r="AJ346" s="89" t="s">
        <v>117</v>
      </c>
    </row>
    <row r="347" spans="27:36">
      <c r="AA347" s="80" t="str">
        <f t="shared" si="12"/>
        <v>运营管理部业务保障部</v>
      </c>
      <c r="AB347" t="s">
        <v>418</v>
      </c>
      <c r="AC347">
        <v>0</v>
      </c>
      <c r="AD347">
        <v>200000</v>
      </c>
      <c r="AE347"/>
      <c r="AF347"/>
      <c r="AG347" s="80" t="str">
        <f>IFERROR(VLOOKUP(AB347,$AI:$AJ,2,FALSE),0)</f>
        <v>运营管理部业务保障部</v>
      </c>
      <c r="AI347" s="89" t="s">
        <v>451</v>
      </c>
      <c r="AJ347" s="89" t="s">
        <v>117</v>
      </c>
    </row>
    <row r="348" spans="27:36">
      <c r="AA348" s="80">
        <f t="shared" si="12"/>
        <v>0</v>
      </c>
      <c r="AB348" t="s">
        <v>738</v>
      </c>
      <c r="AC348">
        <v>0</v>
      </c>
      <c r="AD348">
        <v>0</v>
      </c>
      <c r="AE348"/>
      <c r="AF348"/>
      <c r="AG348" s="80">
        <f>IFERROR(VLOOKUP(AB348,$AI:$AJ,2,FALSE),0)</f>
        <v>0</v>
      </c>
      <c r="AI348" s="89" t="s">
        <v>198</v>
      </c>
      <c r="AJ348" s="89" t="s">
        <v>117</v>
      </c>
    </row>
    <row r="349" spans="27:36">
      <c r="AA349" s="80" t="str">
        <f t="shared" si="12"/>
        <v>零售市场部</v>
      </c>
      <c r="AB349" t="s">
        <v>185</v>
      </c>
      <c r="AC349">
        <v>0</v>
      </c>
      <c r="AD349">
        <v>0</v>
      </c>
      <c r="AE349"/>
      <c r="AF349"/>
      <c r="AG349" s="80" t="str">
        <f>IFERROR(VLOOKUP(AB349,$AI:$AJ,2,FALSE),0)</f>
        <v>零售市场部</v>
      </c>
      <c r="AI349" s="93" t="s">
        <v>487</v>
      </c>
      <c r="AJ349" s="89" t="s">
        <v>117</v>
      </c>
    </row>
    <row r="350" spans="27:36">
      <c r="AA350" s="80">
        <f t="shared" si="12"/>
        <v>0</v>
      </c>
      <c r="AB350" t="s">
        <v>739</v>
      </c>
      <c r="AC350">
        <v>0</v>
      </c>
      <c r="AD350">
        <v>0</v>
      </c>
      <c r="AE350"/>
      <c r="AF350"/>
      <c r="AG350" s="80">
        <f>IFERROR(VLOOKUP(AB350,$AI:$AJ,2,FALSE),0)</f>
        <v>0</v>
      </c>
      <c r="AI350" s="94" t="s">
        <v>155</v>
      </c>
      <c r="AJ350" s="89" t="s">
        <v>117</v>
      </c>
    </row>
    <row r="351" spans="27:36">
      <c r="AA351" s="80" t="str">
        <f t="shared" si="12"/>
        <v>孙桥支行</v>
      </c>
      <c r="AB351" t="s">
        <v>342</v>
      </c>
      <c r="AC351">
        <v>1</v>
      </c>
      <c r="AD351">
        <v>130000</v>
      </c>
      <c r="AE351"/>
      <c r="AF351"/>
      <c r="AG351" s="80" t="str">
        <f>IFERROR(VLOOKUP(AB351,$AI:$AJ,2,FALSE),0)</f>
        <v>孙桥支行</v>
      </c>
      <c r="AI351" s="89" t="s">
        <v>740</v>
      </c>
      <c r="AJ351" s="89" t="s">
        <v>117</v>
      </c>
    </row>
    <row r="352" spans="27:36">
      <c r="AA352" s="80" t="str">
        <f t="shared" si="12"/>
        <v>凌兆分理处</v>
      </c>
      <c r="AB352" t="s">
        <v>345</v>
      </c>
      <c r="AC352">
        <v>0</v>
      </c>
      <c r="AD352">
        <v>0</v>
      </c>
      <c r="AE352"/>
      <c r="AF352"/>
      <c r="AG352" s="80" t="str">
        <f>IFERROR(VLOOKUP(AB352,$AI:$AJ,2,FALSE),0)</f>
        <v>凌兆分理处</v>
      </c>
      <c r="AI352" s="89" t="s">
        <v>742</v>
      </c>
      <c r="AJ352" s="89" t="s">
        <v>117</v>
      </c>
    </row>
    <row r="353" spans="27:36">
      <c r="AA353" s="80">
        <f t="shared" si="12"/>
        <v>0</v>
      </c>
      <c r="AB353" t="s">
        <v>741</v>
      </c>
      <c r="AC353">
        <v>0</v>
      </c>
      <c r="AD353">
        <v>0</v>
      </c>
      <c r="AE353"/>
      <c r="AF353"/>
      <c r="AG353" s="80">
        <f>IFERROR(VLOOKUP(AB353,$AI:$AJ,2,FALSE),0)</f>
        <v>0</v>
      </c>
      <c r="AI353" s="89" t="s">
        <v>744</v>
      </c>
      <c r="AJ353" s="89" t="s">
        <v>117</v>
      </c>
    </row>
    <row r="354" spans="27:36">
      <c r="AA354" s="80" t="str">
        <f t="shared" si="12"/>
        <v>孙桥支行</v>
      </c>
      <c r="AB354" t="s">
        <v>743</v>
      </c>
      <c r="AC354">
        <v>0</v>
      </c>
      <c r="AD354">
        <v>0</v>
      </c>
      <c r="AE354"/>
      <c r="AF354"/>
      <c r="AG354" s="80" t="str">
        <f>IFERROR(VLOOKUP(AB354,$AI:$AJ,2,FALSE),0)</f>
        <v>孙桥支行</v>
      </c>
      <c r="AI354" s="89" t="s">
        <v>746</v>
      </c>
      <c r="AJ354" s="89" t="s">
        <v>117</v>
      </c>
    </row>
    <row r="355" spans="27:36">
      <c r="AA355" s="80" t="str">
        <f t="shared" si="12"/>
        <v>金桥支行</v>
      </c>
      <c r="AB355" t="s">
        <v>745</v>
      </c>
      <c r="AC355">
        <v>0</v>
      </c>
      <c r="AD355">
        <v>0</v>
      </c>
      <c r="AE355"/>
      <c r="AF355"/>
      <c r="AG355" s="80" t="str">
        <f>IFERROR(VLOOKUP(AB355,$AI:$AJ,2,FALSE),0)</f>
        <v>金桥支行</v>
      </c>
      <c r="AI355" s="89" t="s">
        <v>747</v>
      </c>
      <c r="AJ355" s="89" t="s">
        <v>221</v>
      </c>
    </row>
    <row r="356" spans="27:36">
      <c r="AA356" s="80" t="str">
        <f t="shared" si="12"/>
        <v>营业部</v>
      </c>
      <c r="AB356" t="s">
        <v>633</v>
      </c>
      <c r="AC356">
        <v>0</v>
      </c>
      <c r="AD356">
        <v>0</v>
      </c>
      <c r="AE356"/>
      <c r="AF356"/>
      <c r="AG356" s="80" t="str">
        <f>IFERROR(VLOOKUP(AB356,$AI:$AJ,2,FALSE),0)</f>
        <v>营业部</v>
      </c>
      <c r="AI356" s="93" t="s">
        <v>749</v>
      </c>
      <c r="AJ356" s="89" t="s">
        <v>149</v>
      </c>
    </row>
    <row r="357" spans="27:36">
      <c r="AA357" s="80">
        <f t="shared" si="12"/>
        <v>0</v>
      </c>
      <c r="AB357" t="s">
        <v>748</v>
      </c>
      <c r="AC357">
        <v>0</v>
      </c>
      <c r="AD357">
        <v>0</v>
      </c>
      <c r="AE357"/>
      <c r="AF357"/>
      <c r="AG357" s="80">
        <f>IFERROR(VLOOKUP(AB357,$AI:$AJ,2,FALSE),0)</f>
        <v>0</v>
      </c>
      <c r="AI357" s="94" t="s">
        <v>266</v>
      </c>
      <c r="AJ357" s="89" t="s">
        <v>149</v>
      </c>
    </row>
    <row r="358" spans="27:36">
      <c r="AA358" s="80">
        <f t="shared" si="12"/>
        <v>0</v>
      </c>
      <c r="AB358" t="s">
        <v>750</v>
      </c>
      <c r="AC358">
        <v>0</v>
      </c>
      <c r="AD358">
        <v>0</v>
      </c>
      <c r="AE358"/>
      <c r="AF358"/>
      <c r="AG358" s="80">
        <f>IFERROR(VLOOKUP(AB358,$AI:$AJ,2,FALSE),0)</f>
        <v>0</v>
      </c>
      <c r="AI358" s="89" t="s">
        <v>751</v>
      </c>
      <c r="AJ358" s="89" t="s">
        <v>149</v>
      </c>
    </row>
    <row r="359" spans="27:36">
      <c r="AA359" s="80" t="str">
        <f t="shared" si="12"/>
        <v>风险管理部</v>
      </c>
      <c r="AB359" t="s">
        <v>495</v>
      </c>
      <c r="AC359">
        <v>0</v>
      </c>
      <c r="AD359">
        <v>0</v>
      </c>
      <c r="AE359"/>
      <c r="AF359"/>
      <c r="AG359" s="80" t="str">
        <f>IFERROR(VLOOKUP(AB359,$AI:$AJ,2,FALSE),0)</f>
        <v>风险管理部</v>
      </c>
      <c r="AI359" s="89" t="s">
        <v>752</v>
      </c>
      <c r="AJ359" s="89" t="s">
        <v>149</v>
      </c>
    </row>
    <row r="360" spans="27:36">
      <c r="AA360" s="80" t="str">
        <f t="shared" si="12"/>
        <v>市场三部</v>
      </c>
      <c r="AB360" t="s">
        <v>605</v>
      </c>
      <c r="AC360">
        <v>0</v>
      </c>
      <c r="AD360">
        <v>0</v>
      </c>
      <c r="AE360"/>
      <c r="AF360"/>
      <c r="AG360" s="80" t="str">
        <f>IFERROR(VLOOKUP(AB360,$AI:$AJ,2,FALSE),0)</f>
        <v>市场三部</v>
      </c>
      <c r="AI360" s="89" t="s">
        <v>754</v>
      </c>
      <c r="AJ360" s="89" t="s">
        <v>149</v>
      </c>
    </row>
    <row r="361" spans="27:36">
      <c r="AA361" s="80" t="str">
        <f t="shared" si="12"/>
        <v>金桥支行</v>
      </c>
      <c r="AB361" t="s">
        <v>753</v>
      </c>
      <c r="AC361">
        <v>0</v>
      </c>
      <c r="AD361">
        <v>80000</v>
      </c>
      <c r="AE361"/>
      <c r="AF361"/>
      <c r="AG361" s="80" t="str">
        <f>IFERROR(VLOOKUP(AB361,$AI:$AJ,2,FALSE),0)</f>
        <v>金桥支行</v>
      </c>
      <c r="AI361" s="89" t="s">
        <v>756</v>
      </c>
      <c r="AJ361" s="89" t="s">
        <v>149</v>
      </c>
    </row>
    <row r="362" spans="27:36">
      <c r="AA362" s="80" t="str">
        <f t="shared" si="12"/>
        <v>曹路支行</v>
      </c>
      <c r="AB362" t="s">
        <v>755</v>
      </c>
      <c r="AC362">
        <v>0</v>
      </c>
      <c r="AD362">
        <v>0</v>
      </c>
      <c r="AE362"/>
      <c r="AF362"/>
      <c r="AG362" s="80" t="str">
        <f>IFERROR(VLOOKUP(AB362,$AI:$AJ,2,FALSE),0)</f>
        <v>曹路支行</v>
      </c>
      <c r="AI362" s="89" t="s">
        <v>758</v>
      </c>
      <c r="AJ362" s="89" t="s">
        <v>149</v>
      </c>
    </row>
    <row r="363" spans="27:36">
      <c r="AA363" s="80">
        <f t="shared" si="12"/>
        <v>0</v>
      </c>
      <c r="AB363" t="s">
        <v>757</v>
      </c>
      <c r="AC363">
        <v>0</v>
      </c>
      <c r="AD363">
        <v>200000</v>
      </c>
      <c r="AE363"/>
      <c r="AF363"/>
      <c r="AG363" s="80">
        <f>IFERROR(VLOOKUP(AB363,$AI:$AJ,2,FALSE),0)</f>
        <v>0</v>
      </c>
      <c r="AI363" s="89" t="s">
        <v>558</v>
      </c>
      <c r="AJ363" s="89" t="s">
        <v>149</v>
      </c>
    </row>
    <row r="364" spans="27:36">
      <c r="AA364" s="80" t="str">
        <f t="shared" si="12"/>
        <v>王港支行</v>
      </c>
      <c r="AB364" t="s">
        <v>759</v>
      </c>
      <c r="AC364">
        <v>0</v>
      </c>
      <c r="AD364">
        <v>0</v>
      </c>
      <c r="AE364"/>
      <c r="AF364"/>
      <c r="AG364" s="80" t="str">
        <f>IFERROR(VLOOKUP(AB364,$AI:$AJ,2,FALSE),0)</f>
        <v>王港支行</v>
      </c>
      <c r="AI364" s="89" t="s">
        <v>345</v>
      </c>
      <c r="AJ364" s="89" t="s">
        <v>182</v>
      </c>
    </row>
    <row r="365" spans="27:36">
      <c r="AA365" s="80">
        <f t="shared" si="12"/>
        <v>0</v>
      </c>
      <c r="AB365" t="s">
        <v>760</v>
      </c>
      <c r="AC365">
        <v>0</v>
      </c>
      <c r="AD365">
        <v>0</v>
      </c>
      <c r="AE365"/>
      <c r="AF365"/>
      <c r="AG365" s="80">
        <f>IFERROR(VLOOKUP(AB365,$AI:$AJ,2,FALSE),0)</f>
        <v>0</v>
      </c>
      <c r="AI365" s="89" t="s">
        <v>236</v>
      </c>
      <c r="AJ365" s="89" t="s">
        <v>182</v>
      </c>
    </row>
    <row r="366" spans="27:36">
      <c r="AA366" s="80" t="str">
        <f t="shared" si="12"/>
        <v>黄楼支行</v>
      </c>
      <c r="AB366" t="s">
        <v>347</v>
      </c>
      <c r="AC366">
        <v>0</v>
      </c>
      <c r="AD366">
        <v>0</v>
      </c>
      <c r="AE366"/>
      <c r="AF366"/>
      <c r="AG366" s="80" t="str">
        <f>IFERROR(VLOOKUP(AB366,$AI:$AJ,2,FALSE),0)</f>
        <v>黄楼支行</v>
      </c>
      <c r="AI366" s="89" t="s">
        <v>296</v>
      </c>
      <c r="AJ366" s="89" t="s">
        <v>182</v>
      </c>
    </row>
    <row r="367" spans="27:36">
      <c r="AA367" s="80">
        <f t="shared" si="12"/>
        <v>0</v>
      </c>
      <c r="AB367" t="s">
        <v>761</v>
      </c>
      <c r="AC367">
        <v>0</v>
      </c>
      <c r="AD367">
        <v>0</v>
      </c>
      <c r="AE367"/>
      <c r="AF367"/>
      <c r="AG367" s="80">
        <f>IFERROR(VLOOKUP(AB367,$AI:$AJ,2,FALSE),0)</f>
        <v>0</v>
      </c>
      <c r="AI367" s="89" t="s">
        <v>763</v>
      </c>
      <c r="AJ367" s="89" t="s">
        <v>182</v>
      </c>
    </row>
    <row r="368" spans="27:36">
      <c r="AA368" s="80" t="str">
        <f t="shared" si="12"/>
        <v>高桥支行</v>
      </c>
      <c r="AB368" t="s">
        <v>762</v>
      </c>
      <c r="AC368">
        <v>0</v>
      </c>
      <c r="AD368">
        <v>0</v>
      </c>
      <c r="AE368"/>
      <c r="AF368"/>
      <c r="AG368" s="80" t="str">
        <f>IFERROR(VLOOKUP(AB368,$AI:$AJ,2,FALSE),0)</f>
        <v>高桥支行</v>
      </c>
      <c r="AI368" s="91" t="s">
        <v>376</v>
      </c>
      <c r="AJ368" s="89" t="s">
        <v>182</v>
      </c>
    </row>
    <row r="369" spans="27:36">
      <c r="AA369" s="80" t="str">
        <f t="shared" si="12"/>
        <v>运营管理部</v>
      </c>
      <c r="AB369" t="s">
        <v>351</v>
      </c>
      <c r="AC369">
        <v>0</v>
      </c>
      <c r="AD369">
        <v>0</v>
      </c>
      <c r="AE369"/>
      <c r="AF369"/>
      <c r="AG369" s="80" t="str">
        <f>IFERROR(VLOOKUP(AB369,$AI:$AJ,2,FALSE),0)</f>
        <v>运营管理部</v>
      </c>
      <c r="AI369" s="93" t="s">
        <v>242</v>
      </c>
      <c r="AJ369" s="89" t="s">
        <v>182</v>
      </c>
    </row>
    <row r="370" spans="27:36">
      <c r="AA370" s="80">
        <f t="shared" si="12"/>
        <v>0</v>
      </c>
      <c r="AB370" t="s">
        <v>764</v>
      </c>
      <c r="AC370">
        <v>0</v>
      </c>
      <c r="AD370">
        <v>0</v>
      </c>
      <c r="AE370"/>
      <c r="AF370"/>
      <c r="AG370" s="80">
        <f>IFERROR(VLOOKUP(AB370,$AI:$AJ,2,FALSE),0)</f>
        <v>0</v>
      </c>
      <c r="AI370" s="92" t="s">
        <v>766</v>
      </c>
      <c r="AJ370" s="89" t="s">
        <v>182</v>
      </c>
    </row>
    <row r="371" spans="27:36">
      <c r="AA371" s="80" t="str">
        <f t="shared" si="12"/>
        <v>高行支行</v>
      </c>
      <c r="AB371" t="s">
        <v>765</v>
      </c>
      <c r="AC371">
        <v>0</v>
      </c>
      <c r="AD371">
        <v>3000</v>
      </c>
      <c r="AE371"/>
      <c r="AF371"/>
      <c r="AG371" s="80" t="str">
        <f>IFERROR(VLOOKUP(AB371,$AI:$AJ,2,FALSE),0)</f>
        <v>高行支行</v>
      </c>
      <c r="AI371" s="89" t="s">
        <v>768</v>
      </c>
      <c r="AJ371" s="89" t="s">
        <v>182</v>
      </c>
    </row>
    <row r="372" spans="27:36">
      <c r="AA372" s="80">
        <f t="shared" si="12"/>
        <v>0</v>
      </c>
      <c r="AB372" t="s">
        <v>767</v>
      </c>
      <c r="AC372">
        <v>0</v>
      </c>
      <c r="AD372">
        <v>0</v>
      </c>
      <c r="AE372"/>
      <c r="AF372"/>
      <c r="AG372" s="80">
        <f>IFERROR(VLOOKUP(AB372,$AI:$AJ,2,FALSE),0)</f>
        <v>0</v>
      </c>
      <c r="AI372" s="89" t="s">
        <v>770</v>
      </c>
      <c r="AJ372" s="89" t="s">
        <v>182</v>
      </c>
    </row>
    <row r="373" spans="27:36">
      <c r="AA373" s="80">
        <f t="shared" si="12"/>
        <v>0</v>
      </c>
      <c r="AB373" t="s">
        <v>769</v>
      </c>
      <c r="AC373">
        <v>0</v>
      </c>
      <c r="AD373">
        <v>0</v>
      </c>
      <c r="AE373"/>
      <c r="AF373"/>
      <c r="AG373" s="80">
        <f>IFERROR(VLOOKUP(AB373,$AI:$AJ,2,FALSE),0)</f>
        <v>0</v>
      </c>
      <c r="AI373" s="94" t="s">
        <v>771</v>
      </c>
      <c r="AJ373" s="89" t="s">
        <v>182</v>
      </c>
    </row>
    <row r="374" spans="27:36">
      <c r="AA374" s="80" t="str">
        <f t="shared" si="12"/>
        <v>运营管理部业务保障部</v>
      </c>
      <c r="AB374" t="s">
        <v>453</v>
      </c>
      <c r="AC374">
        <v>0</v>
      </c>
      <c r="AD374">
        <v>0</v>
      </c>
      <c r="AE374"/>
      <c r="AF374"/>
      <c r="AG374" s="80" t="str">
        <f>IFERROR(VLOOKUP(AB374,$AI:$AJ,2,FALSE),0)</f>
        <v>运营管理部业务保障部</v>
      </c>
      <c r="AI374" s="89" t="s">
        <v>772</v>
      </c>
      <c r="AJ374" s="89" t="s">
        <v>182</v>
      </c>
    </row>
    <row r="375" spans="27:36">
      <c r="AA375" s="80" t="str">
        <f t="shared" si="12"/>
        <v>龚路支行</v>
      </c>
      <c r="AB375" t="s">
        <v>349</v>
      </c>
      <c r="AC375">
        <v>0</v>
      </c>
      <c r="AD375">
        <v>0</v>
      </c>
      <c r="AE375"/>
      <c r="AF375"/>
      <c r="AG375" s="80" t="str">
        <f>IFERROR(VLOOKUP(AB375,$AI:$AJ,2,FALSE),0)</f>
        <v>龚路支行</v>
      </c>
      <c r="AI375" s="89" t="s">
        <v>774</v>
      </c>
      <c r="AJ375" s="89" t="s">
        <v>182</v>
      </c>
    </row>
    <row r="376" spans="27:36">
      <c r="AA376" s="80" t="str">
        <f t="shared" si="12"/>
        <v>东沟支行</v>
      </c>
      <c r="AB376" t="s">
        <v>773</v>
      </c>
      <c r="AC376">
        <v>0</v>
      </c>
      <c r="AD376">
        <v>0</v>
      </c>
      <c r="AE376"/>
      <c r="AF376"/>
      <c r="AG376" s="80" t="str">
        <f>IFERROR(VLOOKUP(AB376,$AI:$AJ,2,FALSE),0)</f>
        <v>东沟支行</v>
      </c>
      <c r="AI376" s="89" t="s">
        <v>776</v>
      </c>
      <c r="AJ376" s="89" t="s">
        <v>182</v>
      </c>
    </row>
    <row r="377" spans="27:36">
      <c r="AA377" s="80">
        <f t="shared" si="12"/>
        <v>0</v>
      </c>
      <c r="AB377" t="s">
        <v>775</v>
      </c>
      <c r="AC377">
        <v>0</v>
      </c>
      <c r="AD377">
        <v>0</v>
      </c>
      <c r="AE377"/>
      <c r="AF377"/>
      <c r="AG377" s="80">
        <f>IFERROR(VLOOKUP(AB377,$AI:$AJ,2,FALSE),0)</f>
        <v>0</v>
      </c>
      <c r="AI377" s="92" t="s">
        <v>777</v>
      </c>
      <c r="AJ377" s="89" t="s">
        <v>54</v>
      </c>
    </row>
    <row r="378" spans="27:36">
      <c r="AA378" s="80" t="str">
        <f t="shared" si="12"/>
        <v>北蔡支行</v>
      </c>
      <c r="AB378" t="s">
        <v>190</v>
      </c>
      <c r="AC378">
        <v>0</v>
      </c>
      <c r="AD378">
        <v>42000</v>
      </c>
      <c r="AE378"/>
      <c r="AF378"/>
      <c r="AG378" s="80" t="str">
        <f>IFERROR(VLOOKUP(AB378,$AI:$AJ,2,FALSE),0)</f>
        <v>北蔡支行</v>
      </c>
      <c r="AI378" s="89" t="s">
        <v>779</v>
      </c>
      <c r="AJ378" s="89" t="s">
        <v>54</v>
      </c>
    </row>
    <row r="379" spans="27:36">
      <c r="AA379" s="80" t="str">
        <f t="shared" si="12"/>
        <v>高行支行</v>
      </c>
      <c r="AB379" t="s">
        <v>778</v>
      </c>
      <c r="AC379">
        <v>0</v>
      </c>
      <c r="AD379">
        <v>0</v>
      </c>
      <c r="AE379"/>
      <c r="AF379"/>
      <c r="AG379" s="80" t="str">
        <f>IFERROR(VLOOKUP(AB379,$AI:$AJ,2,FALSE),0)</f>
        <v>高行支行</v>
      </c>
      <c r="AI379" s="89" t="s">
        <v>781</v>
      </c>
      <c r="AJ379" s="89" t="s">
        <v>54</v>
      </c>
    </row>
    <row r="380" spans="27:36">
      <c r="AA380" s="80" t="str">
        <f t="shared" si="12"/>
        <v>合庆支行</v>
      </c>
      <c r="AB380" t="s">
        <v>780</v>
      </c>
      <c r="AC380">
        <v>0</v>
      </c>
      <c r="AD380">
        <v>0</v>
      </c>
      <c r="AE380"/>
      <c r="AF380"/>
      <c r="AG380" s="80" t="str">
        <f>IFERROR(VLOOKUP(AB380,$AI:$AJ,2,FALSE),0)</f>
        <v>合庆支行</v>
      </c>
      <c r="AI380" s="89" t="s">
        <v>783</v>
      </c>
      <c r="AJ380" s="89" t="s">
        <v>54</v>
      </c>
    </row>
    <row r="381" spans="27:36">
      <c r="AA381" s="80" t="str">
        <f t="shared" si="12"/>
        <v>张江支行</v>
      </c>
      <c r="AB381" t="s">
        <v>782</v>
      </c>
      <c r="AC381">
        <v>0</v>
      </c>
      <c r="AD381">
        <v>0</v>
      </c>
      <c r="AE381"/>
      <c r="AF381"/>
      <c r="AG381" s="80" t="str">
        <f>IFERROR(VLOOKUP(AB381,$AI:$AJ,2,FALSE),0)</f>
        <v>张江支行</v>
      </c>
      <c r="AI381" s="89" t="s">
        <v>784</v>
      </c>
      <c r="AJ381" s="89" t="s">
        <v>54</v>
      </c>
    </row>
    <row r="382" spans="27:36">
      <c r="AA382" s="80" t="str">
        <f t="shared" si="12"/>
        <v>零售市场部</v>
      </c>
      <c r="AB382" t="s">
        <v>195</v>
      </c>
      <c r="AC382">
        <v>0</v>
      </c>
      <c r="AD382">
        <v>412000</v>
      </c>
      <c r="AE382"/>
      <c r="AF382"/>
      <c r="AG382" s="80" t="str">
        <f>IFERROR(VLOOKUP(AB382,$AI:$AJ,2,FALSE),0)</f>
        <v>零售市场部</v>
      </c>
      <c r="AI382" s="89" t="s">
        <v>786</v>
      </c>
      <c r="AJ382" s="89" t="s">
        <v>54</v>
      </c>
    </row>
    <row r="383" spans="27:36">
      <c r="AA383" s="80" t="str">
        <f t="shared" si="12"/>
        <v>妙境支行</v>
      </c>
      <c r="AB383" t="s">
        <v>785</v>
      </c>
      <c r="AC383">
        <v>0</v>
      </c>
      <c r="AD383">
        <v>0</v>
      </c>
      <c r="AE383"/>
      <c r="AF383"/>
      <c r="AG383" s="80" t="str">
        <f>IFERROR(VLOOKUP(AB383,$AI:$AJ,2,FALSE),0)</f>
        <v>妙境支行</v>
      </c>
      <c r="AI383" s="89" t="s">
        <v>787</v>
      </c>
      <c r="AJ383" s="89" t="s">
        <v>54</v>
      </c>
    </row>
    <row r="384" spans="27:36">
      <c r="AA384" s="80" t="str">
        <f t="shared" si="12"/>
        <v>东波分理处</v>
      </c>
      <c r="AB384" t="s">
        <v>354</v>
      </c>
      <c r="AC384">
        <v>0</v>
      </c>
      <c r="AD384">
        <v>0</v>
      </c>
      <c r="AE384"/>
      <c r="AF384"/>
      <c r="AG384" s="80" t="str">
        <f>IFERROR(VLOOKUP(AB384,$AI:$AJ,2,FALSE),0)</f>
        <v>东波分理处</v>
      </c>
      <c r="AI384" s="89" t="s">
        <v>260</v>
      </c>
      <c r="AJ384" s="89" t="s">
        <v>54</v>
      </c>
    </row>
    <row r="385" spans="27:36">
      <c r="AA385" s="80" t="str">
        <f t="shared" si="12"/>
        <v>运营管理部</v>
      </c>
      <c r="AB385" t="s">
        <v>353</v>
      </c>
      <c r="AC385">
        <v>0</v>
      </c>
      <c r="AD385">
        <v>0</v>
      </c>
      <c r="AE385"/>
      <c r="AF385"/>
      <c r="AG385" s="80" t="str">
        <f>IFERROR(VLOOKUP(AB385,$AI:$AJ,2,FALSE),0)</f>
        <v>运营管理部</v>
      </c>
      <c r="AI385" s="89" t="s">
        <v>788</v>
      </c>
      <c r="AJ385" s="89" t="s">
        <v>54</v>
      </c>
    </row>
    <row r="386" spans="27:36">
      <c r="AA386" s="80" t="str">
        <f t="shared" ref="AA386:AA449" si="13">AG386</f>
        <v>六团支行</v>
      </c>
      <c r="AB386" t="s">
        <v>357</v>
      </c>
      <c r="AC386">
        <v>0</v>
      </c>
      <c r="AD386">
        <v>14000</v>
      </c>
      <c r="AE386"/>
      <c r="AF386"/>
      <c r="AG386" s="80" t="str">
        <f>IFERROR(VLOOKUP(AB386,$AI:$AJ,2,FALSE),0)</f>
        <v>六团支行</v>
      </c>
      <c r="AI386" s="89" t="s">
        <v>789</v>
      </c>
      <c r="AJ386" s="89" t="s">
        <v>54</v>
      </c>
    </row>
    <row r="387" spans="27:36">
      <c r="AA387" s="80" t="str">
        <f t="shared" si="13"/>
        <v>高行支行</v>
      </c>
      <c r="AB387" t="s">
        <v>360</v>
      </c>
      <c r="AC387">
        <v>0</v>
      </c>
      <c r="AD387">
        <v>0</v>
      </c>
      <c r="AE387"/>
      <c r="AF387"/>
      <c r="AG387" s="80" t="str">
        <f>IFERROR(VLOOKUP(AB387,$AI:$AJ,2,FALSE),0)</f>
        <v>高行支行</v>
      </c>
      <c r="AI387" s="89" t="s">
        <v>190</v>
      </c>
      <c r="AJ387" s="89" t="s">
        <v>54</v>
      </c>
    </row>
    <row r="388" spans="27:36">
      <c r="AA388" s="80" t="str">
        <f t="shared" si="13"/>
        <v>唐镇支行</v>
      </c>
      <c r="AB388" t="s">
        <v>362</v>
      </c>
      <c r="AC388">
        <v>0</v>
      </c>
      <c r="AD388">
        <v>100000</v>
      </c>
      <c r="AE388"/>
      <c r="AF388"/>
      <c r="AG388" s="80" t="str">
        <f>IFERROR(VLOOKUP(AB388,$AI:$AJ,2,FALSE),0)</f>
        <v>唐镇支行</v>
      </c>
      <c r="AI388" s="89" t="s">
        <v>326</v>
      </c>
      <c r="AJ388" s="89" t="s">
        <v>54</v>
      </c>
    </row>
    <row r="389" spans="27:36">
      <c r="AA389" s="80">
        <f t="shared" si="13"/>
        <v>0</v>
      </c>
      <c r="AB389" t="s">
        <v>790</v>
      </c>
      <c r="AC389">
        <v>0</v>
      </c>
      <c r="AD389">
        <v>0</v>
      </c>
      <c r="AE389"/>
      <c r="AF389"/>
      <c r="AG389" s="80">
        <f>IFERROR(VLOOKUP(AB389,$AI:$AJ,2,FALSE),0)</f>
        <v>0</v>
      </c>
      <c r="AI389" s="89" t="s">
        <v>58</v>
      </c>
      <c r="AJ389" s="89" t="s">
        <v>54</v>
      </c>
    </row>
    <row r="390" spans="27:36">
      <c r="AA390" s="80" t="str">
        <f t="shared" si="13"/>
        <v>营业部</v>
      </c>
      <c r="AB390" t="s">
        <v>640</v>
      </c>
      <c r="AC390">
        <v>0</v>
      </c>
      <c r="AD390">
        <v>0</v>
      </c>
      <c r="AE390"/>
      <c r="AF390"/>
      <c r="AG390" s="80" t="str">
        <f>IFERROR(VLOOKUP(AB390,$AI:$AJ,2,FALSE),0)</f>
        <v>营业部</v>
      </c>
      <c r="AI390" s="89" t="s">
        <v>176</v>
      </c>
      <c r="AJ390" s="89" t="s">
        <v>54</v>
      </c>
    </row>
    <row r="391" spans="27:36">
      <c r="AA391" s="80">
        <f t="shared" si="13"/>
        <v>0</v>
      </c>
      <c r="AB391" t="s">
        <v>791</v>
      </c>
      <c r="AC391">
        <v>0</v>
      </c>
      <c r="AD391">
        <v>0</v>
      </c>
      <c r="AE391"/>
      <c r="AF391"/>
      <c r="AG391" s="80">
        <f>IFERROR(VLOOKUP(AB391,$AI:$AJ,2,FALSE),0)</f>
        <v>0</v>
      </c>
      <c r="AI391" s="89" t="s">
        <v>792</v>
      </c>
      <c r="AJ391" s="89" t="s">
        <v>54</v>
      </c>
    </row>
    <row r="392" spans="27:36">
      <c r="AA392" s="80" t="str">
        <f t="shared" si="13"/>
        <v>花木支行</v>
      </c>
      <c r="AB392" t="s">
        <v>364</v>
      </c>
      <c r="AC392">
        <v>0</v>
      </c>
      <c r="AD392">
        <v>0</v>
      </c>
      <c r="AE392"/>
      <c r="AF392"/>
      <c r="AG392" s="80" t="str">
        <f>IFERROR(VLOOKUP(AB392,$AI:$AJ,2,FALSE),0)</f>
        <v>花木支行</v>
      </c>
      <c r="AI392" s="89" t="s">
        <v>793</v>
      </c>
      <c r="AJ392" s="89" t="s">
        <v>54</v>
      </c>
    </row>
    <row r="393" spans="27:36">
      <c r="AA393" s="80" t="str">
        <f t="shared" si="13"/>
        <v>零售市场部</v>
      </c>
      <c r="AB393" t="s">
        <v>162</v>
      </c>
      <c r="AC393">
        <v>0</v>
      </c>
      <c r="AD393">
        <v>183022</v>
      </c>
      <c r="AE393"/>
      <c r="AF393"/>
      <c r="AG393" s="80" t="str">
        <f>IFERROR(VLOOKUP(AB393,$AI:$AJ,2,FALSE),0)</f>
        <v>零售市场部</v>
      </c>
      <c r="AI393" s="89" t="s">
        <v>794</v>
      </c>
      <c r="AJ393" s="89" t="s">
        <v>54</v>
      </c>
    </row>
    <row r="394" spans="27:36">
      <c r="AA394" s="80" t="str">
        <f t="shared" si="13"/>
        <v>运营管理部</v>
      </c>
      <c r="AB394" t="s">
        <v>356</v>
      </c>
      <c r="AC394">
        <v>0</v>
      </c>
      <c r="AD394">
        <v>0</v>
      </c>
      <c r="AE394"/>
      <c r="AF394"/>
      <c r="AG394" s="80" t="str">
        <f>IFERROR(VLOOKUP(AB394,$AI:$AJ,2,FALSE),0)</f>
        <v>运营管理部</v>
      </c>
      <c r="AI394" s="89" t="s">
        <v>795</v>
      </c>
      <c r="AJ394" s="89" t="s">
        <v>54</v>
      </c>
    </row>
    <row r="395" spans="27:36">
      <c r="AA395" s="80" t="str">
        <f t="shared" si="13"/>
        <v>和炯路支行</v>
      </c>
      <c r="AB395" t="s">
        <v>752</v>
      </c>
      <c r="AC395">
        <v>0</v>
      </c>
      <c r="AD395">
        <v>0</v>
      </c>
      <c r="AE395"/>
      <c r="AF395"/>
      <c r="AG395" s="80" t="str">
        <f>IFERROR(VLOOKUP(AB395,$AI:$AJ,2,FALSE),0)</f>
        <v>和炯路支行</v>
      </c>
      <c r="AI395" s="89" t="s">
        <v>797</v>
      </c>
      <c r="AJ395" s="89" t="s">
        <v>54</v>
      </c>
    </row>
    <row r="396" spans="27:36">
      <c r="AA396" s="80">
        <f t="shared" si="13"/>
        <v>0</v>
      </c>
      <c r="AB396" t="s">
        <v>796</v>
      </c>
      <c r="AC396">
        <v>0</v>
      </c>
      <c r="AD396">
        <v>0</v>
      </c>
      <c r="AE396"/>
      <c r="AF396"/>
      <c r="AG396" s="80">
        <f>IFERROR(VLOOKUP(AB396,$AI:$AJ,2,FALSE),0)</f>
        <v>0</v>
      </c>
      <c r="AI396" s="89" t="s">
        <v>413</v>
      </c>
      <c r="AJ396" s="89" t="s">
        <v>54</v>
      </c>
    </row>
    <row r="397" spans="27:36">
      <c r="AA397" s="80" t="str">
        <f t="shared" si="13"/>
        <v>唐镇支行</v>
      </c>
      <c r="AB397" t="s">
        <v>798</v>
      </c>
      <c r="AC397">
        <v>0</v>
      </c>
      <c r="AD397">
        <v>0</v>
      </c>
      <c r="AE397"/>
      <c r="AF397"/>
      <c r="AG397" s="80" t="str">
        <f>IFERROR(VLOOKUP(AB397,$AI:$AJ,2,FALSE),0)</f>
        <v>唐镇支行</v>
      </c>
      <c r="AI397" s="89" t="s">
        <v>800</v>
      </c>
      <c r="AJ397" s="89" t="s">
        <v>54</v>
      </c>
    </row>
    <row r="398" spans="27:36">
      <c r="AA398" s="80">
        <f t="shared" si="13"/>
        <v>0</v>
      </c>
      <c r="AB398" t="s">
        <v>799</v>
      </c>
      <c r="AC398">
        <v>0</v>
      </c>
      <c r="AD398">
        <v>0</v>
      </c>
      <c r="AE398"/>
      <c r="AF398"/>
      <c r="AG398" s="80">
        <f>IFERROR(VLOOKUP(AB398,$AI:$AJ,2,FALSE),0)</f>
        <v>0</v>
      </c>
      <c r="AI398" s="89" t="s">
        <v>802</v>
      </c>
      <c r="AJ398" s="89" t="s">
        <v>54</v>
      </c>
    </row>
    <row r="399" spans="27:36">
      <c r="AA399" s="80">
        <f t="shared" si="13"/>
        <v>0</v>
      </c>
      <c r="AB399" t="s">
        <v>801</v>
      </c>
      <c r="AC399">
        <v>0</v>
      </c>
      <c r="AD399">
        <v>0</v>
      </c>
      <c r="AE399"/>
      <c r="AF399"/>
      <c r="AG399" s="80">
        <f>IFERROR(VLOOKUP(AB399,$AI:$AJ,2,FALSE),0)</f>
        <v>0</v>
      </c>
      <c r="AI399" s="93" t="s">
        <v>804</v>
      </c>
      <c r="AJ399" s="89" t="s">
        <v>54</v>
      </c>
    </row>
    <row r="400" spans="27:36">
      <c r="AA400" s="80">
        <f t="shared" si="13"/>
        <v>0</v>
      </c>
      <c r="AB400" t="s">
        <v>803</v>
      </c>
      <c r="AC400">
        <v>0</v>
      </c>
      <c r="AD400">
        <v>30000</v>
      </c>
      <c r="AE400"/>
      <c r="AF400"/>
      <c r="AG400" s="80">
        <f>IFERROR(VLOOKUP(AB400,$AI:$AJ,2,FALSE),0)</f>
        <v>0</v>
      </c>
      <c r="AI400" s="94" t="s">
        <v>806</v>
      </c>
      <c r="AJ400" s="89" t="s">
        <v>54</v>
      </c>
    </row>
    <row r="401" spans="27:36">
      <c r="AA401" s="80">
        <f t="shared" si="13"/>
        <v>0</v>
      </c>
      <c r="AB401" t="s">
        <v>805</v>
      </c>
      <c r="AC401">
        <v>0</v>
      </c>
      <c r="AD401">
        <v>0</v>
      </c>
      <c r="AE401"/>
      <c r="AF401"/>
      <c r="AG401" s="80">
        <f>IFERROR(VLOOKUP(AB401,$AI:$AJ,2,FALSE),0)</f>
        <v>0</v>
      </c>
      <c r="AI401" s="89" t="s">
        <v>779</v>
      </c>
      <c r="AJ401" s="89" t="s">
        <v>54</v>
      </c>
    </row>
    <row r="402" spans="27:36">
      <c r="AA402" s="80" t="str">
        <f t="shared" si="13"/>
        <v>运营管理部</v>
      </c>
      <c r="AB402" t="s">
        <v>400</v>
      </c>
      <c r="AC402">
        <v>0</v>
      </c>
      <c r="AD402">
        <v>0</v>
      </c>
      <c r="AE402"/>
      <c r="AF402"/>
      <c r="AG402" s="80" t="str">
        <f>IFERROR(VLOOKUP(AB402,$AI:$AJ,2,FALSE),0)</f>
        <v>运营管理部</v>
      </c>
      <c r="AI402" s="89" t="s">
        <v>808</v>
      </c>
      <c r="AJ402" s="89" t="s">
        <v>54</v>
      </c>
    </row>
    <row r="403" spans="27:36">
      <c r="AA403" s="80">
        <f t="shared" si="13"/>
        <v>0</v>
      </c>
      <c r="AB403" t="s">
        <v>807</v>
      </c>
      <c r="AC403">
        <v>0</v>
      </c>
      <c r="AD403">
        <v>0</v>
      </c>
      <c r="AE403"/>
      <c r="AF403"/>
      <c r="AG403" s="80">
        <f>IFERROR(VLOOKUP(AB403,$AI:$AJ,2,FALSE),0)</f>
        <v>0</v>
      </c>
      <c r="AI403" s="89" t="s">
        <v>810</v>
      </c>
      <c r="AJ403" s="89" t="s">
        <v>54</v>
      </c>
    </row>
    <row r="404" spans="27:36">
      <c r="AA404" s="80">
        <f t="shared" si="13"/>
        <v>0</v>
      </c>
      <c r="AB404" t="s">
        <v>809</v>
      </c>
      <c r="AC404">
        <v>0</v>
      </c>
      <c r="AD404">
        <v>0</v>
      </c>
      <c r="AE404"/>
      <c r="AF404"/>
      <c r="AG404" s="80">
        <f>IFERROR(VLOOKUP(AB404,$AI:$AJ,2,FALSE),0)</f>
        <v>0</v>
      </c>
      <c r="AI404" s="89" t="s">
        <v>556</v>
      </c>
      <c r="AJ404" s="89" t="s">
        <v>90</v>
      </c>
    </row>
    <row r="405" spans="27:36">
      <c r="AA405" s="80">
        <f t="shared" si="13"/>
        <v>0</v>
      </c>
      <c r="AB405" t="s">
        <v>811</v>
      </c>
      <c r="AC405">
        <v>0</v>
      </c>
      <c r="AD405">
        <v>10000</v>
      </c>
      <c r="AE405"/>
      <c r="AF405"/>
      <c r="AG405" s="80">
        <f>IFERROR(VLOOKUP(AB405,$AI:$AJ,2,FALSE),0)</f>
        <v>0</v>
      </c>
      <c r="AI405" s="89" t="s">
        <v>108</v>
      </c>
      <c r="AJ405" s="89" t="s">
        <v>90</v>
      </c>
    </row>
    <row r="406" spans="27:36">
      <c r="AA406" s="80" t="str">
        <f t="shared" si="13"/>
        <v>市场一部</v>
      </c>
      <c r="AB406" t="s">
        <v>584</v>
      </c>
      <c r="AC406">
        <v>0</v>
      </c>
      <c r="AD406">
        <v>0</v>
      </c>
      <c r="AE406"/>
      <c r="AF406"/>
      <c r="AG406" s="80" t="str">
        <f>IFERROR(VLOOKUP(AB406,$AI:$AJ,2,FALSE),0)</f>
        <v>市场一部</v>
      </c>
      <c r="AI406" s="89" t="s">
        <v>812</v>
      </c>
      <c r="AJ406" s="89" t="s">
        <v>90</v>
      </c>
    </row>
    <row r="407" spans="27:36">
      <c r="AA407" s="80" t="str">
        <f t="shared" si="13"/>
        <v>严桥支行</v>
      </c>
      <c r="AB407" t="s">
        <v>710</v>
      </c>
      <c r="AC407">
        <v>0</v>
      </c>
      <c r="AD407">
        <v>0</v>
      </c>
      <c r="AE407"/>
      <c r="AF407"/>
      <c r="AG407" s="80" t="str">
        <f>IFERROR(VLOOKUP(AB407,$AI:$AJ,2,FALSE),0)</f>
        <v>严桥支行</v>
      </c>
      <c r="AI407" s="89" t="s">
        <v>635</v>
      </c>
      <c r="AJ407" s="89" t="s">
        <v>90</v>
      </c>
    </row>
    <row r="408" spans="27:36">
      <c r="AA408" s="80" t="str">
        <f t="shared" si="13"/>
        <v>办公室</v>
      </c>
      <c r="AB408" t="s">
        <v>143</v>
      </c>
      <c r="AC408">
        <v>0</v>
      </c>
      <c r="AD408">
        <v>0</v>
      </c>
      <c r="AE408"/>
      <c r="AF408"/>
      <c r="AG408" s="80" t="str">
        <f>IFERROR(VLOOKUP(AB408,$AI:$AJ,2,FALSE),0)</f>
        <v>办公室</v>
      </c>
      <c r="AI408" s="93" t="s">
        <v>684</v>
      </c>
      <c r="AJ408" s="89" t="s">
        <v>90</v>
      </c>
    </row>
    <row r="409" spans="27:36">
      <c r="AA409" s="80" t="str">
        <f t="shared" si="13"/>
        <v>南新支行</v>
      </c>
      <c r="AB409" t="s">
        <v>368</v>
      </c>
      <c r="AC409">
        <v>1</v>
      </c>
      <c r="AD409">
        <v>0</v>
      </c>
      <c r="AE409"/>
      <c r="AF409"/>
      <c r="AG409" s="80" t="str">
        <f>IFERROR(VLOOKUP(AB409,$AI:$AJ,2,FALSE),0)</f>
        <v>南新支行</v>
      </c>
      <c r="AI409" s="94" t="s">
        <v>814</v>
      </c>
      <c r="AJ409" s="89" t="s">
        <v>90</v>
      </c>
    </row>
    <row r="410" spans="27:36">
      <c r="AA410" s="80">
        <f t="shared" si="13"/>
        <v>0</v>
      </c>
      <c r="AB410" t="s">
        <v>813</v>
      </c>
      <c r="AC410">
        <v>0</v>
      </c>
      <c r="AD410">
        <v>0</v>
      </c>
      <c r="AE410"/>
      <c r="AF410"/>
      <c r="AG410" s="80">
        <f>IFERROR(VLOOKUP(AB410,$AI:$AJ,2,FALSE),0)</f>
        <v>0</v>
      </c>
      <c r="AI410" s="89" t="s">
        <v>815</v>
      </c>
      <c r="AJ410" s="89" t="s">
        <v>90</v>
      </c>
    </row>
    <row r="411" spans="27:36">
      <c r="AA411" s="80" t="str">
        <f t="shared" si="13"/>
        <v>陆家嘴支行</v>
      </c>
      <c r="AB411" t="s">
        <v>370</v>
      </c>
      <c r="AC411">
        <v>0</v>
      </c>
      <c r="AD411">
        <v>200000</v>
      </c>
      <c r="AE411"/>
      <c r="AF411"/>
      <c r="AG411" s="80" t="str">
        <f>IFERROR(VLOOKUP(AB411,$AI:$AJ,2,FALSE),0)</f>
        <v>陆家嘴支行</v>
      </c>
      <c r="AI411" s="93" t="s">
        <v>816</v>
      </c>
      <c r="AJ411" s="89" t="s">
        <v>90</v>
      </c>
    </row>
    <row r="412" spans="27:36">
      <c r="AA412" s="80" t="str">
        <f t="shared" si="13"/>
        <v>东沟支行</v>
      </c>
      <c r="AB412" t="s">
        <v>373</v>
      </c>
      <c r="AC412">
        <v>0</v>
      </c>
      <c r="AD412">
        <v>0</v>
      </c>
      <c r="AE412"/>
      <c r="AF412"/>
      <c r="AG412" s="80" t="str">
        <f>IFERROR(VLOOKUP(AB412,$AI:$AJ,2,FALSE),0)</f>
        <v>东沟支行</v>
      </c>
      <c r="AI412" s="89" t="s">
        <v>701</v>
      </c>
      <c r="AJ412" s="89" t="s">
        <v>219</v>
      </c>
    </row>
    <row r="413" spans="27:36">
      <c r="AA413" s="80">
        <f t="shared" si="13"/>
        <v>0</v>
      </c>
      <c r="AB413" t="s">
        <v>817</v>
      </c>
      <c r="AC413">
        <v>0</v>
      </c>
      <c r="AD413">
        <v>0</v>
      </c>
      <c r="AE413"/>
      <c r="AF413"/>
      <c r="AG413" s="80">
        <f>IFERROR(VLOOKUP(AB413,$AI:$AJ,2,FALSE),0)</f>
        <v>0</v>
      </c>
      <c r="AI413" s="89" t="s">
        <v>512</v>
      </c>
      <c r="AJ413" s="89" t="s">
        <v>54</v>
      </c>
    </row>
    <row r="414" spans="27:36">
      <c r="AA414" s="80" t="str">
        <f t="shared" si="13"/>
        <v>孙桥支行</v>
      </c>
      <c r="AB414" t="s">
        <v>203</v>
      </c>
      <c r="AC414">
        <v>0</v>
      </c>
      <c r="AD414">
        <v>50000</v>
      </c>
      <c r="AE414"/>
      <c r="AF414"/>
      <c r="AG414" s="80" t="str">
        <f>IFERROR(VLOOKUP(AB414,$AI:$AJ,2,FALSE),0)</f>
        <v>孙桥支行</v>
      </c>
      <c r="AI414" s="89" t="s">
        <v>516</v>
      </c>
      <c r="AJ414" s="89" t="s">
        <v>219</v>
      </c>
    </row>
    <row r="415" spans="27:36">
      <c r="AA415" s="80" t="str">
        <f t="shared" si="13"/>
        <v>北蔡支行</v>
      </c>
      <c r="AB415" t="s">
        <v>804</v>
      </c>
      <c r="AC415">
        <v>0</v>
      </c>
      <c r="AD415">
        <v>0</v>
      </c>
      <c r="AE415"/>
      <c r="AF415"/>
      <c r="AG415" s="80" t="str">
        <f>IFERROR(VLOOKUP(AB415,$AI:$AJ,2,FALSE),0)</f>
        <v>北蔡支行</v>
      </c>
      <c r="AI415" s="89" t="s">
        <v>819</v>
      </c>
      <c r="AJ415" s="89" t="s">
        <v>219</v>
      </c>
    </row>
    <row r="416" spans="27:36">
      <c r="AA416" s="80" t="str">
        <f t="shared" si="13"/>
        <v>施湾支行</v>
      </c>
      <c r="AB416" t="s">
        <v>818</v>
      </c>
      <c r="AC416">
        <v>0</v>
      </c>
      <c r="AD416">
        <v>0</v>
      </c>
      <c r="AE416"/>
      <c r="AF416"/>
      <c r="AG416" s="80" t="str">
        <f>IFERROR(VLOOKUP(AB416,$AI:$AJ,2,FALSE),0)</f>
        <v>施湾支行</v>
      </c>
      <c r="AI416" s="89" t="s">
        <v>177</v>
      </c>
      <c r="AJ416" s="89" t="s">
        <v>219</v>
      </c>
    </row>
    <row r="417" spans="27:36">
      <c r="AA417" s="80" t="str">
        <f t="shared" si="13"/>
        <v>曹路支行</v>
      </c>
      <c r="AB417" t="s">
        <v>820</v>
      </c>
      <c r="AC417">
        <v>0</v>
      </c>
      <c r="AD417">
        <v>0</v>
      </c>
      <c r="AE417"/>
      <c r="AF417"/>
      <c r="AG417" s="80" t="str">
        <f>IFERROR(VLOOKUP(AB417,$AI:$AJ,2,FALSE),0)</f>
        <v>曹路支行</v>
      </c>
      <c r="AI417" s="89" t="s">
        <v>822</v>
      </c>
      <c r="AJ417" s="89" t="s">
        <v>219</v>
      </c>
    </row>
    <row r="418" spans="27:36">
      <c r="AA418" s="80">
        <f t="shared" si="13"/>
        <v>0</v>
      </c>
      <c r="AB418" t="s">
        <v>821</v>
      </c>
      <c r="AC418">
        <v>0</v>
      </c>
      <c r="AD418">
        <v>0</v>
      </c>
      <c r="AE418"/>
      <c r="AF418"/>
      <c r="AG418" s="80">
        <f>IFERROR(VLOOKUP(AB418,$AI:$AJ,2,FALSE),0)</f>
        <v>0</v>
      </c>
      <c r="AI418" s="93" t="s">
        <v>823</v>
      </c>
      <c r="AJ418" s="89" t="s">
        <v>219</v>
      </c>
    </row>
    <row r="419" spans="27:36">
      <c r="AA419" s="80" t="str">
        <f t="shared" si="13"/>
        <v>花木支行</v>
      </c>
      <c r="AB419" t="s">
        <v>692</v>
      </c>
      <c r="AC419">
        <v>0</v>
      </c>
      <c r="AD419">
        <v>0</v>
      </c>
      <c r="AE419"/>
      <c r="AF419"/>
      <c r="AG419" s="80" t="str">
        <f>IFERROR(VLOOKUP(AB419,$AI:$AJ,2,FALSE),0)</f>
        <v>花木支行</v>
      </c>
      <c r="AI419" s="94" t="s">
        <v>824</v>
      </c>
      <c r="AJ419" s="89" t="s">
        <v>219</v>
      </c>
    </row>
    <row r="420" spans="27:36">
      <c r="AA420" s="80" t="str">
        <f t="shared" si="13"/>
        <v>施湾支行</v>
      </c>
      <c r="AB420" t="s">
        <v>378</v>
      </c>
      <c r="AC420">
        <v>0</v>
      </c>
      <c r="AD420">
        <v>0</v>
      </c>
      <c r="AE420"/>
      <c r="AF420"/>
      <c r="AG420" s="80" t="str">
        <f>IFERROR(VLOOKUP(AB420,$AI:$AJ,2,FALSE),0)</f>
        <v>施湾支行</v>
      </c>
      <c r="AI420" s="89" t="s">
        <v>826</v>
      </c>
      <c r="AJ420" s="89" t="s">
        <v>221</v>
      </c>
    </row>
    <row r="421" spans="27:36">
      <c r="AA421" s="80" t="str">
        <f t="shared" si="13"/>
        <v>高行支行</v>
      </c>
      <c r="AB421" t="s">
        <v>825</v>
      </c>
      <c r="AC421">
        <v>0</v>
      </c>
      <c r="AD421">
        <v>0</v>
      </c>
      <c r="AE421"/>
      <c r="AF421"/>
      <c r="AG421" s="80" t="str">
        <f>IFERROR(VLOOKUP(AB421,$AI:$AJ,2,FALSE),0)</f>
        <v>高行支行</v>
      </c>
      <c r="AI421" s="89" t="s">
        <v>828</v>
      </c>
      <c r="AJ421" s="89" t="s">
        <v>221</v>
      </c>
    </row>
    <row r="422" spans="27:36">
      <c r="AA422" s="80">
        <f t="shared" si="13"/>
        <v>0</v>
      </c>
      <c r="AB422" t="s">
        <v>827</v>
      </c>
      <c r="AC422">
        <v>0</v>
      </c>
      <c r="AD422">
        <v>0</v>
      </c>
      <c r="AE422"/>
      <c r="AF422"/>
      <c r="AG422" s="80">
        <f>IFERROR(VLOOKUP(AB422,$AI:$AJ,2,FALSE),0)</f>
        <v>0</v>
      </c>
      <c r="AI422" s="89" t="s">
        <v>368</v>
      </c>
      <c r="AJ422" s="89" t="s">
        <v>221</v>
      </c>
    </row>
    <row r="423" spans="27:36">
      <c r="AA423" s="80" t="str">
        <f t="shared" si="13"/>
        <v>南新支行</v>
      </c>
      <c r="AB423" t="s">
        <v>826</v>
      </c>
      <c r="AC423">
        <v>0</v>
      </c>
      <c r="AD423">
        <v>20000</v>
      </c>
      <c r="AE423"/>
      <c r="AF423"/>
      <c r="AG423" s="80" t="str">
        <f>IFERROR(VLOOKUP(AB423,$AI:$AJ,2,FALSE),0)</f>
        <v>南新支行</v>
      </c>
      <c r="AI423" s="89" t="s">
        <v>830</v>
      </c>
      <c r="AJ423" s="89" t="s">
        <v>221</v>
      </c>
    </row>
    <row r="424" spans="27:36">
      <c r="AA424" s="80" t="str">
        <f t="shared" si="13"/>
        <v>高桥支行</v>
      </c>
      <c r="AB424" t="s">
        <v>829</v>
      </c>
      <c r="AC424">
        <v>0</v>
      </c>
      <c r="AD424">
        <v>0</v>
      </c>
      <c r="AE424"/>
      <c r="AF424"/>
      <c r="AG424" s="80" t="str">
        <f>IFERROR(VLOOKUP(AB424,$AI:$AJ,2,FALSE),0)</f>
        <v>高桥支行</v>
      </c>
      <c r="AI424" s="89" t="s">
        <v>831</v>
      </c>
      <c r="AJ424" s="89" t="s">
        <v>221</v>
      </c>
    </row>
    <row r="425" spans="27:36">
      <c r="AA425" s="80" t="str">
        <f t="shared" si="13"/>
        <v>洋泾支行</v>
      </c>
      <c r="AB425" t="s">
        <v>381</v>
      </c>
      <c r="AC425">
        <v>0</v>
      </c>
      <c r="AD425">
        <v>0</v>
      </c>
      <c r="AE425"/>
      <c r="AF425"/>
      <c r="AG425" s="80" t="str">
        <f>IFERROR(VLOOKUP(AB425,$AI:$AJ,2,FALSE),0)</f>
        <v>洋泾支行</v>
      </c>
      <c r="AI425" s="89" t="s">
        <v>340</v>
      </c>
      <c r="AJ425" s="89" t="s">
        <v>221</v>
      </c>
    </row>
    <row r="426" spans="27:36">
      <c r="AA426" s="80" t="str">
        <f t="shared" si="13"/>
        <v>合庆支行</v>
      </c>
      <c r="AB426" t="s">
        <v>384</v>
      </c>
      <c r="AC426">
        <v>5</v>
      </c>
      <c r="AD426">
        <v>22000</v>
      </c>
      <c r="AE426"/>
      <c r="AF426"/>
      <c r="AG426" s="80" t="str">
        <f>IFERROR(VLOOKUP(AB426,$AI:$AJ,2,FALSE),0)</f>
        <v>合庆支行</v>
      </c>
      <c r="AI426" s="91" t="s">
        <v>832</v>
      </c>
      <c r="AJ426" s="89" t="s">
        <v>221</v>
      </c>
    </row>
    <row r="427" spans="27:36">
      <c r="AA427" s="80" t="str">
        <f t="shared" si="13"/>
        <v>零售市场部</v>
      </c>
      <c r="AB427" t="s">
        <v>206</v>
      </c>
      <c r="AC427">
        <v>1</v>
      </c>
      <c r="AD427">
        <v>727334</v>
      </c>
      <c r="AE427"/>
      <c r="AF427"/>
      <c r="AG427" s="80" t="str">
        <f>IFERROR(VLOOKUP(AB427,$AI:$AJ,2,FALSE),0)</f>
        <v>零售市场部</v>
      </c>
      <c r="AI427" s="92" t="s">
        <v>833</v>
      </c>
      <c r="AJ427" s="89" t="s">
        <v>221</v>
      </c>
    </row>
    <row r="428" spans="27:36">
      <c r="AA428" s="80" t="str">
        <f t="shared" si="13"/>
        <v>严桥支行</v>
      </c>
      <c r="AB428" t="s">
        <v>211</v>
      </c>
      <c r="AC428">
        <v>0</v>
      </c>
      <c r="AD428">
        <v>0</v>
      </c>
      <c r="AE428"/>
      <c r="AF428"/>
      <c r="AG428" s="80" t="str">
        <f>IFERROR(VLOOKUP(AB428,$AI:$AJ,2,FALSE),0)</f>
        <v>严桥支行</v>
      </c>
      <c r="AI428" s="93" t="s">
        <v>835</v>
      </c>
      <c r="AJ428" s="89" t="s">
        <v>221</v>
      </c>
    </row>
    <row r="429" spans="27:36">
      <c r="AA429" s="80" t="str">
        <f t="shared" si="13"/>
        <v>高桥支行</v>
      </c>
      <c r="AB429" t="s">
        <v>834</v>
      </c>
      <c r="AC429">
        <v>0</v>
      </c>
      <c r="AD429">
        <v>0</v>
      </c>
      <c r="AE429"/>
      <c r="AF429"/>
      <c r="AG429" s="80" t="str">
        <f>IFERROR(VLOOKUP(AB429,$AI:$AJ,2,FALSE),0)</f>
        <v>高桥支行</v>
      </c>
      <c r="AI429" s="94" t="s">
        <v>329</v>
      </c>
      <c r="AJ429" s="89" t="s">
        <v>229</v>
      </c>
    </row>
    <row r="430" spans="27:36">
      <c r="AA430" s="80" t="str">
        <f t="shared" si="13"/>
        <v>陆家嘴支行</v>
      </c>
      <c r="AB430" t="s">
        <v>662</v>
      </c>
      <c r="AC430">
        <v>0</v>
      </c>
      <c r="AD430">
        <v>0</v>
      </c>
      <c r="AE430"/>
      <c r="AF430"/>
      <c r="AG430" s="80" t="str">
        <f>IFERROR(VLOOKUP(AB430,$AI:$AJ,2,FALSE),0)</f>
        <v>陆家嘴支行</v>
      </c>
      <c r="AI430" s="89" t="s">
        <v>62</v>
      </c>
      <c r="AJ430" s="89" t="s">
        <v>229</v>
      </c>
    </row>
    <row r="431" spans="27:36">
      <c r="AA431" s="80" t="str">
        <f t="shared" si="13"/>
        <v>三林支行</v>
      </c>
      <c r="AB431" t="s">
        <v>390</v>
      </c>
      <c r="AC431">
        <v>0</v>
      </c>
      <c r="AD431">
        <v>0</v>
      </c>
      <c r="AE431"/>
      <c r="AF431"/>
      <c r="AG431" s="80" t="str">
        <f>IFERROR(VLOOKUP(AB431,$AI:$AJ,2,FALSE),0)</f>
        <v>三林支行</v>
      </c>
      <c r="AI431" s="89" t="s">
        <v>486</v>
      </c>
      <c r="AJ431" s="89" t="s">
        <v>229</v>
      </c>
    </row>
    <row r="432" spans="27:36">
      <c r="AA432" s="80" t="str">
        <f t="shared" si="13"/>
        <v>凌桥支行</v>
      </c>
      <c r="AB432" t="s">
        <v>393</v>
      </c>
      <c r="AC432">
        <v>0</v>
      </c>
      <c r="AD432">
        <v>0</v>
      </c>
      <c r="AE432"/>
      <c r="AF432"/>
      <c r="AG432" s="80" t="str">
        <f>IFERROR(VLOOKUP(AB432,$AI:$AJ,2,FALSE),0)</f>
        <v>凌桥支行</v>
      </c>
      <c r="AI432" s="89" t="s">
        <v>836</v>
      </c>
      <c r="AJ432" s="89" t="s">
        <v>229</v>
      </c>
    </row>
    <row r="433" spans="27:36">
      <c r="AA433" s="80" t="str">
        <f t="shared" si="13"/>
        <v>营业部</v>
      </c>
      <c r="AB433" t="s">
        <v>597</v>
      </c>
      <c r="AC433">
        <v>0</v>
      </c>
      <c r="AD433">
        <v>0</v>
      </c>
      <c r="AE433"/>
      <c r="AF433"/>
      <c r="AG433" s="80" t="str">
        <f>IFERROR(VLOOKUP(AB433,$AI:$AJ,2,FALSE),0)</f>
        <v>营业部</v>
      </c>
      <c r="AI433" s="89" t="s">
        <v>374</v>
      </c>
      <c r="AJ433" s="89" t="s">
        <v>229</v>
      </c>
    </row>
    <row r="434" spans="27:36">
      <c r="AA434" s="80" t="str">
        <f t="shared" si="13"/>
        <v>凌桥支行</v>
      </c>
      <c r="AB434" t="s">
        <v>837</v>
      </c>
      <c r="AC434">
        <v>0</v>
      </c>
      <c r="AD434">
        <v>0</v>
      </c>
      <c r="AE434"/>
      <c r="AF434"/>
      <c r="AG434" s="80" t="str">
        <f>IFERROR(VLOOKUP(AB434,$AI:$AJ,2,FALSE),0)</f>
        <v>凌桥支行</v>
      </c>
      <c r="AI434" s="89" t="s">
        <v>599</v>
      </c>
      <c r="AJ434" s="89" t="s">
        <v>229</v>
      </c>
    </row>
    <row r="435" spans="27:36">
      <c r="AA435" s="80" t="str">
        <f t="shared" si="13"/>
        <v>唐镇支行</v>
      </c>
      <c r="AB435" t="s">
        <v>838</v>
      </c>
      <c r="AC435">
        <v>0</v>
      </c>
      <c r="AD435">
        <v>0</v>
      </c>
      <c r="AE435"/>
      <c r="AF435"/>
      <c r="AG435" s="80" t="str">
        <f>IFERROR(VLOOKUP(AB435,$AI:$AJ,2,FALSE),0)</f>
        <v>唐镇支行</v>
      </c>
      <c r="AI435" s="89" t="s">
        <v>840</v>
      </c>
      <c r="AJ435" s="89" t="s">
        <v>229</v>
      </c>
    </row>
    <row r="436" spans="27:36">
      <c r="AA436" s="80" t="str">
        <f t="shared" si="13"/>
        <v>金杨支行</v>
      </c>
      <c r="AB436" t="s">
        <v>839</v>
      </c>
      <c r="AC436">
        <v>0</v>
      </c>
      <c r="AD436">
        <v>0</v>
      </c>
      <c r="AE436"/>
      <c r="AF436"/>
      <c r="AG436" s="80" t="str">
        <f>IFERROR(VLOOKUP(AB436,$AI:$AJ,2,FALSE),0)</f>
        <v>金杨支行</v>
      </c>
      <c r="AI436" s="89" t="s">
        <v>369</v>
      </c>
      <c r="AJ436" s="89" t="s">
        <v>64</v>
      </c>
    </row>
    <row r="437" spans="27:36">
      <c r="AA437" s="80" t="str">
        <f t="shared" si="13"/>
        <v>授信审批部</v>
      </c>
      <c r="AB437" t="s">
        <v>534</v>
      </c>
      <c r="AC437">
        <v>0</v>
      </c>
      <c r="AD437">
        <v>0</v>
      </c>
      <c r="AE437"/>
      <c r="AF437"/>
      <c r="AG437" s="80" t="str">
        <f>IFERROR(VLOOKUP(AB437,$AI:$AJ,2,FALSE),0)</f>
        <v>授信审批部</v>
      </c>
      <c r="AI437" s="89" t="s">
        <v>842</v>
      </c>
      <c r="AJ437" s="89" t="s">
        <v>64</v>
      </c>
    </row>
    <row r="438" spans="27:36">
      <c r="AA438" s="80">
        <f t="shared" si="13"/>
        <v>0</v>
      </c>
      <c r="AB438" t="s">
        <v>841</v>
      </c>
      <c r="AC438">
        <v>0</v>
      </c>
      <c r="AD438">
        <v>0</v>
      </c>
      <c r="AE438"/>
      <c r="AF438"/>
      <c r="AG438" s="80">
        <f>IFERROR(VLOOKUP(AB438,$AI:$AJ,2,FALSE),0)</f>
        <v>0</v>
      </c>
      <c r="AI438" s="89" t="s">
        <v>539</v>
      </c>
      <c r="AJ438" s="89" t="s">
        <v>64</v>
      </c>
    </row>
    <row r="439" spans="27:36">
      <c r="AA439" s="80" t="str">
        <f t="shared" si="13"/>
        <v>五星路支行</v>
      </c>
      <c r="AB439" t="s">
        <v>822</v>
      </c>
      <c r="AC439">
        <v>0</v>
      </c>
      <c r="AD439">
        <v>0</v>
      </c>
      <c r="AE439"/>
      <c r="AF439"/>
      <c r="AG439" s="80" t="str">
        <f>IFERROR(VLOOKUP(AB439,$AI:$AJ,2,FALSE),0)</f>
        <v>五星路支行</v>
      </c>
      <c r="AI439" s="89" t="s">
        <v>673</v>
      </c>
      <c r="AJ439" s="89" t="s">
        <v>64</v>
      </c>
    </row>
    <row r="440" spans="27:36">
      <c r="AA440" s="80">
        <f t="shared" si="13"/>
        <v>0</v>
      </c>
      <c r="AB440" t="s">
        <v>843</v>
      </c>
      <c r="AC440">
        <v>0</v>
      </c>
      <c r="AD440">
        <v>0</v>
      </c>
      <c r="AE440"/>
      <c r="AF440"/>
      <c r="AG440" s="80">
        <f>IFERROR(VLOOKUP(AB440,$AI:$AJ,2,FALSE),0)</f>
        <v>0</v>
      </c>
      <c r="AI440" s="89" t="s">
        <v>676</v>
      </c>
      <c r="AJ440" s="89" t="s">
        <v>64</v>
      </c>
    </row>
    <row r="441" spans="27:36">
      <c r="AA441" s="80" t="str">
        <f t="shared" si="13"/>
        <v>三林支行</v>
      </c>
      <c r="AB441" t="s">
        <v>396</v>
      </c>
      <c r="AC441">
        <v>0</v>
      </c>
      <c r="AD441">
        <v>105000</v>
      </c>
      <c r="AE441"/>
      <c r="AF441"/>
      <c r="AG441" s="80" t="str">
        <f>IFERROR(VLOOKUP(AB441,$AI:$AJ,2,FALSE),0)</f>
        <v>三林支行</v>
      </c>
      <c r="AI441" s="89" t="s">
        <v>845</v>
      </c>
      <c r="AJ441" s="89" t="s">
        <v>64</v>
      </c>
    </row>
    <row r="442" spans="27:36">
      <c r="AA442" s="80">
        <f t="shared" si="13"/>
        <v>0</v>
      </c>
      <c r="AB442" t="s">
        <v>844</v>
      </c>
      <c r="AC442">
        <v>0</v>
      </c>
      <c r="AD442">
        <v>0</v>
      </c>
      <c r="AE442"/>
      <c r="AF442"/>
      <c r="AG442" s="80">
        <f>IFERROR(VLOOKUP(AB442,$AI:$AJ,2,FALSE),0)</f>
        <v>0</v>
      </c>
      <c r="AI442" s="89" t="s">
        <v>846</v>
      </c>
      <c r="AJ442" s="89" t="s">
        <v>64</v>
      </c>
    </row>
    <row r="443" spans="27:36">
      <c r="AA443" s="80" t="str">
        <f t="shared" si="13"/>
        <v>益江支行</v>
      </c>
      <c r="AB443" t="s">
        <v>215</v>
      </c>
      <c r="AC443">
        <v>0</v>
      </c>
      <c r="AD443">
        <v>0</v>
      </c>
      <c r="AE443"/>
      <c r="AF443"/>
      <c r="AG443" s="80" t="str">
        <f>IFERROR(VLOOKUP(AB443,$AI:$AJ,2,FALSE),0)</f>
        <v>益江支行</v>
      </c>
      <c r="AI443" s="89" t="s">
        <v>55</v>
      </c>
      <c r="AJ443" s="89" t="s">
        <v>64</v>
      </c>
    </row>
    <row r="444" spans="27:36">
      <c r="AA444" s="80">
        <f t="shared" si="13"/>
        <v>0</v>
      </c>
      <c r="AB444" t="s">
        <v>847</v>
      </c>
      <c r="AC444">
        <v>0</v>
      </c>
      <c r="AD444">
        <v>0</v>
      </c>
      <c r="AE444"/>
      <c r="AF444"/>
      <c r="AG444" s="80">
        <f>IFERROR(VLOOKUP(AB444,$AI:$AJ,2,FALSE),0)</f>
        <v>0</v>
      </c>
      <c r="AI444" s="93" t="s">
        <v>70</v>
      </c>
      <c r="AJ444" s="89" t="s">
        <v>64</v>
      </c>
    </row>
    <row r="445" spans="27:36">
      <c r="AA445" s="80" t="str">
        <f t="shared" si="13"/>
        <v>金桥支行</v>
      </c>
      <c r="AB445" t="s">
        <v>848</v>
      </c>
      <c r="AC445">
        <v>0</v>
      </c>
      <c r="AD445">
        <v>0</v>
      </c>
      <c r="AE445"/>
      <c r="AF445"/>
      <c r="AG445" s="80" t="str">
        <f>IFERROR(VLOOKUP(AB445,$AI:$AJ,2,FALSE),0)</f>
        <v>金桥支行</v>
      </c>
      <c r="AI445" s="94" t="s">
        <v>31</v>
      </c>
      <c r="AJ445" s="89" t="s">
        <v>64</v>
      </c>
    </row>
    <row r="446" spans="27:36">
      <c r="AA446" s="80" t="str">
        <f t="shared" si="13"/>
        <v>零售市场部</v>
      </c>
      <c r="AB446" t="s">
        <v>168</v>
      </c>
      <c r="AC446">
        <v>15</v>
      </c>
      <c r="AD446">
        <v>292400</v>
      </c>
      <c r="AE446"/>
      <c r="AF446"/>
      <c r="AG446" s="80" t="str">
        <f>IFERROR(VLOOKUP(AB446,$AI:$AJ,2,FALSE),0)</f>
        <v>零售市场部</v>
      </c>
      <c r="AI446" s="89" t="s">
        <v>753</v>
      </c>
      <c r="AJ446" s="89" t="s">
        <v>64</v>
      </c>
    </row>
    <row r="447" spans="27:36">
      <c r="AA447" s="80" t="str">
        <f t="shared" si="13"/>
        <v>新园路支行</v>
      </c>
      <c r="AB447" t="s">
        <v>172</v>
      </c>
      <c r="AC447">
        <v>0</v>
      </c>
      <c r="AD447">
        <v>380000</v>
      </c>
      <c r="AE447"/>
      <c r="AF447"/>
      <c r="AG447" s="80" t="str">
        <f>IFERROR(VLOOKUP(AB447,$AI:$AJ,2,FALSE),0)</f>
        <v>新园路支行</v>
      </c>
      <c r="AI447" s="89" t="s">
        <v>184</v>
      </c>
      <c r="AJ447" s="89" t="s">
        <v>121</v>
      </c>
    </row>
    <row r="448" spans="27:36">
      <c r="AA448" s="80" t="str">
        <f t="shared" si="13"/>
        <v>北蔡支行</v>
      </c>
      <c r="AB448" t="s">
        <v>779</v>
      </c>
      <c r="AC448">
        <v>0</v>
      </c>
      <c r="AD448">
        <v>0</v>
      </c>
      <c r="AE448"/>
      <c r="AF448"/>
      <c r="AG448" s="80" t="str">
        <f>IFERROR(VLOOKUP(AB448,$AI:$AJ,2,FALSE),0)</f>
        <v>北蔡支行</v>
      </c>
      <c r="AI448" s="89" t="s">
        <v>848</v>
      </c>
      <c r="AJ448" s="89" t="s">
        <v>64</v>
      </c>
    </row>
    <row r="449" spans="27:36">
      <c r="AA449" s="80" t="str">
        <f t="shared" si="13"/>
        <v>曹路支行</v>
      </c>
      <c r="AB449" t="s">
        <v>849</v>
      </c>
      <c r="AC449">
        <v>0</v>
      </c>
      <c r="AD449">
        <v>0</v>
      </c>
      <c r="AE449"/>
      <c r="AF449"/>
      <c r="AG449" s="80" t="str">
        <f>IFERROR(VLOOKUP(AB449,$AI:$AJ,2,FALSE),0)</f>
        <v>曹路支行</v>
      </c>
      <c r="AI449" s="89" t="s">
        <v>850</v>
      </c>
      <c r="AJ449" s="89" t="s">
        <v>64</v>
      </c>
    </row>
    <row r="450" spans="27:36">
      <c r="AA450" s="80" t="str">
        <f t="shared" ref="AA450:AA513" si="14">AG450</f>
        <v>六里支行</v>
      </c>
      <c r="AB450" t="s">
        <v>812</v>
      </c>
      <c r="AC450">
        <v>0</v>
      </c>
      <c r="AD450">
        <v>0</v>
      </c>
      <c r="AE450"/>
      <c r="AF450"/>
      <c r="AG450" s="80" t="str">
        <f>IFERROR(VLOOKUP(AB450,$AI:$AJ,2,FALSE),0)</f>
        <v>六里支行</v>
      </c>
      <c r="AI450" s="89" t="s">
        <v>852</v>
      </c>
      <c r="AJ450" s="89" t="s">
        <v>64</v>
      </c>
    </row>
    <row r="451" spans="27:36">
      <c r="AA451" s="80" t="str">
        <f t="shared" si="14"/>
        <v>六团支行</v>
      </c>
      <c r="AB451" t="s">
        <v>851</v>
      </c>
      <c r="AC451">
        <v>0</v>
      </c>
      <c r="AD451">
        <v>0</v>
      </c>
      <c r="AE451"/>
      <c r="AF451"/>
      <c r="AG451" s="80" t="str">
        <f>IFERROR(VLOOKUP(AB451,$AI:$AJ,2,FALSE),0)</f>
        <v>六团支行</v>
      </c>
      <c r="AI451" s="89" t="s">
        <v>854</v>
      </c>
      <c r="AJ451" s="89" t="s">
        <v>64</v>
      </c>
    </row>
    <row r="452" spans="27:36">
      <c r="AA452" s="80">
        <f t="shared" si="14"/>
        <v>0</v>
      </c>
      <c r="AB452" t="s">
        <v>853</v>
      </c>
      <c r="AC452">
        <v>0</v>
      </c>
      <c r="AD452">
        <v>0</v>
      </c>
      <c r="AE452"/>
      <c r="AF452"/>
      <c r="AG452" s="80">
        <f>IFERROR(VLOOKUP(AB452,$AI:$AJ,2,FALSE),0)</f>
        <v>0</v>
      </c>
      <c r="AI452" s="91" t="s">
        <v>856</v>
      </c>
      <c r="AJ452" s="89" t="s">
        <v>64</v>
      </c>
    </row>
    <row r="453" spans="27:36">
      <c r="AA453" s="80">
        <f t="shared" si="14"/>
        <v>0</v>
      </c>
      <c r="AB453" t="s">
        <v>855</v>
      </c>
      <c r="AC453">
        <v>0</v>
      </c>
      <c r="AD453">
        <v>0</v>
      </c>
      <c r="AE453"/>
      <c r="AF453"/>
      <c r="AG453" s="80">
        <f>IFERROR(VLOOKUP(AB453,$AI:$AJ,2,FALSE),0)</f>
        <v>0</v>
      </c>
      <c r="AI453" s="92" t="s">
        <v>745</v>
      </c>
      <c r="AJ453" s="89" t="s">
        <v>64</v>
      </c>
    </row>
    <row r="454" spans="27:36">
      <c r="AA454" s="80" t="str">
        <f t="shared" si="14"/>
        <v>杨思支行</v>
      </c>
      <c r="AB454" t="s">
        <v>740</v>
      </c>
      <c r="AC454">
        <v>0</v>
      </c>
      <c r="AD454">
        <v>0</v>
      </c>
      <c r="AE454"/>
      <c r="AF454"/>
      <c r="AG454" s="80" t="str">
        <f>IFERROR(VLOOKUP(AB454,$AI:$AJ,2,FALSE),0)</f>
        <v>杨思支行</v>
      </c>
      <c r="AI454" s="92" t="s">
        <v>858</v>
      </c>
      <c r="AJ454" s="89" t="s">
        <v>64</v>
      </c>
    </row>
    <row r="455" spans="27:36">
      <c r="AA455" s="80" t="str">
        <f t="shared" si="14"/>
        <v>金杨支行</v>
      </c>
      <c r="AB455" t="s">
        <v>857</v>
      </c>
      <c r="AC455">
        <v>0</v>
      </c>
      <c r="AD455">
        <v>0</v>
      </c>
      <c r="AE455"/>
      <c r="AF455"/>
      <c r="AG455" s="80" t="str">
        <f>IFERROR(VLOOKUP(AB455,$AI:$AJ,2,FALSE),0)</f>
        <v>金杨支行</v>
      </c>
      <c r="AI455" s="93" t="s">
        <v>859</v>
      </c>
      <c r="AJ455" s="89" t="s">
        <v>121</v>
      </c>
    </row>
    <row r="456" spans="27:36">
      <c r="AA456" s="80" t="str">
        <f t="shared" si="14"/>
        <v>零售金融部</v>
      </c>
      <c r="AB456" t="s">
        <v>251</v>
      </c>
      <c r="AC456">
        <v>0</v>
      </c>
      <c r="AD456">
        <v>21000</v>
      </c>
      <c r="AE456"/>
      <c r="AF456"/>
      <c r="AG456" s="80" t="str">
        <f>IFERROR(VLOOKUP(AB456,$AI:$AJ,2,FALSE),0)</f>
        <v>零售金融部</v>
      </c>
      <c r="AI456" s="89" t="s">
        <v>407</v>
      </c>
      <c r="AJ456" s="89" t="s">
        <v>64</v>
      </c>
    </row>
    <row r="457" spans="27:36">
      <c r="AA457" s="80">
        <f t="shared" si="14"/>
        <v>0</v>
      </c>
      <c r="AB457" t="s">
        <v>860</v>
      </c>
      <c r="AC457">
        <v>0</v>
      </c>
      <c r="AD457">
        <v>0</v>
      </c>
      <c r="AE457"/>
      <c r="AF457"/>
      <c r="AG457" s="80">
        <f>IFERROR(VLOOKUP(AB457,$AI:$AJ,2,FALSE),0)</f>
        <v>0</v>
      </c>
      <c r="AI457" s="94" t="s">
        <v>127</v>
      </c>
      <c r="AJ457" s="89" t="s">
        <v>104</v>
      </c>
    </row>
    <row r="458" spans="27:36">
      <c r="AA458" s="80" t="str">
        <f t="shared" si="14"/>
        <v>北蔡支行</v>
      </c>
      <c r="AB458" t="s">
        <v>786</v>
      </c>
      <c r="AC458">
        <v>0</v>
      </c>
      <c r="AD458">
        <v>0</v>
      </c>
      <c r="AE458"/>
      <c r="AF458"/>
      <c r="AG458" s="80" t="str">
        <f>IFERROR(VLOOKUP(AB458,$AI:$AJ,2,FALSE),0)</f>
        <v>北蔡支行</v>
      </c>
      <c r="AI458" s="89" t="s">
        <v>303</v>
      </c>
      <c r="AJ458" s="89" t="s">
        <v>121</v>
      </c>
    </row>
    <row r="459" spans="27:36">
      <c r="AA459" s="80" t="str">
        <f t="shared" si="14"/>
        <v>江镇支行</v>
      </c>
      <c r="AB459" t="s">
        <v>405</v>
      </c>
      <c r="AC459">
        <v>0</v>
      </c>
      <c r="AD459">
        <v>0</v>
      </c>
      <c r="AE459"/>
      <c r="AF459"/>
      <c r="AG459" s="80" t="str">
        <f>IFERROR(VLOOKUP(AB459,$AI:$AJ,2,FALSE),0)</f>
        <v>江镇支行</v>
      </c>
      <c r="AI459" s="89" t="s">
        <v>857</v>
      </c>
      <c r="AJ459" s="89" t="s">
        <v>121</v>
      </c>
    </row>
    <row r="460" spans="27:36">
      <c r="AA460" s="80" t="str">
        <f t="shared" si="14"/>
        <v>凌兆分理处</v>
      </c>
      <c r="AB460" t="s">
        <v>861</v>
      </c>
      <c r="AC460">
        <v>0</v>
      </c>
      <c r="AD460">
        <v>0</v>
      </c>
      <c r="AE460"/>
      <c r="AF460"/>
      <c r="AG460" s="80" t="str">
        <f>IFERROR(VLOOKUP(AB460,$AI:$AJ,2,FALSE),0)</f>
        <v>凌兆分理处</v>
      </c>
      <c r="AI460" s="89" t="s">
        <v>839</v>
      </c>
      <c r="AJ460" s="89" t="s">
        <v>121</v>
      </c>
    </row>
    <row r="461" spans="27:36">
      <c r="AA461" s="80" t="str">
        <f t="shared" si="14"/>
        <v>金桥支行</v>
      </c>
      <c r="AB461" t="s">
        <v>407</v>
      </c>
      <c r="AC461">
        <v>0</v>
      </c>
      <c r="AD461">
        <v>3500</v>
      </c>
      <c r="AE461"/>
      <c r="AF461"/>
      <c r="AG461" s="80" t="str">
        <f>IFERROR(VLOOKUP(AB461,$AI:$AJ,2,FALSE),0)</f>
        <v>金桥支行</v>
      </c>
      <c r="AI461" s="89" t="s">
        <v>862</v>
      </c>
      <c r="AJ461" s="89" t="s">
        <v>121</v>
      </c>
    </row>
    <row r="462" spans="27:36">
      <c r="AA462" s="80" t="str">
        <f t="shared" si="14"/>
        <v>公司金融部</v>
      </c>
      <c r="AB462" t="s">
        <v>192</v>
      </c>
      <c r="AC462">
        <v>0</v>
      </c>
      <c r="AD462">
        <v>0</v>
      </c>
      <c r="AE462"/>
      <c r="AF462"/>
      <c r="AG462" s="80" t="str">
        <f>IFERROR(VLOOKUP(AB462,$AI:$AJ,2,FALSE),0)</f>
        <v>公司金融部</v>
      </c>
      <c r="AI462" s="89" t="s">
        <v>863</v>
      </c>
      <c r="AJ462" s="89" t="s">
        <v>121</v>
      </c>
    </row>
    <row r="463" spans="27:36">
      <c r="AA463" s="80" t="str">
        <f t="shared" si="14"/>
        <v>合规内控部</v>
      </c>
      <c r="AB463" t="s">
        <v>469</v>
      </c>
      <c r="AC463">
        <v>0</v>
      </c>
      <c r="AD463">
        <v>0</v>
      </c>
      <c r="AE463"/>
      <c r="AF463"/>
      <c r="AG463" s="80" t="str">
        <f>IFERROR(VLOOKUP(AB463,$AI:$AJ,2,FALSE),0)</f>
        <v>合规内控部</v>
      </c>
      <c r="AI463" s="89" t="s">
        <v>849</v>
      </c>
      <c r="AJ463" s="89" t="s">
        <v>69</v>
      </c>
    </row>
    <row r="464" spans="27:36">
      <c r="AA464" s="80" t="str">
        <f t="shared" si="14"/>
        <v>公司金融部</v>
      </c>
      <c r="AB464" t="s">
        <v>238</v>
      </c>
      <c r="AC464">
        <v>0</v>
      </c>
      <c r="AD464">
        <v>0</v>
      </c>
      <c r="AE464"/>
      <c r="AF464"/>
      <c r="AG464" s="80" t="str">
        <f>IFERROR(VLOOKUP(AB464,$AI:$AJ,2,FALSE),0)</f>
        <v>公司金融部</v>
      </c>
      <c r="AI464" s="89" t="s">
        <v>644</v>
      </c>
      <c r="AJ464" s="89" t="s">
        <v>69</v>
      </c>
    </row>
    <row r="465" spans="27:36">
      <c r="AA465" s="80" t="str">
        <f t="shared" si="14"/>
        <v>三林支行</v>
      </c>
      <c r="AB465" t="s">
        <v>719</v>
      </c>
      <c r="AC465">
        <v>0</v>
      </c>
      <c r="AD465">
        <v>0</v>
      </c>
      <c r="AE465"/>
      <c r="AF465"/>
      <c r="AG465" s="80" t="str">
        <f>IFERROR(VLOOKUP(AB465,$AI:$AJ,2,FALSE),0)</f>
        <v>三林支行</v>
      </c>
      <c r="AI465" s="89" t="s">
        <v>226</v>
      </c>
      <c r="AJ465" s="89" t="s">
        <v>69</v>
      </c>
    </row>
    <row r="466" spans="27:36">
      <c r="AA466" s="80" t="str">
        <f t="shared" si="14"/>
        <v>营业部</v>
      </c>
      <c r="AB466" t="s">
        <v>410</v>
      </c>
      <c r="AC466">
        <v>0</v>
      </c>
      <c r="AD466">
        <v>8000</v>
      </c>
      <c r="AE466"/>
      <c r="AF466"/>
      <c r="AG466" s="80" t="str">
        <f>IFERROR(VLOOKUP(AB466,$AI:$AJ,2,FALSE),0)</f>
        <v>营业部</v>
      </c>
      <c r="AI466" s="89" t="s">
        <v>216</v>
      </c>
      <c r="AJ466" s="89" t="s">
        <v>69</v>
      </c>
    </row>
    <row r="467" spans="27:36">
      <c r="AA467" s="80" t="str">
        <f t="shared" si="14"/>
        <v>北蔡支行</v>
      </c>
      <c r="AB467" t="s">
        <v>413</v>
      </c>
      <c r="AC467">
        <v>0</v>
      </c>
      <c r="AD467">
        <v>0</v>
      </c>
      <c r="AE467"/>
      <c r="AF467"/>
      <c r="AG467" s="80" t="str">
        <f>IFERROR(VLOOKUP(AB467,$AI:$AJ,2,FALSE),0)</f>
        <v>北蔡支行</v>
      </c>
      <c r="AI467" s="89" t="s">
        <v>592</v>
      </c>
      <c r="AJ467" s="89" t="s">
        <v>69</v>
      </c>
    </row>
    <row r="468" spans="27:36">
      <c r="AA468" s="80" t="str">
        <f t="shared" si="14"/>
        <v>运营管理部业务保障部</v>
      </c>
      <c r="AB468" t="s">
        <v>465</v>
      </c>
      <c r="AC468">
        <v>0</v>
      </c>
      <c r="AD468">
        <v>0</v>
      </c>
      <c r="AE468"/>
      <c r="AF468"/>
      <c r="AG468" s="80" t="str">
        <f>IFERROR(VLOOKUP(AB468,$AI:$AJ,2,FALSE),0)</f>
        <v>运营管理部业务保障部</v>
      </c>
      <c r="AI468" s="89" t="s">
        <v>585</v>
      </c>
      <c r="AJ468" s="89" t="s">
        <v>69</v>
      </c>
    </row>
    <row r="469" spans="27:36">
      <c r="AA469" s="80">
        <f t="shared" si="14"/>
        <v>0</v>
      </c>
      <c r="AB469" t="s">
        <v>864</v>
      </c>
      <c r="AC469">
        <v>0</v>
      </c>
      <c r="AD469">
        <v>0</v>
      </c>
      <c r="AE469"/>
      <c r="AF469"/>
      <c r="AG469" s="80">
        <f>IFERROR(VLOOKUP(AB469,$AI:$AJ,2,FALSE),0)</f>
        <v>0</v>
      </c>
      <c r="AI469" s="89" t="s">
        <v>865</v>
      </c>
      <c r="AJ469" s="89" t="s">
        <v>69</v>
      </c>
    </row>
    <row r="470" spans="27:36">
      <c r="AA470" s="80" t="str">
        <f t="shared" si="14"/>
        <v>潼港分理处</v>
      </c>
      <c r="AB470" t="s">
        <v>416</v>
      </c>
      <c r="AC470">
        <v>9</v>
      </c>
      <c r="AD470">
        <v>0</v>
      </c>
      <c r="AE470"/>
      <c r="AF470"/>
      <c r="AG470" s="80" t="str">
        <f>IFERROR(VLOOKUP(AB470,$AI:$AJ,2,FALSE),0)</f>
        <v>潼港分理处</v>
      </c>
      <c r="AI470" s="89" t="s">
        <v>866</v>
      </c>
      <c r="AJ470" s="89" t="s">
        <v>69</v>
      </c>
    </row>
    <row r="471" spans="27:36">
      <c r="AA471" s="80" t="str">
        <f t="shared" si="14"/>
        <v>陆家嘴支行</v>
      </c>
      <c r="AB471" t="s">
        <v>651</v>
      </c>
      <c r="AC471">
        <v>0</v>
      </c>
      <c r="AD471">
        <v>0</v>
      </c>
      <c r="AE471"/>
      <c r="AF471"/>
      <c r="AG471" s="80" t="str">
        <f>IFERROR(VLOOKUP(AB471,$AI:$AJ,2,FALSE),0)</f>
        <v>陆家嘴支行</v>
      </c>
      <c r="AI471" s="89" t="s">
        <v>867</v>
      </c>
      <c r="AJ471" s="89" t="s">
        <v>69</v>
      </c>
    </row>
    <row r="472" spans="27:36">
      <c r="AA472" s="80" t="str">
        <f t="shared" si="14"/>
        <v>曹路支行</v>
      </c>
      <c r="AB472" t="s">
        <v>226</v>
      </c>
      <c r="AC472">
        <v>5</v>
      </c>
      <c r="AD472">
        <v>410000</v>
      </c>
      <c r="AE472"/>
      <c r="AF472"/>
      <c r="AG472" s="80" t="str">
        <f>IFERROR(VLOOKUP(AB472,$AI:$AJ,2,FALSE),0)</f>
        <v>曹路支行</v>
      </c>
      <c r="AI472" s="89" t="s">
        <v>76</v>
      </c>
      <c r="AJ472" s="89" t="s">
        <v>69</v>
      </c>
    </row>
    <row r="473" spans="27:36">
      <c r="AA473" s="80">
        <f t="shared" si="14"/>
        <v>0</v>
      </c>
      <c r="AB473" t="s">
        <v>868</v>
      </c>
      <c r="AC473">
        <v>0</v>
      </c>
      <c r="AD473">
        <v>0</v>
      </c>
      <c r="AE473"/>
      <c r="AF473"/>
      <c r="AG473" s="80">
        <f>IFERROR(VLOOKUP(AB473,$AI:$AJ,2,FALSE),0)</f>
        <v>0</v>
      </c>
      <c r="AI473" s="89" t="s">
        <v>63</v>
      </c>
      <c r="AJ473" s="89" t="s">
        <v>69</v>
      </c>
    </row>
    <row r="474" spans="27:36">
      <c r="AA474" s="80" t="str">
        <f t="shared" si="14"/>
        <v>金海华城分理处</v>
      </c>
      <c r="AB474" t="s">
        <v>869</v>
      </c>
      <c r="AC474">
        <v>0</v>
      </c>
      <c r="AD474">
        <v>0</v>
      </c>
      <c r="AE474"/>
      <c r="AF474"/>
      <c r="AG474" s="80" t="str">
        <f>IFERROR(VLOOKUP(AB474,$AI:$AJ,2,FALSE),0)</f>
        <v>金海华城分理处</v>
      </c>
      <c r="AI474" s="93" t="s">
        <v>496</v>
      </c>
      <c r="AJ474" s="89" t="s">
        <v>69</v>
      </c>
    </row>
    <row r="475" spans="27:36">
      <c r="AA475" s="80" t="str">
        <f t="shared" si="14"/>
        <v>川沙支行</v>
      </c>
      <c r="AB475" t="s">
        <v>175</v>
      </c>
      <c r="AC475">
        <v>0</v>
      </c>
      <c r="AD475">
        <v>0</v>
      </c>
      <c r="AE475"/>
      <c r="AF475"/>
      <c r="AG475" s="80" t="str">
        <f>IFERROR(VLOOKUP(AB475,$AI:$AJ,2,FALSE),0)</f>
        <v>川沙支行</v>
      </c>
      <c r="AI475" s="94" t="s">
        <v>871</v>
      </c>
      <c r="AJ475" s="89" t="s">
        <v>69</v>
      </c>
    </row>
    <row r="476" spans="27:36">
      <c r="AA476" s="80">
        <f t="shared" si="14"/>
        <v>0</v>
      </c>
      <c r="AB476" t="s">
        <v>870</v>
      </c>
      <c r="AC476">
        <v>0</v>
      </c>
      <c r="AD476">
        <v>0</v>
      </c>
      <c r="AE476"/>
      <c r="AF476"/>
      <c r="AG476" s="80">
        <f>IFERROR(VLOOKUP(AB476,$AI:$AJ,2,FALSE),0)</f>
        <v>0</v>
      </c>
      <c r="AI476" s="89" t="s">
        <v>727</v>
      </c>
      <c r="AJ476" s="89" t="s">
        <v>69</v>
      </c>
    </row>
    <row r="477" spans="27:36">
      <c r="AA477" s="80" t="str">
        <f t="shared" si="14"/>
        <v>六团支行</v>
      </c>
      <c r="AB477" t="s">
        <v>872</v>
      </c>
      <c r="AC477">
        <v>1</v>
      </c>
      <c r="AD477">
        <v>0</v>
      </c>
      <c r="AE477"/>
      <c r="AF477"/>
      <c r="AG477" s="80" t="str">
        <f>IFERROR(VLOOKUP(AB477,$AI:$AJ,2,FALSE),0)</f>
        <v>六团支行</v>
      </c>
      <c r="AI477" s="89" t="s">
        <v>755</v>
      </c>
      <c r="AJ477" s="89" t="s">
        <v>69</v>
      </c>
    </row>
    <row r="478" spans="27:36">
      <c r="AA478" s="80" t="str">
        <f t="shared" si="14"/>
        <v>授信审批部</v>
      </c>
      <c r="AB478" t="s">
        <v>554</v>
      </c>
      <c r="AC478">
        <v>0</v>
      </c>
      <c r="AD478">
        <v>0</v>
      </c>
      <c r="AE478"/>
      <c r="AF478"/>
      <c r="AG478" s="80" t="str">
        <f>IFERROR(VLOOKUP(AB478,$AI:$AJ,2,FALSE),0)</f>
        <v>授信审批部</v>
      </c>
      <c r="AI478" s="89" t="s">
        <v>500</v>
      </c>
      <c r="AJ478" s="89" t="s">
        <v>69</v>
      </c>
    </row>
    <row r="479" spans="27:36">
      <c r="AA479" s="80" t="str">
        <f t="shared" si="14"/>
        <v>营业部</v>
      </c>
      <c r="AB479" t="s">
        <v>420</v>
      </c>
      <c r="AC479">
        <v>0</v>
      </c>
      <c r="AD479">
        <v>0</v>
      </c>
      <c r="AE479"/>
      <c r="AF479"/>
      <c r="AG479" s="80" t="str">
        <f>IFERROR(VLOOKUP(AB479,$AI:$AJ,2,FALSE),0)</f>
        <v>营业部</v>
      </c>
      <c r="AI479" s="89" t="s">
        <v>569</v>
      </c>
      <c r="AJ479" s="89" t="s">
        <v>69</v>
      </c>
    </row>
    <row r="480" spans="27:36">
      <c r="AA480" s="80" t="str">
        <f t="shared" si="14"/>
        <v>六团支行</v>
      </c>
      <c r="AB480" t="s">
        <v>422</v>
      </c>
      <c r="AC480">
        <v>5</v>
      </c>
      <c r="AD480">
        <v>22000</v>
      </c>
      <c r="AE480"/>
      <c r="AF480"/>
      <c r="AG480" s="80" t="str">
        <f>IFERROR(VLOOKUP(AB480,$AI:$AJ,2,FALSE),0)</f>
        <v>六团支行</v>
      </c>
      <c r="AI480" s="89" t="s">
        <v>820</v>
      </c>
      <c r="AJ480" s="89" t="s">
        <v>69</v>
      </c>
    </row>
    <row r="481" spans="27:36">
      <c r="AA481" s="80" t="str">
        <f t="shared" si="14"/>
        <v>运营管理部</v>
      </c>
      <c r="AB481" t="s">
        <v>363</v>
      </c>
      <c r="AC481">
        <v>0</v>
      </c>
      <c r="AD481">
        <v>0</v>
      </c>
      <c r="AE481"/>
      <c r="AF481"/>
      <c r="AG481" s="80" t="str">
        <f>IFERROR(VLOOKUP(AB481,$AI:$AJ,2,FALSE),0)</f>
        <v>运营管理部</v>
      </c>
      <c r="AI481" s="89" t="s">
        <v>873</v>
      </c>
      <c r="AJ481" s="89" t="s">
        <v>69</v>
      </c>
    </row>
    <row r="482" spans="27:36">
      <c r="AA482" s="80" t="str">
        <f t="shared" si="14"/>
        <v>金桥支行</v>
      </c>
      <c r="AB482" t="s">
        <v>850</v>
      </c>
      <c r="AC482">
        <v>3</v>
      </c>
      <c r="AD482">
        <v>0</v>
      </c>
      <c r="AE482"/>
      <c r="AF482"/>
      <c r="AG482" s="80" t="str">
        <f>IFERROR(VLOOKUP(AB482,$AI:$AJ,2,FALSE),0)</f>
        <v>金桥支行</v>
      </c>
      <c r="AI482" s="93" t="s">
        <v>874</v>
      </c>
      <c r="AJ482" s="89" t="s">
        <v>69</v>
      </c>
    </row>
    <row r="483" spans="27:36">
      <c r="AA483" s="80" t="str">
        <f t="shared" si="14"/>
        <v>投行机构部</v>
      </c>
      <c r="AB483" t="s">
        <v>572</v>
      </c>
      <c r="AC483">
        <v>0</v>
      </c>
      <c r="AD483">
        <v>0</v>
      </c>
      <c r="AE483"/>
      <c r="AF483"/>
      <c r="AG483" s="80" t="str">
        <f>IFERROR(VLOOKUP(AB483,$AI:$AJ,2,FALSE),0)</f>
        <v>投行机构部</v>
      </c>
      <c r="AI483" s="94" t="s">
        <v>115</v>
      </c>
      <c r="AJ483" s="89" t="s">
        <v>111</v>
      </c>
    </row>
    <row r="484" spans="27:36">
      <c r="AA484" s="80" t="str">
        <f t="shared" si="14"/>
        <v>三林支行</v>
      </c>
      <c r="AB484" t="s">
        <v>734</v>
      </c>
      <c r="AC484">
        <v>0</v>
      </c>
      <c r="AD484">
        <v>0</v>
      </c>
      <c r="AE484"/>
      <c r="AF484"/>
      <c r="AG484" s="80" t="str">
        <f>IFERROR(VLOOKUP(AB484,$AI:$AJ,2,FALSE),0)</f>
        <v>三林支行</v>
      </c>
      <c r="AI484" s="89" t="s">
        <v>349</v>
      </c>
      <c r="AJ484" s="89" t="s">
        <v>111</v>
      </c>
    </row>
    <row r="485" spans="27:36">
      <c r="AA485" s="80" t="str">
        <f t="shared" si="14"/>
        <v>三林支行</v>
      </c>
      <c r="AB485" t="s">
        <v>715</v>
      </c>
      <c r="AC485">
        <v>0</v>
      </c>
      <c r="AD485">
        <v>0</v>
      </c>
      <c r="AE485"/>
      <c r="AF485"/>
      <c r="AG485" s="80" t="str">
        <f>IFERROR(VLOOKUP(AB485,$AI:$AJ,2,FALSE),0)</f>
        <v>三林支行</v>
      </c>
      <c r="AI485" s="89" t="s">
        <v>71</v>
      </c>
      <c r="AJ485" s="89" t="s">
        <v>111</v>
      </c>
    </row>
    <row r="486" spans="27:36">
      <c r="AA486" s="80" t="str">
        <f t="shared" si="14"/>
        <v>高桥支行</v>
      </c>
      <c r="AB486" t="s">
        <v>875</v>
      </c>
      <c r="AC486">
        <v>0</v>
      </c>
      <c r="AD486">
        <v>0</v>
      </c>
      <c r="AE486"/>
      <c r="AF486"/>
      <c r="AG486" s="80" t="str">
        <f>IFERROR(VLOOKUP(AB486,$AI:$AJ,2,FALSE),0)</f>
        <v>高桥支行</v>
      </c>
      <c r="AI486" s="89" t="s">
        <v>432</v>
      </c>
      <c r="AJ486" s="89" t="s">
        <v>111</v>
      </c>
    </row>
    <row r="487" spans="27:36">
      <c r="AA487" s="80" t="str">
        <f t="shared" si="14"/>
        <v>香山分理处</v>
      </c>
      <c r="AB487" t="s">
        <v>425</v>
      </c>
      <c r="AC487">
        <v>0</v>
      </c>
      <c r="AD487">
        <v>50000</v>
      </c>
      <c r="AE487"/>
      <c r="AF487"/>
      <c r="AG487" s="80" t="str">
        <f>IFERROR(VLOOKUP(AB487,$AI:$AJ,2,FALSE),0)</f>
        <v>香山分理处</v>
      </c>
      <c r="AI487" s="89" t="s">
        <v>411</v>
      </c>
      <c r="AJ487" s="89" t="s">
        <v>111</v>
      </c>
    </row>
    <row r="488" spans="27:36">
      <c r="AA488" s="80" t="str">
        <f t="shared" si="14"/>
        <v>运营管理部</v>
      </c>
      <c r="AB488" t="s">
        <v>366</v>
      </c>
      <c r="AC488">
        <v>0</v>
      </c>
      <c r="AD488">
        <v>0</v>
      </c>
      <c r="AE488"/>
      <c r="AF488"/>
      <c r="AG488" s="80" t="str">
        <f>IFERROR(VLOOKUP(AB488,$AI:$AJ,2,FALSE),0)</f>
        <v>运营管理部</v>
      </c>
      <c r="AI488" s="89" t="s">
        <v>876</v>
      </c>
      <c r="AJ488" s="89" t="s">
        <v>111</v>
      </c>
    </row>
    <row r="489" spans="27:36">
      <c r="AA489" s="80" t="str">
        <f t="shared" si="14"/>
        <v>办公室</v>
      </c>
      <c r="AB489" t="s">
        <v>60</v>
      </c>
      <c r="AC489">
        <v>0</v>
      </c>
      <c r="AD489">
        <v>0</v>
      </c>
      <c r="AE489"/>
      <c r="AF489"/>
      <c r="AG489" s="80" t="str">
        <f>IFERROR(VLOOKUP(AB489,$AI:$AJ,2,FALSE),0)</f>
        <v>办公室</v>
      </c>
      <c r="AI489" s="93" t="s">
        <v>877</v>
      </c>
      <c r="AJ489" s="89" t="s">
        <v>111</v>
      </c>
    </row>
    <row r="490" spans="27:36">
      <c r="AA490" s="80" t="str">
        <f t="shared" si="14"/>
        <v>江镇支行</v>
      </c>
      <c r="AB490" t="s">
        <v>428</v>
      </c>
      <c r="AC490">
        <v>0</v>
      </c>
      <c r="AD490">
        <v>0</v>
      </c>
      <c r="AE490"/>
      <c r="AF490"/>
      <c r="AG490" s="80" t="str">
        <f>IFERROR(VLOOKUP(AB490,$AI:$AJ,2,FALSE),0)</f>
        <v>江镇支行</v>
      </c>
      <c r="AI490" s="94" t="s">
        <v>391</v>
      </c>
      <c r="AJ490" s="89" t="s">
        <v>111</v>
      </c>
    </row>
    <row r="491" spans="27:36">
      <c r="AA491" s="80" t="str">
        <f t="shared" si="14"/>
        <v>严桥支行</v>
      </c>
      <c r="AB491" t="s">
        <v>431</v>
      </c>
      <c r="AC491">
        <v>1</v>
      </c>
      <c r="AD491">
        <v>0</v>
      </c>
      <c r="AE491"/>
      <c r="AF491"/>
      <c r="AG491" s="80" t="str">
        <f>IFERROR(VLOOKUP(AB491,$AI:$AJ,2,FALSE),0)</f>
        <v>严桥支行</v>
      </c>
      <c r="AI491" s="89" t="s">
        <v>248</v>
      </c>
      <c r="AJ491" s="89" t="s">
        <v>213</v>
      </c>
    </row>
    <row r="492" spans="27:36">
      <c r="AA492" s="80" t="str">
        <f t="shared" si="14"/>
        <v>蔡路支行</v>
      </c>
      <c r="AB492" t="s">
        <v>434</v>
      </c>
      <c r="AC492">
        <v>0</v>
      </c>
      <c r="AD492">
        <v>0</v>
      </c>
      <c r="AE492"/>
      <c r="AF492"/>
      <c r="AG492" s="80" t="str">
        <f>IFERROR(VLOOKUP(AB492,$AI:$AJ,2,FALSE),0)</f>
        <v>蔡路支行</v>
      </c>
      <c r="AI492" s="89" t="s">
        <v>139</v>
      </c>
      <c r="AJ492" s="89" t="s">
        <v>213</v>
      </c>
    </row>
    <row r="493" spans="27:36">
      <c r="AA493" s="80" t="str">
        <f t="shared" si="14"/>
        <v>唐镇支行</v>
      </c>
      <c r="AB493" t="s">
        <v>878</v>
      </c>
      <c r="AC493">
        <v>0</v>
      </c>
      <c r="AD493">
        <v>0</v>
      </c>
      <c r="AE493"/>
      <c r="AF493"/>
      <c r="AG493" s="80" t="str">
        <f>IFERROR(VLOOKUP(AB493,$AI:$AJ,2,FALSE),0)</f>
        <v>唐镇支行</v>
      </c>
      <c r="AI493" s="89" t="s">
        <v>446</v>
      </c>
      <c r="AJ493" s="89" t="s">
        <v>213</v>
      </c>
    </row>
    <row r="494" spans="27:36">
      <c r="AA494" s="80" t="str">
        <f t="shared" si="14"/>
        <v>北蔡支行</v>
      </c>
      <c r="AB494" t="s">
        <v>787</v>
      </c>
      <c r="AC494">
        <v>0</v>
      </c>
      <c r="AD494">
        <v>24000</v>
      </c>
      <c r="AE494"/>
      <c r="AF494"/>
      <c r="AG494" s="80" t="str">
        <f>IFERROR(VLOOKUP(AB494,$AI:$AJ,2,FALSE),0)</f>
        <v>北蔡支行</v>
      </c>
      <c r="AI494" s="89" t="s">
        <v>421</v>
      </c>
      <c r="AJ494" s="89" t="s">
        <v>213</v>
      </c>
    </row>
    <row r="495" spans="27:36">
      <c r="AA495" s="80" t="str">
        <f t="shared" si="14"/>
        <v>运营管理部业务保障部</v>
      </c>
      <c r="AB495" t="s">
        <v>439</v>
      </c>
      <c r="AC495">
        <v>0</v>
      </c>
      <c r="AD495">
        <v>0</v>
      </c>
      <c r="AE495"/>
      <c r="AF495"/>
      <c r="AG495" s="80" t="str">
        <f>IFERROR(VLOOKUP(AB495,$AI:$AJ,2,FALSE),0)</f>
        <v>运营管理部业务保障部</v>
      </c>
      <c r="AI495" s="89" t="s">
        <v>616</v>
      </c>
      <c r="AJ495" s="89" t="s">
        <v>213</v>
      </c>
    </row>
    <row r="496" spans="27:36">
      <c r="AA496" s="80" t="str">
        <f t="shared" si="14"/>
        <v>零售市场部</v>
      </c>
      <c r="AB496" t="s">
        <v>618</v>
      </c>
      <c r="AC496">
        <v>0</v>
      </c>
      <c r="AD496">
        <v>0</v>
      </c>
      <c r="AE496"/>
      <c r="AF496"/>
      <c r="AG496" s="80" t="str">
        <f>IFERROR(VLOOKUP(AB496,$AI:$AJ,2,FALSE),0)</f>
        <v>零售市场部</v>
      </c>
      <c r="AI496" s="89" t="s">
        <v>880</v>
      </c>
      <c r="AJ496" s="89" t="s">
        <v>213</v>
      </c>
    </row>
    <row r="497" spans="27:36">
      <c r="AA497" s="80">
        <f t="shared" si="14"/>
        <v>0</v>
      </c>
      <c r="AB497" t="s">
        <v>879</v>
      </c>
      <c r="AC497">
        <v>0</v>
      </c>
      <c r="AD497">
        <v>0</v>
      </c>
      <c r="AE497"/>
      <c r="AF497"/>
      <c r="AG497" s="80">
        <f>IFERROR(VLOOKUP(AB497,$AI:$AJ,2,FALSE),0)</f>
        <v>0</v>
      </c>
      <c r="AI497" s="91" t="s">
        <v>882</v>
      </c>
      <c r="AJ497" s="89" t="s">
        <v>213</v>
      </c>
    </row>
    <row r="498" spans="27:36">
      <c r="AA498" s="80" t="str">
        <f t="shared" si="14"/>
        <v>王港支行</v>
      </c>
      <c r="AB498" t="s">
        <v>881</v>
      </c>
      <c r="AC498">
        <v>0</v>
      </c>
      <c r="AD498">
        <v>0</v>
      </c>
      <c r="AE498"/>
      <c r="AF498"/>
      <c r="AG498" s="80" t="str">
        <f>IFERROR(VLOOKUP(AB498,$AI:$AJ,2,FALSE),0)</f>
        <v>王港支行</v>
      </c>
      <c r="AI498" s="92" t="s">
        <v>606</v>
      </c>
      <c r="AJ498" s="89" t="s">
        <v>133</v>
      </c>
    </row>
    <row r="499" spans="27:36">
      <c r="AA499" s="80">
        <f t="shared" si="14"/>
        <v>0</v>
      </c>
      <c r="AB499" t="s">
        <v>883</v>
      </c>
      <c r="AC499">
        <v>0</v>
      </c>
      <c r="AD499">
        <v>0</v>
      </c>
      <c r="AE499"/>
      <c r="AF499"/>
      <c r="AG499" s="80">
        <f>IFERROR(VLOOKUP(AB499,$AI:$AJ,2,FALSE),0)</f>
        <v>0</v>
      </c>
      <c r="AI499" s="93" t="s">
        <v>145</v>
      </c>
      <c r="AJ499" s="89" t="s">
        <v>133</v>
      </c>
    </row>
    <row r="500" spans="27:36">
      <c r="AA500" s="80">
        <f t="shared" si="14"/>
        <v>0</v>
      </c>
      <c r="AB500" t="s">
        <v>884</v>
      </c>
      <c r="AC500">
        <v>0</v>
      </c>
      <c r="AD500">
        <v>0</v>
      </c>
      <c r="AE500"/>
      <c r="AF500"/>
      <c r="AG500" s="80">
        <f>IFERROR(VLOOKUP(AB500,$AI:$AJ,2,FALSE),0)</f>
        <v>0</v>
      </c>
      <c r="AI500" s="89" t="s">
        <v>869</v>
      </c>
      <c r="AJ500" s="89" t="s">
        <v>133</v>
      </c>
    </row>
    <row r="501" spans="27:36">
      <c r="AA501" s="80" t="str">
        <f t="shared" si="14"/>
        <v>高东支行</v>
      </c>
      <c r="AB501" t="s">
        <v>885</v>
      </c>
      <c r="AC501">
        <v>0</v>
      </c>
      <c r="AD501">
        <v>5000</v>
      </c>
      <c r="AE501"/>
      <c r="AF501"/>
      <c r="AG501" s="80" t="str">
        <f>IFERROR(VLOOKUP(AB501,$AI:$AJ,2,FALSE),0)</f>
        <v>高东支行</v>
      </c>
      <c r="AI501" s="94" t="s">
        <v>233</v>
      </c>
      <c r="AJ501" s="89" t="s">
        <v>133</v>
      </c>
    </row>
    <row r="502" spans="27:36">
      <c r="AA502" s="80" t="str">
        <f t="shared" si="14"/>
        <v>花木支行</v>
      </c>
      <c r="AB502" t="s">
        <v>683</v>
      </c>
      <c r="AC502">
        <v>0</v>
      </c>
      <c r="AD502">
        <v>80000</v>
      </c>
      <c r="AE502"/>
      <c r="AF502"/>
      <c r="AG502" s="80" t="str">
        <f>IFERROR(VLOOKUP(AB502,$AI:$AJ,2,FALSE),0)</f>
        <v>花木支行</v>
      </c>
      <c r="AI502" s="89" t="s">
        <v>426</v>
      </c>
      <c r="AJ502" s="89" t="s">
        <v>133</v>
      </c>
    </row>
    <row r="503" spans="27:36">
      <c r="AA503" s="80" t="str">
        <f t="shared" si="14"/>
        <v>北蔡支行</v>
      </c>
      <c r="AB503" t="s">
        <v>792</v>
      </c>
      <c r="AC503">
        <v>0</v>
      </c>
      <c r="AD503">
        <v>0</v>
      </c>
      <c r="AE503"/>
      <c r="AF503"/>
      <c r="AG503" s="80" t="str">
        <f>IFERROR(VLOOKUP(AB503,$AI:$AJ,2,FALSE),0)</f>
        <v>北蔡支行</v>
      </c>
      <c r="AI503" s="89" t="s">
        <v>886</v>
      </c>
      <c r="AJ503" s="89" t="s">
        <v>133</v>
      </c>
    </row>
    <row r="504" spans="27:36">
      <c r="AA504" s="80" t="str">
        <f t="shared" si="14"/>
        <v>唐镇支行</v>
      </c>
      <c r="AB504" t="s">
        <v>437</v>
      </c>
      <c r="AC504">
        <v>0</v>
      </c>
      <c r="AD504">
        <v>0</v>
      </c>
      <c r="AE504"/>
      <c r="AF504"/>
      <c r="AG504" s="80" t="str">
        <f>IFERROR(VLOOKUP(AB504,$AI:$AJ,2,FALSE),0)</f>
        <v>唐镇支行</v>
      </c>
      <c r="AI504" s="89" t="s">
        <v>887</v>
      </c>
      <c r="AJ504" s="89" t="s">
        <v>133</v>
      </c>
    </row>
    <row r="505" spans="27:36">
      <c r="AA505" s="80" t="str">
        <f t="shared" si="14"/>
        <v>东波分理处</v>
      </c>
      <c r="AB505" t="s">
        <v>440</v>
      </c>
      <c r="AC505">
        <v>0</v>
      </c>
      <c r="AD505">
        <v>0</v>
      </c>
      <c r="AE505"/>
      <c r="AF505"/>
      <c r="AG505" s="80" t="str">
        <f>IFERROR(VLOOKUP(AB505,$AI:$AJ,2,FALSE),0)</f>
        <v>东波分理处</v>
      </c>
      <c r="AI505" s="89" t="s">
        <v>889</v>
      </c>
      <c r="AJ505" s="89" t="s">
        <v>133</v>
      </c>
    </row>
    <row r="506" spans="27:36">
      <c r="AA506" s="80">
        <f t="shared" si="14"/>
        <v>0</v>
      </c>
      <c r="AB506" t="s">
        <v>888</v>
      </c>
      <c r="AC506">
        <v>0</v>
      </c>
      <c r="AD506">
        <v>0</v>
      </c>
      <c r="AE506"/>
      <c r="AF506"/>
      <c r="AG506" s="80">
        <f>IFERROR(VLOOKUP(AB506,$AI:$AJ,2,FALSE),0)</f>
        <v>0</v>
      </c>
      <c r="AI506" s="89" t="s">
        <v>834</v>
      </c>
      <c r="AJ506" s="89" t="s">
        <v>114</v>
      </c>
    </row>
    <row r="507" spans="27:36">
      <c r="AA507" s="80">
        <f t="shared" si="14"/>
        <v>0</v>
      </c>
      <c r="AB507" t="s">
        <v>890</v>
      </c>
      <c r="AC507">
        <v>0</v>
      </c>
      <c r="AD507">
        <v>0</v>
      </c>
      <c r="AE507"/>
      <c r="AF507"/>
      <c r="AG507" s="80">
        <f>IFERROR(VLOOKUP(AB507,$AI:$AJ,2,FALSE),0)</f>
        <v>0</v>
      </c>
      <c r="AI507" s="89" t="s">
        <v>875</v>
      </c>
      <c r="AJ507" s="89" t="s">
        <v>114</v>
      </c>
    </row>
    <row r="508" spans="27:36">
      <c r="AA508" s="80">
        <f t="shared" si="14"/>
        <v>0</v>
      </c>
      <c r="AB508" t="s">
        <v>891</v>
      </c>
      <c r="AC508">
        <v>0</v>
      </c>
      <c r="AD508">
        <v>0</v>
      </c>
      <c r="AE508"/>
      <c r="AF508"/>
      <c r="AG508" s="80">
        <f>IFERROR(VLOOKUP(AB508,$AI:$AJ,2,FALSE),0)</f>
        <v>0</v>
      </c>
      <c r="AI508" s="89" t="s">
        <v>892</v>
      </c>
      <c r="AJ508" s="89" t="s">
        <v>114</v>
      </c>
    </row>
    <row r="509" spans="27:36">
      <c r="AA509" s="80" t="str">
        <f t="shared" si="14"/>
        <v>金桥支行</v>
      </c>
      <c r="AB509" t="s">
        <v>845</v>
      </c>
      <c r="AC509">
        <v>0</v>
      </c>
      <c r="AD509">
        <v>0</v>
      </c>
      <c r="AE509"/>
      <c r="AF509"/>
      <c r="AG509" s="80" t="str">
        <f>IFERROR(VLOOKUP(AB509,$AI:$AJ,2,FALSE),0)</f>
        <v>金桥支行</v>
      </c>
      <c r="AI509" s="89" t="s">
        <v>634</v>
      </c>
      <c r="AJ509" s="89" t="s">
        <v>114</v>
      </c>
    </row>
    <row r="510" spans="27:36">
      <c r="AA510" s="80" t="str">
        <f t="shared" si="14"/>
        <v>风险管理部</v>
      </c>
      <c r="AB510" t="s">
        <v>485</v>
      </c>
      <c r="AC510">
        <v>0</v>
      </c>
      <c r="AD510">
        <v>0</v>
      </c>
      <c r="AE510"/>
      <c r="AF510"/>
      <c r="AG510" s="80" t="str">
        <f>IFERROR(VLOOKUP(AB510,$AI:$AJ,2,FALSE),0)</f>
        <v>风险管理部</v>
      </c>
      <c r="AI510" s="89" t="s">
        <v>481</v>
      </c>
      <c r="AJ510" s="89" t="s">
        <v>114</v>
      </c>
    </row>
    <row r="511" spans="27:36">
      <c r="AA511" s="80">
        <f t="shared" si="14"/>
        <v>0</v>
      </c>
      <c r="AB511" t="s">
        <v>893</v>
      </c>
      <c r="AC511">
        <v>0</v>
      </c>
      <c r="AD511">
        <v>0</v>
      </c>
      <c r="AE511"/>
      <c r="AF511"/>
      <c r="AG511" s="80">
        <f>IFERROR(VLOOKUP(AB511,$AI:$AJ,2,FALSE),0)</f>
        <v>0</v>
      </c>
      <c r="AI511" s="89" t="s">
        <v>508</v>
      </c>
      <c r="AJ511" s="89" t="s">
        <v>114</v>
      </c>
    </row>
    <row r="512" spans="27:36">
      <c r="AA512" s="80" t="str">
        <f t="shared" si="14"/>
        <v>运营管理部</v>
      </c>
      <c r="AB512" t="s">
        <v>367</v>
      </c>
      <c r="AC512">
        <v>0</v>
      </c>
      <c r="AD512">
        <v>12000</v>
      </c>
      <c r="AE512"/>
      <c r="AF512"/>
      <c r="AG512" s="80" t="str">
        <f>IFERROR(VLOOKUP(AB512,$AI:$AJ,2,FALSE),0)</f>
        <v>运营管理部</v>
      </c>
      <c r="AI512" s="89" t="s">
        <v>691</v>
      </c>
      <c r="AJ512" s="89" t="s">
        <v>114</v>
      </c>
    </row>
    <row r="513" spans="27:36">
      <c r="AA513" s="80">
        <f t="shared" si="14"/>
        <v>0</v>
      </c>
      <c r="AB513" t="s">
        <v>894</v>
      </c>
      <c r="AC513">
        <v>0</v>
      </c>
      <c r="AD513">
        <v>0</v>
      </c>
      <c r="AE513"/>
      <c r="AF513"/>
      <c r="AG513" s="80">
        <f>IFERROR(VLOOKUP(AB513,$AI:$AJ,2,FALSE),0)</f>
        <v>0</v>
      </c>
      <c r="AI513" s="89" t="s">
        <v>896</v>
      </c>
      <c r="AJ513" s="89" t="s">
        <v>114</v>
      </c>
    </row>
    <row r="514" spans="27:36">
      <c r="AA514" s="80">
        <f t="shared" ref="AA514:AA577" si="15">AG514</f>
        <v>0</v>
      </c>
      <c r="AB514" t="s">
        <v>895</v>
      </c>
      <c r="AC514">
        <v>0</v>
      </c>
      <c r="AD514">
        <v>0</v>
      </c>
      <c r="AE514"/>
      <c r="AF514"/>
      <c r="AG514" s="80">
        <f>IFERROR(VLOOKUP(AB514,$AI:$AJ,2,FALSE),0)</f>
        <v>0</v>
      </c>
      <c r="AI514" s="89" t="s">
        <v>897</v>
      </c>
      <c r="AJ514" s="89" t="s">
        <v>114</v>
      </c>
    </row>
    <row r="515" spans="27:36">
      <c r="AA515" s="80" t="str">
        <f t="shared" si="15"/>
        <v>北蔡支行</v>
      </c>
      <c r="AB515" t="s">
        <v>783</v>
      </c>
      <c r="AC515">
        <v>0</v>
      </c>
      <c r="AD515">
        <v>0</v>
      </c>
      <c r="AE515"/>
      <c r="AF515"/>
      <c r="AG515" s="80" t="str">
        <f>IFERROR(VLOOKUP(AB515,$AI:$AJ,2,FALSE),0)</f>
        <v>北蔡支行</v>
      </c>
      <c r="AI515" s="89" t="s">
        <v>123</v>
      </c>
      <c r="AJ515" s="89" t="s">
        <v>114</v>
      </c>
    </row>
    <row r="516" spans="27:36">
      <c r="AA516" s="80" t="str">
        <f t="shared" si="15"/>
        <v>零售市场部</v>
      </c>
      <c r="AB516" t="s">
        <v>179</v>
      </c>
      <c r="AC516">
        <v>17</v>
      </c>
      <c r="AD516">
        <v>1844000</v>
      </c>
      <c r="AE516"/>
      <c r="AF516"/>
      <c r="AG516" s="80" t="str">
        <f>IFERROR(VLOOKUP(AB516,$AI:$AJ,2,FALSE),0)</f>
        <v>零售市场部</v>
      </c>
      <c r="AI516" s="89" t="s">
        <v>716</v>
      </c>
      <c r="AJ516" s="89" t="s">
        <v>114</v>
      </c>
    </row>
    <row r="517" spans="27:36">
      <c r="AA517" s="80" t="str">
        <f t="shared" si="15"/>
        <v>芳华分理处</v>
      </c>
      <c r="AB517" t="s">
        <v>232</v>
      </c>
      <c r="AC517">
        <v>0</v>
      </c>
      <c r="AD517">
        <v>50000</v>
      </c>
      <c r="AE517"/>
      <c r="AF517"/>
      <c r="AG517" s="80" t="str">
        <f>IFERROR(VLOOKUP(AB517,$AI:$AJ,2,FALSE),0)</f>
        <v>芳华分理处</v>
      </c>
      <c r="AI517" s="89" t="s">
        <v>628</v>
      </c>
      <c r="AJ517" s="89" t="s">
        <v>114</v>
      </c>
    </row>
    <row r="518" spans="27:36">
      <c r="AA518" s="80" t="str">
        <f t="shared" si="15"/>
        <v>南新支行</v>
      </c>
      <c r="AB518" t="s">
        <v>833</v>
      </c>
      <c r="AC518">
        <v>0</v>
      </c>
      <c r="AD518">
        <v>0</v>
      </c>
      <c r="AE518"/>
      <c r="AF518"/>
      <c r="AG518" s="80" t="str">
        <f>IFERROR(VLOOKUP(AB518,$AI:$AJ,2,FALSE),0)</f>
        <v>南新支行</v>
      </c>
      <c r="AI518" s="93" t="s">
        <v>438</v>
      </c>
      <c r="AJ518" s="89" t="s">
        <v>114</v>
      </c>
    </row>
    <row r="519" spans="27:36">
      <c r="AA519" s="80" t="str">
        <f t="shared" si="15"/>
        <v>运营管理部业务保障部</v>
      </c>
      <c r="AB519" t="s">
        <v>444</v>
      </c>
      <c r="AC519">
        <v>0</v>
      </c>
      <c r="AD519">
        <v>0</v>
      </c>
      <c r="AE519"/>
      <c r="AF519"/>
      <c r="AG519" s="80" t="str">
        <f>IFERROR(VLOOKUP(AB519,$AI:$AJ,2,FALSE),0)</f>
        <v>运营管理部业务保障部</v>
      </c>
      <c r="AI519" s="94" t="s">
        <v>575</v>
      </c>
      <c r="AJ519" s="89" t="s">
        <v>114</v>
      </c>
    </row>
    <row r="520" spans="27:36">
      <c r="AA520" s="80" t="str">
        <f t="shared" si="15"/>
        <v>合庆支行</v>
      </c>
      <c r="AB520" t="s">
        <v>898</v>
      </c>
      <c r="AC520">
        <v>0</v>
      </c>
      <c r="AD520">
        <v>0</v>
      </c>
      <c r="AE520"/>
      <c r="AF520"/>
      <c r="AG520" s="80" t="str">
        <f>IFERROR(VLOOKUP(AB520,$AI:$AJ,2,FALSE),0)</f>
        <v>合庆支行</v>
      </c>
      <c r="AI520" s="89" t="s">
        <v>829</v>
      </c>
      <c r="AJ520" s="89" t="s">
        <v>114</v>
      </c>
    </row>
    <row r="521" spans="27:36">
      <c r="AA521" s="80" t="str">
        <f t="shared" si="15"/>
        <v>营业部</v>
      </c>
      <c r="AB521" t="s">
        <v>595</v>
      </c>
      <c r="AC521">
        <v>0</v>
      </c>
      <c r="AD521">
        <v>0</v>
      </c>
      <c r="AE521"/>
      <c r="AF521"/>
      <c r="AG521" s="80" t="str">
        <f>IFERROR(VLOOKUP(AB521,$AI:$AJ,2,FALSE),0)</f>
        <v>营业部</v>
      </c>
      <c r="AI521" s="89" t="s">
        <v>900</v>
      </c>
      <c r="AJ521" s="89" t="s">
        <v>114</v>
      </c>
    </row>
    <row r="522" spans="27:36">
      <c r="AA522" s="80">
        <f t="shared" si="15"/>
        <v>0</v>
      </c>
      <c r="AB522" t="s">
        <v>899</v>
      </c>
      <c r="AC522">
        <v>0</v>
      </c>
      <c r="AD522">
        <v>0</v>
      </c>
      <c r="AE522"/>
      <c r="AF522"/>
      <c r="AG522" s="80">
        <f>IFERROR(VLOOKUP(AB522,$AI:$AJ,2,FALSE),0)</f>
        <v>0</v>
      </c>
      <c r="AI522" s="89" t="s">
        <v>901</v>
      </c>
      <c r="AJ522" s="89" t="s">
        <v>114</v>
      </c>
    </row>
    <row r="523" spans="27:36">
      <c r="AA523" s="80" t="str">
        <f t="shared" si="15"/>
        <v>民耀分理处</v>
      </c>
      <c r="AB523" t="s">
        <v>446</v>
      </c>
      <c r="AC523">
        <v>1</v>
      </c>
      <c r="AD523">
        <v>0</v>
      </c>
      <c r="AE523"/>
      <c r="AF523"/>
      <c r="AG523" s="80" t="str">
        <f>IFERROR(VLOOKUP(AB523,$AI:$AJ,2,FALSE),0)</f>
        <v>民耀分理处</v>
      </c>
      <c r="AI523" s="89" t="s">
        <v>902</v>
      </c>
      <c r="AJ523" s="89" t="s">
        <v>114</v>
      </c>
    </row>
    <row r="524" spans="27:36">
      <c r="AA524" s="80" t="str">
        <f t="shared" si="15"/>
        <v>高桥支行</v>
      </c>
      <c r="AB524" t="s">
        <v>900</v>
      </c>
      <c r="AC524">
        <v>0</v>
      </c>
      <c r="AD524">
        <v>0</v>
      </c>
      <c r="AE524"/>
      <c r="AF524"/>
      <c r="AG524" s="80" t="str">
        <f>IFERROR(VLOOKUP(AB524,$AI:$AJ,2,FALSE),0)</f>
        <v>高桥支行</v>
      </c>
      <c r="AI524" s="89" t="s">
        <v>762</v>
      </c>
      <c r="AJ524" s="89" t="s">
        <v>114</v>
      </c>
    </row>
    <row r="525" spans="27:36">
      <c r="AA525" s="80" t="str">
        <f t="shared" si="15"/>
        <v>唐镇支行</v>
      </c>
      <c r="AB525" t="s">
        <v>903</v>
      </c>
      <c r="AC525">
        <v>0</v>
      </c>
      <c r="AD525">
        <v>0</v>
      </c>
      <c r="AE525"/>
      <c r="AF525"/>
      <c r="AG525" s="80" t="str">
        <f>IFERROR(VLOOKUP(AB525,$AI:$AJ,2,FALSE),0)</f>
        <v>唐镇支行</v>
      </c>
      <c r="AI525" s="89" t="s">
        <v>904</v>
      </c>
      <c r="AJ525" s="89" t="s">
        <v>114</v>
      </c>
    </row>
    <row r="526" spans="27:36">
      <c r="AA526" s="80" t="str">
        <f t="shared" si="15"/>
        <v>金杨支行</v>
      </c>
      <c r="AB526" t="s">
        <v>449</v>
      </c>
      <c r="AC526">
        <v>0</v>
      </c>
      <c r="AD526">
        <v>0</v>
      </c>
      <c r="AE526"/>
      <c r="AF526"/>
      <c r="AG526" s="80" t="str">
        <f>IFERROR(VLOOKUP(AB526,$AI:$AJ,2,FALSE),0)</f>
        <v>金杨支行</v>
      </c>
      <c r="AI526" s="93" t="s">
        <v>905</v>
      </c>
      <c r="AJ526" s="89" t="s">
        <v>96</v>
      </c>
    </row>
    <row r="527" spans="27:36">
      <c r="AA527" s="80" t="str">
        <f t="shared" si="15"/>
        <v>运营管理部业务保障部</v>
      </c>
      <c r="AB527" t="s">
        <v>424</v>
      </c>
      <c r="AC527">
        <v>0</v>
      </c>
      <c r="AD527">
        <v>0</v>
      </c>
      <c r="AE527"/>
      <c r="AF527"/>
      <c r="AG527" s="80" t="str">
        <f>IFERROR(VLOOKUP(AB527,$AI:$AJ,2,FALSE),0)</f>
        <v>运营管理部业务保障部</v>
      </c>
      <c r="AI527" s="94" t="s">
        <v>393</v>
      </c>
      <c r="AJ527" s="89" t="s">
        <v>96</v>
      </c>
    </row>
    <row r="528" spans="27:36">
      <c r="AA528" s="80" t="str">
        <f t="shared" si="15"/>
        <v>杨思支行</v>
      </c>
      <c r="AB528" t="s">
        <v>451</v>
      </c>
      <c r="AC528">
        <v>4</v>
      </c>
      <c r="AD528">
        <v>0</v>
      </c>
      <c r="AE528"/>
      <c r="AF528"/>
      <c r="AG528" s="80" t="str">
        <f>IFERROR(VLOOKUP(AB528,$AI:$AJ,2,FALSE),0)</f>
        <v>杨思支行</v>
      </c>
      <c r="AI528" s="89" t="s">
        <v>172</v>
      </c>
      <c r="AJ528" s="89" t="s">
        <v>157</v>
      </c>
    </row>
    <row r="529" spans="27:36">
      <c r="AA529" s="80" t="str">
        <f t="shared" si="15"/>
        <v>高东支行</v>
      </c>
      <c r="AB529" t="s">
        <v>906</v>
      </c>
      <c r="AC529">
        <v>0</v>
      </c>
      <c r="AD529">
        <v>0</v>
      </c>
      <c r="AE529"/>
      <c r="AF529"/>
      <c r="AG529" s="80" t="str">
        <f>IFERROR(VLOOKUP(AB529,$AI:$AJ,2,FALSE),0)</f>
        <v>高东支行</v>
      </c>
      <c r="AI529" s="89" t="s">
        <v>907</v>
      </c>
      <c r="AJ529" s="89" t="s">
        <v>96</v>
      </c>
    </row>
    <row r="530" spans="27:36">
      <c r="AA530" s="80" t="str">
        <f t="shared" si="15"/>
        <v>北蔡支行</v>
      </c>
      <c r="AB530" t="s">
        <v>808</v>
      </c>
      <c r="AC530">
        <v>1</v>
      </c>
      <c r="AD530">
        <v>0</v>
      </c>
      <c r="AE530"/>
      <c r="AF530"/>
      <c r="AG530" s="80" t="str">
        <f>IFERROR(VLOOKUP(AB530,$AI:$AJ,2,FALSE),0)</f>
        <v>北蔡支行</v>
      </c>
      <c r="AI530" s="89" t="s">
        <v>837</v>
      </c>
      <c r="AJ530" s="89" t="s">
        <v>96</v>
      </c>
    </row>
    <row r="531" spans="27:36">
      <c r="AA531" s="80" t="str">
        <f t="shared" si="15"/>
        <v>三林支行</v>
      </c>
      <c r="AB531" t="s">
        <v>724</v>
      </c>
      <c r="AC531">
        <v>0</v>
      </c>
      <c r="AD531">
        <v>0</v>
      </c>
      <c r="AE531"/>
      <c r="AF531"/>
      <c r="AG531" s="80" t="str">
        <f>IFERROR(VLOOKUP(AB531,$AI:$AJ,2,FALSE),0)</f>
        <v>三林支行</v>
      </c>
      <c r="AI531" s="89" t="s">
        <v>365</v>
      </c>
      <c r="AJ531" s="89" t="s">
        <v>96</v>
      </c>
    </row>
    <row r="532" spans="27:36">
      <c r="AA532" s="80" t="str">
        <f t="shared" si="15"/>
        <v>花木支行</v>
      </c>
      <c r="AB532" t="s">
        <v>237</v>
      </c>
      <c r="AC532">
        <v>3</v>
      </c>
      <c r="AD532">
        <v>110000</v>
      </c>
      <c r="AE532"/>
      <c r="AF532"/>
      <c r="AG532" s="80" t="str">
        <f>IFERROR(VLOOKUP(AB532,$AI:$AJ,2,FALSE),0)</f>
        <v>花木支行</v>
      </c>
      <c r="AI532" s="89" t="s">
        <v>908</v>
      </c>
      <c r="AJ532" s="89" t="s">
        <v>96</v>
      </c>
    </row>
    <row r="533" spans="27:36">
      <c r="AA533" s="80" t="str">
        <f t="shared" si="15"/>
        <v>北蔡支行</v>
      </c>
      <c r="AB533" t="s">
        <v>794</v>
      </c>
      <c r="AC533">
        <v>0</v>
      </c>
      <c r="AD533">
        <v>0</v>
      </c>
      <c r="AE533"/>
      <c r="AF533"/>
      <c r="AG533" s="80" t="str">
        <f>IFERROR(VLOOKUP(AB533,$AI:$AJ,2,FALSE),0)</f>
        <v>北蔡支行</v>
      </c>
      <c r="AI533" s="89" t="s">
        <v>909</v>
      </c>
      <c r="AJ533" s="89" t="s">
        <v>96</v>
      </c>
    </row>
    <row r="534" spans="27:36">
      <c r="AA534" s="80" t="str">
        <f t="shared" si="15"/>
        <v>零售市场部</v>
      </c>
      <c r="AB534" t="s">
        <v>240</v>
      </c>
      <c r="AC534">
        <v>1</v>
      </c>
      <c r="AD534">
        <v>167000</v>
      </c>
      <c r="AE534"/>
      <c r="AF534"/>
      <c r="AG534" s="80" t="str">
        <f>IFERROR(VLOOKUP(AB534,$AI:$AJ,2,FALSE),0)</f>
        <v>零售市场部</v>
      </c>
      <c r="AI534" s="89" t="s">
        <v>910</v>
      </c>
      <c r="AJ534" s="89" t="s">
        <v>96</v>
      </c>
    </row>
    <row r="535" spans="27:36">
      <c r="AA535" s="80" t="str">
        <f t="shared" si="15"/>
        <v>唐镇支行</v>
      </c>
      <c r="AB535" t="s">
        <v>457</v>
      </c>
      <c r="AC535">
        <v>0</v>
      </c>
      <c r="AD535">
        <v>0</v>
      </c>
      <c r="AE535"/>
      <c r="AF535"/>
      <c r="AG535" s="80" t="str">
        <f>IFERROR(VLOOKUP(AB535,$AI:$AJ,2,FALSE),0)</f>
        <v>唐镇支行</v>
      </c>
      <c r="AI535" s="91" t="s">
        <v>911</v>
      </c>
      <c r="AJ535" s="89" t="s">
        <v>225</v>
      </c>
    </row>
    <row r="536" spans="27:36">
      <c r="AA536" s="80" t="str">
        <f t="shared" si="15"/>
        <v>三林支行</v>
      </c>
      <c r="AB536" t="s">
        <v>717</v>
      </c>
      <c r="AC536">
        <v>0</v>
      </c>
      <c r="AD536">
        <v>0</v>
      </c>
      <c r="AE536"/>
      <c r="AF536"/>
      <c r="AG536" s="80" t="str">
        <f>IFERROR(VLOOKUP(AB536,$AI:$AJ,2,FALSE),0)</f>
        <v>三林支行</v>
      </c>
      <c r="AI536" s="93" t="s">
        <v>552</v>
      </c>
      <c r="AJ536" s="89" t="s">
        <v>225</v>
      </c>
    </row>
    <row r="537" spans="27:36">
      <c r="AA537" s="80" t="str">
        <f t="shared" si="15"/>
        <v>风险管理部</v>
      </c>
      <c r="AB537" t="s">
        <v>511</v>
      </c>
      <c r="AC537">
        <v>0</v>
      </c>
      <c r="AD537">
        <v>0</v>
      </c>
      <c r="AE537"/>
      <c r="AF537"/>
      <c r="AG537" s="80" t="str">
        <f>IFERROR(VLOOKUP(AB537,$AI:$AJ,2,FALSE),0)</f>
        <v>风险管理部</v>
      </c>
      <c r="AI537" s="89" t="s">
        <v>416</v>
      </c>
      <c r="AJ537" s="89" t="s">
        <v>225</v>
      </c>
    </row>
    <row r="538" spans="27:36">
      <c r="AA538" s="80">
        <f t="shared" si="15"/>
        <v>0</v>
      </c>
      <c r="AB538" t="s">
        <v>912</v>
      </c>
      <c r="AC538">
        <v>0</v>
      </c>
      <c r="AD538">
        <v>0</v>
      </c>
      <c r="AE538"/>
      <c r="AF538"/>
      <c r="AG538" s="80">
        <f>IFERROR(VLOOKUP(AB538,$AI:$AJ,2,FALSE),0)</f>
        <v>0</v>
      </c>
      <c r="AI538" s="94" t="s">
        <v>443</v>
      </c>
      <c r="AJ538" s="89" t="s">
        <v>225</v>
      </c>
    </row>
    <row r="539" spans="27:36">
      <c r="AA539" s="80">
        <f t="shared" si="15"/>
        <v>0</v>
      </c>
      <c r="AB539" t="s">
        <v>913</v>
      </c>
      <c r="AC539">
        <v>0</v>
      </c>
      <c r="AD539">
        <v>1000</v>
      </c>
      <c r="AE539"/>
      <c r="AF539"/>
      <c r="AG539" s="80">
        <f>IFERROR(VLOOKUP(AB539,$AI:$AJ,2,FALSE),0)</f>
        <v>0</v>
      </c>
      <c r="AI539" s="89" t="s">
        <v>112</v>
      </c>
      <c r="AJ539" s="89" t="s">
        <v>225</v>
      </c>
    </row>
    <row r="540" spans="27:36">
      <c r="AA540" s="80" t="str">
        <f t="shared" si="15"/>
        <v>陆家嘴支行</v>
      </c>
      <c r="AB540" t="s">
        <v>655</v>
      </c>
      <c r="AC540">
        <v>0</v>
      </c>
      <c r="AD540">
        <v>0</v>
      </c>
      <c r="AE540"/>
      <c r="AF540"/>
      <c r="AG540" s="80" t="str">
        <f>IFERROR(VLOOKUP(AB540,$AI:$AJ,2,FALSE),0)</f>
        <v>陆家嘴支行</v>
      </c>
      <c r="AI540" s="92" t="s">
        <v>736</v>
      </c>
      <c r="AJ540" s="89" t="s">
        <v>104</v>
      </c>
    </row>
    <row r="541" spans="27:36">
      <c r="AA541" s="80">
        <f t="shared" si="15"/>
        <v>0</v>
      </c>
      <c r="AB541" t="s">
        <v>914</v>
      </c>
      <c r="AC541">
        <v>0</v>
      </c>
      <c r="AD541">
        <v>0</v>
      </c>
      <c r="AE541"/>
      <c r="AF541"/>
      <c r="AG541" s="80">
        <f>IFERROR(VLOOKUP(AB541,$AI:$AJ,2,FALSE),0)</f>
        <v>0</v>
      </c>
      <c r="AI541" s="89" t="s">
        <v>360</v>
      </c>
      <c r="AJ541" s="89" t="s">
        <v>104</v>
      </c>
    </row>
    <row r="542" spans="27:36">
      <c r="AA542" s="80" t="str">
        <f t="shared" si="15"/>
        <v>运营管理部</v>
      </c>
      <c r="AB542" t="s">
        <v>402</v>
      </c>
      <c r="AC542">
        <v>0</v>
      </c>
      <c r="AD542">
        <v>0</v>
      </c>
      <c r="AE542"/>
      <c r="AF542"/>
      <c r="AG542" s="80" t="str">
        <f>IFERROR(VLOOKUP(AB542,$AI:$AJ,2,FALSE),0)</f>
        <v>运营管理部</v>
      </c>
      <c r="AI542" s="89" t="s">
        <v>825</v>
      </c>
      <c r="AJ542" s="89" t="s">
        <v>104</v>
      </c>
    </row>
    <row r="543" spans="27:36">
      <c r="AA543" s="80" t="str">
        <f t="shared" si="15"/>
        <v>新园路支行</v>
      </c>
      <c r="AB543" t="s">
        <v>459</v>
      </c>
      <c r="AC543">
        <v>1</v>
      </c>
      <c r="AD543">
        <v>30000</v>
      </c>
      <c r="AE543"/>
      <c r="AF543"/>
      <c r="AG543" s="80" t="str">
        <f>IFERROR(VLOOKUP(AB543,$AI:$AJ,2,FALSE),0)</f>
        <v>新园路支行</v>
      </c>
      <c r="AI543" s="89" t="s">
        <v>626</v>
      </c>
      <c r="AJ543" s="89" t="s">
        <v>104</v>
      </c>
    </row>
    <row r="544" spans="27:36">
      <c r="AA544" s="80" t="str">
        <f t="shared" si="15"/>
        <v>香山分理处</v>
      </c>
      <c r="AB544" t="s">
        <v>461</v>
      </c>
      <c r="AC544">
        <v>0</v>
      </c>
      <c r="AD544">
        <v>0</v>
      </c>
      <c r="AE544"/>
      <c r="AF544"/>
      <c r="AG544" s="80" t="str">
        <f>IFERROR(VLOOKUP(AB544,$AI:$AJ,2,FALSE),0)</f>
        <v>香山分理处</v>
      </c>
      <c r="AI544" s="89" t="s">
        <v>218</v>
      </c>
      <c r="AJ544" s="89" t="s">
        <v>104</v>
      </c>
    </row>
    <row r="545" spans="27:36">
      <c r="AA545" s="80">
        <f t="shared" si="15"/>
        <v>0</v>
      </c>
      <c r="AB545" t="s">
        <v>915</v>
      </c>
      <c r="AC545">
        <v>0</v>
      </c>
      <c r="AD545">
        <v>0</v>
      </c>
      <c r="AE545"/>
      <c r="AF545"/>
      <c r="AG545" s="80">
        <f>IFERROR(VLOOKUP(AB545,$AI:$AJ,2,FALSE),0)</f>
        <v>0</v>
      </c>
      <c r="AI545" s="89" t="s">
        <v>765</v>
      </c>
      <c r="AJ545" s="89" t="s">
        <v>104</v>
      </c>
    </row>
    <row r="546" spans="27:36">
      <c r="AA546" s="80">
        <f t="shared" si="15"/>
        <v>0</v>
      </c>
      <c r="AB546" t="s">
        <v>916</v>
      </c>
      <c r="AC546">
        <v>0</v>
      </c>
      <c r="AD546">
        <v>0</v>
      </c>
      <c r="AE546"/>
      <c r="AF546"/>
      <c r="AG546" s="80">
        <f>IFERROR(VLOOKUP(AB546,$AI:$AJ,2,FALSE),0)</f>
        <v>0</v>
      </c>
      <c r="AI546" s="89" t="s">
        <v>918</v>
      </c>
      <c r="AJ546" s="89" t="s">
        <v>104</v>
      </c>
    </row>
    <row r="547" spans="27:36">
      <c r="AA547" s="80" t="str">
        <f t="shared" si="15"/>
        <v>川沙支行</v>
      </c>
      <c r="AB547" t="s">
        <v>917</v>
      </c>
      <c r="AC547">
        <v>0</v>
      </c>
      <c r="AD547">
        <v>0</v>
      </c>
      <c r="AE547"/>
      <c r="AF547"/>
      <c r="AG547" s="80" t="str">
        <f>IFERROR(VLOOKUP(AB547,$AI:$AJ,2,FALSE),0)</f>
        <v>川沙支行</v>
      </c>
      <c r="AI547" s="89" t="s">
        <v>122</v>
      </c>
      <c r="AJ547" s="89" t="s">
        <v>104</v>
      </c>
    </row>
    <row r="548" spans="27:36">
      <c r="AA548" s="80" t="str">
        <f t="shared" si="15"/>
        <v>严桥支行</v>
      </c>
      <c r="AB548" t="s">
        <v>464</v>
      </c>
      <c r="AC548">
        <v>0</v>
      </c>
      <c r="AD548">
        <v>0</v>
      </c>
      <c r="AE548"/>
      <c r="AF548"/>
      <c r="AG548" s="80" t="str">
        <f>IFERROR(VLOOKUP(AB548,$AI:$AJ,2,FALSE),0)</f>
        <v>严桥支行</v>
      </c>
      <c r="AI548" s="89" t="s">
        <v>245</v>
      </c>
      <c r="AJ548" s="89" t="s">
        <v>225</v>
      </c>
    </row>
    <row r="549" spans="27:36">
      <c r="AA549" s="80" t="str">
        <f t="shared" si="15"/>
        <v>唐镇支行</v>
      </c>
      <c r="AB549" t="s">
        <v>919</v>
      </c>
      <c r="AC549">
        <v>0</v>
      </c>
      <c r="AD549">
        <v>0</v>
      </c>
      <c r="AE549"/>
      <c r="AF549"/>
      <c r="AG549" s="80" t="str">
        <f>IFERROR(VLOOKUP(AB549,$AI:$AJ,2,FALSE),0)</f>
        <v>唐镇支行</v>
      </c>
      <c r="AI549" s="89" t="s">
        <v>180</v>
      </c>
      <c r="AJ549" s="89" t="s">
        <v>104</v>
      </c>
    </row>
    <row r="550" spans="27:36">
      <c r="AA550" s="80" t="str">
        <f t="shared" si="15"/>
        <v>金杨支行</v>
      </c>
      <c r="AB550" t="s">
        <v>184</v>
      </c>
      <c r="AC550">
        <v>1</v>
      </c>
      <c r="AD550">
        <v>133760</v>
      </c>
      <c r="AE550"/>
      <c r="AF550"/>
      <c r="AG550" s="80" t="str">
        <f>IFERROR(VLOOKUP(AB550,$AI:$AJ,2,FALSE),0)</f>
        <v>金杨支行</v>
      </c>
      <c r="AI550" s="89" t="s">
        <v>609</v>
      </c>
      <c r="AJ550" s="89" t="s">
        <v>104</v>
      </c>
    </row>
    <row r="551" spans="27:36">
      <c r="AA551" s="80" t="str">
        <f t="shared" si="15"/>
        <v>办公室</v>
      </c>
      <c r="AB551" t="s">
        <v>98</v>
      </c>
      <c r="AC551">
        <v>0</v>
      </c>
      <c r="AD551">
        <v>10000</v>
      </c>
      <c r="AE551"/>
      <c r="AF551"/>
      <c r="AG551" s="80" t="str">
        <f>IFERROR(VLOOKUP(AB551,$AI:$AJ,2,FALSE),0)</f>
        <v>办公室</v>
      </c>
      <c r="AI551" s="89" t="s">
        <v>921</v>
      </c>
      <c r="AJ551" s="89" t="s">
        <v>104</v>
      </c>
    </row>
    <row r="552" spans="27:36">
      <c r="AA552" s="80">
        <f t="shared" si="15"/>
        <v>0</v>
      </c>
      <c r="AB552" t="s">
        <v>920</v>
      </c>
      <c r="AC552">
        <v>0</v>
      </c>
      <c r="AD552">
        <v>5000</v>
      </c>
      <c r="AE552"/>
      <c r="AF552"/>
      <c r="AG552" s="80">
        <f>IFERROR(VLOOKUP(AB552,$AI:$AJ,2,FALSE),0)</f>
        <v>0</v>
      </c>
      <c r="AI552" s="89" t="s">
        <v>923</v>
      </c>
      <c r="AJ552" s="89" t="s">
        <v>104</v>
      </c>
    </row>
    <row r="553" spans="27:36">
      <c r="AA553" s="80" t="str">
        <f t="shared" si="15"/>
        <v>东波分理处</v>
      </c>
      <c r="AB553" t="s">
        <v>922</v>
      </c>
      <c r="AC553">
        <v>0</v>
      </c>
      <c r="AD553">
        <v>0</v>
      </c>
      <c r="AE553"/>
      <c r="AF553"/>
      <c r="AG553" s="80" t="str">
        <f>IFERROR(VLOOKUP(AB553,$AI:$AJ,2,FALSE),0)</f>
        <v>东波分理处</v>
      </c>
      <c r="AI553" s="93" t="s">
        <v>778</v>
      </c>
      <c r="AJ553" s="89" t="s">
        <v>104</v>
      </c>
    </row>
    <row r="554" spans="27:36">
      <c r="AA554" s="80" t="str">
        <f t="shared" si="15"/>
        <v>运营管理部业务保障部</v>
      </c>
      <c r="AB554" t="s">
        <v>427</v>
      </c>
      <c r="AC554">
        <v>0</v>
      </c>
      <c r="AD554">
        <v>0</v>
      </c>
      <c r="AE554"/>
      <c r="AF554"/>
      <c r="AG554" s="80" t="str">
        <f>IFERROR(VLOOKUP(AB554,$AI:$AJ,2,FALSE),0)</f>
        <v>运营管理部业务保障部</v>
      </c>
      <c r="AI554" s="94" t="s">
        <v>924</v>
      </c>
      <c r="AJ554" s="89" t="s">
        <v>104</v>
      </c>
    </row>
    <row r="555" spans="27:36">
      <c r="AA555" s="80" t="str">
        <f t="shared" si="15"/>
        <v>凌兆分理处</v>
      </c>
      <c r="AB555" t="s">
        <v>772</v>
      </c>
      <c r="AC555">
        <v>0</v>
      </c>
      <c r="AD555">
        <v>0</v>
      </c>
      <c r="AE555"/>
      <c r="AF555"/>
      <c r="AG555" s="80" t="str">
        <f>IFERROR(VLOOKUP(AB555,$AI:$AJ,2,FALSE),0)</f>
        <v>凌兆分理处</v>
      </c>
      <c r="AI555" s="89" t="s">
        <v>477</v>
      </c>
      <c r="AJ555" s="89" t="s">
        <v>88</v>
      </c>
    </row>
    <row r="556" spans="27:36">
      <c r="AA556" s="80" t="str">
        <f t="shared" si="15"/>
        <v>人力资源部</v>
      </c>
      <c r="AB556" t="s">
        <v>178</v>
      </c>
      <c r="AC556">
        <v>0</v>
      </c>
      <c r="AD556">
        <v>0</v>
      </c>
      <c r="AE556"/>
      <c r="AF556"/>
      <c r="AG556" s="80" t="str">
        <f>IFERROR(VLOOKUP(AB556,$AI:$AJ,2,FALSE),0)</f>
        <v>人力资源部</v>
      </c>
      <c r="AI556" s="89" t="s">
        <v>373</v>
      </c>
      <c r="AJ556" s="89" t="s">
        <v>88</v>
      </c>
    </row>
    <row r="557" spans="27:36">
      <c r="AA557" s="80" t="str">
        <f t="shared" si="15"/>
        <v>金杨支行</v>
      </c>
      <c r="AB557" t="s">
        <v>859</v>
      </c>
      <c r="AC557">
        <v>0</v>
      </c>
      <c r="AD557">
        <v>433000</v>
      </c>
      <c r="AE557"/>
      <c r="AF557"/>
      <c r="AG557" s="80" t="str">
        <f>IFERROR(VLOOKUP(AB557,$AI:$AJ,2,FALSE),0)</f>
        <v>金杨支行</v>
      </c>
      <c r="AI557" s="89" t="s">
        <v>134</v>
      </c>
      <c r="AJ557" s="89" t="s">
        <v>88</v>
      </c>
    </row>
    <row r="558" spans="27:36">
      <c r="AA558" s="80">
        <f t="shared" si="15"/>
        <v>0</v>
      </c>
      <c r="AB558" t="s">
        <v>925</v>
      </c>
      <c r="AC558">
        <v>0</v>
      </c>
      <c r="AD558">
        <v>0</v>
      </c>
      <c r="AE558"/>
      <c r="AF558"/>
      <c r="AG558" s="80">
        <f>IFERROR(VLOOKUP(AB558,$AI:$AJ,2,FALSE),0)</f>
        <v>0</v>
      </c>
      <c r="AI558" s="89" t="s">
        <v>709</v>
      </c>
      <c r="AJ558" s="89" t="s">
        <v>88</v>
      </c>
    </row>
    <row r="559" spans="27:36">
      <c r="AA559" s="80">
        <f t="shared" si="15"/>
        <v>0</v>
      </c>
      <c r="AB559" t="s">
        <v>926</v>
      </c>
      <c r="AC559">
        <v>0</v>
      </c>
      <c r="AD559">
        <v>0</v>
      </c>
      <c r="AE559"/>
      <c r="AF559"/>
      <c r="AG559" s="80">
        <f>IFERROR(VLOOKUP(AB559,$AI:$AJ,2,FALSE),0)</f>
        <v>0</v>
      </c>
      <c r="AI559" s="89" t="s">
        <v>773</v>
      </c>
      <c r="AJ559" s="89" t="s">
        <v>88</v>
      </c>
    </row>
    <row r="560" spans="27:36">
      <c r="AA560" s="80" t="str">
        <f t="shared" si="15"/>
        <v>黄楼支行</v>
      </c>
      <c r="AB560" t="s">
        <v>467</v>
      </c>
      <c r="AC560">
        <v>0</v>
      </c>
      <c r="AD560">
        <v>62000</v>
      </c>
      <c r="AE560"/>
      <c r="AF560"/>
      <c r="AG560" s="80" t="str">
        <f>IFERROR(VLOOKUP(AB560,$AI:$AJ,2,FALSE),0)</f>
        <v>黄楼支行</v>
      </c>
      <c r="AI560" s="89" t="s">
        <v>654</v>
      </c>
      <c r="AJ560" s="89" t="s">
        <v>88</v>
      </c>
    </row>
    <row r="561" spans="27:36">
      <c r="AA561" s="80" t="str">
        <f t="shared" si="15"/>
        <v>六里支行</v>
      </c>
      <c r="AB561" t="s">
        <v>814</v>
      </c>
      <c r="AC561">
        <v>0</v>
      </c>
      <c r="AD561">
        <v>29880</v>
      </c>
      <c r="AE561"/>
      <c r="AF561"/>
      <c r="AG561" s="80" t="str">
        <f>IFERROR(VLOOKUP(AB561,$AI:$AJ,2,FALSE),0)</f>
        <v>六里支行</v>
      </c>
      <c r="AI561" s="93" t="s">
        <v>927</v>
      </c>
      <c r="AJ561" s="89" t="s">
        <v>88</v>
      </c>
    </row>
    <row r="562" spans="27:36">
      <c r="AA562" s="80" t="str">
        <f t="shared" si="15"/>
        <v>孙桥支行</v>
      </c>
      <c r="AB562" t="s">
        <v>468</v>
      </c>
      <c r="AC562">
        <v>0</v>
      </c>
      <c r="AD562">
        <v>0</v>
      </c>
      <c r="AE562"/>
      <c r="AF562"/>
      <c r="AG562" s="80" t="str">
        <f>IFERROR(VLOOKUP(AB562,$AI:$AJ,2,FALSE),0)</f>
        <v>孙桥支行</v>
      </c>
      <c r="AI562" s="89" t="s">
        <v>929</v>
      </c>
      <c r="AJ562" s="89" t="s">
        <v>88</v>
      </c>
    </row>
    <row r="563" spans="27:36">
      <c r="AA563" s="80">
        <f t="shared" si="15"/>
        <v>0</v>
      </c>
      <c r="AB563" t="s">
        <v>928</v>
      </c>
      <c r="AC563">
        <v>0</v>
      </c>
      <c r="AD563">
        <v>0</v>
      </c>
      <c r="AE563"/>
      <c r="AF563"/>
      <c r="AG563" s="80">
        <f>IFERROR(VLOOKUP(AB563,$AI:$AJ,2,FALSE),0)</f>
        <v>0</v>
      </c>
      <c r="AI563" s="89" t="s">
        <v>931</v>
      </c>
      <c r="AJ563" s="89" t="s">
        <v>82</v>
      </c>
    </row>
    <row r="564" spans="27:36">
      <c r="AA564" s="80" t="str">
        <f t="shared" si="15"/>
        <v>江镇支行</v>
      </c>
      <c r="AB564" t="s">
        <v>930</v>
      </c>
      <c r="AC564">
        <v>0</v>
      </c>
      <c r="AD564">
        <v>0</v>
      </c>
      <c r="AE564"/>
      <c r="AF564"/>
      <c r="AG564" s="80" t="str">
        <f>IFERROR(VLOOKUP(AB564,$AI:$AJ,2,FALSE),0)</f>
        <v>江镇支行</v>
      </c>
      <c r="AI564" s="89" t="s">
        <v>440</v>
      </c>
      <c r="AJ564" s="89" t="s">
        <v>82</v>
      </c>
    </row>
    <row r="565" spans="27:36">
      <c r="AA565" s="80">
        <f t="shared" si="15"/>
        <v>0</v>
      </c>
      <c r="AB565" t="s">
        <v>932</v>
      </c>
      <c r="AC565">
        <v>0</v>
      </c>
      <c r="AD565">
        <v>0</v>
      </c>
      <c r="AE565"/>
      <c r="AF565"/>
      <c r="AG565" s="80">
        <f>IFERROR(VLOOKUP(AB565,$AI:$AJ,2,FALSE),0)</f>
        <v>0</v>
      </c>
      <c r="AI565" s="89" t="s">
        <v>514</v>
      </c>
      <c r="AJ565" s="89" t="s">
        <v>82</v>
      </c>
    </row>
    <row r="566" spans="27:36">
      <c r="AA566" s="80" t="str">
        <f t="shared" si="15"/>
        <v>花木支行</v>
      </c>
      <c r="AB566" t="s">
        <v>696</v>
      </c>
      <c r="AC566">
        <v>0</v>
      </c>
      <c r="AD566">
        <v>0</v>
      </c>
      <c r="AE566"/>
      <c r="AF566"/>
      <c r="AG566" s="80" t="str">
        <f>IFERROR(VLOOKUP(AB566,$AI:$AJ,2,FALSE),0)</f>
        <v>花木支行</v>
      </c>
      <c r="AI566" s="89" t="s">
        <v>354</v>
      </c>
      <c r="AJ566" s="89" t="s">
        <v>82</v>
      </c>
    </row>
    <row r="567" spans="27:36">
      <c r="AA567" s="80" t="str">
        <f t="shared" si="15"/>
        <v>零售市场部</v>
      </c>
      <c r="AB567" t="s">
        <v>189</v>
      </c>
      <c r="AC567">
        <v>38</v>
      </c>
      <c r="AD567">
        <v>4376700</v>
      </c>
      <c r="AE567"/>
      <c r="AF567"/>
      <c r="AG567" s="80" t="str">
        <f>IFERROR(VLOOKUP(AB567,$AI:$AJ,2,FALSE),0)</f>
        <v>零售市场部</v>
      </c>
      <c r="AI567" s="89" t="s">
        <v>922</v>
      </c>
      <c r="AJ567" s="89" t="s">
        <v>82</v>
      </c>
    </row>
    <row r="568" spans="27:36">
      <c r="AA568" s="80" t="str">
        <f t="shared" si="15"/>
        <v>北蔡支行</v>
      </c>
      <c r="AB568" t="s">
        <v>793</v>
      </c>
      <c r="AC568">
        <v>0</v>
      </c>
      <c r="AD568">
        <v>0</v>
      </c>
      <c r="AE568"/>
      <c r="AF568"/>
      <c r="AG568" s="80" t="str">
        <f>IFERROR(VLOOKUP(AB568,$AI:$AJ,2,FALSE),0)</f>
        <v>北蔡支行</v>
      </c>
      <c r="AI568" s="91" t="s">
        <v>934</v>
      </c>
      <c r="AJ568" s="89" t="s">
        <v>82</v>
      </c>
    </row>
    <row r="569" spans="27:36">
      <c r="AA569" s="80">
        <f t="shared" si="15"/>
        <v>0</v>
      </c>
      <c r="AB569" t="s">
        <v>933</v>
      </c>
      <c r="AC569">
        <v>0</v>
      </c>
      <c r="AD569">
        <v>0</v>
      </c>
      <c r="AE569"/>
      <c r="AF569"/>
      <c r="AG569" s="80">
        <f>IFERROR(VLOOKUP(AB569,$AI:$AJ,2,FALSE),0)</f>
        <v>0</v>
      </c>
      <c r="AI569" s="93" t="s">
        <v>935</v>
      </c>
      <c r="AJ569" s="89" t="s">
        <v>82</v>
      </c>
    </row>
    <row r="570" spans="27:36">
      <c r="AA570" s="80" t="str">
        <f t="shared" si="15"/>
        <v>合庆支行</v>
      </c>
      <c r="AB570" t="s">
        <v>471</v>
      </c>
      <c r="AC570">
        <v>2</v>
      </c>
      <c r="AD570">
        <v>0</v>
      </c>
      <c r="AE570"/>
      <c r="AF570"/>
      <c r="AG570" s="80" t="str">
        <f>IFERROR(VLOOKUP(AB570,$AI:$AJ,2,FALSE),0)</f>
        <v>合庆支行</v>
      </c>
      <c r="AI570" s="94" t="s">
        <v>937</v>
      </c>
      <c r="AJ570" s="89" t="s">
        <v>51</v>
      </c>
    </row>
    <row r="571" spans="27:36">
      <c r="AA571" s="80" t="str">
        <f t="shared" si="15"/>
        <v>川沙支行</v>
      </c>
      <c r="AB571" t="s">
        <v>936</v>
      </c>
      <c r="AC571">
        <v>0</v>
      </c>
      <c r="AD571">
        <v>0</v>
      </c>
      <c r="AE571"/>
      <c r="AF571"/>
      <c r="AG571" s="80" t="str">
        <f>IFERROR(VLOOKUP(AB571,$AI:$AJ,2,FALSE),0)</f>
        <v>川沙支行</v>
      </c>
      <c r="AI571" s="89" t="s">
        <v>938</v>
      </c>
      <c r="AJ571" s="89" t="s">
        <v>51</v>
      </c>
    </row>
    <row r="572" spans="27:36">
      <c r="AA572" s="80" t="str">
        <f t="shared" si="15"/>
        <v>严桥支行</v>
      </c>
      <c r="AB572" t="s">
        <v>473</v>
      </c>
      <c r="AC572">
        <v>2</v>
      </c>
      <c r="AD572">
        <v>0</v>
      </c>
      <c r="AE572"/>
      <c r="AF572"/>
      <c r="AG572" s="80" t="str">
        <f>IFERROR(VLOOKUP(AB572,$AI:$AJ,2,FALSE),0)</f>
        <v>严桥支行</v>
      </c>
      <c r="AI572" s="89" t="s">
        <v>129</v>
      </c>
      <c r="AJ572" s="89" t="s">
        <v>51</v>
      </c>
    </row>
    <row r="573" spans="27:36">
      <c r="AA573" s="80">
        <f t="shared" si="15"/>
        <v>0</v>
      </c>
      <c r="AB573" t="s">
        <v>939</v>
      </c>
      <c r="AC573">
        <v>0</v>
      </c>
      <c r="AD573">
        <v>0</v>
      </c>
      <c r="AE573"/>
      <c r="AF573"/>
      <c r="AG573" s="80">
        <f>IFERROR(VLOOKUP(AB573,$AI:$AJ,2,FALSE),0)</f>
        <v>0</v>
      </c>
      <c r="AI573" s="89" t="s">
        <v>885</v>
      </c>
      <c r="AJ573" s="89" t="s">
        <v>51</v>
      </c>
    </row>
    <row r="574" spans="27:36">
      <c r="AA574" s="80" t="str">
        <f t="shared" si="15"/>
        <v>东波分理处</v>
      </c>
      <c r="AB574" t="s">
        <v>931</v>
      </c>
      <c r="AC574">
        <v>0</v>
      </c>
      <c r="AD574">
        <v>0</v>
      </c>
      <c r="AE574"/>
      <c r="AF574"/>
      <c r="AG574" s="80" t="str">
        <f>IFERROR(VLOOKUP(AB574,$AI:$AJ,2,FALSE),0)</f>
        <v>东波分理处</v>
      </c>
      <c r="AI574" s="89" t="s">
        <v>941</v>
      </c>
      <c r="AJ574" s="89" t="s">
        <v>51</v>
      </c>
    </row>
    <row r="575" spans="27:36">
      <c r="AA575" s="80">
        <f t="shared" si="15"/>
        <v>0</v>
      </c>
      <c r="AB575" t="s">
        <v>940</v>
      </c>
      <c r="AC575">
        <v>0</v>
      </c>
      <c r="AD575">
        <v>0</v>
      </c>
      <c r="AE575"/>
      <c r="AF575"/>
      <c r="AG575" s="80">
        <f>IFERROR(VLOOKUP(AB575,$AI:$AJ,2,FALSE),0)</f>
        <v>0</v>
      </c>
      <c r="AI575" s="89" t="s">
        <v>943</v>
      </c>
      <c r="AJ575" s="89" t="s">
        <v>51</v>
      </c>
    </row>
    <row r="576" spans="27:36">
      <c r="AA576" s="80" t="str">
        <f t="shared" si="15"/>
        <v>益江支行</v>
      </c>
      <c r="AB576" t="s">
        <v>942</v>
      </c>
      <c r="AC576">
        <v>0</v>
      </c>
      <c r="AD576">
        <v>0</v>
      </c>
      <c r="AE576"/>
      <c r="AF576"/>
      <c r="AG576" s="80" t="str">
        <f>IFERROR(VLOOKUP(AB576,$AI:$AJ,2,FALSE),0)</f>
        <v>益江支行</v>
      </c>
      <c r="AI576" s="89" t="s">
        <v>222</v>
      </c>
      <c r="AJ576" s="89" t="s">
        <v>51</v>
      </c>
    </row>
    <row r="577" spans="27:36">
      <c r="AA577" s="80" t="str">
        <f t="shared" si="15"/>
        <v>运营管理部</v>
      </c>
      <c r="AB577" t="s">
        <v>372</v>
      </c>
      <c r="AC577">
        <v>0</v>
      </c>
      <c r="AD577">
        <v>0</v>
      </c>
      <c r="AE577"/>
      <c r="AF577"/>
      <c r="AG577" s="80" t="str">
        <f>IFERROR(VLOOKUP(AB577,$AI:$AJ,2,FALSE),0)</f>
        <v>运营管理部</v>
      </c>
      <c r="AI577" s="89" t="s">
        <v>287</v>
      </c>
      <c r="AJ577" s="89" t="s">
        <v>51</v>
      </c>
    </row>
    <row r="578" spans="27:36">
      <c r="AA578" s="80" t="str">
        <f t="shared" ref="AA578:AA641" si="16">AG578</f>
        <v>妙境支行</v>
      </c>
      <c r="AB578" t="s">
        <v>944</v>
      </c>
      <c r="AC578">
        <v>0</v>
      </c>
      <c r="AD578">
        <v>0</v>
      </c>
      <c r="AE578"/>
      <c r="AF578"/>
      <c r="AG578" s="80" t="str">
        <f>IFERROR(VLOOKUP(AB578,$AI:$AJ,2,FALSE),0)</f>
        <v>妙境支行</v>
      </c>
      <c r="AI578" s="89" t="s">
        <v>577</v>
      </c>
      <c r="AJ578" s="89" t="s">
        <v>51</v>
      </c>
    </row>
    <row r="579" spans="27:36">
      <c r="AA579" s="80" t="str">
        <f t="shared" si="16"/>
        <v>东沟支行</v>
      </c>
      <c r="AB579" t="s">
        <v>927</v>
      </c>
      <c r="AC579">
        <v>0</v>
      </c>
      <c r="AD579">
        <v>0</v>
      </c>
      <c r="AE579"/>
      <c r="AF579"/>
      <c r="AG579" s="80" t="str">
        <f>IFERROR(VLOOKUP(AB579,$AI:$AJ,2,FALSE),0)</f>
        <v>东沟支行</v>
      </c>
      <c r="AI579" s="89" t="s">
        <v>480</v>
      </c>
      <c r="AJ579" s="89" t="s">
        <v>51</v>
      </c>
    </row>
    <row r="580" spans="27:36">
      <c r="AA580" s="80">
        <f t="shared" si="16"/>
        <v>0</v>
      </c>
      <c r="AB580" t="s">
        <v>945</v>
      </c>
      <c r="AC580">
        <v>0</v>
      </c>
      <c r="AD580">
        <v>0</v>
      </c>
      <c r="AE580"/>
      <c r="AF580"/>
      <c r="AG580" s="80">
        <f>IFERROR(VLOOKUP(AB580,$AI:$AJ,2,FALSE),0)</f>
        <v>0</v>
      </c>
      <c r="AI580" s="89" t="s">
        <v>906</v>
      </c>
      <c r="AJ580" s="89" t="s">
        <v>51</v>
      </c>
    </row>
    <row r="581" spans="27:36">
      <c r="AA581" s="80" t="str">
        <f t="shared" si="16"/>
        <v>张江支行</v>
      </c>
      <c r="AB581" t="s">
        <v>475</v>
      </c>
      <c r="AC581">
        <v>0</v>
      </c>
      <c r="AD581">
        <v>6000</v>
      </c>
      <c r="AE581"/>
      <c r="AF581"/>
      <c r="AG581" s="80" t="str">
        <f>IFERROR(VLOOKUP(AB581,$AI:$AJ,2,FALSE),0)</f>
        <v>张江支行</v>
      </c>
      <c r="AI581" s="89" t="s">
        <v>489</v>
      </c>
      <c r="AJ581" s="89" t="s">
        <v>51</v>
      </c>
    </row>
    <row r="582" spans="27:36">
      <c r="AA582" s="80" t="str">
        <f t="shared" si="16"/>
        <v>合庆支行</v>
      </c>
      <c r="AB582" t="s">
        <v>946</v>
      </c>
      <c r="AC582">
        <v>0</v>
      </c>
      <c r="AD582">
        <v>0</v>
      </c>
      <c r="AE582"/>
      <c r="AF582"/>
      <c r="AG582" s="80" t="str">
        <f>IFERROR(VLOOKUP(AB582,$AI:$AJ,2,FALSE),0)</f>
        <v>合庆支行</v>
      </c>
      <c r="AI582" s="89" t="s">
        <v>948</v>
      </c>
      <c r="AJ582" s="89" t="s">
        <v>51</v>
      </c>
    </row>
    <row r="583" spans="27:36">
      <c r="AA583" s="80">
        <f t="shared" si="16"/>
        <v>0</v>
      </c>
      <c r="AB583" t="s">
        <v>947</v>
      </c>
      <c r="AC583">
        <v>0</v>
      </c>
      <c r="AD583">
        <v>0</v>
      </c>
      <c r="AE583"/>
      <c r="AF583"/>
      <c r="AG583" s="80">
        <f>IFERROR(VLOOKUP(AB583,$AI:$AJ,2,FALSE),0)</f>
        <v>0</v>
      </c>
      <c r="AI583" s="89" t="s">
        <v>949</v>
      </c>
      <c r="AJ583" s="89" t="s">
        <v>51</v>
      </c>
    </row>
    <row r="584" spans="27:36">
      <c r="AA584" s="80" t="str">
        <f t="shared" si="16"/>
        <v>和炯路支行</v>
      </c>
      <c r="AB584" t="s">
        <v>751</v>
      </c>
      <c r="AC584">
        <v>0</v>
      </c>
      <c r="AD584">
        <v>0</v>
      </c>
      <c r="AE584"/>
      <c r="AF584"/>
      <c r="AG584" s="80" t="str">
        <f>IFERROR(VLOOKUP(AB584,$AI:$AJ,2,FALSE),0)</f>
        <v>和炯路支行</v>
      </c>
      <c r="AI584" s="93" t="s">
        <v>510</v>
      </c>
      <c r="AJ584" s="89" t="s">
        <v>199</v>
      </c>
    </row>
    <row r="585" spans="27:36">
      <c r="AA585" s="80" t="str">
        <f t="shared" si="16"/>
        <v>三林支行</v>
      </c>
      <c r="AB585" t="s">
        <v>720</v>
      </c>
      <c r="AC585">
        <v>0</v>
      </c>
      <c r="AD585">
        <v>0</v>
      </c>
      <c r="AE585"/>
      <c r="AF585"/>
      <c r="AG585" s="80" t="str">
        <f>IFERROR(VLOOKUP(AB585,$AI:$AJ,2,FALSE),0)</f>
        <v>三林支行</v>
      </c>
      <c r="AI585" s="94" t="s">
        <v>531</v>
      </c>
      <c r="AJ585" s="89" t="s">
        <v>199</v>
      </c>
    </row>
    <row r="586" spans="27:36">
      <c r="AA586" s="80">
        <f t="shared" si="16"/>
        <v>0</v>
      </c>
      <c r="AB586" t="s">
        <v>950</v>
      </c>
      <c r="AC586">
        <v>0</v>
      </c>
      <c r="AD586">
        <v>0</v>
      </c>
      <c r="AE586"/>
      <c r="AF586"/>
      <c r="AG586" s="80">
        <f>IFERROR(VLOOKUP(AB586,$AI:$AJ,2,FALSE),0)</f>
        <v>0</v>
      </c>
      <c r="AI586" s="94" t="s">
        <v>94</v>
      </c>
      <c r="AJ586" s="89" t="s">
        <v>199</v>
      </c>
    </row>
    <row r="587" spans="27:36">
      <c r="AA587" s="80" t="str">
        <f t="shared" si="16"/>
        <v>高东支行</v>
      </c>
      <c r="AB587" t="s">
        <v>943</v>
      </c>
      <c r="AC587">
        <v>0</v>
      </c>
      <c r="AD587">
        <v>0</v>
      </c>
      <c r="AE587"/>
      <c r="AF587"/>
      <c r="AG587" s="80" t="str">
        <f>IFERROR(VLOOKUP(AB587,$AI:$AJ,2,FALSE),0)</f>
        <v>高东支行</v>
      </c>
      <c r="AI587" s="89" t="s">
        <v>951</v>
      </c>
      <c r="AJ587" s="89" t="s">
        <v>199</v>
      </c>
    </row>
    <row r="588" spans="27:36">
      <c r="AA588" s="80" t="str">
        <f t="shared" si="16"/>
        <v>东沟支行</v>
      </c>
      <c r="AB588" t="s">
        <v>477</v>
      </c>
      <c r="AC588">
        <v>0</v>
      </c>
      <c r="AD588">
        <v>157700</v>
      </c>
      <c r="AE588"/>
      <c r="AF588"/>
      <c r="AG588" s="80" t="str">
        <f>IFERROR(VLOOKUP(AB588,$AI:$AJ,2,FALSE),0)</f>
        <v>东沟支行</v>
      </c>
      <c r="AI588" s="89" t="s">
        <v>952</v>
      </c>
      <c r="AJ588" s="89" t="s">
        <v>199</v>
      </c>
    </row>
    <row r="589" spans="27:36">
      <c r="AA589" s="80" t="str">
        <f t="shared" si="16"/>
        <v>运营管理部</v>
      </c>
      <c r="AB589" t="s">
        <v>375</v>
      </c>
      <c r="AC589">
        <v>0</v>
      </c>
      <c r="AD589">
        <v>0</v>
      </c>
      <c r="AE589"/>
      <c r="AF589"/>
      <c r="AG589" s="80" t="str">
        <f>IFERROR(VLOOKUP(AB589,$AI:$AJ,2,FALSE),0)</f>
        <v>运营管理部</v>
      </c>
      <c r="AI589" s="89" t="s">
        <v>953</v>
      </c>
      <c r="AJ589" s="89" t="s">
        <v>199</v>
      </c>
    </row>
    <row r="590" spans="27:36">
      <c r="AA590" s="80" t="str">
        <f t="shared" si="16"/>
        <v>北蔡支行</v>
      </c>
      <c r="AB590" t="s">
        <v>781</v>
      </c>
      <c r="AC590">
        <v>0</v>
      </c>
      <c r="AD590">
        <v>0</v>
      </c>
      <c r="AE590"/>
      <c r="AF590"/>
      <c r="AG590" s="80" t="str">
        <f>IFERROR(VLOOKUP(AB590,$AI:$AJ,2,FALSE),0)</f>
        <v>北蔡支行</v>
      </c>
      <c r="AI590" s="89" t="s">
        <v>954</v>
      </c>
      <c r="AJ590" s="89" t="s">
        <v>199</v>
      </c>
    </row>
    <row r="591" spans="27:36">
      <c r="AA591" s="80" t="str">
        <f t="shared" si="16"/>
        <v>北蔡支行</v>
      </c>
      <c r="AB591" t="s">
        <v>777</v>
      </c>
      <c r="AC591">
        <v>0</v>
      </c>
      <c r="AD591">
        <v>0</v>
      </c>
      <c r="AE591"/>
      <c r="AF591"/>
      <c r="AG591" s="80" t="str">
        <f>IFERROR(VLOOKUP(AB591,$AI:$AJ,2,FALSE),0)</f>
        <v>北蔡支行</v>
      </c>
      <c r="AI591" s="89" t="s">
        <v>956</v>
      </c>
      <c r="AJ591" s="89" t="s">
        <v>199</v>
      </c>
    </row>
    <row r="592" spans="27:36">
      <c r="AA592" s="80" t="str">
        <f t="shared" si="16"/>
        <v>王港支行</v>
      </c>
      <c r="AB592" t="s">
        <v>955</v>
      </c>
      <c r="AC592">
        <v>0</v>
      </c>
      <c r="AD592">
        <v>75262</v>
      </c>
      <c r="AE592"/>
      <c r="AF592"/>
      <c r="AG592" s="80" t="str">
        <f>IFERROR(VLOOKUP(AB592,$AI:$AJ,2,FALSE),0)</f>
        <v>王港支行</v>
      </c>
      <c r="AI592" s="89" t="s">
        <v>459</v>
      </c>
      <c r="AJ592" s="89" t="s">
        <v>157</v>
      </c>
    </row>
    <row r="593" spans="27:36">
      <c r="AA593" s="80" t="str">
        <f t="shared" si="16"/>
        <v>黄楼支行</v>
      </c>
      <c r="AB593" t="s">
        <v>957</v>
      </c>
      <c r="AC593">
        <v>0</v>
      </c>
      <c r="AD593">
        <v>0</v>
      </c>
      <c r="AE593"/>
      <c r="AF593"/>
      <c r="AG593" s="80" t="str">
        <f>IFERROR(VLOOKUP(AB593,$AI:$AJ,2,FALSE),0)</f>
        <v>黄楼支行</v>
      </c>
      <c r="AI593" s="89" t="s">
        <v>625</v>
      </c>
      <c r="AJ593" s="89" t="s">
        <v>107</v>
      </c>
    </row>
    <row r="594" spans="27:36">
      <c r="AA594" s="80" t="str">
        <f t="shared" si="16"/>
        <v>江镇支行</v>
      </c>
      <c r="AB594" t="s">
        <v>958</v>
      </c>
      <c r="AC594">
        <v>0</v>
      </c>
      <c r="AD594">
        <v>0</v>
      </c>
      <c r="AE594"/>
      <c r="AF594"/>
      <c r="AG594" s="80" t="str">
        <f>IFERROR(VLOOKUP(AB594,$AI:$AJ,2,FALSE),0)</f>
        <v>江镇支行</v>
      </c>
      <c r="AI594" s="89" t="s">
        <v>549</v>
      </c>
      <c r="AJ594" s="89" t="s">
        <v>157</v>
      </c>
    </row>
    <row r="595" spans="27:36">
      <c r="AA595" s="80" t="str">
        <f t="shared" si="16"/>
        <v>授信审批部</v>
      </c>
      <c r="AB595" t="s">
        <v>538</v>
      </c>
      <c r="AC595">
        <v>0</v>
      </c>
      <c r="AD595">
        <v>0</v>
      </c>
      <c r="AE595"/>
      <c r="AF595"/>
      <c r="AG595" s="80" t="str">
        <f>IFERROR(VLOOKUP(AB595,$AI:$AJ,2,FALSE),0)</f>
        <v>授信审批部</v>
      </c>
      <c r="AI595" s="91" t="s">
        <v>553</v>
      </c>
      <c r="AJ595" s="89" t="s">
        <v>157</v>
      </c>
    </row>
    <row r="596" spans="27:36">
      <c r="AA596" s="80" t="str">
        <f t="shared" si="16"/>
        <v>南新支行</v>
      </c>
      <c r="AB596" t="s">
        <v>832</v>
      </c>
      <c r="AC596">
        <v>0</v>
      </c>
      <c r="AD596">
        <v>0</v>
      </c>
      <c r="AE596"/>
      <c r="AF596"/>
      <c r="AG596" s="80" t="str">
        <f>IFERROR(VLOOKUP(AB596,$AI:$AJ,2,FALSE),0)</f>
        <v>南新支行</v>
      </c>
      <c r="AI596" s="89" t="s">
        <v>646</v>
      </c>
      <c r="AJ596" s="89" t="s">
        <v>157</v>
      </c>
    </row>
    <row r="597" spans="27:36">
      <c r="AA597" s="80">
        <f t="shared" si="16"/>
        <v>0</v>
      </c>
      <c r="AB597" t="s">
        <v>959</v>
      </c>
      <c r="AC597">
        <v>0</v>
      </c>
      <c r="AD597">
        <v>0</v>
      </c>
      <c r="AE597"/>
      <c r="AF597"/>
      <c r="AG597" s="80">
        <f>IFERROR(VLOOKUP(AB597,$AI:$AJ,2,FALSE),0)</f>
        <v>0</v>
      </c>
      <c r="AI597" s="92" t="s">
        <v>960</v>
      </c>
      <c r="AJ597" s="89" t="s">
        <v>157</v>
      </c>
    </row>
    <row r="598" spans="27:36">
      <c r="AA598" s="80" t="str">
        <f t="shared" si="16"/>
        <v>运营管理部</v>
      </c>
      <c r="AB598" t="s">
        <v>307</v>
      </c>
      <c r="AC598">
        <v>0</v>
      </c>
      <c r="AD598">
        <v>0</v>
      </c>
      <c r="AE598"/>
      <c r="AF598"/>
      <c r="AG598" s="80" t="str">
        <f>IFERROR(VLOOKUP(AB598,$AI:$AJ,2,FALSE),0)</f>
        <v>运营管理部</v>
      </c>
      <c r="AI598" s="93" t="s">
        <v>961</v>
      </c>
      <c r="AJ598" s="89" t="s">
        <v>157</v>
      </c>
    </row>
    <row r="599" spans="27:36">
      <c r="AA599" s="80" t="str">
        <f t="shared" si="16"/>
        <v>金桥支行</v>
      </c>
      <c r="AB599" t="s">
        <v>249</v>
      </c>
      <c r="AC599">
        <v>0</v>
      </c>
      <c r="AD599">
        <v>0</v>
      </c>
      <c r="AE599"/>
      <c r="AF599"/>
      <c r="AG599" s="80" t="str">
        <f>IFERROR(VLOOKUP(AB599,$AI:$AJ,2,FALSE),0)</f>
        <v>金桥支行</v>
      </c>
      <c r="AI599" s="94" t="s">
        <v>962</v>
      </c>
      <c r="AJ599" s="89" t="s">
        <v>66</v>
      </c>
    </row>
    <row r="600" spans="27:36">
      <c r="AA600" s="80" t="str">
        <f t="shared" si="16"/>
        <v>高桥支行</v>
      </c>
      <c r="AB600" t="s">
        <v>481</v>
      </c>
      <c r="AC600">
        <v>0</v>
      </c>
      <c r="AD600">
        <v>292000</v>
      </c>
      <c r="AE600"/>
      <c r="AF600"/>
      <c r="AG600" s="80" t="str">
        <f>IFERROR(VLOOKUP(AB600,$AI:$AJ,2,FALSE),0)</f>
        <v>高桥支行</v>
      </c>
      <c r="AI600" s="89" t="s">
        <v>567</v>
      </c>
      <c r="AJ600" s="89" t="s">
        <v>66</v>
      </c>
    </row>
    <row r="601" spans="27:36">
      <c r="AA601" s="80" t="str">
        <f t="shared" si="16"/>
        <v>北蔡支行</v>
      </c>
      <c r="AB601" t="s">
        <v>788</v>
      </c>
      <c r="AC601">
        <v>0</v>
      </c>
      <c r="AD601">
        <v>25000</v>
      </c>
      <c r="AE601"/>
      <c r="AF601"/>
      <c r="AG601" s="80" t="str">
        <f>IFERROR(VLOOKUP(AB601,$AI:$AJ,2,FALSE),0)</f>
        <v>北蔡支行</v>
      </c>
      <c r="AI601" s="89" t="s">
        <v>963</v>
      </c>
      <c r="AJ601" s="89" t="s">
        <v>66</v>
      </c>
    </row>
    <row r="602" spans="27:36">
      <c r="AA602" s="80" t="str">
        <f t="shared" si="16"/>
        <v>洋泾支行</v>
      </c>
      <c r="AB602" t="s">
        <v>703</v>
      </c>
      <c r="AC602">
        <v>6</v>
      </c>
      <c r="AD602">
        <v>0</v>
      </c>
      <c r="AE602"/>
      <c r="AF602"/>
      <c r="AG602" s="80" t="str">
        <f>IFERROR(VLOOKUP(AB602,$AI:$AJ,2,FALSE),0)</f>
        <v>洋泾支行</v>
      </c>
      <c r="AI602" s="89" t="s">
        <v>136</v>
      </c>
      <c r="AJ602" s="89" t="s">
        <v>66</v>
      </c>
    </row>
    <row r="603" spans="27:36">
      <c r="AA603" s="80" t="str">
        <f t="shared" si="16"/>
        <v>江镇支行</v>
      </c>
      <c r="AB603" t="s">
        <v>964</v>
      </c>
      <c r="AC603">
        <v>0</v>
      </c>
      <c r="AD603">
        <v>0</v>
      </c>
      <c r="AE603"/>
      <c r="AF603"/>
      <c r="AG603" s="80" t="str">
        <f>IFERROR(VLOOKUP(AB603,$AI:$AJ,2,FALSE),0)</f>
        <v>江镇支行</v>
      </c>
      <c r="AI603" s="89" t="s">
        <v>711</v>
      </c>
      <c r="AJ603" s="89" t="s">
        <v>66</v>
      </c>
    </row>
    <row r="604" spans="27:36">
      <c r="AA604" s="80">
        <f t="shared" si="16"/>
        <v>0</v>
      </c>
      <c r="AB604" t="s">
        <v>965</v>
      </c>
      <c r="AC604">
        <v>0</v>
      </c>
      <c r="AD604">
        <v>0</v>
      </c>
      <c r="AE604"/>
      <c r="AF604"/>
      <c r="AG604" s="80">
        <f>IFERROR(VLOOKUP(AB604,$AI:$AJ,2,FALSE),0)</f>
        <v>0</v>
      </c>
      <c r="AI604" s="89" t="s">
        <v>966</v>
      </c>
      <c r="AJ604" s="89" t="s">
        <v>66</v>
      </c>
    </row>
    <row r="605" spans="27:36">
      <c r="AA605" s="80" t="str">
        <f t="shared" si="16"/>
        <v>香山分理处</v>
      </c>
      <c r="AB605" t="s">
        <v>484</v>
      </c>
      <c r="AC605">
        <v>0</v>
      </c>
      <c r="AD605">
        <v>0</v>
      </c>
      <c r="AE605"/>
      <c r="AF605"/>
      <c r="AG605" s="80" t="str">
        <f>IFERROR(VLOOKUP(AB605,$AI:$AJ,2,FALSE),0)</f>
        <v>香山分理处</v>
      </c>
      <c r="AI605" s="89" t="s">
        <v>782</v>
      </c>
      <c r="AJ605" s="89" t="s">
        <v>66</v>
      </c>
    </row>
    <row r="606" spans="27:36">
      <c r="AA606" s="80">
        <f t="shared" si="16"/>
        <v>0</v>
      </c>
      <c r="AB606" t="s">
        <v>967</v>
      </c>
      <c r="AC606">
        <v>0</v>
      </c>
      <c r="AD606">
        <v>0</v>
      </c>
      <c r="AE606"/>
      <c r="AF606"/>
      <c r="AG606" s="80">
        <f>IFERROR(VLOOKUP(AB606,$AI:$AJ,2,FALSE),0)</f>
        <v>0</v>
      </c>
      <c r="AI606" s="89" t="s">
        <v>969</v>
      </c>
      <c r="AJ606" s="89" t="s">
        <v>66</v>
      </c>
    </row>
    <row r="607" spans="27:36">
      <c r="AA607" s="80" t="str">
        <f t="shared" si="16"/>
        <v>黄楼支行</v>
      </c>
      <c r="AB607" t="s">
        <v>968</v>
      </c>
      <c r="AC607">
        <v>0</v>
      </c>
      <c r="AD607">
        <v>0</v>
      </c>
      <c r="AE607"/>
      <c r="AF607"/>
      <c r="AG607" s="80" t="str">
        <f>IFERROR(VLOOKUP(AB607,$AI:$AJ,2,FALSE),0)</f>
        <v>黄楼支行</v>
      </c>
      <c r="AI607" s="89" t="s">
        <v>971</v>
      </c>
      <c r="AJ607" s="89" t="s">
        <v>66</v>
      </c>
    </row>
    <row r="608" spans="27:36">
      <c r="AA608" s="80" t="str">
        <f t="shared" si="16"/>
        <v>唐镇支行</v>
      </c>
      <c r="AB608" t="s">
        <v>970</v>
      </c>
      <c r="AC608">
        <v>0</v>
      </c>
      <c r="AD608">
        <v>0</v>
      </c>
      <c r="AE608"/>
      <c r="AF608"/>
      <c r="AG608" s="80" t="str">
        <f>IFERROR(VLOOKUP(AB608,$AI:$AJ,2,FALSE),0)</f>
        <v>唐镇支行</v>
      </c>
      <c r="AI608" s="89" t="s">
        <v>972</v>
      </c>
      <c r="AJ608" s="89" t="s">
        <v>66</v>
      </c>
    </row>
    <row r="609" spans="27:36">
      <c r="AA609" s="80" t="str">
        <f t="shared" si="16"/>
        <v>御桥分理处</v>
      </c>
      <c r="AB609" t="s">
        <v>486</v>
      </c>
      <c r="AC609">
        <v>0</v>
      </c>
      <c r="AD609">
        <v>0</v>
      </c>
      <c r="AE609"/>
      <c r="AF609"/>
      <c r="AG609" s="80" t="str">
        <f>IFERROR(VLOOKUP(AB609,$AI:$AJ,2,FALSE),0)</f>
        <v>御桥分理处</v>
      </c>
      <c r="AI609" s="89" t="s">
        <v>974</v>
      </c>
      <c r="AJ609" s="89" t="s">
        <v>66</v>
      </c>
    </row>
    <row r="610" spans="27:36">
      <c r="AA610" s="80">
        <f t="shared" si="16"/>
        <v>0</v>
      </c>
      <c r="AB610" t="s">
        <v>973</v>
      </c>
      <c r="AC610">
        <v>0</v>
      </c>
      <c r="AD610">
        <v>0</v>
      </c>
      <c r="AE610"/>
      <c r="AF610"/>
      <c r="AG610" s="80">
        <f>IFERROR(VLOOKUP(AB610,$AI:$AJ,2,FALSE),0)</f>
        <v>0</v>
      </c>
      <c r="AI610" s="89" t="s">
        <v>475</v>
      </c>
      <c r="AJ610" s="89" t="s">
        <v>66</v>
      </c>
    </row>
    <row r="611" spans="27:36">
      <c r="AA611" s="80" t="str">
        <f t="shared" si="16"/>
        <v>三林支行</v>
      </c>
      <c r="AB611" t="s">
        <v>732</v>
      </c>
      <c r="AC611">
        <v>0</v>
      </c>
      <c r="AD611">
        <v>0</v>
      </c>
      <c r="AE611"/>
      <c r="AF611"/>
      <c r="AG611" s="80" t="str">
        <f>IFERROR(VLOOKUP(AB611,$AI:$AJ,2,FALSE),0)</f>
        <v>三林支行</v>
      </c>
      <c r="AI611" s="89" t="s">
        <v>203</v>
      </c>
      <c r="AJ611" s="89" t="s">
        <v>163</v>
      </c>
    </row>
    <row r="612" spans="27:36">
      <c r="AA612" s="80" t="str">
        <f t="shared" si="16"/>
        <v>洋泾支行</v>
      </c>
      <c r="AB612" t="s">
        <v>194</v>
      </c>
      <c r="AC612">
        <v>1</v>
      </c>
      <c r="AD612">
        <v>200000</v>
      </c>
      <c r="AE612"/>
      <c r="AF612"/>
      <c r="AG612" s="80" t="str">
        <f>IFERROR(VLOOKUP(AB612,$AI:$AJ,2,FALSE),0)</f>
        <v>洋泾支行</v>
      </c>
      <c r="AI612" s="89" t="s">
        <v>493</v>
      </c>
      <c r="AJ612" s="89" t="s">
        <v>66</v>
      </c>
    </row>
    <row r="613" spans="27:36">
      <c r="AA613" s="80" t="str">
        <f t="shared" si="16"/>
        <v>高东支行</v>
      </c>
      <c r="AB613" t="s">
        <v>938</v>
      </c>
      <c r="AC613">
        <v>0</v>
      </c>
      <c r="AD613">
        <v>100000</v>
      </c>
      <c r="AE613"/>
      <c r="AF613"/>
      <c r="AG613" s="80" t="str">
        <f>IFERROR(VLOOKUP(AB613,$AI:$AJ,2,FALSE),0)</f>
        <v>高东支行</v>
      </c>
      <c r="AI613" s="89" t="s">
        <v>596</v>
      </c>
      <c r="AJ613" s="89" t="s">
        <v>66</v>
      </c>
    </row>
    <row r="614" spans="27:36">
      <c r="AA614" s="80">
        <f t="shared" si="16"/>
        <v>0</v>
      </c>
      <c r="AB614" t="s">
        <v>975</v>
      </c>
      <c r="AC614">
        <v>0</v>
      </c>
      <c r="AD614">
        <v>0</v>
      </c>
      <c r="AE614"/>
      <c r="AF614"/>
      <c r="AG614" s="80">
        <f>IFERROR(VLOOKUP(AB614,$AI:$AJ,2,FALSE),0)</f>
        <v>0</v>
      </c>
      <c r="AI614" s="89" t="s">
        <v>976</v>
      </c>
      <c r="AJ614" s="89" t="s">
        <v>66</v>
      </c>
    </row>
    <row r="615" spans="27:36">
      <c r="AA615" s="80" t="str">
        <f t="shared" si="16"/>
        <v>张江支行</v>
      </c>
      <c r="AB615" t="s">
        <v>614</v>
      </c>
      <c r="AC615">
        <v>0</v>
      </c>
      <c r="AD615">
        <v>0</v>
      </c>
      <c r="AE615"/>
      <c r="AF615"/>
      <c r="AG615" s="80" t="str">
        <f>IFERROR(VLOOKUP(AB615,$AI:$AJ,2,FALSE),0)</f>
        <v>张江支行</v>
      </c>
      <c r="AI615" s="89" t="s">
        <v>977</v>
      </c>
      <c r="AJ615" s="89" t="s">
        <v>66</v>
      </c>
    </row>
    <row r="616" spans="27:36">
      <c r="AA616" s="80" t="str">
        <f t="shared" si="16"/>
        <v>零售金融部</v>
      </c>
      <c r="AB616" t="s">
        <v>1063</v>
      </c>
      <c r="AC616">
        <v>0</v>
      </c>
      <c r="AD616">
        <v>1000</v>
      </c>
      <c r="AE616"/>
      <c r="AF616"/>
      <c r="AG616" s="80" t="str">
        <f>IFERROR(VLOOKUP(AB616,$AI:$AJ,2,FALSE),0)</f>
        <v>零售金融部</v>
      </c>
      <c r="AI616" s="89" t="s">
        <v>979</v>
      </c>
      <c r="AJ616" s="89" t="s">
        <v>66</v>
      </c>
    </row>
    <row r="617" spans="27:36">
      <c r="AA617" s="80" t="str">
        <f t="shared" si="16"/>
        <v>合庆支行</v>
      </c>
      <c r="AB617" t="s">
        <v>978</v>
      </c>
      <c r="AC617">
        <v>0</v>
      </c>
      <c r="AD617">
        <v>0</v>
      </c>
      <c r="AE617"/>
      <c r="AF617"/>
      <c r="AG617" s="80" t="str">
        <f>IFERROR(VLOOKUP(AB617,$AI:$AJ,2,FALSE),0)</f>
        <v>合庆支行</v>
      </c>
      <c r="AI617" s="89" t="s">
        <v>358</v>
      </c>
      <c r="AJ617" s="89" t="s">
        <v>66</v>
      </c>
    </row>
    <row r="618" spans="27:36">
      <c r="AA618" s="80" t="str">
        <f t="shared" si="16"/>
        <v>香山分理处</v>
      </c>
      <c r="AB618" t="s">
        <v>675</v>
      </c>
      <c r="AC618">
        <v>0</v>
      </c>
      <c r="AD618">
        <v>0</v>
      </c>
      <c r="AE618"/>
      <c r="AF618"/>
      <c r="AG618" s="80" t="str">
        <f>IFERROR(VLOOKUP(AB618,$AI:$AJ,2,FALSE),0)</f>
        <v>香山分理处</v>
      </c>
      <c r="AI618" s="89" t="s">
        <v>980</v>
      </c>
      <c r="AJ618" s="89" t="s">
        <v>66</v>
      </c>
    </row>
    <row r="619" spans="27:36">
      <c r="AA619" s="80" t="str">
        <f t="shared" si="16"/>
        <v>合庆支行</v>
      </c>
      <c r="AB619" t="s">
        <v>491</v>
      </c>
      <c r="AC619">
        <v>0</v>
      </c>
      <c r="AD619">
        <v>0</v>
      </c>
      <c r="AE619"/>
      <c r="AF619"/>
      <c r="AG619" s="80" t="str">
        <f>IFERROR(VLOOKUP(AB619,$AI:$AJ,2,FALSE),0)</f>
        <v>合庆支行</v>
      </c>
      <c r="AI619" s="93" t="s">
        <v>97</v>
      </c>
      <c r="AJ619" s="89" t="s">
        <v>66</v>
      </c>
    </row>
    <row r="620" spans="27:36">
      <c r="AA620" s="80" t="str">
        <f t="shared" si="16"/>
        <v>三林支行</v>
      </c>
      <c r="AB620" t="s">
        <v>722</v>
      </c>
      <c r="AC620">
        <v>0</v>
      </c>
      <c r="AD620">
        <v>27700</v>
      </c>
      <c r="AE620"/>
      <c r="AF620"/>
      <c r="AG620" s="80" t="str">
        <f>IFERROR(VLOOKUP(AB620,$AI:$AJ,2,FALSE),0)</f>
        <v>三林支行</v>
      </c>
      <c r="AI620" s="94" t="s">
        <v>468</v>
      </c>
      <c r="AJ620" s="89" t="s">
        <v>163</v>
      </c>
    </row>
    <row r="621" spans="27:36">
      <c r="AA621" s="80">
        <f t="shared" si="16"/>
        <v>0</v>
      </c>
      <c r="AB621" t="s">
        <v>981</v>
      </c>
      <c r="AC621">
        <v>0</v>
      </c>
      <c r="AD621">
        <v>0</v>
      </c>
      <c r="AE621"/>
      <c r="AF621"/>
      <c r="AG621" s="80">
        <f>IFERROR(VLOOKUP(AB621,$AI:$AJ,2,FALSE),0)</f>
        <v>0</v>
      </c>
      <c r="AI621" s="89" t="s">
        <v>342</v>
      </c>
      <c r="AJ621" s="89" t="s">
        <v>163</v>
      </c>
    </row>
    <row r="622" spans="27:36">
      <c r="AA622" s="80" t="str">
        <f t="shared" si="16"/>
        <v>市场一部</v>
      </c>
      <c r="AB622" t="s">
        <v>588</v>
      </c>
      <c r="AC622">
        <v>0</v>
      </c>
      <c r="AD622">
        <v>0</v>
      </c>
      <c r="AE622"/>
      <c r="AF622"/>
      <c r="AG622" s="80" t="str">
        <f>IFERROR(VLOOKUP(AB622,$AI:$AJ,2,FALSE),0)</f>
        <v>市场一部</v>
      </c>
      <c r="AI622" s="89" t="s">
        <v>536</v>
      </c>
      <c r="AJ622" s="89" t="s">
        <v>163</v>
      </c>
    </row>
    <row r="623" spans="27:36">
      <c r="AA623" s="80" t="str">
        <f t="shared" si="16"/>
        <v>张江支行</v>
      </c>
      <c r="AB623" t="s">
        <v>493</v>
      </c>
      <c r="AC623">
        <v>0</v>
      </c>
      <c r="AD623">
        <v>0</v>
      </c>
      <c r="AE623"/>
      <c r="AF623"/>
      <c r="AG623" s="80" t="str">
        <f>IFERROR(VLOOKUP(AB623,$AI:$AJ,2,FALSE),0)</f>
        <v>张江支行</v>
      </c>
      <c r="AI623" s="89" t="s">
        <v>399</v>
      </c>
      <c r="AJ623" s="89" t="s">
        <v>290</v>
      </c>
    </row>
    <row r="624" spans="27:36">
      <c r="AA624" s="80" t="str">
        <f t="shared" si="16"/>
        <v>曹路支行</v>
      </c>
      <c r="AB624" t="s">
        <v>496</v>
      </c>
      <c r="AC624">
        <v>0</v>
      </c>
      <c r="AD624">
        <v>74700</v>
      </c>
      <c r="AE624"/>
      <c r="AF624"/>
      <c r="AG624" s="80" t="str">
        <f>IFERROR(VLOOKUP(AB624,$AI:$AJ,2,FALSE),0)</f>
        <v>曹路支行</v>
      </c>
      <c r="AI624" s="89" t="s">
        <v>743</v>
      </c>
      <c r="AJ624" s="89" t="s">
        <v>163</v>
      </c>
    </row>
    <row r="625" spans="27:36">
      <c r="AA625" s="80" t="str">
        <f t="shared" si="16"/>
        <v>营业部</v>
      </c>
      <c r="AB625" t="s">
        <v>637</v>
      </c>
      <c r="AC625">
        <v>0</v>
      </c>
      <c r="AD625">
        <v>0</v>
      </c>
      <c r="AE625"/>
      <c r="AF625"/>
      <c r="AG625" s="80" t="str">
        <f>IFERROR(VLOOKUP(AB625,$AI:$AJ,2,FALSE),0)</f>
        <v>营业部</v>
      </c>
      <c r="AI625" s="89" t="s">
        <v>983</v>
      </c>
      <c r="AJ625" s="89" t="s">
        <v>163</v>
      </c>
    </row>
    <row r="626" spans="27:36">
      <c r="AA626" s="80" t="str">
        <f t="shared" si="16"/>
        <v>川沙支行</v>
      </c>
      <c r="AB626" t="s">
        <v>982</v>
      </c>
      <c r="AC626">
        <v>0</v>
      </c>
      <c r="AD626">
        <v>0</v>
      </c>
      <c r="AE626"/>
      <c r="AF626"/>
      <c r="AG626" s="80" t="str">
        <f>IFERROR(VLOOKUP(AB626,$AI:$AJ,2,FALSE),0)</f>
        <v>川沙支行</v>
      </c>
      <c r="AI626" s="89" t="s">
        <v>985</v>
      </c>
      <c r="AJ626" s="89" t="s">
        <v>163</v>
      </c>
    </row>
    <row r="627" spans="27:36">
      <c r="AA627" s="80" t="str">
        <f t="shared" si="16"/>
        <v>黄楼支行</v>
      </c>
      <c r="AB627" t="s">
        <v>984</v>
      </c>
      <c r="AC627">
        <v>0</v>
      </c>
      <c r="AD627">
        <v>0</v>
      </c>
      <c r="AE627"/>
      <c r="AF627"/>
      <c r="AG627" s="80" t="str">
        <f>IFERROR(VLOOKUP(AB627,$AI:$AJ,2,FALSE),0)</f>
        <v>黄楼支行</v>
      </c>
      <c r="AI627" s="89" t="s">
        <v>986</v>
      </c>
      <c r="AJ627" s="89" t="s">
        <v>163</v>
      </c>
    </row>
    <row r="628" spans="27:36">
      <c r="AA628" s="80" t="str">
        <f t="shared" si="16"/>
        <v>和炯路支行</v>
      </c>
      <c r="AB628" t="s">
        <v>754</v>
      </c>
      <c r="AC628">
        <v>0</v>
      </c>
      <c r="AD628">
        <v>0</v>
      </c>
      <c r="AE628"/>
      <c r="AF628"/>
      <c r="AG628" s="80" t="str">
        <f>IFERROR(VLOOKUP(AB628,$AI:$AJ,2,FALSE),0)</f>
        <v>和炯路支行</v>
      </c>
      <c r="AI628" s="89" t="s">
        <v>988</v>
      </c>
      <c r="AJ628" s="89" t="s">
        <v>163</v>
      </c>
    </row>
    <row r="629" spans="27:36">
      <c r="AA629" s="80" t="str">
        <f t="shared" si="16"/>
        <v>川沙支行</v>
      </c>
      <c r="AB629" t="s">
        <v>987</v>
      </c>
      <c r="AC629">
        <v>0</v>
      </c>
      <c r="AD629">
        <v>0</v>
      </c>
      <c r="AE629"/>
      <c r="AF629"/>
      <c r="AG629" s="80" t="str">
        <f>IFERROR(VLOOKUP(AB629,$AI:$AJ,2,FALSE),0)</f>
        <v>川沙支行</v>
      </c>
      <c r="AI629" s="93" t="s">
        <v>522</v>
      </c>
      <c r="AJ629" s="89" t="s">
        <v>290</v>
      </c>
    </row>
    <row r="630" spans="27:36">
      <c r="AA630" s="80" t="str">
        <f t="shared" si="16"/>
        <v>金杨支行</v>
      </c>
      <c r="AB630" t="s">
        <v>863</v>
      </c>
      <c r="AC630">
        <v>0</v>
      </c>
      <c r="AD630">
        <v>0</v>
      </c>
      <c r="AE630"/>
      <c r="AF630"/>
      <c r="AG630" s="80" t="str">
        <f>IFERROR(VLOOKUP(AB630,$AI:$AJ,2,FALSE),0)</f>
        <v>金杨支行</v>
      </c>
      <c r="AI630" s="94" t="s">
        <v>140</v>
      </c>
      <c r="AJ630" s="89" t="s">
        <v>32</v>
      </c>
    </row>
    <row r="631" spans="27:36">
      <c r="AA631" s="80" t="str">
        <f t="shared" si="16"/>
        <v>凌兆分理处</v>
      </c>
      <c r="AB631" t="s">
        <v>763</v>
      </c>
      <c r="AC631">
        <v>6</v>
      </c>
      <c r="AD631">
        <v>58000</v>
      </c>
      <c r="AE631"/>
      <c r="AF631"/>
      <c r="AG631" s="80" t="str">
        <f>IFERROR(VLOOKUP(AB631,$AI:$AJ,2,FALSE),0)</f>
        <v>凌兆分理处</v>
      </c>
      <c r="AI631" s="89" t="s">
        <v>215</v>
      </c>
      <c r="AJ631" s="89" t="s">
        <v>290</v>
      </c>
    </row>
    <row r="632" spans="27:36">
      <c r="AA632" s="80">
        <f t="shared" si="16"/>
        <v>0</v>
      </c>
      <c r="AB632" t="s">
        <v>989</v>
      </c>
      <c r="AC632">
        <v>0</v>
      </c>
      <c r="AD632">
        <v>0</v>
      </c>
      <c r="AE632"/>
      <c r="AF632"/>
      <c r="AG632" s="80">
        <f>IFERROR(VLOOKUP(AB632,$AI:$AJ,2,FALSE),0)</f>
        <v>0</v>
      </c>
      <c r="AI632" s="89" t="s">
        <v>942</v>
      </c>
      <c r="AJ632" s="89" t="s">
        <v>290</v>
      </c>
    </row>
    <row r="633" spans="27:36">
      <c r="AA633" s="80" t="str">
        <f t="shared" si="16"/>
        <v>御桥分理处</v>
      </c>
      <c r="AB633" t="s">
        <v>836</v>
      </c>
      <c r="AC633">
        <v>0</v>
      </c>
      <c r="AD633">
        <v>0</v>
      </c>
      <c r="AE633"/>
      <c r="AF633"/>
      <c r="AG633" s="80" t="str">
        <f>IFERROR(VLOOKUP(AB633,$AI:$AJ,2,FALSE),0)</f>
        <v>御桥分理处</v>
      </c>
      <c r="AI633" s="89" t="s">
        <v>990</v>
      </c>
      <c r="AJ633" s="89" t="s">
        <v>290</v>
      </c>
    </row>
    <row r="634" spans="27:36">
      <c r="AA634" s="80" t="str">
        <f t="shared" si="16"/>
        <v>张江支行</v>
      </c>
      <c r="AB634" t="s">
        <v>971</v>
      </c>
      <c r="AC634">
        <v>0</v>
      </c>
      <c r="AD634">
        <v>0</v>
      </c>
      <c r="AE634"/>
      <c r="AF634"/>
      <c r="AG634" s="80" t="str">
        <f>IFERROR(VLOOKUP(AB634,$AI:$AJ,2,FALSE),0)</f>
        <v>张江支行</v>
      </c>
      <c r="AI634" s="89" t="s">
        <v>991</v>
      </c>
      <c r="AJ634" s="89" t="s">
        <v>290</v>
      </c>
    </row>
    <row r="635" spans="27:36">
      <c r="AA635" s="80" t="str">
        <f t="shared" si="16"/>
        <v>运营管理部</v>
      </c>
      <c r="AB635" t="s">
        <v>377</v>
      </c>
      <c r="AC635">
        <v>0</v>
      </c>
      <c r="AD635">
        <v>0</v>
      </c>
      <c r="AE635"/>
      <c r="AF635"/>
      <c r="AG635" s="80" t="str">
        <f>IFERROR(VLOOKUP(AB635,$AI:$AJ,2,FALSE),0)</f>
        <v>运营管理部</v>
      </c>
      <c r="AI635" s="89" t="s">
        <v>992</v>
      </c>
      <c r="AJ635" s="89" t="s">
        <v>290</v>
      </c>
    </row>
    <row r="636" spans="27:36">
      <c r="AA636" s="80" t="str">
        <f t="shared" si="16"/>
        <v>运营管理部</v>
      </c>
      <c r="AB636" t="s">
        <v>380</v>
      </c>
      <c r="AC636">
        <v>0</v>
      </c>
      <c r="AD636">
        <v>0</v>
      </c>
      <c r="AE636"/>
      <c r="AF636"/>
      <c r="AG636" s="80" t="str">
        <f>IFERROR(VLOOKUP(AB636,$AI:$AJ,2,FALSE),0)</f>
        <v>运营管理部</v>
      </c>
      <c r="AI636" s="91" t="s">
        <v>993</v>
      </c>
      <c r="AJ636" s="89" t="s">
        <v>107</v>
      </c>
    </row>
    <row r="637" spans="27:36">
      <c r="AA637" s="80" t="str">
        <f t="shared" si="16"/>
        <v>蔡路支行</v>
      </c>
      <c r="AB637" t="s">
        <v>499</v>
      </c>
      <c r="AC637">
        <v>0</v>
      </c>
      <c r="AD637">
        <v>0</v>
      </c>
      <c r="AE637"/>
      <c r="AF637"/>
      <c r="AG637" s="80" t="str">
        <f>IFERROR(VLOOKUP(AB637,$AI:$AJ,2,FALSE),0)</f>
        <v>蔡路支行</v>
      </c>
      <c r="AI637" s="93" t="s">
        <v>343</v>
      </c>
      <c r="AJ637" s="89" t="s">
        <v>107</v>
      </c>
    </row>
    <row r="638" spans="27:36">
      <c r="AA638" s="80" t="str">
        <f t="shared" si="16"/>
        <v>运营管理部</v>
      </c>
      <c r="AB638" t="s">
        <v>404</v>
      </c>
      <c r="AC638">
        <v>0</v>
      </c>
      <c r="AD638">
        <v>0</v>
      </c>
      <c r="AE638"/>
      <c r="AF638"/>
      <c r="AG638" s="80" t="str">
        <f>IFERROR(VLOOKUP(AB638,$AI:$AJ,2,FALSE),0)</f>
        <v>运营管理部</v>
      </c>
      <c r="AI638" s="92" t="s">
        <v>919</v>
      </c>
      <c r="AJ638" s="89" t="s">
        <v>107</v>
      </c>
    </row>
    <row r="639" spans="27:36">
      <c r="AA639" s="80" t="str">
        <f t="shared" si="16"/>
        <v>曹路支行</v>
      </c>
      <c r="AB639" t="s">
        <v>871</v>
      </c>
      <c r="AC639">
        <v>0</v>
      </c>
      <c r="AD639">
        <v>0</v>
      </c>
      <c r="AE639"/>
      <c r="AF639"/>
      <c r="AG639" s="80" t="str">
        <f>IFERROR(VLOOKUP(AB639,$AI:$AJ,2,FALSE),0)</f>
        <v>曹路支行</v>
      </c>
      <c r="AI639" s="94" t="s">
        <v>970</v>
      </c>
      <c r="AJ639" s="89" t="s">
        <v>107</v>
      </c>
    </row>
    <row r="640" spans="27:36">
      <c r="AA640" s="80" t="str">
        <f t="shared" si="16"/>
        <v>施湾支行</v>
      </c>
      <c r="AB640" t="s">
        <v>502</v>
      </c>
      <c r="AC640">
        <v>0</v>
      </c>
      <c r="AD640">
        <v>13000</v>
      </c>
      <c r="AE640"/>
      <c r="AF640"/>
      <c r="AG640" s="80" t="str">
        <f>IFERROR(VLOOKUP(AB640,$AI:$AJ,2,FALSE),0)</f>
        <v>施湾支行</v>
      </c>
      <c r="AI640" s="89" t="s">
        <v>798</v>
      </c>
      <c r="AJ640" s="89" t="s">
        <v>107</v>
      </c>
    </row>
    <row r="641" spans="27:36">
      <c r="AA641" s="80" t="str">
        <f t="shared" si="16"/>
        <v>张江支行</v>
      </c>
      <c r="AB641" t="s">
        <v>963</v>
      </c>
      <c r="AC641">
        <v>0</v>
      </c>
      <c r="AD641">
        <v>50000</v>
      </c>
      <c r="AE641"/>
      <c r="AF641"/>
      <c r="AG641" s="80" t="str">
        <f>IFERROR(VLOOKUP(AB641,$AI:$AJ,2,FALSE),0)</f>
        <v>张江支行</v>
      </c>
      <c r="AI641" s="89" t="s">
        <v>294</v>
      </c>
      <c r="AJ641" s="89" t="s">
        <v>107</v>
      </c>
    </row>
    <row r="642" spans="27:36">
      <c r="AA642" s="80" t="str">
        <f t="shared" ref="AA642:AA705" si="17">AG642</f>
        <v>施湾支行</v>
      </c>
      <c r="AB642" t="s">
        <v>994</v>
      </c>
      <c r="AC642">
        <v>0</v>
      </c>
      <c r="AD642">
        <v>0</v>
      </c>
      <c r="AE642"/>
      <c r="AF642"/>
      <c r="AG642" s="80" t="str">
        <f>IFERROR(VLOOKUP(AB642,$AI:$AJ,2,FALSE),0)</f>
        <v>施湾支行</v>
      </c>
      <c r="AI642" s="89" t="s">
        <v>838</v>
      </c>
      <c r="AJ642" s="89" t="s">
        <v>107</v>
      </c>
    </row>
    <row r="643" spans="27:36">
      <c r="AA643" s="80" t="str">
        <f t="shared" si="17"/>
        <v>零售金融部</v>
      </c>
      <c r="AB643" t="s">
        <v>261</v>
      </c>
      <c r="AC643">
        <v>0</v>
      </c>
      <c r="AD643">
        <v>0</v>
      </c>
      <c r="AE643"/>
      <c r="AF643"/>
      <c r="AG643" s="80" t="str">
        <f>IFERROR(VLOOKUP(AB643,$AI:$AJ,2,FALSE),0)</f>
        <v>零售金融部</v>
      </c>
      <c r="AI643" s="89" t="s">
        <v>457</v>
      </c>
      <c r="AJ643" s="89" t="s">
        <v>107</v>
      </c>
    </row>
    <row r="644" spans="27:36">
      <c r="AA644" s="80" t="str">
        <f t="shared" si="17"/>
        <v>川沙支行</v>
      </c>
      <c r="AB644" t="s">
        <v>995</v>
      </c>
      <c r="AC644">
        <v>0</v>
      </c>
      <c r="AD644">
        <v>0</v>
      </c>
      <c r="AE644"/>
      <c r="AF644"/>
      <c r="AG644" s="80" t="str">
        <f>IFERROR(VLOOKUP(AB644,$AI:$AJ,2,FALSE),0)</f>
        <v>川沙支行</v>
      </c>
      <c r="AI644" s="89" t="s">
        <v>652</v>
      </c>
      <c r="AJ644" s="89" t="s">
        <v>107</v>
      </c>
    </row>
    <row r="645" spans="27:36">
      <c r="AA645" s="80" t="str">
        <f t="shared" si="17"/>
        <v>南新支行</v>
      </c>
      <c r="AB645" t="s">
        <v>747</v>
      </c>
      <c r="AC645">
        <v>0</v>
      </c>
      <c r="AD645">
        <v>0</v>
      </c>
      <c r="AE645"/>
      <c r="AF645"/>
      <c r="AG645" s="80" t="str">
        <f>IFERROR(VLOOKUP(AB645,$AI:$AJ,2,FALSE),0)</f>
        <v>南新支行</v>
      </c>
      <c r="AI645" s="89" t="s">
        <v>996</v>
      </c>
      <c r="AJ645" s="89" t="s">
        <v>107</v>
      </c>
    </row>
    <row r="646" spans="27:36">
      <c r="AA646" s="80" t="str">
        <f t="shared" si="17"/>
        <v>杨思支行</v>
      </c>
      <c r="AB646" t="s">
        <v>198</v>
      </c>
      <c r="AC646">
        <v>3</v>
      </c>
      <c r="AD646">
        <v>0</v>
      </c>
      <c r="AE646"/>
      <c r="AF646"/>
      <c r="AG646" s="80" t="str">
        <f>IFERROR(VLOOKUP(AB646,$AI:$AJ,2,FALSE),0)</f>
        <v>杨思支行</v>
      </c>
      <c r="AI646" s="89" t="s">
        <v>437</v>
      </c>
      <c r="AJ646" s="89" t="s">
        <v>107</v>
      </c>
    </row>
    <row r="647" spans="27:36">
      <c r="AA647" s="80" t="str">
        <f t="shared" si="17"/>
        <v>江镇支行</v>
      </c>
      <c r="AB647" t="s">
        <v>997</v>
      </c>
      <c r="AC647">
        <v>0</v>
      </c>
      <c r="AD647">
        <v>0</v>
      </c>
      <c r="AE647"/>
      <c r="AF647"/>
      <c r="AG647" s="80" t="str">
        <f>IFERROR(VLOOKUP(AB647,$AI:$AJ,2,FALSE),0)</f>
        <v>江镇支行</v>
      </c>
      <c r="AI647" s="89" t="s">
        <v>110</v>
      </c>
      <c r="AJ647" s="89" t="s">
        <v>221</v>
      </c>
    </row>
    <row r="648" spans="27:36">
      <c r="AA648" s="80" t="str">
        <f t="shared" si="17"/>
        <v>北蔡支行</v>
      </c>
      <c r="AB648" t="s">
        <v>784</v>
      </c>
      <c r="AC648">
        <v>0</v>
      </c>
      <c r="AD648">
        <v>0</v>
      </c>
      <c r="AE648"/>
      <c r="AF648"/>
      <c r="AG648" s="80" t="str">
        <f>IFERROR(VLOOKUP(AB648,$AI:$AJ,2,FALSE),0)</f>
        <v>北蔡支行</v>
      </c>
      <c r="AI648" s="89" t="s">
        <v>544</v>
      </c>
      <c r="AJ648" s="89" t="s">
        <v>107</v>
      </c>
    </row>
    <row r="649" spans="27:36">
      <c r="AA649" s="80" t="str">
        <f t="shared" si="17"/>
        <v>潼港分理处</v>
      </c>
      <c r="AB649" t="s">
        <v>911</v>
      </c>
      <c r="AC649">
        <v>0</v>
      </c>
      <c r="AD649">
        <v>0</v>
      </c>
      <c r="AE649"/>
      <c r="AF649"/>
      <c r="AG649" s="80" t="str">
        <f>IFERROR(VLOOKUP(AB649,$AI:$AJ,2,FALSE),0)</f>
        <v>潼港分理处</v>
      </c>
      <c r="AI649" s="89" t="s">
        <v>362</v>
      </c>
      <c r="AJ649" s="89" t="s">
        <v>107</v>
      </c>
    </row>
    <row r="650" spans="27:36">
      <c r="AA650" s="80" t="str">
        <f t="shared" si="17"/>
        <v>运营管理部</v>
      </c>
      <c r="AB650" t="s">
        <v>383</v>
      </c>
      <c r="AC650">
        <v>0</v>
      </c>
      <c r="AD650">
        <v>0</v>
      </c>
      <c r="AE650"/>
      <c r="AF650"/>
      <c r="AG650" s="80" t="str">
        <f>IFERROR(VLOOKUP(AB650,$AI:$AJ,2,FALSE),0)</f>
        <v>运营管理部</v>
      </c>
      <c r="AI650" s="89" t="s">
        <v>998</v>
      </c>
      <c r="AJ650" s="89" t="s">
        <v>107</v>
      </c>
    </row>
    <row r="651" spans="27:36">
      <c r="AA651" s="80" t="str">
        <f t="shared" si="17"/>
        <v>营业部</v>
      </c>
      <c r="AB651" t="s">
        <v>598</v>
      </c>
      <c r="AC651">
        <v>0</v>
      </c>
      <c r="AD651">
        <v>6000</v>
      </c>
      <c r="AE651"/>
      <c r="AF651"/>
      <c r="AG651" s="80" t="str">
        <f>IFERROR(VLOOKUP(AB651,$AI:$AJ,2,FALSE),0)</f>
        <v>营业部</v>
      </c>
      <c r="AI651" s="89" t="s">
        <v>999</v>
      </c>
      <c r="AJ651" s="89" t="s">
        <v>107</v>
      </c>
    </row>
    <row r="652" spans="27:36">
      <c r="AA652" s="80" t="str">
        <f t="shared" si="17"/>
        <v>凌兆分理处</v>
      </c>
      <c r="AB652" t="s">
        <v>768</v>
      </c>
      <c r="AC652">
        <v>0</v>
      </c>
      <c r="AD652">
        <v>0</v>
      </c>
      <c r="AE652"/>
      <c r="AF652"/>
      <c r="AG652" s="80" t="str">
        <f>IFERROR(VLOOKUP(AB652,$AI:$AJ,2,FALSE),0)</f>
        <v>凌兆分理处</v>
      </c>
      <c r="AI652" s="89" t="s">
        <v>903</v>
      </c>
      <c r="AJ652" s="89" t="s">
        <v>107</v>
      </c>
    </row>
    <row r="653" spans="27:36">
      <c r="AA653" s="80">
        <f t="shared" si="17"/>
        <v>0</v>
      </c>
      <c r="AB653" t="s">
        <v>1000</v>
      </c>
      <c r="AC653">
        <v>0</v>
      </c>
      <c r="AD653">
        <v>0</v>
      </c>
      <c r="AE653"/>
      <c r="AF653"/>
      <c r="AG653" s="80">
        <f>IFERROR(VLOOKUP(AB653,$AI:$AJ,2,FALSE),0)</f>
        <v>0</v>
      </c>
      <c r="AI653" s="89" t="s">
        <v>1002</v>
      </c>
      <c r="AJ653" s="89" t="s">
        <v>107</v>
      </c>
    </row>
    <row r="654" spans="27:36">
      <c r="AA654" s="80" t="str">
        <f t="shared" si="17"/>
        <v>施湾支行</v>
      </c>
      <c r="AB654" t="s">
        <v>1001</v>
      </c>
      <c r="AC654">
        <v>0</v>
      </c>
      <c r="AD654">
        <v>0</v>
      </c>
      <c r="AE654"/>
      <c r="AF654"/>
      <c r="AG654" s="80" t="str">
        <f>IFERROR(VLOOKUP(AB654,$AI:$AJ,2,FALSE),0)</f>
        <v>施湾支行</v>
      </c>
      <c r="AI654" s="89" t="s">
        <v>878</v>
      </c>
      <c r="AJ654" s="89" t="s">
        <v>107</v>
      </c>
    </row>
    <row r="655" spans="27:36">
      <c r="AA655" s="80" t="str">
        <f t="shared" si="17"/>
        <v>花木支行</v>
      </c>
      <c r="AB655" t="s">
        <v>505</v>
      </c>
      <c r="AC655">
        <v>0</v>
      </c>
      <c r="AD655">
        <v>0</v>
      </c>
      <c r="AE655"/>
      <c r="AF655"/>
      <c r="AG655" s="80" t="str">
        <f>IFERROR(VLOOKUP(AB655,$AI:$AJ,2,FALSE),0)</f>
        <v>花木支行</v>
      </c>
      <c r="AI655" s="89" t="s">
        <v>1004</v>
      </c>
      <c r="AJ655" s="89" t="s">
        <v>107</v>
      </c>
    </row>
    <row r="656" spans="27:36">
      <c r="AA656" s="80" t="str">
        <f t="shared" si="17"/>
        <v>合庆支行</v>
      </c>
      <c r="AB656" t="s">
        <v>1003</v>
      </c>
      <c r="AC656">
        <v>0</v>
      </c>
      <c r="AD656">
        <v>100000</v>
      </c>
      <c r="AE656"/>
      <c r="AF656"/>
      <c r="AG656" s="80" t="str">
        <f>IFERROR(VLOOKUP(AB656,$AI:$AJ,2,FALSE),0)</f>
        <v>合庆支行</v>
      </c>
      <c r="AI656" s="93" t="s">
        <v>1005</v>
      </c>
      <c r="AJ656" s="89" t="s">
        <v>107</v>
      </c>
    </row>
    <row r="657" spans="27:36">
      <c r="AA657" s="80" t="str">
        <f t="shared" si="17"/>
        <v>运营管理部</v>
      </c>
      <c r="AB657" t="s">
        <v>406</v>
      </c>
      <c r="AC657">
        <v>0</v>
      </c>
      <c r="AD657">
        <v>0</v>
      </c>
      <c r="AE657"/>
      <c r="AF657"/>
      <c r="AG657" s="80" t="str">
        <f>IFERROR(VLOOKUP(AB657,$AI:$AJ,2,FALSE),0)</f>
        <v>运营管理部</v>
      </c>
      <c r="AI657" s="93" t="s">
        <v>955</v>
      </c>
      <c r="AJ657" s="89" t="s">
        <v>102</v>
      </c>
    </row>
    <row r="658" spans="27:36">
      <c r="AA658" s="80" t="str">
        <f t="shared" si="17"/>
        <v>高桥支行</v>
      </c>
      <c r="AB658" t="s">
        <v>508</v>
      </c>
      <c r="AC658">
        <v>0</v>
      </c>
      <c r="AD658">
        <v>0</v>
      </c>
      <c r="AE658"/>
      <c r="AF658"/>
      <c r="AG658" s="80" t="str">
        <f>IFERROR(VLOOKUP(AB658,$AI:$AJ,2,FALSE),0)</f>
        <v>高桥支行</v>
      </c>
      <c r="AI658" s="94" t="s">
        <v>452</v>
      </c>
      <c r="AJ658" s="89" t="s">
        <v>102</v>
      </c>
    </row>
    <row r="659" spans="27:36">
      <c r="AA659" s="80" t="str">
        <f t="shared" si="17"/>
        <v>杨园支行</v>
      </c>
      <c r="AB659" t="s">
        <v>510</v>
      </c>
      <c r="AC659">
        <v>0</v>
      </c>
      <c r="AD659">
        <v>0</v>
      </c>
      <c r="AE659"/>
      <c r="AF659"/>
      <c r="AG659" s="80" t="str">
        <f>IFERROR(VLOOKUP(AB659,$AI:$AJ,2,FALSE),0)</f>
        <v>杨园支行</v>
      </c>
      <c r="AI659" s="89" t="s">
        <v>83</v>
      </c>
      <c r="AJ659" s="89" t="s">
        <v>102</v>
      </c>
    </row>
    <row r="660" spans="27:36">
      <c r="AA660" s="80">
        <f t="shared" si="17"/>
        <v>0</v>
      </c>
      <c r="AB660" t="s">
        <v>1006</v>
      </c>
      <c r="AC660">
        <v>0</v>
      </c>
      <c r="AD660">
        <v>0</v>
      </c>
      <c r="AE660"/>
      <c r="AF660"/>
      <c r="AG660" s="80">
        <f>IFERROR(VLOOKUP(AB660,$AI:$AJ,2,FALSE),0)</f>
        <v>0</v>
      </c>
      <c r="AI660" s="89" t="s">
        <v>881</v>
      </c>
      <c r="AJ660" s="89" t="s">
        <v>102</v>
      </c>
    </row>
    <row r="661" spans="27:36">
      <c r="AA661" s="80" t="str">
        <f t="shared" si="17"/>
        <v>市场一部</v>
      </c>
      <c r="AB661" t="s">
        <v>586</v>
      </c>
      <c r="AC661">
        <v>0</v>
      </c>
      <c r="AD661">
        <v>200000</v>
      </c>
      <c r="AE661"/>
      <c r="AF661"/>
      <c r="AG661" s="80" t="str">
        <f>IFERROR(VLOOKUP(AB661,$AI:$AJ,2,FALSE),0)</f>
        <v>市场一部</v>
      </c>
      <c r="AI661" s="89" t="s">
        <v>759</v>
      </c>
      <c r="AJ661" s="89" t="s">
        <v>102</v>
      </c>
    </row>
    <row r="662" spans="27:36">
      <c r="AA662" s="80" t="str">
        <f t="shared" si="17"/>
        <v>和炯路支行</v>
      </c>
      <c r="AB662" t="s">
        <v>749</v>
      </c>
      <c r="AC662">
        <v>0</v>
      </c>
      <c r="AD662">
        <v>5600</v>
      </c>
      <c r="AE662"/>
      <c r="AF662"/>
      <c r="AG662" s="80" t="str">
        <f>IFERROR(VLOOKUP(AB662,$AI:$AJ,2,FALSE),0)</f>
        <v>和炯路支行</v>
      </c>
      <c r="AI662" s="89" t="s">
        <v>324</v>
      </c>
      <c r="AJ662" s="89" t="s">
        <v>102</v>
      </c>
    </row>
    <row r="663" spans="27:36">
      <c r="AA663" s="80" t="str">
        <f t="shared" si="17"/>
        <v>北蔡支行</v>
      </c>
      <c r="AB663" t="s">
        <v>512</v>
      </c>
      <c r="AC663">
        <v>0</v>
      </c>
      <c r="AD663">
        <v>0</v>
      </c>
      <c r="AE663"/>
      <c r="AF663"/>
      <c r="AG663" s="80" t="str">
        <f>IFERROR(VLOOKUP(AB663,$AI:$AJ,2,FALSE),0)</f>
        <v>北蔡支行</v>
      </c>
      <c r="AI663" s="89" t="s">
        <v>1008</v>
      </c>
      <c r="AJ663" s="89" t="s">
        <v>102</v>
      </c>
    </row>
    <row r="664" spans="27:36">
      <c r="AA664" s="80" t="str">
        <f t="shared" si="17"/>
        <v>黄楼支行</v>
      </c>
      <c r="AB664" t="s">
        <v>1007</v>
      </c>
      <c r="AC664">
        <v>0</v>
      </c>
      <c r="AD664">
        <v>0</v>
      </c>
      <c r="AE664"/>
      <c r="AF664"/>
      <c r="AG664" s="80" t="str">
        <f>IFERROR(VLOOKUP(AB664,$AI:$AJ,2,FALSE),0)</f>
        <v>黄楼支行</v>
      </c>
      <c r="AI664" s="89" t="s">
        <v>1009</v>
      </c>
      <c r="AJ664" s="89" t="s">
        <v>102</v>
      </c>
    </row>
    <row r="665" spans="27:36">
      <c r="AA665" s="80" t="str">
        <f t="shared" si="17"/>
        <v>金桥支行</v>
      </c>
      <c r="AB665" t="s">
        <v>846</v>
      </c>
      <c r="AC665">
        <v>0</v>
      </c>
      <c r="AD665">
        <v>0</v>
      </c>
      <c r="AE665"/>
      <c r="AF665"/>
      <c r="AG665" s="80" t="str">
        <f>IFERROR(VLOOKUP(AB665,$AI:$AJ,2,FALSE),0)</f>
        <v>金桥支行</v>
      </c>
      <c r="AI665" s="89" t="s">
        <v>1010</v>
      </c>
      <c r="AJ665" s="89" t="s">
        <v>102</v>
      </c>
    </row>
    <row r="666" spans="27:36">
      <c r="AA666" s="80" t="str">
        <f t="shared" si="17"/>
        <v>东波分理处</v>
      </c>
      <c r="AB666" t="s">
        <v>514</v>
      </c>
      <c r="AC666">
        <v>1</v>
      </c>
      <c r="AD666">
        <v>13000</v>
      </c>
      <c r="AE666"/>
      <c r="AF666"/>
      <c r="AG666" s="80" t="str">
        <f>IFERROR(VLOOKUP(AB666,$AI:$AJ,2,FALSE),0)</f>
        <v>东波分理处</v>
      </c>
      <c r="AI666" s="89" t="s">
        <v>304</v>
      </c>
      <c r="AJ666" s="89" t="s">
        <v>102</v>
      </c>
    </row>
    <row r="667" spans="27:36">
      <c r="AA667" s="80" t="str">
        <f t="shared" si="17"/>
        <v>金桥支行</v>
      </c>
      <c r="AB667" t="s">
        <v>854</v>
      </c>
      <c r="AC667">
        <v>0</v>
      </c>
      <c r="AD667">
        <v>0</v>
      </c>
      <c r="AE667"/>
      <c r="AF667"/>
      <c r="AG667" s="80" t="str">
        <f>IFERROR(VLOOKUP(AB667,$AI:$AJ,2,FALSE),0)</f>
        <v>金桥支行</v>
      </c>
      <c r="AI667" s="91" t="s">
        <v>641</v>
      </c>
      <c r="AJ667" s="89" t="s">
        <v>35</v>
      </c>
    </row>
    <row r="668" spans="27:36">
      <c r="AA668" s="80" t="str">
        <f t="shared" si="17"/>
        <v>公司金融部</v>
      </c>
      <c r="AB668" t="s">
        <v>234</v>
      </c>
      <c r="AC668">
        <v>0</v>
      </c>
      <c r="AD668">
        <v>0</v>
      </c>
      <c r="AE668"/>
      <c r="AF668"/>
      <c r="AG668" s="80" t="str">
        <f>IFERROR(VLOOKUP(AB668,$AI:$AJ,2,FALSE),0)</f>
        <v>公司金融部</v>
      </c>
      <c r="AI668" s="92" t="s">
        <v>946</v>
      </c>
      <c r="AJ668" s="89" t="s">
        <v>35</v>
      </c>
    </row>
    <row r="669" spans="27:36">
      <c r="AA669" s="80" t="str">
        <f t="shared" si="17"/>
        <v>南新支行</v>
      </c>
      <c r="AB669" t="s">
        <v>828</v>
      </c>
      <c r="AC669">
        <v>0</v>
      </c>
      <c r="AD669">
        <v>20000</v>
      </c>
      <c r="AE669"/>
      <c r="AF669"/>
      <c r="AG669" s="80" t="str">
        <f>IFERROR(VLOOKUP(AB669,$AI:$AJ,2,FALSE),0)</f>
        <v>南新支行</v>
      </c>
      <c r="AI669" s="93" t="s">
        <v>491</v>
      </c>
      <c r="AJ669" s="89" t="s">
        <v>35</v>
      </c>
    </row>
    <row r="670" spans="27:36">
      <c r="AA670" s="80">
        <f t="shared" si="17"/>
        <v>0</v>
      </c>
      <c r="AB670" t="s">
        <v>1011</v>
      </c>
      <c r="AC670">
        <v>0</v>
      </c>
      <c r="AD670">
        <v>0</v>
      </c>
      <c r="AE670"/>
      <c r="AF670"/>
      <c r="AG670" s="80">
        <f>IFERROR(VLOOKUP(AB670,$AI:$AJ,2,FALSE),0)</f>
        <v>0</v>
      </c>
      <c r="AI670" s="89" t="s">
        <v>780</v>
      </c>
      <c r="AJ670" s="89" t="s">
        <v>35</v>
      </c>
    </row>
    <row r="671" spans="27:36">
      <c r="AA671" s="80">
        <f t="shared" si="17"/>
        <v>0</v>
      </c>
      <c r="AB671" t="s">
        <v>1012</v>
      </c>
      <c r="AC671">
        <v>0</v>
      </c>
      <c r="AD671">
        <v>0</v>
      </c>
      <c r="AE671"/>
      <c r="AF671"/>
      <c r="AG671" s="80">
        <f>IFERROR(VLOOKUP(AB671,$AI:$AJ,2,FALSE),0)</f>
        <v>0</v>
      </c>
      <c r="AI671" s="94" t="s">
        <v>105</v>
      </c>
      <c r="AJ671" s="89" t="s">
        <v>35</v>
      </c>
    </row>
    <row r="672" spans="27:36">
      <c r="AA672" s="80">
        <f t="shared" si="17"/>
        <v>0</v>
      </c>
      <c r="AB672" t="s">
        <v>1013</v>
      </c>
      <c r="AC672">
        <v>0</v>
      </c>
      <c r="AD672">
        <v>0</v>
      </c>
      <c r="AE672"/>
      <c r="AF672"/>
      <c r="AG672" s="80">
        <f>IFERROR(VLOOKUP(AB672,$AI:$AJ,2,FALSE),0)</f>
        <v>0</v>
      </c>
      <c r="AI672" s="89" t="s">
        <v>1014</v>
      </c>
      <c r="AJ672" s="89" t="s">
        <v>35</v>
      </c>
    </row>
    <row r="673" spans="27:36">
      <c r="AA673" s="80" t="str">
        <f t="shared" si="17"/>
        <v>曹路支行</v>
      </c>
      <c r="AB673" t="s">
        <v>865</v>
      </c>
      <c r="AC673">
        <v>0</v>
      </c>
      <c r="AD673">
        <v>0</v>
      </c>
      <c r="AE673"/>
      <c r="AF673"/>
      <c r="AG673" s="80" t="str">
        <f>IFERROR(VLOOKUP(AB673,$AI:$AJ,2,FALSE),0)</f>
        <v>曹路支行</v>
      </c>
      <c r="AI673" s="89" t="s">
        <v>161</v>
      </c>
      <c r="AJ673" s="89" t="s">
        <v>35</v>
      </c>
    </row>
    <row r="674" spans="27:36">
      <c r="AA674" s="80" t="str">
        <f t="shared" si="17"/>
        <v>凌桥支行</v>
      </c>
      <c r="AB674" t="s">
        <v>907</v>
      </c>
      <c r="AC674">
        <v>0</v>
      </c>
      <c r="AD674">
        <v>0</v>
      </c>
      <c r="AE674"/>
      <c r="AF674"/>
      <c r="AG674" s="80" t="str">
        <f>IFERROR(VLOOKUP(AB674,$AI:$AJ,2,FALSE),0)</f>
        <v>凌桥支行</v>
      </c>
      <c r="AI674" s="89" t="s">
        <v>1015</v>
      </c>
      <c r="AJ674" s="89" t="s">
        <v>35</v>
      </c>
    </row>
    <row r="675" spans="27:36">
      <c r="AA675" s="80" t="str">
        <f t="shared" si="17"/>
        <v>五星路支行</v>
      </c>
      <c r="AB675" t="s">
        <v>516</v>
      </c>
      <c r="AC675">
        <v>1</v>
      </c>
      <c r="AD675">
        <v>0</v>
      </c>
      <c r="AE675"/>
      <c r="AF675"/>
      <c r="AG675" s="80" t="str">
        <f>IFERROR(VLOOKUP(AB675,$AI:$AJ,2,FALSE),0)</f>
        <v>五星路支行</v>
      </c>
      <c r="AI675" s="89" t="s">
        <v>542</v>
      </c>
      <c r="AJ675" s="89" t="s">
        <v>35</v>
      </c>
    </row>
    <row r="676" spans="27:36">
      <c r="AA676" s="80" t="str">
        <f t="shared" si="17"/>
        <v>零售市场部</v>
      </c>
      <c r="AB676" t="s">
        <v>617</v>
      </c>
      <c r="AC676">
        <v>0</v>
      </c>
      <c r="AD676">
        <v>0</v>
      </c>
      <c r="AE676"/>
      <c r="AF676"/>
      <c r="AG676" s="80" t="str">
        <f>IFERROR(VLOOKUP(AB676,$AI:$AJ,2,FALSE),0)</f>
        <v>零售市场部</v>
      </c>
      <c r="AI676" s="89" t="s">
        <v>471</v>
      </c>
      <c r="AJ676" s="89" t="s">
        <v>35</v>
      </c>
    </row>
    <row r="677" spans="27:36">
      <c r="AA677" s="80" t="str">
        <f t="shared" si="17"/>
        <v>高东支行</v>
      </c>
      <c r="AB677" t="s">
        <v>937</v>
      </c>
      <c r="AC677">
        <v>0</v>
      </c>
      <c r="AD677">
        <v>0</v>
      </c>
      <c r="AE677"/>
      <c r="AF677"/>
      <c r="AG677" s="80" t="str">
        <f>IFERROR(VLOOKUP(AB677,$AI:$AJ,2,FALSE),0)</f>
        <v>高东支行</v>
      </c>
      <c r="AI677" s="89" t="s">
        <v>384</v>
      </c>
      <c r="AJ677" s="89" t="s">
        <v>35</v>
      </c>
    </row>
    <row r="678" spans="27:36">
      <c r="AA678" s="80" t="str">
        <f t="shared" si="17"/>
        <v>公司金融部</v>
      </c>
      <c r="AB678" t="s">
        <v>220</v>
      </c>
      <c r="AC678">
        <v>0</v>
      </c>
      <c r="AD678">
        <v>0</v>
      </c>
      <c r="AE678"/>
      <c r="AF678"/>
      <c r="AG678" s="80" t="str">
        <f>IFERROR(VLOOKUP(AB678,$AI:$AJ,2,FALSE),0)</f>
        <v>公司金融部</v>
      </c>
      <c r="AI678" s="89" t="s">
        <v>1003</v>
      </c>
      <c r="AJ678" s="89" t="s">
        <v>35</v>
      </c>
    </row>
    <row r="679" spans="27:36">
      <c r="AA679" s="80" t="str">
        <f t="shared" si="17"/>
        <v>运营管理部</v>
      </c>
      <c r="AB679" t="s">
        <v>389</v>
      </c>
      <c r="AC679">
        <v>0</v>
      </c>
      <c r="AD679">
        <v>0</v>
      </c>
      <c r="AE679"/>
      <c r="AF679"/>
      <c r="AG679" s="80" t="str">
        <f>IFERROR(VLOOKUP(AB679,$AI:$AJ,2,FALSE),0)</f>
        <v>运营管理部</v>
      </c>
      <c r="AI679" s="89" t="s">
        <v>253</v>
      </c>
      <c r="AJ679" s="89" t="s">
        <v>35</v>
      </c>
    </row>
    <row r="680" spans="27:36">
      <c r="AA680" s="80">
        <f t="shared" si="17"/>
        <v>0</v>
      </c>
      <c r="AB680" t="s">
        <v>1016</v>
      </c>
      <c r="AC680">
        <v>0</v>
      </c>
      <c r="AD680">
        <v>0</v>
      </c>
      <c r="AE680"/>
      <c r="AF680"/>
      <c r="AG680" s="80">
        <f>IFERROR(VLOOKUP(AB680,$AI:$AJ,2,FALSE),0)</f>
        <v>0</v>
      </c>
      <c r="AI680" s="89" t="s">
        <v>697</v>
      </c>
      <c r="AJ680" s="89" t="s">
        <v>35</v>
      </c>
    </row>
    <row r="681" spans="27:36">
      <c r="AA681" s="80" t="str">
        <f t="shared" si="17"/>
        <v>零售市场部</v>
      </c>
      <c r="AB681" t="s">
        <v>620</v>
      </c>
      <c r="AC681">
        <v>0</v>
      </c>
      <c r="AD681">
        <v>0</v>
      </c>
      <c r="AE681"/>
      <c r="AF681"/>
      <c r="AG681" s="80" t="str">
        <f>IFERROR(VLOOKUP(AB681,$AI:$AJ,2,FALSE),0)</f>
        <v>零售市场部</v>
      </c>
      <c r="AI681" s="89" t="s">
        <v>898</v>
      </c>
      <c r="AJ681" s="89" t="s">
        <v>35</v>
      </c>
    </row>
    <row r="682" spans="27:36">
      <c r="AA682" s="80" t="str">
        <f t="shared" si="17"/>
        <v>营业部</v>
      </c>
      <c r="AB682" t="s">
        <v>519</v>
      </c>
      <c r="AC682">
        <v>0</v>
      </c>
      <c r="AD682">
        <v>0</v>
      </c>
      <c r="AE682"/>
      <c r="AF682"/>
      <c r="AG682" s="80" t="str">
        <f>IFERROR(VLOOKUP(AB682,$AI:$AJ,2,FALSE),0)</f>
        <v>营业部</v>
      </c>
      <c r="AI682" s="89" t="s">
        <v>1017</v>
      </c>
      <c r="AJ682" s="89" t="s">
        <v>35</v>
      </c>
    </row>
    <row r="683" spans="27:36">
      <c r="AA683" s="80" t="str">
        <f t="shared" si="17"/>
        <v>合庆支行</v>
      </c>
      <c r="AB683" t="s">
        <v>1014</v>
      </c>
      <c r="AC683">
        <v>0</v>
      </c>
      <c r="AD683">
        <v>0</v>
      </c>
      <c r="AE683"/>
      <c r="AF683"/>
      <c r="AG683" s="80" t="str">
        <f>IFERROR(VLOOKUP(AB683,$AI:$AJ,2,FALSE),0)</f>
        <v>合庆支行</v>
      </c>
      <c r="AI683" s="89" t="s">
        <v>1018</v>
      </c>
      <c r="AJ683" s="89" t="s">
        <v>35</v>
      </c>
    </row>
    <row r="684" spans="27:36">
      <c r="AA684" s="80" t="str">
        <f t="shared" si="17"/>
        <v>益江支行</v>
      </c>
      <c r="AB684" t="s">
        <v>522</v>
      </c>
      <c r="AC684">
        <v>1</v>
      </c>
      <c r="AD684">
        <v>50000</v>
      </c>
      <c r="AE684"/>
      <c r="AF684"/>
      <c r="AG684" s="80" t="str">
        <f>IFERROR(VLOOKUP(AB684,$AI:$AJ,2,FALSE),0)</f>
        <v>益江支行</v>
      </c>
      <c r="AI684" s="89" t="s">
        <v>1019</v>
      </c>
      <c r="AJ684" s="89" t="s">
        <v>35</v>
      </c>
    </row>
    <row r="685" spans="27:36">
      <c r="AA685" s="80">
        <f t="shared" si="17"/>
        <v>0</v>
      </c>
      <c r="AB685" t="s">
        <v>525</v>
      </c>
      <c r="AC685">
        <v>0</v>
      </c>
      <c r="AD685">
        <v>0</v>
      </c>
      <c r="AE685"/>
      <c r="AF685"/>
      <c r="AG685" s="80">
        <f>IFERROR(VLOOKUP(AB685,$AI:$AJ,2,FALSE),0)</f>
        <v>0</v>
      </c>
      <c r="AI685" s="89" t="s">
        <v>1020</v>
      </c>
      <c r="AJ685" s="89" t="s">
        <v>35</v>
      </c>
    </row>
    <row r="686" spans="27:36">
      <c r="AA686" s="80" t="str">
        <f t="shared" si="17"/>
        <v>杨园支行</v>
      </c>
      <c r="AB686" t="s">
        <v>951</v>
      </c>
      <c r="AC686">
        <v>0</v>
      </c>
      <c r="AD686">
        <v>0</v>
      </c>
      <c r="AE686"/>
      <c r="AF686"/>
      <c r="AG686" s="80" t="str">
        <f>IFERROR(VLOOKUP(AB686,$AI:$AJ,2,FALSE),0)</f>
        <v>杨园支行</v>
      </c>
      <c r="AI686" s="89" t="s">
        <v>1021</v>
      </c>
      <c r="AJ686" s="89" t="s">
        <v>35</v>
      </c>
    </row>
    <row r="687" spans="27:36">
      <c r="AA687" s="80" t="str">
        <f t="shared" si="17"/>
        <v>黄楼支行</v>
      </c>
      <c r="AB687" t="s">
        <v>528</v>
      </c>
      <c r="AC687">
        <v>2</v>
      </c>
      <c r="AD687">
        <v>0</v>
      </c>
      <c r="AE687"/>
      <c r="AF687"/>
      <c r="AG687" s="80" t="str">
        <f>IFERROR(VLOOKUP(AB687,$AI:$AJ,2,FALSE),0)</f>
        <v>黄楼支行</v>
      </c>
      <c r="AI687" s="89" t="s">
        <v>1022</v>
      </c>
      <c r="AJ687" s="89" t="s">
        <v>35</v>
      </c>
    </row>
    <row r="688" spans="27:36">
      <c r="AA688" s="80" t="str">
        <f t="shared" si="17"/>
        <v>杨园支行</v>
      </c>
      <c r="AB688" t="s">
        <v>531</v>
      </c>
      <c r="AC688">
        <v>0</v>
      </c>
      <c r="AD688">
        <v>0</v>
      </c>
      <c r="AE688"/>
      <c r="AF688"/>
      <c r="AG688" s="80" t="str">
        <f>IFERROR(VLOOKUP(AB688,$AI:$AJ,2,FALSE),0)</f>
        <v>杨园支行</v>
      </c>
      <c r="AI688" s="89" t="s">
        <v>978</v>
      </c>
      <c r="AJ688" s="89" t="s">
        <v>35</v>
      </c>
    </row>
    <row r="689" spans="27:36">
      <c r="AA689" s="80">
        <f t="shared" si="17"/>
        <v>0</v>
      </c>
      <c r="AB689" t="s">
        <v>1023</v>
      </c>
      <c r="AC689">
        <v>0</v>
      </c>
      <c r="AD689">
        <v>0</v>
      </c>
      <c r="AE689"/>
      <c r="AF689"/>
      <c r="AG689" s="80">
        <f>IFERROR(VLOOKUP(AB689,$AI:$AJ,2,FALSE),0)</f>
        <v>0</v>
      </c>
      <c r="AI689" s="89" t="s">
        <v>1024</v>
      </c>
      <c r="AJ689" s="89" t="s">
        <v>35</v>
      </c>
    </row>
    <row r="690" spans="27:36">
      <c r="AA690" s="80" t="str">
        <f t="shared" si="17"/>
        <v>公司金融部</v>
      </c>
      <c r="AB690" t="s">
        <v>217</v>
      </c>
      <c r="AC690">
        <v>0</v>
      </c>
      <c r="AD690">
        <v>0</v>
      </c>
      <c r="AE690"/>
      <c r="AF690"/>
      <c r="AG690" s="80" t="str">
        <f>IFERROR(VLOOKUP(AB690,$AI:$AJ,2,FALSE),0)</f>
        <v>公司金融部</v>
      </c>
      <c r="AI690" s="89" t="s">
        <v>499</v>
      </c>
      <c r="AJ690" s="89" t="s">
        <v>61</v>
      </c>
    </row>
    <row r="691" spans="27:36">
      <c r="AA691" s="80">
        <f t="shared" si="17"/>
        <v>0</v>
      </c>
      <c r="AB691" t="s">
        <v>1025</v>
      </c>
      <c r="AC691">
        <v>0</v>
      </c>
      <c r="AD691">
        <v>0</v>
      </c>
      <c r="AE691"/>
      <c r="AF691"/>
      <c r="AG691" s="80">
        <f>IFERROR(VLOOKUP(AB691,$AI:$AJ,2,FALSE),0)</f>
        <v>0</v>
      </c>
      <c r="AI691" s="89" t="s">
        <v>555</v>
      </c>
      <c r="AJ691" s="89" t="s">
        <v>61</v>
      </c>
    </row>
    <row r="692" spans="27:36">
      <c r="AA692" s="80" t="str">
        <f t="shared" si="17"/>
        <v>凌桥支行</v>
      </c>
      <c r="AB692" t="s">
        <v>905</v>
      </c>
      <c r="AC692">
        <v>4</v>
      </c>
      <c r="AD692">
        <v>0</v>
      </c>
      <c r="AE692"/>
      <c r="AF692"/>
      <c r="AG692" s="80" t="str">
        <f>IFERROR(VLOOKUP(AB692,$AI:$AJ,2,FALSE),0)</f>
        <v>凌桥支行</v>
      </c>
      <c r="AI692" s="93" t="s">
        <v>434</v>
      </c>
      <c r="AJ692" s="89" t="s">
        <v>61</v>
      </c>
    </row>
    <row r="693" spans="27:36">
      <c r="AA693" s="80" t="str">
        <f t="shared" si="17"/>
        <v>高东支行</v>
      </c>
      <c r="AB693" t="s">
        <v>941</v>
      </c>
      <c r="AC693">
        <v>0</v>
      </c>
      <c r="AD693">
        <v>0</v>
      </c>
      <c r="AE693"/>
      <c r="AF693"/>
      <c r="AG693" s="80" t="str">
        <f>IFERROR(VLOOKUP(AB693,$AI:$AJ,2,FALSE),0)</f>
        <v>高东支行</v>
      </c>
      <c r="AI693" s="94" t="s">
        <v>1027</v>
      </c>
      <c r="AJ693" s="89" t="s">
        <v>61</v>
      </c>
    </row>
    <row r="694" spans="27:36">
      <c r="AA694" s="80">
        <f t="shared" si="17"/>
        <v>0</v>
      </c>
      <c r="AB694" t="s">
        <v>1026</v>
      </c>
      <c r="AC694">
        <v>0</v>
      </c>
      <c r="AD694">
        <v>0</v>
      </c>
      <c r="AE694"/>
      <c r="AF694"/>
      <c r="AG694" s="80">
        <f>IFERROR(VLOOKUP(AB694,$AI:$AJ,2,FALSE),0)</f>
        <v>0</v>
      </c>
      <c r="AI694" s="89" t="s">
        <v>1028</v>
      </c>
      <c r="AJ694" s="89" t="s">
        <v>61</v>
      </c>
    </row>
    <row r="695" spans="27:36">
      <c r="AA695" s="80" t="str">
        <f t="shared" si="17"/>
        <v>孙桥支行</v>
      </c>
      <c r="AB695" t="s">
        <v>983</v>
      </c>
      <c r="AC695">
        <v>0</v>
      </c>
      <c r="AD695">
        <v>0</v>
      </c>
      <c r="AE695"/>
      <c r="AF695"/>
      <c r="AG695" s="80" t="str">
        <f>IFERROR(VLOOKUP(AB695,$AI:$AJ,2,FALSE),0)</f>
        <v>孙桥支行</v>
      </c>
      <c r="AI695" s="89" t="s">
        <v>1029</v>
      </c>
      <c r="AJ695" s="89" t="s">
        <v>61</v>
      </c>
    </row>
    <row r="696" spans="27:36">
      <c r="AA696" s="80" t="str">
        <f t="shared" si="17"/>
        <v>凌兆分理处</v>
      </c>
      <c r="AB696" t="s">
        <v>712</v>
      </c>
      <c r="AC696">
        <v>0</v>
      </c>
      <c r="AD696">
        <v>0</v>
      </c>
      <c r="AE696"/>
      <c r="AF696"/>
      <c r="AG696" s="80" t="str">
        <f>IFERROR(VLOOKUP(AB696,$AI:$AJ,2,FALSE),0)</f>
        <v>凌兆分理处</v>
      </c>
      <c r="AI696" s="89" t="s">
        <v>496</v>
      </c>
      <c r="AJ696" s="89" t="s">
        <v>61</v>
      </c>
    </row>
    <row r="697" spans="27:36">
      <c r="AA697" s="80" t="str">
        <f t="shared" si="17"/>
        <v>川沙支行</v>
      </c>
      <c r="AB697" t="s">
        <v>1030</v>
      </c>
      <c r="AC697">
        <v>0</v>
      </c>
      <c r="AD697">
        <v>90000</v>
      </c>
      <c r="AE697"/>
      <c r="AF697"/>
      <c r="AG697" s="80" t="str">
        <f>IFERROR(VLOOKUP(AB697,$AI:$AJ,2,FALSE),0)</f>
        <v>川沙支行</v>
      </c>
      <c r="AI697" s="89" t="s">
        <v>1031</v>
      </c>
      <c r="AJ697" s="89" t="s">
        <v>61</v>
      </c>
    </row>
    <row r="698" spans="27:36">
      <c r="AA698" s="80" t="str">
        <f t="shared" si="17"/>
        <v>人力资源部</v>
      </c>
      <c r="AB698" t="s">
        <v>170</v>
      </c>
      <c r="AC698">
        <v>0</v>
      </c>
      <c r="AD698">
        <v>0</v>
      </c>
      <c r="AE698"/>
      <c r="AF698"/>
      <c r="AG698" s="80" t="str">
        <f>IFERROR(VLOOKUP(AB698,$AI:$AJ,2,FALSE),0)</f>
        <v>人力资源部</v>
      </c>
      <c r="AI698" s="89" t="s">
        <v>1032</v>
      </c>
      <c r="AJ698" s="89" t="s">
        <v>61</v>
      </c>
    </row>
    <row r="699" spans="27:36">
      <c r="AA699" s="80" t="str">
        <f t="shared" si="17"/>
        <v>三林支行</v>
      </c>
      <c r="AB699" t="s">
        <v>252</v>
      </c>
      <c r="AC699">
        <v>0</v>
      </c>
      <c r="AD699">
        <v>0</v>
      </c>
      <c r="AE699"/>
      <c r="AF699"/>
      <c r="AG699" s="80" t="str">
        <f>IFERROR(VLOOKUP(AB699,$AI:$AJ,2,FALSE),0)</f>
        <v>三林支行</v>
      </c>
      <c r="AI699" s="89" t="s">
        <v>1033</v>
      </c>
      <c r="AJ699" s="89" t="s">
        <v>34</v>
      </c>
    </row>
    <row r="700" spans="27:36">
      <c r="AA700" s="80" t="str">
        <f t="shared" si="17"/>
        <v>运营管理部</v>
      </c>
      <c r="AB700" t="s">
        <v>392</v>
      </c>
      <c r="AC700">
        <v>0</v>
      </c>
      <c r="AD700">
        <v>0</v>
      </c>
      <c r="AE700"/>
      <c r="AF700"/>
      <c r="AG700" s="80" t="str">
        <f>IFERROR(VLOOKUP(AB700,$AI:$AJ,2,FALSE),0)</f>
        <v>运营管理部</v>
      </c>
      <c r="AI700" s="89" t="s">
        <v>336</v>
      </c>
      <c r="AJ700" s="89" t="s">
        <v>34</v>
      </c>
    </row>
    <row r="701" spans="27:36">
      <c r="AA701" s="80" t="str">
        <f t="shared" si="17"/>
        <v>金桥支行</v>
      </c>
      <c r="AB701" t="s">
        <v>842</v>
      </c>
      <c r="AC701">
        <v>0</v>
      </c>
      <c r="AD701">
        <v>0</v>
      </c>
      <c r="AE701"/>
      <c r="AF701"/>
      <c r="AG701" s="80" t="str">
        <f>IFERROR(VLOOKUP(AB701,$AI:$AJ,2,FALSE),0)</f>
        <v>金桥支行</v>
      </c>
      <c r="AI701" s="91" t="s">
        <v>59</v>
      </c>
      <c r="AJ701" s="89" t="s">
        <v>34</v>
      </c>
    </row>
    <row r="702" spans="27:36">
      <c r="AA702" s="80" t="str">
        <f t="shared" si="17"/>
        <v>洋泾支行</v>
      </c>
      <c r="AB702" t="s">
        <v>256</v>
      </c>
      <c r="AC702">
        <v>0</v>
      </c>
      <c r="AD702">
        <v>231000</v>
      </c>
      <c r="AE702"/>
      <c r="AF702"/>
      <c r="AG702" s="80" t="str">
        <f>IFERROR(VLOOKUP(AB702,$AI:$AJ,2,FALSE),0)</f>
        <v>洋泾支行</v>
      </c>
      <c r="AI702" s="93" t="s">
        <v>338</v>
      </c>
      <c r="AJ702" s="89" t="s">
        <v>34</v>
      </c>
    </row>
    <row r="703" spans="27:36">
      <c r="AA703" s="80">
        <f t="shared" si="17"/>
        <v>0</v>
      </c>
      <c r="AB703" t="s">
        <v>1034</v>
      </c>
      <c r="AC703">
        <v>0</v>
      </c>
      <c r="AD703">
        <v>0</v>
      </c>
      <c r="AE703"/>
      <c r="AF703"/>
      <c r="AG703" s="80">
        <f>IFERROR(VLOOKUP(AB703,$AI:$AJ,2,FALSE),0)</f>
        <v>0</v>
      </c>
      <c r="AI703" s="92" t="s">
        <v>164</v>
      </c>
      <c r="AJ703" s="89" t="s">
        <v>34</v>
      </c>
    </row>
    <row r="704" spans="27:36">
      <c r="AA704" s="80">
        <f t="shared" si="17"/>
        <v>0</v>
      </c>
      <c r="AB704" t="s">
        <v>1035</v>
      </c>
      <c r="AC704">
        <v>0</v>
      </c>
      <c r="AD704">
        <v>0</v>
      </c>
      <c r="AE704"/>
      <c r="AF704"/>
      <c r="AG704" s="80">
        <f>IFERROR(VLOOKUP(AB704,$AI:$AJ,2,FALSE),0)</f>
        <v>0</v>
      </c>
      <c r="AI704" s="92" t="s">
        <v>917</v>
      </c>
      <c r="AJ704" s="89" t="s">
        <v>34</v>
      </c>
    </row>
    <row r="705" spans="27:36">
      <c r="AA705" s="80" t="str">
        <f t="shared" si="17"/>
        <v>花木支行</v>
      </c>
      <c r="AB705" t="s">
        <v>688</v>
      </c>
      <c r="AC705">
        <v>0</v>
      </c>
      <c r="AD705">
        <v>0</v>
      </c>
      <c r="AE705"/>
      <c r="AF705"/>
      <c r="AG705" s="80" t="str">
        <f>IFERROR(VLOOKUP(AB705,$AI:$AJ,2,FALSE),0)</f>
        <v>花木支行</v>
      </c>
      <c r="AI705" s="89" t="s">
        <v>987</v>
      </c>
      <c r="AJ705" s="89" t="s">
        <v>34</v>
      </c>
    </row>
    <row r="706" spans="27:36">
      <c r="AA706" s="80" t="str">
        <f t="shared" ref="AA706:AA739" si="18">AG706</f>
        <v>孙桥支行</v>
      </c>
      <c r="AB706" t="s">
        <v>536</v>
      </c>
      <c r="AC706">
        <v>0</v>
      </c>
      <c r="AD706">
        <v>0</v>
      </c>
      <c r="AE706"/>
      <c r="AF706"/>
      <c r="AG706" s="80" t="str">
        <f>IFERROR(VLOOKUP(AB706,$AI:$AJ,2,FALSE),0)</f>
        <v>孙桥支行</v>
      </c>
      <c r="AI706" s="94" t="s">
        <v>1030</v>
      </c>
      <c r="AJ706" s="89" t="s">
        <v>34</v>
      </c>
    </row>
    <row r="707" spans="27:36">
      <c r="AA707" s="80" t="str">
        <f t="shared" si="18"/>
        <v>江镇支行</v>
      </c>
      <c r="AB707" t="s">
        <v>1036</v>
      </c>
      <c r="AC707">
        <v>0</v>
      </c>
      <c r="AD707">
        <v>0</v>
      </c>
      <c r="AE707"/>
      <c r="AF707"/>
      <c r="AG707" s="80" t="str">
        <f>IFERROR(VLOOKUP(AB707,$AI:$AJ,2,FALSE),0)</f>
        <v>江镇支行</v>
      </c>
      <c r="AI707" s="89" t="s">
        <v>401</v>
      </c>
      <c r="AJ707" s="89" t="s">
        <v>34</v>
      </c>
    </row>
    <row r="708" spans="27:36">
      <c r="AA708" s="80" t="str">
        <f t="shared" si="18"/>
        <v>高桥支行</v>
      </c>
      <c r="AB708" t="s">
        <v>896</v>
      </c>
      <c r="AC708">
        <v>0</v>
      </c>
      <c r="AD708">
        <v>0</v>
      </c>
      <c r="AE708"/>
      <c r="AF708"/>
      <c r="AG708" s="80" t="str">
        <f>IFERROR(VLOOKUP(AB708,$AI:$AJ,2,FALSE),0)</f>
        <v>高桥支行</v>
      </c>
      <c r="AI708" s="89" t="s">
        <v>89</v>
      </c>
      <c r="AJ708" s="89" t="s">
        <v>34</v>
      </c>
    </row>
    <row r="709" spans="27:36">
      <c r="AA709" s="80" t="str">
        <f t="shared" si="18"/>
        <v>授信审批部</v>
      </c>
      <c r="AB709" t="s">
        <v>541</v>
      </c>
      <c r="AC709">
        <v>0</v>
      </c>
      <c r="AD709">
        <v>0</v>
      </c>
      <c r="AE709"/>
      <c r="AF709"/>
      <c r="AG709" s="80" t="str">
        <f>IFERROR(VLOOKUP(AB709,$AI:$AJ,2,FALSE),0)</f>
        <v>授信审批部</v>
      </c>
      <c r="AI709" s="89" t="s">
        <v>48</v>
      </c>
      <c r="AJ709" s="89" t="s">
        <v>34</v>
      </c>
    </row>
    <row r="710" spans="27:36">
      <c r="AA710" s="80" t="str">
        <f t="shared" si="18"/>
        <v>金桥支行</v>
      </c>
      <c r="AB710" t="s">
        <v>539</v>
      </c>
      <c r="AC710">
        <v>0</v>
      </c>
      <c r="AD710">
        <v>123600</v>
      </c>
      <c r="AE710"/>
      <c r="AF710"/>
      <c r="AG710" s="80" t="str">
        <f>IFERROR(VLOOKUP(AB710,$AI:$AJ,2,FALSE),0)</f>
        <v>金桥支行</v>
      </c>
      <c r="AI710" s="89" t="s">
        <v>347</v>
      </c>
      <c r="AJ710" s="89" t="s">
        <v>78</v>
      </c>
    </row>
    <row r="711" spans="27:36">
      <c r="AA711" s="80">
        <f t="shared" si="18"/>
        <v>0</v>
      </c>
      <c r="AB711" t="s">
        <v>1037</v>
      </c>
      <c r="AC711">
        <v>0</v>
      </c>
      <c r="AD711">
        <v>0</v>
      </c>
      <c r="AE711"/>
      <c r="AF711"/>
      <c r="AG711" s="80">
        <f>IFERROR(VLOOKUP(AB711,$AI:$AJ,2,FALSE),0)</f>
        <v>0</v>
      </c>
      <c r="AI711" s="89" t="s">
        <v>702</v>
      </c>
      <c r="AJ711" s="89" t="s">
        <v>34</v>
      </c>
    </row>
    <row r="712" spans="27:36">
      <c r="AA712" s="80" t="str">
        <f t="shared" si="18"/>
        <v>曹路支行</v>
      </c>
      <c r="AB712" t="s">
        <v>866</v>
      </c>
      <c r="AC712">
        <v>0</v>
      </c>
      <c r="AD712">
        <v>0</v>
      </c>
      <c r="AE712"/>
      <c r="AF712"/>
      <c r="AG712" s="80" t="str">
        <f>IFERROR(VLOOKUP(AB712,$AI:$AJ,2,FALSE),0)</f>
        <v>曹路支行</v>
      </c>
      <c r="AI712" s="89" t="s">
        <v>656</v>
      </c>
      <c r="AJ712" s="89" t="s">
        <v>34</v>
      </c>
    </row>
    <row r="713" spans="27:36">
      <c r="AA713" s="80" t="str">
        <f t="shared" si="18"/>
        <v>陆家嘴支行</v>
      </c>
      <c r="AB713" t="s">
        <v>666</v>
      </c>
      <c r="AC713">
        <v>0</v>
      </c>
      <c r="AD713">
        <v>0</v>
      </c>
      <c r="AE713"/>
      <c r="AF713"/>
      <c r="AG713" s="80" t="str">
        <f>IFERROR(VLOOKUP(AB713,$AI:$AJ,2,FALSE),0)</f>
        <v>陆家嘴支行</v>
      </c>
      <c r="AI713" s="89" t="s">
        <v>284</v>
      </c>
      <c r="AJ713" s="89" t="s">
        <v>34</v>
      </c>
    </row>
    <row r="714" spans="27:36">
      <c r="AA714" s="80" t="str">
        <f t="shared" si="18"/>
        <v>营业部</v>
      </c>
      <c r="AB714" t="s">
        <v>645</v>
      </c>
      <c r="AC714">
        <v>0</v>
      </c>
      <c r="AD714">
        <v>2500</v>
      </c>
      <c r="AE714"/>
      <c r="AF714"/>
      <c r="AG714" s="80" t="str">
        <f>IFERROR(VLOOKUP(AB714,$AI:$AJ,2,FALSE),0)</f>
        <v>营业部</v>
      </c>
      <c r="AI714" s="89" t="s">
        <v>936</v>
      </c>
      <c r="AJ714" s="89" t="s">
        <v>34</v>
      </c>
    </row>
    <row r="715" spans="27:36">
      <c r="AA715" s="80" t="str">
        <f t="shared" si="18"/>
        <v>公司金融部</v>
      </c>
      <c r="AB715" t="s">
        <v>205</v>
      </c>
      <c r="AC715">
        <v>0</v>
      </c>
      <c r="AD715">
        <v>0</v>
      </c>
      <c r="AE715"/>
      <c r="AF715"/>
      <c r="AG715" s="80" t="str">
        <f>IFERROR(VLOOKUP(AB715,$AI:$AJ,2,FALSE),0)</f>
        <v>公司金融部</v>
      </c>
      <c r="AI715" s="89" t="s">
        <v>982</v>
      </c>
      <c r="AJ715" s="89" t="s">
        <v>34</v>
      </c>
    </row>
    <row r="716" spans="27:36">
      <c r="AA716" s="80" t="str">
        <f t="shared" si="18"/>
        <v>运营管理部</v>
      </c>
      <c r="AB716" t="s">
        <v>335</v>
      </c>
      <c r="AC716">
        <v>0</v>
      </c>
      <c r="AD716">
        <v>0</v>
      </c>
      <c r="AE716"/>
      <c r="AF716"/>
      <c r="AG716" s="80" t="str">
        <f>IFERROR(VLOOKUP(AB716,$AI:$AJ,2,FALSE),0)</f>
        <v>运营管理部</v>
      </c>
      <c r="AI716" s="89" t="s">
        <v>995</v>
      </c>
      <c r="AJ716" s="89" t="s">
        <v>34</v>
      </c>
    </row>
    <row r="717" spans="27:36">
      <c r="AA717" s="80" t="str">
        <f t="shared" si="18"/>
        <v>运营管理部业务保障部</v>
      </c>
      <c r="AB717" t="s">
        <v>430</v>
      </c>
      <c r="AC717">
        <v>0</v>
      </c>
      <c r="AD717">
        <v>0</v>
      </c>
      <c r="AE717"/>
      <c r="AF717"/>
      <c r="AG717" s="80" t="str">
        <f>IFERROR(VLOOKUP(AB717,$AI:$AJ,2,FALSE),0)</f>
        <v>运营管理部业务保障部</v>
      </c>
      <c r="AI717" s="89" t="s">
        <v>1038</v>
      </c>
      <c r="AJ717" s="89" t="s">
        <v>34</v>
      </c>
    </row>
    <row r="718" spans="27:36">
      <c r="AA718" s="80" t="str">
        <f t="shared" si="18"/>
        <v>合庆支行</v>
      </c>
      <c r="AB718" t="s">
        <v>542</v>
      </c>
      <c r="AC718">
        <v>0</v>
      </c>
      <c r="AD718">
        <v>0</v>
      </c>
      <c r="AE718"/>
      <c r="AF718"/>
      <c r="AG718" s="80" t="str">
        <f>IFERROR(VLOOKUP(AB718,$AI:$AJ,2,FALSE),0)</f>
        <v>合庆支行</v>
      </c>
      <c r="AI718" s="89" t="s">
        <v>1039</v>
      </c>
      <c r="AJ718" s="89" t="s">
        <v>34</v>
      </c>
    </row>
    <row r="719" spans="27:36">
      <c r="AA719" s="80" t="str">
        <f t="shared" si="18"/>
        <v>陆家嘴支行</v>
      </c>
      <c r="AB719" t="s">
        <v>649</v>
      </c>
      <c r="AC719">
        <v>0</v>
      </c>
      <c r="AD719">
        <v>0</v>
      </c>
      <c r="AE719"/>
      <c r="AF719"/>
      <c r="AG719" s="80" t="str">
        <f>IFERROR(VLOOKUP(AB719,$AI:$AJ,2,FALSE),0)</f>
        <v>陆家嘴支行</v>
      </c>
      <c r="AI719" s="89" t="s">
        <v>547</v>
      </c>
      <c r="AJ719" s="89" t="s">
        <v>34</v>
      </c>
    </row>
    <row r="720" spans="27:36">
      <c r="AA720" s="80" t="str">
        <f t="shared" si="18"/>
        <v>施湾支行</v>
      </c>
      <c r="AB720" t="s">
        <v>1058</v>
      </c>
      <c r="AC720">
        <v>0</v>
      </c>
      <c r="AD720">
        <v>0</v>
      </c>
      <c r="AE720"/>
      <c r="AF720"/>
      <c r="AG720" s="80" t="str">
        <f>IFERROR(VLOOKUP(AB720,$AI:$AJ,2,FALSE),0)</f>
        <v>施湾支行</v>
      </c>
      <c r="AI720" s="89" t="s">
        <v>658</v>
      </c>
      <c r="AJ720" s="89" t="s">
        <v>109</v>
      </c>
    </row>
    <row r="721" spans="27:36">
      <c r="AA721" s="80" t="str">
        <f t="shared" si="18"/>
        <v>高桥支行</v>
      </c>
      <c r="AB721" t="s">
        <v>892</v>
      </c>
      <c r="AC721">
        <v>0</v>
      </c>
      <c r="AD721">
        <v>0</v>
      </c>
      <c r="AE721"/>
      <c r="AF721"/>
      <c r="AG721" s="80" t="str">
        <f>IFERROR(VLOOKUP(AB721,$AI:$AJ,2,FALSE),0)</f>
        <v>高桥支行</v>
      </c>
      <c r="AI721" s="89" t="s">
        <v>79</v>
      </c>
      <c r="AJ721" s="89" t="s">
        <v>109</v>
      </c>
    </row>
    <row r="722" spans="27:36">
      <c r="AA722" s="80">
        <f t="shared" si="18"/>
        <v>0</v>
      </c>
      <c r="AB722" t="s">
        <v>1040</v>
      </c>
      <c r="AC722">
        <v>0</v>
      </c>
      <c r="AD722">
        <v>0</v>
      </c>
      <c r="AE722"/>
      <c r="AF722"/>
      <c r="AG722" s="80">
        <f>IFERROR(VLOOKUP(AB722,$AI:$AJ,2,FALSE),0)</f>
        <v>0</v>
      </c>
      <c r="AI722" s="89" t="s">
        <v>209</v>
      </c>
      <c r="AJ722" s="89" t="s">
        <v>109</v>
      </c>
    </row>
    <row r="723" spans="27:36">
      <c r="AA723" s="80" t="str">
        <f t="shared" si="18"/>
        <v>五星路支行</v>
      </c>
      <c r="AB723" t="s">
        <v>819</v>
      </c>
      <c r="AC723">
        <v>0</v>
      </c>
      <c r="AD723">
        <v>0</v>
      </c>
      <c r="AE723"/>
      <c r="AF723"/>
      <c r="AG723" s="80" t="str">
        <f>IFERROR(VLOOKUP(AB723,$AI:$AJ,2,FALSE),0)</f>
        <v>五星路支行</v>
      </c>
      <c r="AI723" s="89" t="s">
        <v>120</v>
      </c>
      <c r="AJ723" s="89" t="s">
        <v>109</v>
      </c>
    </row>
    <row r="724" spans="27:36">
      <c r="AA724" s="80" t="str">
        <f t="shared" si="18"/>
        <v>市场一部</v>
      </c>
      <c r="AB724" t="s">
        <v>582</v>
      </c>
      <c r="AC724">
        <v>0</v>
      </c>
      <c r="AD724">
        <v>0</v>
      </c>
      <c r="AE724"/>
      <c r="AF724"/>
      <c r="AG724" s="80" t="str">
        <f>IFERROR(VLOOKUP(AB724,$AI:$AJ,2,FALSE),0)</f>
        <v>市场一部</v>
      </c>
      <c r="AI724" s="89" t="s">
        <v>785</v>
      </c>
      <c r="AJ724" s="89" t="s">
        <v>109</v>
      </c>
    </row>
    <row r="725" spans="27:36">
      <c r="AA725" s="80">
        <f t="shared" si="18"/>
        <v>0</v>
      </c>
      <c r="AB725" t="s">
        <v>1041</v>
      </c>
      <c r="AC725">
        <v>0</v>
      </c>
      <c r="AD725">
        <v>0</v>
      </c>
      <c r="AE725"/>
      <c r="AF725"/>
      <c r="AG725" s="80">
        <f>IFERROR(VLOOKUP(AB725,$AI:$AJ,2,FALSE),0)</f>
        <v>0</v>
      </c>
      <c r="AI725" s="93" t="s">
        <v>1043</v>
      </c>
      <c r="AJ725" s="89" t="s">
        <v>109</v>
      </c>
    </row>
    <row r="726" spans="27:36">
      <c r="AA726" s="80" t="str">
        <f t="shared" si="18"/>
        <v>运营管理部</v>
      </c>
      <c r="AB726" t="s">
        <v>395</v>
      </c>
      <c r="AC726">
        <v>0</v>
      </c>
      <c r="AD726">
        <v>0</v>
      </c>
      <c r="AE726"/>
      <c r="AF726"/>
      <c r="AG726" s="80" t="str">
        <f>IFERROR(VLOOKUP(AB726,$AI:$AJ,2,FALSE),0)</f>
        <v>运营管理部</v>
      </c>
      <c r="AI726" s="94" t="s">
        <v>1044</v>
      </c>
      <c r="AJ726" s="89" t="s">
        <v>109</v>
      </c>
    </row>
    <row r="727" spans="27:36">
      <c r="AA727" s="80">
        <f t="shared" si="18"/>
        <v>0</v>
      </c>
      <c r="AB727" t="s">
        <v>1042</v>
      </c>
      <c r="AC727">
        <v>0</v>
      </c>
      <c r="AD727">
        <v>0</v>
      </c>
      <c r="AE727"/>
      <c r="AF727"/>
      <c r="AG727" s="80">
        <f>IFERROR(VLOOKUP(AB727,$AI:$AJ,2,FALSE),0)</f>
        <v>0</v>
      </c>
      <c r="AI727" s="89" t="s">
        <v>1045</v>
      </c>
      <c r="AJ727" s="89" t="s">
        <v>109</v>
      </c>
    </row>
    <row r="728" spans="27:36">
      <c r="AA728" s="80" t="str">
        <f t="shared" si="18"/>
        <v>唐镇支行</v>
      </c>
      <c r="AB728" t="s">
        <v>544</v>
      </c>
      <c r="AC728">
        <v>0</v>
      </c>
      <c r="AD728">
        <v>0</v>
      </c>
      <c r="AE728"/>
      <c r="AF728"/>
      <c r="AG728" s="80" t="str">
        <f>IFERROR(VLOOKUP(AB728,$AI:$AJ,2,FALSE),0)</f>
        <v>唐镇支行</v>
      </c>
      <c r="AI728" s="89" t="s">
        <v>944</v>
      </c>
      <c r="AJ728" s="89" t="s">
        <v>109</v>
      </c>
    </row>
    <row r="729" spans="27:36">
      <c r="AA729" s="80" t="str">
        <f t="shared" si="18"/>
        <v>川沙支行</v>
      </c>
      <c r="AB729" t="s">
        <v>547</v>
      </c>
      <c r="AC729">
        <v>0</v>
      </c>
      <c r="AD729">
        <v>50000</v>
      </c>
      <c r="AE729"/>
      <c r="AF729"/>
      <c r="AG729" s="80" t="str">
        <f>IFERROR(VLOOKUP(AB729,$AI:$AJ,2,FALSE),0)</f>
        <v>川沙支行</v>
      </c>
      <c r="AI729" s="89" t="s">
        <v>467</v>
      </c>
      <c r="AJ729" s="89" t="s">
        <v>78</v>
      </c>
    </row>
    <row r="730" spans="27:36">
      <c r="AA730" s="80" t="str">
        <f t="shared" si="18"/>
        <v>唐镇支行</v>
      </c>
      <c r="AB730" t="s">
        <v>993</v>
      </c>
      <c r="AC730">
        <v>0</v>
      </c>
      <c r="AD730">
        <v>0</v>
      </c>
      <c r="AE730"/>
      <c r="AF730"/>
      <c r="AG730" s="80" t="str">
        <f>IFERROR(VLOOKUP(AB730,$AI:$AJ,2,FALSE),0)</f>
        <v>唐镇支行</v>
      </c>
      <c r="AI730" s="89" t="s">
        <v>175</v>
      </c>
      <c r="AJ730" s="89" t="s">
        <v>34</v>
      </c>
    </row>
    <row r="731" spans="27:36">
      <c r="AA731" s="80" t="str">
        <f t="shared" si="18"/>
        <v>新园路支行</v>
      </c>
      <c r="AB731" t="s">
        <v>549</v>
      </c>
      <c r="AC731">
        <v>0</v>
      </c>
      <c r="AD731">
        <v>0</v>
      </c>
      <c r="AE731"/>
      <c r="AF731"/>
      <c r="AG731" s="80" t="str">
        <f>IFERROR(VLOOKUP(AB731,$AI:$AJ,2,FALSE),0)</f>
        <v>新园路支行</v>
      </c>
      <c r="AI731" s="89" t="s">
        <v>321</v>
      </c>
      <c r="AJ731" s="89" t="s">
        <v>78</v>
      </c>
    </row>
    <row r="732" spans="27:36">
      <c r="AA732" s="80" t="str">
        <f t="shared" si="18"/>
        <v>张江支行</v>
      </c>
      <c r="AB732" t="s">
        <v>966</v>
      </c>
      <c r="AC732">
        <v>0</v>
      </c>
      <c r="AD732">
        <v>0</v>
      </c>
      <c r="AE732"/>
      <c r="AF732"/>
      <c r="AG732" s="80" t="str">
        <f>IFERROR(VLOOKUP(AB732,$AI:$AJ,2,FALSE),0)</f>
        <v>张江支行</v>
      </c>
      <c r="AI732" s="89" t="s">
        <v>126</v>
      </c>
      <c r="AJ732" s="89" t="s">
        <v>66</v>
      </c>
    </row>
    <row r="733" spans="27:36">
      <c r="AA733" s="80" t="str">
        <f t="shared" si="18"/>
        <v>潼港分理处</v>
      </c>
      <c r="AB733" t="s">
        <v>552</v>
      </c>
      <c r="AC733">
        <v>0</v>
      </c>
      <c r="AD733">
        <v>0</v>
      </c>
      <c r="AE733"/>
      <c r="AF733"/>
      <c r="AG733" s="80" t="str">
        <f>IFERROR(VLOOKUP(AB733,$AI:$AJ,2,FALSE),0)</f>
        <v>潼港分理处</v>
      </c>
      <c r="AI733" s="89" t="s">
        <v>528</v>
      </c>
      <c r="AJ733" s="89" t="s">
        <v>78</v>
      </c>
    </row>
    <row r="734" spans="27:36">
      <c r="AA734" s="80" t="str">
        <f t="shared" si="18"/>
        <v>蔡路支行</v>
      </c>
      <c r="AB734" t="s">
        <v>555</v>
      </c>
      <c r="AC734">
        <v>2</v>
      </c>
      <c r="AD734">
        <v>10000</v>
      </c>
      <c r="AE734"/>
      <c r="AF734"/>
      <c r="AG734" s="80" t="str">
        <f>IFERROR(VLOOKUP(AB734,$AI:$AJ,2,FALSE),0)</f>
        <v>蔡路支行</v>
      </c>
      <c r="AI734" s="89" t="s">
        <v>984</v>
      </c>
      <c r="AJ734" s="89" t="s">
        <v>78</v>
      </c>
    </row>
    <row r="735" spans="27:36">
      <c r="AA735" s="80" t="str">
        <f t="shared" si="18"/>
        <v>唐镇支行</v>
      </c>
      <c r="AB735" t="s">
        <v>1002</v>
      </c>
      <c r="AC735">
        <v>0</v>
      </c>
      <c r="AD735">
        <v>0</v>
      </c>
      <c r="AE735"/>
      <c r="AF735"/>
      <c r="AG735" s="80" t="str">
        <f>IFERROR(VLOOKUP(AB735,$AI:$AJ,2,FALSE),0)</f>
        <v>唐镇支行</v>
      </c>
      <c r="AI735" s="93" t="s">
        <v>957</v>
      </c>
      <c r="AJ735" s="89" t="s">
        <v>78</v>
      </c>
    </row>
    <row r="736" spans="27:36">
      <c r="AA736" s="80">
        <f t="shared" si="18"/>
        <v>0</v>
      </c>
      <c r="AB736" t="s">
        <v>1046</v>
      </c>
      <c r="AC736">
        <v>0</v>
      </c>
      <c r="AD736">
        <v>0</v>
      </c>
      <c r="AE736"/>
      <c r="AF736"/>
      <c r="AG736" s="80">
        <f>IFERROR(VLOOKUP(AB736,$AI:$AJ,2,FALSE),0)</f>
        <v>0</v>
      </c>
      <c r="AI736" s="89" t="s">
        <v>1007</v>
      </c>
      <c r="AJ736" s="89" t="s">
        <v>78</v>
      </c>
    </row>
    <row r="737" spans="27:36">
      <c r="AA737" s="80">
        <f t="shared" si="18"/>
        <v>0</v>
      </c>
      <c r="AB737" t="s">
        <v>1047</v>
      </c>
      <c r="AC737">
        <v>0</v>
      </c>
      <c r="AD737">
        <v>10000</v>
      </c>
      <c r="AE737"/>
      <c r="AF737"/>
      <c r="AG737" s="80">
        <f>IFERROR(VLOOKUP(AB737,$AI:$AJ,2,FALSE),0)</f>
        <v>0</v>
      </c>
      <c r="AI737" s="94" t="s">
        <v>968</v>
      </c>
      <c r="AJ737" s="89" t="s">
        <v>78</v>
      </c>
    </row>
    <row r="738" spans="27:36">
      <c r="AA738" s="80" t="str">
        <f t="shared" si="18"/>
        <v>妙境支行</v>
      </c>
      <c r="AB738" t="s">
        <v>1044</v>
      </c>
      <c r="AC738">
        <v>2</v>
      </c>
      <c r="AD738">
        <v>0</v>
      </c>
      <c r="AE738"/>
      <c r="AF738"/>
      <c r="AG738" s="80" t="str">
        <f>IFERROR(VLOOKUP(AB738,$AI:$AJ,2,FALSE),0)</f>
        <v>妙境支行</v>
      </c>
      <c r="AI738" s="89" t="s">
        <v>1049</v>
      </c>
      <c r="AJ738" s="89" t="s">
        <v>78</v>
      </c>
    </row>
    <row r="739" spans="27:36">
      <c r="AA739" s="80">
        <f t="shared" si="18"/>
        <v>0</v>
      </c>
      <c r="AB739" t="s">
        <v>1048</v>
      </c>
      <c r="AC739">
        <v>0</v>
      </c>
      <c r="AD739">
        <v>0</v>
      </c>
      <c r="AE739"/>
      <c r="AF739"/>
      <c r="AG739" s="80">
        <f>IFERROR(VLOOKUP(AB739,$AI:$AJ,2,FALSE),0)</f>
        <v>0</v>
      </c>
      <c r="AI739" s="89" t="s">
        <v>964</v>
      </c>
      <c r="AJ739" s="89" t="s">
        <v>32</v>
      </c>
    </row>
    <row r="740" spans="27:36">
      <c r="AA740" s="80" t="s">
        <v>149</v>
      </c>
      <c r="AB740" t="s">
        <v>558</v>
      </c>
      <c r="AC740">
        <v>0</v>
      </c>
      <c r="AD740">
        <v>350000</v>
      </c>
      <c r="AE740"/>
      <c r="AF740"/>
      <c r="AI740" s="89" t="s">
        <v>997</v>
      </c>
      <c r="AJ740" s="89" t="s">
        <v>32</v>
      </c>
    </row>
    <row r="741" spans="28:36">
      <c r="AB741" t="s">
        <v>146</v>
      </c>
      <c r="AC741"/>
      <c r="AD741"/>
      <c r="AE741"/>
      <c r="AF741"/>
      <c r="AI741" s="89" t="s">
        <v>1050</v>
      </c>
      <c r="AJ741" s="89" t="s">
        <v>32</v>
      </c>
    </row>
    <row r="742" spans="28:36">
      <c r="AB742" t="s">
        <v>151</v>
      </c>
      <c r="AC742">
        <v>230</v>
      </c>
      <c r="AD742">
        <v>19298188</v>
      </c>
      <c r="AE742"/>
      <c r="AF742"/>
      <c r="AI742" s="89" t="s">
        <v>317</v>
      </c>
      <c r="AJ742" s="89" t="s">
        <v>32</v>
      </c>
    </row>
    <row r="743" spans="35:36">
      <c r="AI743" s="89" t="s">
        <v>394</v>
      </c>
      <c r="AJ743" s="89" t="s">
        <v>32</v>
      </c>
    </row>
    <row r="744" spans="35:36">
      <c r="AI744" s="89" t="s">
        <v>204</v>
      </c>
      <c r="AJ744" s="89" t="s">
        <v>32</v>
      </c>
    </row>
    <row r="745" spans="35:36">
      <c r="AI745" s="91" t="s">
        <v>428</v>
      </c>
      <c r="AJ745" s="89" t="s">
        <v>32</v>
      </c>
    </row>
    <row r="746" spans="35:36">
      <c r="AI746" s="89" t="s">
        <v>405</v>
      </c>
      <c r="AJ746" s="89" t="s">
        <v>32</v>
      </c>
    </row>
    <row r="747" spans="35:36">
      <c r="AI747" s="93" t="s">
        <v>142</v>
      </c>
      <c r="AJ747" s="89" t="s">
        <v>32</v>
      </c>
    </row>
    <row r="748" spans="35:36">
      <c r="AI748" s="94" t="s">
        <v>283</v>
      </c>
      <c r="AJ748" s="89" t="s">
        <v>34</v>
      </c>
    </row>
    <row r="749" spans="35:36">
      <c r="AI749" s="89" t="s">
        <v>1051</v>
      </c>
      <c r="AJ749" s="89" t="s">
        <v>167</v>
      </c>
    </row>
    <row r="750" spans="35:36">
      <c r="AI750" s="89" t="s">
        <v>1052</v>
      </c>
      <c r="AJ750" s="89" t="s">
        <v>32</v>
      </c>
    </row>
    <row r="751" spans="35:36">
      <c r="AI751" s="89" t="s">
        <v>930</v>
      </c>
      <c r="AJ751" s="89" t="s">
        <v>32</v>
      </c>
    </row>
    <row r="752" spans="35:36">
      <c r="AI752" s="93" t="s">
        <v>958</v>
      </c>
      <c r="AJ752" s="89" t="s">
        <v>32</v>
      </c>
    </row>
    <row r="753" spans="35:36">
      <c r="AI753" s="89" t="s">
        <v>1036</v>
      </c>
      <c r="AJ753" s="89" t="s">
        <v>32</v>
      </c>
    </row>
    <row r="754" spans="35:36">
      <c r="AI754" s="89" t="s">
        <v>1053</v>
      </c>
      <c r="AJ754" s="89" t="s">
        <v>32</v>
      </c>
    </row>
    <row r="755" spans="35:36">
      <c r="AI755" s="89" t="s">
        <v>1054</v>
      </c>
      <c r="AJ755" s="89" t="s">
        <v>32</v>
      </c>
    </row>
    <row r="756" spans="35:36">
      <c r="AI756" s="89" t="s">
        <v>1055</v>
      </c>
      <c r="AJ756" s="89" t="s">
        <v>32</v>
      </c>
    </row>
    <row r="757" spans="35:36">
      <c r="AI757" s="89" t="s">
        <v>1056</v>
      </c>
      <c r="AJ757" s="89" t="s">
        <v>32</v>
      </c>
    </row>
    <row r="758" spans="35:36">
      <c r="AI758" s="89" t="s">
        <v>1057</v>
      </c>
      <c r="AJ758" s="89" t="s">
        <v>32</v>
      </c>
    </row>
    <row r="759" spans="35:36">
      <c r="AI759" s="89" t="s">
        <v>378</v>
      </c>
      <c r="AJ759" s="89" t="s">
        <v>210</v>
      </c>
    </row>
    <row r="760" spans="35:36">
      <c r="AI760" s="89" t="s">
        <v>502</v>
      </c>
      <c r="AJ760" s="89" t="s">
        <v>210</v>
      </c>
    </row>
    <row r="761" spans="35:36">
      <c r="AI761" s="89" t="s">
        <v>1058</v>
      </c>
      <c r="AJ761" s="89" t="s">
        <v>210</v>
      </c>
    </row>
    <row r="762" spans="35:36">
      <c r="AI762" s="89" t="s">
        <v>994</v>
      </c>
      <c r="AJ762" s="89" t="s">
        <v>210</v>
      </c>
    </row>
    <row r="763" spans="35:36">
      <c r="AI763" s="89" t="s">
        <v>818</v>
      </c>
      <c r="AJ763" s="89" t="s">
        <v>210</v>
      </c>
    </row>
    <row r="764" spans="35:36">
      <c r="AI764" s="89" t="s">
        <v>526</v>
      </c>
      <c r="AJ764" s="89" t="s">
        <v>210</v>
      </c>
    </row>
    <row r="765" spans="35:36">
      <c r="AI765" s="89" t="s">
        <v>186</v>
      </c>
      <c r="AJ765" s="89" t="s">
        <v>210</v>
      </c>
    </row>
    <row r="766" spans="35:36">
      <c r="AI766" s="93" t="s">
        <v>1059</v>
      </c>
      <c r="AJ766" s="89" t="s">
        <v>210</v>
      </c>
    </row>
    <row r="767" spans="35:36">
      <c r="AI767" s="94" t="s">
        <v>1001</v>
      </c>
      <c r="AJ767" s="89" t="s">
        <v>210</v>
      </c>
    </row>
    <row r="768" spans="35:36">
      <c r="AI768" s="89" t="s">
        <v>707</v>
      </c>
      <c r="AJ768" s="89" t="s">
        <v>210</v>
      </c>
    </row>
    <row r="769" spans="35:36">
      <c r="AI769" s="89" t="s">
        <v>1060</v>
      </c>
      <c r="AJ769" s="89" t="s">
        <v>210</v>
      </c>
    </row>
    <row r="770" spans="35:36">
      <c r="AI770" s="89" t="s">
        <v>357</v>
      </c>
      <c r="AJ770" s="89" t="s">
        <v>167</v>
      </c>
    </row>
    <row r="771" spans="35:36">
      <c r="AI771" s="89" t="s">
        <v>422</v>
      </c>
      <c r="AJ771" s="89" t="s">
        <v>167</v>
      </c>
    </row>
    <row r="772" spans="35:36">
      <c r="AI772" s="89" t="s">
        <v>74</v>
      </c>
      <c r="AJ772" s="89" t="s">
        <v>93</v>
      </c>
    </row>
    <row r="773" spans="35:36">
      <c r="AI773" s="89" t="s">
        <v>1061</v>
      </c>
      <c r="AJ773" s="89" t="s">
        <v>167</v>
      </c>
    </row>
    <row r="774" spans="35:36">
      <c r="AI774" s="89" t="s">
        <v>705</v>
      </c>
      <c r="AJ774" s="89" t="s">
        <v>167</v>
      </c>
    </row>
    <row r="775" spans="35:36">
      <c r="AI775" s="89" t="s">
        <v>872</v>
      </c>
      <c r="AJ775" s="89" t="s">
        <v>167</v>
      </c>
    </row>
    <row r="776" spans="35:36">
      <c r="AI776" s="89" t="s">
        <v>851</v>
      </c>
      <c r="AJ776" s="89" t="s">
        <v>167</v>
      </c>
    </row>
    <row r="777" spans="35:36">
      <c r="AI777" s="89" t="s">
        <v>663</v>
      </c>
      <c r="AJ777" s="89" t="s">
        <v>167</v>
      </c>
    </row>
    <row r="778" spans="35:36">
      <c r="AI778" s="89" t="s">
        <v>861</v>
      </c>
      <c r="AJ778" s="89" t="s">
        <v>182</v>
      </c>
    </row>
    <row r="779" spans="35:36">
      <c r="AI779" s="89" t="s">
        <v>1062</v>
      </c>
      <c r="AJ779" s="89" t="s">
        <v>49</v>
      </c>
    </row>
    <row r="780" spans="35:36">
      <c r="AI780" s="89" t="s">
        <v>103</v>
      </c>
      <c r="AJ780" s="89" t="s">
        <v>35</v>
      </c>
    </row>
    <row r="781" spans="35:36">
      <c r="AI781" s="89" t="s">
        <v>101</v>
      </c>
      <c r="AJ781" s="89" t="s">
        <v>100</v>
      </c>
    </row>
    <row r="782" spans="35:36">
      <c r="AI782" s="89"/>
      <c r="AJ782" s="89"/>
    </row>
    <row r="783" spans="35:36">
      <c r="AI783" s="89"/>
      <c r="AJ783" s="89"/>
    </row>
    <row r="784" spans="35:36">
      <c r="AI784" s="89"/>
      <c r="AJ784" s="89"/>
    </row>
    <row r="785" spans="35:36">
      <c r="AI785" s="89"/>
      <c r="AJ785" s="89"/>
    </row>
    <row r="786" spans="35:36">
      <c r="AI786" s="89"/>
      <c r="AJ786" s="89"/>
    </row>
    <row r="787" spans="35:36">
      <c r="AI787" s="89"/>
      <c r="AJ787" s="89"/>
    </row>
  </sheetData>
  <autoFilter ref="AI1:AJ781">
    <extLst/>
  </autoFilter>
  <mergeCells count="11">
    <mergeCell ref="A1:X1"/>
    <mergeCell ref="C2:J2"/>
    <mergeCell ref="K2:Q2"/>
    <mergeCell ref="R2:W2"/>
    <mergeCell ref="A48:B48"/>
    <mergeCell ref="A2:A3"/>
    <mergeCell ref="A4:A18"/>
    <mergeCell ref="A19:A37"/>
    <mergeCell ref="A38:A47"/>
    <mergeCell ref="B2:B3"/>
    <mergeCell ref="X2:X3"/>
  </mergeCells>
  <conditionalFormatting sqref="D4:D47">
    <cfRule type="cellIs" dxfId="0" priority="2" operator="greaterThan">
      <formula>0</formula>
    </cfRule>
  </conditionalFormatting>
  <conditionalFormatting sqref="E4:E47">
    <cfRule type="cellIs" dxfId="1" priority="6" operator="equal">
      <formula>0</formula>
    </cfRule>
  </conditionalFormatting>
  <conditionalFormatting sqref="I4:I47">
    <cfRule type="cellIs" dxfId="2" priority="4" operator="equal">
      <formula>0</formula>
    </cfRule>
  </conditionalFormatting>
  <conditionalFormatting sqref="J4:J47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{c4359178-2851-460c-b4a4-40bddc76af04}</x14:id>
        </ext>
      </extLst>
    </cfRule>
    <cfRule type="dataBar" priority="16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{ec1ffc5a-4535-416b-ab6b-f04ced526225}</x14:id>
        </ext>
      </extLst>
    </cfRule>
    <cfRule type="dataBar" priority="15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{9b0e1b0d-7fd6-45fe-bc8a-24eb77d692c2}</x14:id>
        </ext>
      </extLst>
    </cfRule>
    <cfRule type="dataBar" priority="1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{2a201e10-509d-4afc-8db2-15993026fa31}</x14:id>
        </ext>
      </extLst>
    </cfRule>
    <cfRule type="dataBar" priority="1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{13214ba0-afc9-4961-8613-20db88ba48a3}</x14:id>
        </ext>
      </extLst>
    </cfRule>
  </conditionalFormatting>
  <conditionalFormatting sqref="L4:L47">
    <cfRule type="cellIs" dxfId="0" priority="1" operator="greaterThan">
      <formula>0</formula>
    </cfRule>
  </conditionalFormatting>
  <conditionalFormatting sqref="P4:P47">
    <cfRule type="cellIs" dxfId="1" priority="7" operator="equal">
      <formula>0</formula>
    </cfRule>
  </conditionalFormatting>
  <conditionalFormatting sqref="V4:V47">
    <cfRule type="cellIs" dxfId="2" priority="3" operator="equal">
      <formula>0</formula>
    </cfRule>
  </conditionalFormatting>
  <conditionalFormatting sqref="X4:X47">
    <cfRule type="top10" dxfId="3" priority="5" rank="10"/>
  </conditionalFormatting>
  <conditionalFormatting sqref="Q4:Q47 W4:W47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{0e2763ce-3234-4c10-88a4-8e9a20fc55dc}</x14:id>
        </ext>
      </extLst>
    </cfRule>
    <cfRule type="dataBar" priority="1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{a2c61ca6-d579-4a6a-a7d3-80ca0f77f971}</x14:id>
        </ext>
      </extLst>
    </cfRule>
    <cfRule type="dataBar" priority="10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{2ac11d6e-078f-48dc-b058-f7e105475605}</x14:id>
        </ext>
      </extLst>
    </cfRule>
    <cfRule type="dataBar" priority="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{ecb713c7-2980-4ae5-bbc8-855c90f2c49d}</x14:id>
        </ext>
      </extLst>
    </cfRule>
    <cfRule type="dataBar" priority="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{d5e92e18-da96-4efc-8200-8d25cd0aca04}</x14:id>
        </ext>
      </extLst>
    </cfRule>
  </conditionalFormatting>
  <pageMargins left="0.7" right="0.7" top="0.75" bottom="0.75" header="0.3" footer="0.3"/>
  <pageSetup paperSize="9" orientation="portrait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4359178-2851-460c-b4a4-40bddc76af0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ec1ffc5a-4535-416b-ab6b-f04ced526225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9b0e1b0d-7fd6-45fe-bc8a-24eb77d692c2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2a201e10-509d-4afc-8db2-15993026fa3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13214ba0-afc9-4961-8613-20db88ba48a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J4:J47</xm:sqref>
        </x14:conditionalFormatting>
        <x14:conditionalFormatting xmlns:xm="http://schemas.microsoft.com/office/excel/2006/main">
          <x14:cfRule type="dataBar" id="{0e2763ce-3234-4c10-88a4-8e9a20fc55d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a2c61ca6-d579-4a6a-a7d3-80ca0f77f97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2ac11d6e-078f-48dc-b058-f7e105475605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ecb713c7-2980-4ae5-bbc8-855c90f2c49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d5e92e18-da96-4efc-8200-8d25cd0aca0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Q4:Q47 W4:W47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59"/>
  <sheetViews>
    <sheetView tabSelected="1" topLeftCell="A11" workbookViewId="0">
      <selection activeCell="B43" sqref="B43"/>
    </sheetView>
  </sheetViews>
  <sheetFormatPr defaultColWidth="9" defaultRowHeight="13.5"/>
  <cols>
    <col min="1" max="1" width="9.375" customWidth="1"/>
    <col min="2" max="2" width="16" customWidth="1"/>
    <col min="4" max="4" width="11.875" customWidth="1"/>
    <col min="5" max="5" width="9" hidden="1" customWidth="1"/>
    <col min="7" max="7" width="23.625" hidden="1" customWidth="1"/>
    <col min="8" max="8" width="9" hidden="1" customWidth="1"/>
    <col min="12" max="12" width="11.875" customWidth="1"/>
    <col min="13" max="13" width="9" hidden="1" customWidth="1"/>
    <col min="15" max="15" width="9" hidden="1" customWidth="1"/>
    <col min="19" max="21" width="9" hidden="1" customWidth="1"/>
  </cols>
  <sheetData>
    <row r="1" ht="23.25" spans="1:24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ht="18" spans="1:24">
      <c r="A2" s="2" t="s">
        <v>22</v>
      </c>
      <c r="B2" s="3" t="s">
        <v>23</v>
      </c>
      <c r="C2" s="4" t="s">
        <v>24</v>
      </c>
      <c r="D2" s="5"/>
      <c r="E2" s="6"/>
      <c r="F2" s="6"/>
      <c r="G2" s="6"/>
      <c r="H2" s="6"/>
      <c r="I2" s="6"/>
      <c r="J2" s="6"/>
      <c r="K2" s="37" t="s">
        <v>25</v>
      </c>
      <c r="L2" s="5"/>
      <c r="M2" s="6"/>
      <c r="N2" s="6"/>
      <c r="O2" s="6"/>
      <c r="P2" s="6"/>
      <c r="Q2" s="50"/>
      <c r="R2" s="51" t="s">
        <v>26</v>
      </c>
      <c r="S2" s="52"/>
      <c r="T2" s="52"/>
      <c r="U2" s="52"/>
      <c r="V2" s="52"/>
      <c r="W2" s="53"/>
      <c r="X2" s="54" t="s">
        <v>27</v>
      </c>
    </row>
    <row r="3" ht="18.75" spans="1:24">
      <c r="A3" s="7"/>
      <c r="B3" s="8"/>
      <c r="C3" s="9" t="s">
        <v>36</v>
      </c>
      <c r="D3" s="10" t="s">
        <v>37</v>
      </c>
      <c r="E3" s="11" t="s">
        <v>38</v>
      </c>
      <c r="F3" s="11" t="s">
        <v>39</v>
      </c>
      <c r="G3" s="11" t="s">
        <v>1064</v>
      </c>
      <c r="H3" s="11" t="s">
        <v>41</v>
      </c>
      <c r="I3" s="11" t="s">
        <v>42</v>
      </c>
      <c r="J3" s="11" t="s">
        <v>43</v>
      </c>
      <c r="K3" s="38" t="s">
        <v>36</v>
      </c>
      <c r="L3" s="10" t="s">
        <v>37</v>
      </c>
      <c r="M3" s="11" t="s">
        <v>38</v>
      </c>
      <c r="N3" s="11" t="s">
        <v>44</v>
      </c>
      <c r="O3" s="11" t="s">
        <v>39</v>
      </c>
      <c r="P3" s="11" t="s">
        <v>42</v>
      </c>
      <c r="Q3" s="55" t="s">
        <v>43</v>
      </c>
      <c r="R3" s="56" t="s">
        <v>36</v>
      </c>
      <c r="S3" s="57" t="s">
        <v>38</v>
      </c>
      <c r="T3" s="57" t="s">
        <v>39</v>
      </c>
      <c r="U3" s="57" t="s">
        <v>45</v>
      </c>
      <c r="V3" s="57" t="s">
        <v>42</v>
      </c>
      <c r="W3" s="58" t="s">
        <v>43</v>
      </c>
      <c r="X3" s="59"/>
    </row>
    <row r="4" ht="17.25" spans="1:24">
      <c r="A4" s="12" t="s">
        <v>50</v>
      </c>
      <c r="B4" s="13" t="s">
        <v>49</v>
      </c>
      <c r="C4" s="14">
        <v>38</v>
      </c>
      <c r="D4" s="15">
        <f>I4-草稿!I4</f>
        <v>0</v>
      </c>
      <c r="E4" s="15">
        <f>VLOOKUP(B4,草稿!$AR:$AV,4,FALSE)</f>
        <v>1</v>
      </c>
      <c r="F4" s="15">
        <v>77</v>
      </c>
      <c r="G4" s="15"/>
      <c r="H4" s="15"/>
      <c r="I4" s="15">
        <f t="shared" ref="I4:I47" si="0">SUM(E4:H4)</f>
        <v>78</v>
      </c>
      <c r="J4" s="39">
        <f t="shared" ref="J4:J48" si="1">I4/C4</f>
        <v>2.05263157894737</v>
      </c>
      <c r="K4" s="40">
        <v>110</v>
      </c>
      <c r="L4" s="15">
        <f>P4-草稿!P4</f>
        <v>5.5</v>
      </c>
      <c r="M4" s="15">
        <f>VLOOKUP(B4,草稿!$AR:$AV,5,FALSE)/10000</f>
        <v>47.5</v>
      </c>
      <c r="N4" s="15"/>
      <c r="O4" s="15"/>
      <c r="P4" s="15">
        <f t="shared" ref="P4:P47" si="2">SUM(M4:O4)</f>
        <v>47.5</v>
      </c>
      <c r="Q4" s="60">
        <f t="shared" ref="Q4:Q48" si="3">P4/K4</f>
        <v>0.431818181818182</v>
      </c>
      <c r="R4" s="40">
        <v>3</v>
      </c>
      <c r="S4" s="61">
        <v>1</v>
      </c>
      <c r="T4" s="61">
        <v>38</v>
      </c>
      <c r="U4" s="61"/>
      <c r="V4" s="15">
        <f>SUM(S4:U4)</f>
        <v>39</v>
      </c>
      <c r="W4" s="60">
        <f t="shared" ref="W4:W48" si="4">V4/R4</f>
        <v>13</v>
      </c>
      <c r="X4" s="62">
        <f t="shared" ref="X4:X48" si="5">IF(J4&gt;1.2,1.2,J4)*0.05+IF(Q4&gt;1.2,1.2,Q4)*0.05+IF(W4&gt;1.2,1.2,W4)*0.05</f>
        <v>0.141590909090909</v>
      </c>
    </row>
    <row r="5" ht="17.25" spans="1:24">
      <c r="A5" s="16"/>
      <c r="B5" s="17" t="s">
        <v>73</v>
      </c>
      <c r="C5" s="18">
        <v>25</v>
      </c>
      <c r="D5" s="15">
        <f>I5-草稿!I5</f>
        <v>0</v>
      </c>
      <c r="E5" s="15">
        <f>VLOOKUP(B5,草稿!$AR:$AV,4,FALSE)</f>
        <v>0</v>
      </c>
      <c r="F5" s="19">
        <v>8</v>
      </c>
      <c r="G5" s="15"/>
      <c r="H5" s="15"/>
      <c r="I5" s="15">
        <f t="shared" si="0"/>
        <v>8</v>
      </c>
      <c r="J5" s="41">
        <f t="shared" si="1"/>
        <v>0.32</v>
      </c>
      <c r="K5" s="42">
        <v>200</v>
      </c>
      <c r="L5" s="15">
        <f>P5-草稿!P5</f>
        <v>10.25</v>
      </c>
      <c r="M5" s="15">
        <f>VLOOKUP(B5,草稿!$AR:$AV,5,FALSE)/10000</f>
        <v>38.05</v>
      </c>
      <c r="N5" s="15"/>
      <c r="O5" s="19"/>
      <c r="P5" s="15">
        <f t="shared" si="2"/>
        <v>38.05</v>
      </c>
      <c r="Q5" s="63">
        <f t="shared" si="3"/>
        <v>0.19025</v>
      </c>
      <c r="R5" s="40">
        <v>2</v>
      </c>
      <c r="S5" s="61"/>
      <c r="T5" s="64">
        <v>1</v>
      </c>
      <c r="U5" s="61"/>
      <c r="V5" s="15">
        <f t="shared" ref="V4:V47" si="6">SUM(S5:U5)</f>
        <v>1</v>
      </c>
      <c r="W5" s="63">
        <f t="shared" si="4"/>
        <v>0.5</v>
      </c>
      <c r="X5" s="65">
        <f t="shared" si="5"/>
        <v>0.0505125</v>
      </c>
    </row>
    <row r="6" ht="17.25" spans="1:24">
      <c r="A6" s="16"/>
      <c r="B6" s="17" t="s">
        <v>69</v>
      </c>
      <c r="C6" s="18">
        <v>20</v>
      </c>
      <c r="D6" s="15">
        <f>I6-草稿!I6</f>
        <v>7</v>
      </c>
      <c r="E6" s="15">
        <f>VLOOKUP(B6,草稿!$AR:$AV,4,FALSE)</f>
        <v>6</v>
      </c>
      <c r="F6" s="19">
        <v>6</v>
      </c>
      <c r="G6" s="15"/>
      <c r="H6" s="15"/>
      <c r="I6" s="15">
        <f t="shared" si="0"/>
        <v>12</v>
      </c>
      <c r="J6" s="41">
        <f t="shared" si="1"/>
        <v>0.6</v>
      </c>
      <c r="K6" s="42">
        <v>160</v>
      </c>
      <c r="L6" s="15">
        <f>P6-草稿!P6</f>
        <v>20</v>
      </c>
      <c r="M6" s="15">
        <f>VLOOKUP(B6,草稿!$AR:$AV,5,FALSE)/10000</f>
        <v>48.47</v>
      </c>
      <c r="N6" s="15"/>
      <c r="O6" s="19"/>
      <c r="P6" s="15">
        <f t="shared" si="2"/>
        <v>48.47</v>
      </c>
      <c r="Q6" s="63">
        <f t="shared" si="3"/>
        <v>0.3029375</v>
      </c>
      <c r="R6" s="40">
        <v>2</v>
      </c>
      <c r="S6" s="61">
        <v>2</v>
      </c>
      <c r="T6" s="64">
        <v>1</v>
      </c>
      <c r="U6" s="61"/>
      <c r="V6" s="15">
        <f t="shared" si="6"/>
        <v>3</v>
      </c>
      <c r="W6" s="63">
        <f t="shared" si="4"/>
        <v>1.5</v>
      </c>
      <c r="X6" s="65">
        <f t="shared" si="5"/>
        <v>0.105146875</v>
      </c>
    </row>
    <row r="7" ht="17.25" spans="1:24">
      <c r="A7" s="16"/>
      <c r="B7" s="17" t="s">
        <v>34</v>
      </c>
      <c r="C7" s="18">
        <v>22</v>
      </c>
      <c r="D7" s="15">
        <f>I7-草稿!I7</f>
        <v>0</v>
      </c>
      <c r="E7" s="15">
        <f>VLOOKUP(B7,草稿!$AR:$AV,4,FALSE)</f>
        <v>15</v>
      </c>
      <c r="F7" s="19"/>
      <c r="G7" s="15"/>
      <c r="H7" s="15"/>
      <c r="I7" s="15">
        <f t="shared" si="0"/>
        <v>15</v>
      </c>
      <c r="J7" s="41">
        <f t="shared" si="1"/>
        <v>0.681818181818182</v>
      </c>
      <c r="K7" s="42">
        <v>90</v>
      </c>
      <c r="L7" s="15">
        <f>P7-草稿!P7</f>
        <v>8.62</v>
      </c>
      <c r="M7" s="15">
        <f>VLOOKUP(B7,草稿!$AR:$AV,5,FALSE)/10000</f>
        <v>59.0483</v>
      </c>
      <c r="N7" s="15"/>
      <c r="O7" s="19"/>
      <c r="P7" s="15">
        <f t="shared" si="2"/>
        <v>59.0483</v>
      </c>
      <c r="Q7" s="63">
        <f t="shared" si="3"/>
        <v>0.656092222222222</v>
      </c>
      <c r="R7" s="40">
        <v>2</v>
      </c>
      <c r="S7" s="61"/>
      <c r="T7" s="64"/>
      <c r="U7" s="61"/>
      <c r="V7" s="15">
        <f t="shared" si="6"/>
        <v>0</v>
      </c>
      <c r="W7" s="63">
        <f t="shared" si="4"/>
        <v>0</v>
      </c>
      <c r="X7" s="65">
        <f t="shared" si="5"/>
        <v>0.0668955202020202</v>
      </c>
    </row>
    <row r="8" ht="17.25" spans="1:24">
      <c r="A8" s="16"/>
      <c r="B8" s="17" t="s">
        <v>35</v>
      </c>
      <c r="C8" s="18">
        <v>22</v>
      </c>
      <c r="D8" s="15">
        <f>I8-草稿!I8</f>
        <v>3</v>
      </c>
      <c r="E8" s="15">
        <f>VLOOKUP(B8,草稿!$AR:$AV,4,FALSE)</f>
        <v>9</v>
      </c>
      <c r="F8" s="19"/>
      <c r="G8" s="15"/>
      <c r="H8" s="15"/>
      <c r="I8" s="15">
        <f t="shared" si="0"/>
        <v>9</v>
      </c>
      <c r="J8" s="41">
        <f t="shared" si="1"/>
        <v>0.409090909090909</v>
      </c>
      <c r="K8" s="42">
        <v>120</v>
      </c>
      <c r="L8" s="15">
        <f>P8-草稿!P8</f>
        <v>0</v>
      </c>
      <c r="M8" s="15">
        <f>VLOOKUP(B8,草稿!$AR:$AV,5,FALSE)/10000</f>
        <v>26</v>
      </c>
      <c r="N8" s="15"/>
      <c r="O8" s="19"/>
      <c r="P8" s="15">
        <f t="shared" si="2"/>
        <v>26</v>
      </c>
      <c r="Q8" s="63">
        <f t="shared" si="3"/>
        <v>0.216666666666667</v>
      </c>
      <c r="R8" s="40">
        <v>2</v>
      </c>
      <c r="S8" s="61"/>
      <c r="T8" s="64"/>
      <c r="U8" s="61"/>
      <c r="V8" s="15">
        <f t="shared" si="6"/>
        <v>0</v>
      </c>
      <c r="W8" s="63">
        <f t="shared" si="4"/>
        <v>0</v>
      </c>
      <c r="X8" s="65">
        <f t="shared" si="5"/>
        <v>0.0312878787878788</v>
      </c>
    </row>
    <row r="9" ht="17.25" spans="1:24">
      <c r="A9" s="16"/>
      <c r="B9" s="17" t="s">
        <v>114</v>
      </c>
      <c r="C9" s="18">
        <v>29</v>
      </c>
      <c r="D9" s="15">
        <f>I9-草稿!I9</f>
        <v>0</v>
      </c>
      <c r="E9" s="15">
        <f>VLOOKUP(B9,草稿!$AR:$AV,4,FALSE)</f>
        <v>2</v>
      </c>
      <c r="F9" s="19"/>
      <c r="G9" s="15"/>
      <c r="H9" s="15"/>
      <c r="I9" s="15">
        <f t="shared" si="0"/>
        <v>2</v>
      </c>
      <c r="J9" s="41">
        <f t="shared" si="1"/>
        <v>0.0689655172413793</v>
      </c>
      <c r="K9" s="42">
        <v>150</v>
      </c>
      <c r="L9" s="15">
        <f>P9-草稿!P9</f>
        <v>0</v>
      </c>
      <c r="M9" s="15">
        <f>VLOOKUP(B9,草稿!$AR:$AV,5,FALSE)/10000</f>
        <v>40.3</v>
      </c>
      <c r="N9" s="15"/>
      <c r="O9" s="19"/>
      <c r="P9" s="15">
        <f t="shared" si="2"/>
        <v>40.3</v>
      </c>
      <c r="Q9" s="63">
        <f t="shared" si="3"/>
        <v>0.268666666666667</v>
      </c>
      <c r="R9" s="40">
        <v>1</v>
      </c>
      <c r="S9" s="61"/>
      <c r="T9" s="64"/>
      <c r="U9" s="61"/>
      <c r="V9" s="15">
        <f t="shared" si="6"/>
        <v>0</v>
      </c>
      <c r="W9" s="63">
        <f t="shared" si="4"/>
        <v>0</v>
      </c>
      <c r="X9" s="65">
        <f t="shared" si="5"/>
        <v>0.0168816091954023</v>
      </c>
    </row>
    <row r="10" ht="17.25" spans="1:24">
      <c r="A10" s="16"/>
      <c r="B10" s="17" t="s">
        <v>66</v>
      </c>
      <c r="C10" s="18">
        <v>38</v>
      </c>
      <c r="D10" s="15">
        <f>I10-草稿!I10</f>
        <v>0</v>
      </c>
      <c r="E10" s="15">
        <f>VLOOKUP(B10,草稿!$AR:$AV,4,FALSE)</f>
        <v>1</v>
      </c>
      <c r="F10" s="19"/>
      <c r="G10" s="15"/>
      <c r="H10" s="15"/>
      <c r="I10" s="15">
        <f t="shared" si="0"/>
        <v>1</v>
      </c>
      <c r="J10" s="41">
        <f t="shared" si="1"/>
        <v>0.0263157894736842</v>
      </c>
      <c r="K10" s="42">
        <v>200</v>
      </c>
      <c r="L10" s="15">
        <f>P10-草稿!P10</f>
        <v>20</v>
      </c>
      <c r="M10" s="15">
        <f>VLOOKUP(B10,草稿!$AR:$AV,5,FALSE)/10000</f>
        <v>65.6</v>
      </c>
      <c r="N10" s="15"/>
      <c r="O10" s="19"/>
      <c r="P10" s="15">
        <f t="shared" si="2"/>
        <v>65.6</v>
      </c>
      <c r="Q10" s="63">
        <f t="shared" si="3"/>
        <v>0.328</v>
      </c>
      <c r="R10" s="40">
        <v>2</v>
      </c>
      <c r="S10" s="61"/>
      <c r="T10" s="64"/>
      <c r="U10" s="61"/>
      <c r="V10" s="15">
        <f t="shared" si="6"/>
        <v>0</v>
      </c>
      <c r="W10" s="63">
        <f t="shared" si="4"/>
        <v>0</v>
      </c>
      <c r="X10" s="65">
        <f t="shared" si="5"/>
        <v>0.0177157894736842</v>
      </c>
    </row>
    <row r="11" ht="17.25" spans="1:24">
      <c r="A11" s="16"/>
      <c r="B11" s="17" t="s">
        <v>104</v>
      </c>
      <c r="C11" s="18">
        <v>20</v>
      </c>
      <c r="D11" s="15">
        <f>I11-草稿!I11</f>
        <v>0</v>
      </c>
      <c r="E11" s="15">
        <f>VLOOKUP(B11,草稿!$AR:$AV,4,FALSE)</f>
        <v>0</v>
      </c>
      <c r="F11" s="19"/>
      <c r="G11" s="15"/>
      <c r="H11" s="15"/>
      <c r="I11" s="15">
        <f t="shared" si="0"/>
        <v>0</v>
      </c>
      <c r="J11" s="41">
        <f t="shared" si="1"/>
        <v>0</v>
      </c>
      <c r="K11" s="42">
        <v>60</v>
      </c>
      <c r="L11" s="15">
        <f>P11-草稿!P11</f>
        <v>0</v>
      </c>
      <c r="M11" s="15">
        <f>VLOOKUP(B11,草稿!$AR:$AV,5,FALSE)/10000</f>
        <v>17.3</v>
      </c>
      <c r="N11" s="15"/>
      <c r="O11" s="19"/>
      <c r="P11" s="15">
        <f t="shared" si="2"/>
        <v>17.3</v>
      </c>
      <c r="Q11" s="63">
        <f t="shared" si="3"/>
        <v>0.288333333333333</v>
      </c>
      <c r="R11" s="40">
        <v>1</v>
      </c>
      <c r="S11" s="61"/>
      <c r="T11" s="64"/>
      <c r="U11" s="61"/>
      <c r="V11" s="15">
        <f t="shared" si="6"/>
        <v>0</v>
      </c>
      <c r="W11" s="63">
        <f t="shared" si="4"/>
        <v>0</v>
      </c>
      <c r="X11" s="65">
        <f t="shared" si="5"/>
        <v>0.0144166666666667</v>
      </c>
    </row>
    <row r="12" ht="17.25" spans="1:24">
      <c r="A12" s="16"/>
      <c r="B12" s="17" t="s">
        <v>64</v>
      </c>
      <c r="C12" s="18">
        <v>27</v>
      </c>
      <c r="D12" s="15">
        <f>I12-草稿!I12</f>
        <v>0</v>
      </c>
      <c r="E12" s="15">
        <f>VLOOKUP(B12,草稿!$AR:$AV,4,FALSE)</f>
        <v>3</v>
      </c>
      <c r="F12" s="19"/>
      <c r="G12" s="15"/>
      <c r="H12" s="15"/>
      <c r="I12" s="15">
        <f t="shared" si="0"/>
        <v>3</v>
      </c>
      <c r="J12" s="41">
        <f t="shared" si="1"/>
        <v>0.111111111111111</v>
      </c>
      <c r="K12" s="42">
        <v>200</v>
      </c>
      <c r="L12" s="15">
        <f>P12-草稿!P12</f>
        <v>4.36</v>
      </c>
      <c r="M12" s="15">
        <f>VLOOKUP(B12,草稿!$AR:$AV,5,FALSE)/10000</f>
        <v>30.71</v>
      </c>
      <c r="N12" s="15"/>
      <c r="O12" s="19"/>
      <c r="P12" s="15">
        <f t="shared" si="2"/>
        <v>30.71</v>
      </c>
      <c r="Q12" s="63">
        <f t="shared" si="3"/>
        <v>0.15355</v>
      </c>
      <c r="R12" s="40">
        <v>2</v>
      </c>
      <c r="S12" s="61"/>
      <c r="T12" s="64"/>
      <c r="U12" s="61"/>
      <c r="V12" s="15">
        <f t="shared" si="6"/>
        <v>0</v>
      </c>
      <c r="W12" s="63">
        <f t="shared" si="4"/>
        <v>0</v>
      </c>
      <c r="X12" s="65">
        <f t="shared" si="5"/>
        <v>0.0132330555555555</v>
      </c>
    </row>
    <row r="13" ht="17.25" spans="1:24">
      <c r="A13" s="16"/>
      <c r="B13" s="17" t="s">
        <v>72</v>
      </c>
      <c r="C13" s="18">
        <v>27</v>
      </c>
      <c r="D13" s="15">
        <f>I13-草稿!I13</f>
        <v>0</v>
      </c>
      <c r="E13" s="15">
        <f>VLOOKUP(B13,草稿!$AR:$AV,4,FALSE)</f>
        <v>0</v>
      </c>
      <c r="F13" s="19"/>
      <c r="G13" s="15"/>
      <c r="H13" s="15"/>
      <c r="I13" s="15">
        <f t="shared" si="0"/>
        <v>0</v>
      </c>
      <c r="J13" s="41">
        <f t="shared" si="1"/>
        <v>0</v>
      </c>
      <c r="K13" s="42">
        <v>140</v>
      </c>
      <c r="L13" s="15">
        <f>P13-草稿!P13</f>
        <v>10.5</v>
      </c>
      <c r="M13" s="15">
        <f>VLOOKUP(B13,草稿!$AR:$AV,5,FALSE)/10000</f>
        <v>33.27</v>
      </c>
      <c r="N13" s="15"/>
      <c r="O13" s="19"/>
      <c r="P13" s="15">
        <f t="shared" si="2"/>
        <v>33.27</v>
      </c>
      <c r="Q13" s="63">
        <f t="shared" si="3"/>
        <v>0.237642857142857</v>
      </c>
      <c r="R13" s="40">
        <v>2</v>
      </c>
      <c r="S13" s="61"/>
      <c r="T13" s="64"/>
      <c r="U13" s="61"/>
      <c r="V13" s="15">
        <f t="shared" si="6"/>
        <v>0</v>
      </c>
      <c r="W13" s="63">
        <f t="shared" si="4"/>
        <v>0</v>
      </c>
      <c r="X13" s="65">
        <f t="shared" si="5"/>
        <v>0.0118821428571429</v>
      </c>
    </row>
    <row r="14" ht="17.25" spans="1:24">
      <c r="A14" s="16"/>
      <c r="B14" s="17" t="s">
        <v>107</v>
      </c>
      <c r="C14" s="18">
        <v>20</v>
      </c>
      <c r="D14" s="15">
        <f>I14-草稿!I14</f>
        <v>0</v>
      </c>
      <c r="E14" s="15">
        <f>VLOOKUP(B14,草稿!$AR:$AV,4,FALSE)</f>
        <v>0</v>
      </c>
      <c r="F14" s="19"/>
      <c r="G14" s="15"/>
      <c r="H14" s="15"/>
      <c r="I14" s="15">
        <f t="shared" si="0"/>
        <v>0</v>
      </c>
      <c r="J14" s="41">
        <f t="shared" si="1"/>
        <v>0</v>
      </c>
      <c r="K14" s="42">
        <v>70</v>
      </c>
      <c r="L14" s="15">
        <f>P14-草稿!P14</f>
        <v>0</v>
      </c>
      <c r="M14" s="15">
        <f>VLOOKUP(B14,草稿!$AR:$AV,5,FALSE)/10000</f>
        <v>10</v>
      </c>
      <c r="N14" s="15"/>
      <c r="O14" s="19"/>
      <c r="P14" s="15">
        <f t="shared" si="2"/>
        <v>10</v>
      </c>
      <c r="Q14" s="63">
        <f t="shared" si="3"/>
        <v>0.142857142857143</v>
      </c>
      <c r="R14" s="40">
        <v>2</v>
      </c>
      <c r="S14" s="61"/>
      <c r="T14" s="64"/>
      <c r="U14" s="61"/>
      <c r="V14" s="15">
        <f t="shared" si="6"/>
        <v>0</v>
      </c>
      <c r="W14" s="63">
        <f t="shared" si="4"/>
        <v>0</v>
      </c>
      <c r="X14" s="65">
        <f t="shared" si="5"/>
        <v>0.00714285714285714</v>
      </c>
    </row>
    <row r="15" ht="17.25" spans="1:24">
      <c r="A15" s="16"/>
      <c r="B15" s="17" t="s">
        <v>57</v>
      </c>
      <c r="C15" s="18">
        <v>29</v>
      </c>
      <c r="D15" s="15">
        <f>I15-草稿!I15</f>
        <v>0</v>
      </c>
      <c r="E15" s="15">
        <f>VLOOKUP(B15,草稿!$AR:$AV,4,FALSE)</f>
        <v>3</v>
      </c>
      <c r="F15" s="19">
        <f>9</f>
        <v>9</v>
      </c>
      <c r="G15" s="15"/>
      <c r="H15" s="15"/>
      <c r="I15" s="15">
        <f t="shared" si="0"/>
        <v>12</v>
      </c>
      <c r="J15" s="41">
        <f t="shared" si="1"/>
        <v>0.413793103448276</v>
      </c>
      <c r="K15" s="42">
        <v>80</v>
      </c>
      <c r="L15" s="15">
        <f>P15-草稿!P15</f>
        <v>0.350000000000001</v>
      </c>
      <c r="M15" s="15">
        <f>VLOOKUP(B15,草稿!$AR:$AV,5,FALSE)/10000</f>
        <v>19.46</v>
      </c>
      <c r="N15" s="15">
        <v>1.2223</v>
      </c>
      <c r="O15" s="19"/>
      <c r="P15" s="15">
        <f t="shared" si="2"/>
        <v>20.6823</v>
      </c>
      <c r="Q15" s="63">
        <f t="shared" si="3"/>
        <v>0.25852875</v>
      </c>
      <c r="R15" s="40">
        <v>2</v>
      </c>
      <c r="S15" s="61">
        <v>2</v>
      </c>
      <c r="T15" s="64">
        <v>4</v>
      </c>
      <c r="U15" s="61"/>
      <c r="V15" s="15">
        <f t="shared" si="6"/>
        <v>6</v>
      </c>
      <c r="W15" s="63">
        <f t="shared" si="4"/>
        <v>3</v>
      </c>
      <c r="X15" s="65">
        <f t="shared" si="5"/>
        <v>0.0936160926724138</v>
      </c>
    </row>
    <row r="16" ht="17.25" spans="1:24">
      <c r="A16" s="16"/>
      <c r="B16" s="17" t="s">
        <v>51</v>
      </c>
      <c r="C16" s="18">
        <v>20</v>
      </c>
      <c r="D16" s="15">
        <f>I16-草稿!I16</f>
        <v>7</v>
      </c>
      <c r="E16" s="15">
        <f>VLOOKUP(B16,草稿!$AR:$AV,4,FALSE)</f>
        <v>3</v>
      </c>
      <c r="F16" s="19">
        <v>7</v>
      </c>
      <c r="G16" s="15"/>
      <c r="H16" s="15"/>
      <c r="I16" s="15">
        <f t="shared" si="0"/>
        <v>10</v>
      </c>
      <c r="J16" s="41">
        <f t="shared" si="1"/>
        <v>0.5</v>
      </c>
      <c r="K16" s="42">
        <v>70</v>
      </c>
      <c r="L16" s="15">
        <f>P16-草稿!P16</f>
        <v>0</v>
      </c>
      <c r="M16" s="15">
        <f>VLOOKUP(B16,草稿!$AR:$AV,5,FALSE)/10000</f>
        <v>19.5</v>
      </c>
      <c r="N16" s="15"/>
      <c r="O16" s="19"/>
      <c r="P16" s="15">
        <f t="shared" si="2"/>
        <v>19.5</v>
      </c>
      <c r="Q16" s="63">
        <f t="shared" si="3"/>
        <v>0.278571428571429</v>
      </c>
      <c r="R16" s="40">
        <v>1</v>
      </c>
      <c r="S16" s="61"/>
      <c r="T16" s="64"/>
      <c r="U16" s="61"/>
      <c r="V16" s="15">
        <f t="shared" si="6"/>
        <v>0</v>
      </c>
      <c r="W16" s="63">
        <f t="shared" si="4"/>
        <v>0</v>
      </c>
      <c r="X16" s="65">
        <f t="shared" si="5"/>
        <v>0.0389285714285714</v>
      </c>
    </row>
    <row r="17" ht="17.25" spans="1:24">
      <c r="A17" s="16"/>
      <c r="B17" s="17" t="s">
        <v>54</v>
      </c>
      <c r="C17" s="18">
        <v>30</v>
      </c>
      <c r="D17" s="15">
        <f>I17-草稿!I17</f>
        <v>0</v>
      </c>
      <c r="E17" s="15">
        <f>VLOOKUP(B17,草稿!$AR:$AV,4,FALSE)</f>
        <v>1</v>
      </c>
      <c r="F17" s="19"/>
      <c r="G17" s="15"/>
      <c r="H17" s="15"/>
      <c r="I17" s="15">
        <f t="shared" si="0"/>
        <v>1</v>
      </c>
      <c r="J17" s="41">
        <f t="shared" si="1"/>
        <v>0.0333333333333333</v>
      </c>
      <c r="K17" s="42">
        <v>200</v>
      </c>
      <c r="L17" s="15">
        <f>P17-草稿!P17</f>
        <v>2</v>
      </c>
      <c r="M17" s="15">
        <f>VLOOKUP(B17,草稿!$AR:$AV,5,FALSE)/10000</f>
        <v>11.1</v>
      </c>
      <c r="N17" s="15"/>
      <c r="O17" s="19"/>
      <c r="P17" s="15">
        <f t="shared" si="2"/>
        <v>11.1</v>
      </c>
      <c r="Q17" s="63">
        <f t="shared" si="3"/>
        <v>0.0555</v>
      </c>
      <c r="R17" s="40">
        <v>2</v>
      </c>
      <c r="S17" s="61"/>
      <c r="T17" s="64"/>
      <c r="U17" s="61"/>
      <c r="V17" s="15">
        <f t="shared" si="6"/>
        <v>0</v>
      </c>
      <c r="W17" s="63">
        <f t="shared" si="4"/>
        <v>0</v>
      </c>
      <c r="X17" s="65">
        <f t="shared" si="5"/>
        <v>0.00444166666666666</v>
      </c>
    </row>
    <row r="18" ht="18" spans="1:24">
      <c r="A18" s="20"/>
      <c r="B18" s="21" t="s">
        <v>32</v>
      </c>
      <c r="C18" s="22">
        <v>22</v>
      </c>
      <c r="D18" s="23">
        <f>I18-草稿!I18</f>
        <v>0</v>
      </c>
      <c r="E18" s="15">
        <f>VLOOKUP(B18,草稿!$AR:$AV,4,FALSE)</f>
        <v>0</v>
      </c>
      <c r="F18" s="24"/>
      <c r="G18" s="23"/>
      <c r="H18" s="23"/>
      <c r="I18" s="23">
        <f t="shared" si="0"/>
        <v>0</v>
      </c>
      <c r="J18" s="43">
        <f t="shared" si="1"/>
        <v>0</v>
      </c>
      <c r="K18" s="44">
        <v>110</v>
      </c>
      <c r="L18" s="23">
        <f>P18-草稿!P18</f>
        <v>0.199999999999999</v>
      </c>
      <c r="M18" s="15">
        <f>VLOOKUP(B18,草稿!$AR:$AV,5,FALSE)/10000</f>
        <v>0.2</v>
      </c>
      <c r="N18" s="23">
        <v>20</v>
      </c>
      <c r="O18" s="24"/>
      <c r="P18" s="23">
        <f t="shared" si="2"/>
        <v>20.2</v>
      </c>
      <c r="Q18" s="66">
        <f t="shared" si="3"/>
        <v>0.183636363636364</v>
      </c>
      <c r="R18" s="46">
        <v>2</v>
      </c>
      <c r="S18" s="67"/>
      <c r="T18" s="68"/>
      <c r="U18" s="67"/>
      <c r="V18" s="23">
        <f t="shared" si="6"/>
        <v>0</v>
      </c>
      <c r="W18" s="66">
        <f t="shared" si="4"/>
        <v>0</v>
      </c>
      <c r="X18" s="69">
        <f t="shared" si="5"/>
        <v>0.00918181818181818</v>
      </c>
    </row>
    <row r="19" ht="18" spans="1:24">
      <c r="A19" s="25" t="s">
        <v>147</v>
      </c>
      <c r="B19" s="13" t="s">
        <v>109</v>
      </c>
      <c r="C19" s="14">
        <v>10</v>
      </c>
      <c r="D19" s="15">
        <f>I19-草稿!I19</f>
        <v>0</v>
      </c>
      <c r="E19" s="15">
        <f>VLOOKUP(B19,草稿!$AR:$AV,4,FALSE)</f>
        <v>3</v>
      </c>
      <c r="F19" s="26"/>
      <c r="G19" s="15"/>
      <c r="H19" s="15"/>
      <c r="I19" s="15">
        <f t="shared" si="0"/>
        <v>3</v>
      </c>
      <c r="J19" s="39">
        <f t="shared" si="1"/>
        <v>0.3</v>
      </c>
      <c r="K19" s="40">
        <v>80</v>
      </c>
      <c r="L19" s="15">
        <f>P19-草稿!P19</f>
        <v>0</v>
      </c>
      <c r="M19" s="15">
        <f>VLOOKUP(B19,草稿!$AR:$AV,5,FALSE)/10000</f>
        <v>29.95</v>
      </c>
      <c r="N19" s="15"/>
      <c r="O19" s="26"/>
      <c r="P19" s="15">
        <f t="shared" si="2"/>
        <v>29.95</v>
      </c>
      <c r="Q19" s="60">
        <f t="shared" si="3"/>
        <v>0.374375</v>
      </c>
      <c r="R19" s="40">
        <v>1</v>
      </c>
      <c r="S19" s="61">
        <v>1</v>
      </c>
      <c r="T19" s="70"/>
      <c r="U19" s="70"/>
      <c r="V19" s="15">
        <f t="shared" si="6"/>
        <v>1</v>
      </c>
      <c r="W19" s="71">
        <f t="shared" si="4"/>
        <v>1</v>
      </c>
      <c r="X19" s="62">
        <f t="shared" si="5"/>
        <v>0.08371875</v>
      </c>
    </row>
    <row r="20" ht="17.25" spans="1:24">
      <c r="A20" s="25"/>
      <c r="B20" s="13" t="s">
        <v>157</v>
      </c>
      <c r="C20" s="14">
        <v>9</v>
      </c>
      <c r="D20" s="15">
        <f>I20-草稿!I20</f>
        <v>0</v>
      </c>
      <c r="E20" s="15">
        <f>VLOOKUP(B20,草稿!$AR:$AV,4,FALSE)</f>
        <v>1</v>
      </c>
      <c r="F20" s="26"/>
      <c r="G20" s="15"/>
      <c r="H20" s="15"/>
      <c r="I20" s="15">
        <f t="shared" si="0"/>
        <v>1</v>
      </c>
      <c r="J20" s="39">
        <f t="shared" si="1"/>
        <v>0.111111111111111</v>
      </c>
      <c r="K20" s="40">
        <v>20</v>
      </c>
      <c r="L20" s="15">
        <f>P20-草稿!P20</f>
        <v>0</v>
      </c>
      <c r="M20" s="15">
        <f>VLOOKUP(B20,草稿!$AR:$AV,5,FALSE)/10000</f>
        <v>43</v>
      </c>
      <c r="N20" s="15"/>
      <c r="O20" s="26"/>
      <c r="P20" s="15">
        <f t="shared" si="2"/>
        <v>43</v>
      </c>
      <c r="Q20" s="60">
        <f t="shared" si="3"/>
        <v>2.15</v>
      </c>
      <c r="R20" s="40">
        <v>1</v>
      </c>
      <c r="S20" s="61"/>
      <c r="T20" s="70"/>
      <c r="U20" s="70"/>
      <c r="V20" s="15">
        <f t="shared" si="6"/>
        <v>0</v>
      </c>
      <c r="W20" s="71">
        <f t="shared" si="4"/>
        <v>0</v>
      </c>
      <c r="X20" s="62">
        <f t="shared" si="5"/>
        <v>0.0655555555555555</v>
      </c>
    </row>
    <row r="21" ht="17.25" spans="1:24">
      <c r="A21" s="25"/>
      <c r="B21" s="13" t="s">
        <v>84</v>
      </c>
      <c r="C21" s="14">
        <v>10</v>
      </c>
      <c r="D21" s="15">
        <f>I21-草稿!I21</f>
        <v>1</v>
      </c>
      <c r="E21" s="15">
        <f>VLOOKUP(B21,草稿!$AR:$AV,4,FALSE)</f>
        <v>12</v>
      </c>
      <c r="F21" s="26"/>
      <c r="G21" s="15"/>
      <c r="H21" s="15"/>
      <c r="I21" s="15">
        <f t="shared" si="0"/>
        <v>12</v>
      </c>
      <c r="J21" s="39">
        <f t="shared" si="1"/>
        <v>1.2</v>
      </c>
      <c r="K21" s="40">
        <v>100</v>
      </c>
      <c r="L21" s="15">
        <f>P21-草稿!P21</f>
        <v>0</v>
      </c>
      <c r="M21" s="15">
        <f>VLOOKUP(B21,草稿!$AR:$AV,5,FALSE)/10000</f>
        <v>43.1</v>
      </c>
      <c r="N21" s="15"/>
      <c r="O21" s="26"/>
      <c r="P21" s="15">
        <f t="shared" si="2"/>
        <v>43.1</v>
      </c>
      <c r="Q21" s="60">
        <f t="shared" si="3"/>
        <v>0.431</v>
      </c>
      <c r="R21" s="40">
        <v>1</v>
      </c>
      <c r="S21" s="61">
        <v>1</v>
      </c>
      <c r="T21" s="70"/>
      <c r="U21" s="70"/>
      <c r="V21" s="15">
        <f t="shared" si="6"/>
        <v>1</v>
      </c>
      <c r="W21" s="71">
        <f t="shared" si="4"/>
        <v>1</v>
      </c>
      <c r="X21" s="62">
        <f t="shared" si="5"/>
        <v>0.13155</v>
      </c>
    </row>
    <row r="22" ht="17.25" spans="1:24">
      <c r="A22" s="25"/>
      <c r="B22" s="13" t="s">
        <v>121</v>
      </c>
      <c r="C22" s="14">
        <v>17</v>
      </c>
      <c r="D22" s="15">
        <f>I22-草稿!I22</f>
        <v>0</v>
      </c>
      <c r="E22" s="15">
        <f>VLOOKUP(B22,草稿!$AR:$AV,4,FALSE)</f>
        <v>1</v>
      </c>
      <c r="F22" s="26"/>
      <c r="G22" s="15"/>
      <c r="H22" s="15"/>
      <c r="I22" s="15">
        <f t="shared" si="0"/>
        <v>1</v>
      </c>
      <c r="J22" s="39">
        <f t="shared" si="1"/>
        <v>0.0588235294117647</v>
      </c>
      <c r="K22" s="40">
        <v>50</v>
      </c>
      <c r="L22" s="15">
        <f>P22-草稿!P22</f>
        <v>0</v>
      </c>
      <c r="M22" s="15">
        <f>VLOOKUP(B22,草稿!$AR:$AV,5,FALSE)/10000</f>
        <v>56.676</v>
      </c>
      <c r="N22" s="15"/>
      <c r="O22" s="26"/>
      <c r="P22" s="15">
        <f t="shared" si="2"/>
        <v>56.676</v>
      </c>
      <c r="Q22" s="60">
        <f t="shared" si="3"/>
        <v>1.13352</v>
      </c>
      <c r="R22" s="40">
        <v>1</v>
      </c>
      <c r="S22" s="61">
        <v>1</v>
      </c>
      <c r="T22" s="70"/>
      <c r="U22" s="70"/>
      <c r="V22" s="15">
        <f t="shared" si="6"/>
        <v>1</v>
      </c>
      <c r="W22" s="71">
        <f t="shared" si="4"/>
        <v>1</v>
      </c>
      <c r="X22" s="62">
        <f t="shared" si="5"/>
        <v>0.109617176470588</v>
      </c>
    </row>
    <row r="23" ht="17.25" spans="1:24">
      <c r="A23" s="25"/>
      <c r="B23" s="13" t="s">
        <v>210</v>
      </c>
      <c r="C23" s="14">
        <v>9</v>
      </c>
      <c r="D23" s="15">
        <f>I23-草稿!I23</f>
        <v>1</v>
      </c>
      <c r="E23" s="15">
        <f>VLOOKUP(B23,草稿!$AR:$AV,4,FALSE)</f>
        <v>0</v>
      </c>
      <c r="F23" s="26"/>
      <c r="G23" s="15"/>
      <c r="H23" s="15">
        <v>1</v>
      </c>
      <c r="I23" s="15">
        <f t="shared" si="0"/>
        <v>1</v>
      </c>
      <c r="J23" s="39">
        <f t="shared" si="1"/>
        <v>0.111111111111111</v>
      </c>
      <c r="K23" s="40">
        <v>30</v>
      </c>
      <c r="L23" s="15">
        <f>P23-草稿!P23</f>
        <v>0</v>
      </c>
      <c r="M23" s="15">
        <f>VLOOKUP(B23,草稿!$AR:$AV,5,FALSE)/10000</f>
        <v>1.3</v>
      </c>
      <c r="N23" s="15"/>
      <c r="O23" s="26"/>
      <c r="P23" s="15">
        <f t="shared" si="2"/>
        <v>1.3</v>
      </c>
      <c r="Q23" s="60">
        <f t="shared" si="3"/>
        <v>0.0433333333333333</v>
      </c>
      <c r="R23" s="40">
        <v>1</v>
      </c>
      <c r="S23" s="61">
        <v>1</v>
      </c>
      <c r="T23" s="70"/>
      <c r="U23" s="70"/>
      <c r="V23" s="15">
        <f t="shared" si="6"/>
        <v>1</v>
      </c>
      <c r="W23" s="71">
        <f t="shared" si="4"/>
        <v>1</v>
      </c>
      <c r="X23" s="62">
        <f t="shared" si="5"/>
        <v>0.0577222222222222</v>
      </c>
    </row>
    <row r="24" ht="17.25" spans="1:24">
      <c r="A24" s="25"/>
      <c r="B24" s="13" t="s">
        <v>111</v>
      </c>
      <c r="C24" s="14">
        <v>9</v>
      </c>
      <c r="D24" s="15">
        <f>I24-草稿!I24</f>
        <v>1</v>
      </c>
      <c r="E24" s="15">
        <f>VLOOKUP(B24,草稿!$AR:$AV,4,FALSE)</f>
        <v>8</v>
      </c>
      <c r="F24" s="26"/>
      <c r="G24" s="15"/>
      <c r="H24" s="15"/>
      <c r="I24" s="15">
        <f t="shared" si="0"/>
        <v>8</v>
      </c>
      <c r="J24" s="39">
        <f t="shared" si="1"/>
        <v>0.888888888888889</v>
      </c>
      <c r="K24" s="40">
        <v>80</v>
      </c>
      <c r="L24" s="15">
        <f>P24-草稿!P24</f>
        <v>0</v>
      </c>
      <c r="M24" s="15">
        <f>VLOOKUP(B24,草稿!$AR:$AV,5,FALSE)/10000</f>
        <v>9</v>
      </c>
      <c r="N24" s="15"/>
      <c r="O24" s="26"/>
      <c r="P24" s="15">
        <f t="shared" si="2"/>
        <v>9</v>
      </c>
      <c r="Q24" s="60">
        <f t="shared" si="3"/>
        <v>0.1125</v>
      </c>
      <c r="R24" s="40">
        <v>1</v>
      </c>
      <c r="S24" s="61"/>
      <c r="T24" s="70"/>
      <c r="U24" s="70"/>
      <c r="V24" s="15">
        <f t="shared" si="6"/>
        <v>0</v>
      </c>
      <c r="W24" s="71">
        <f t="shared" si="4"/>
        <v>0</v>
      </c>
      <c r="X24" s="62">
        <f t="shared" si="5"/>
        <v>0.0500694444444445</v>
      </c>
    </row>
    <row r="25" ht="17.25" spans="1:24">
      <c r="A25" s="25"/>
      <c r="B25" s="13" t="s">
        <v>78</v>
      </c>
      <c r="C25" s="14">
        <v>10</v>
      </c>
      <c r="D25" s="15">
        <f>I25-草稿!I25</f>
        <v>1</v>
      </c>
      <c r="E25" s="15">
        <f>VLOOKUP(B25,草稿!$AR:$AV,4,FALSE)</f>
        <v>8</v>
      </c>
      <c r="F25" s="26"/>
      <c r="G25" s="15"/>
      <c r="H25" s="15"/>
      <c r="I25" s="15">
        <f t="shared" si="0"/>
        <v>8</v>
      </c>
      <c r="J25" s="39">
        <f t="shared" si="1"/>
        <v>0.8</v>
      </c>
      <c r="K25" s="40">
        <v>40</v>
      </c>
      <c r="L25" s="15">
        <f>P25-草稿!P25</f>
        <v>6</v>
      </c>
      <c r="M25" s="15">
        <f>VLOOKUP(B25,草稿!$AR:$AV,5,FALSE)/10000</f>
        <v>11.2</v>
      </c>
      <c r="N25" s="15"/>
      <c r="O25" s="26"/>
      <c r="P25" s="15">
        <f t="shared" si="2"/>
        <v>11.2</v>
      </c>
      <c r="Q25" s="60">
        <f t="shared" si="3"/>
        <v>0.28</v>
      </c>
      <c r="R25" s="40">
        <v>1</v>
      </c>
      <c r="S25" s="61"/>
      <c r="T25" s="70"/>
      <c r="U25" s="70"/>
      <c r="V25" s="15">
        <f t="shared" si="6"/>
        <v>0</v>
      </c>
      <c r="W25" s="71">
        <f t="shared" si="4"/>
        <v>0</v>
      </c>
      <c r="X25" s="62">
        <f t="shared" si="5"/>
        <v>0.054</v>
      </c>
    </row>
    <row r="26" ht="17.25" spans="1:24">
      <c r="A26" s="25"/>
      <c r="B26" s="13" t="s">
        <v>117</v>
      </c>
      <c r="C26" s="14">
        <v>17</v>
      </c>
      <c r="D26" s="15">
        <f>I26-草稿!I26</f>
        <v>0</v>
      </c>
      <c r="E26" s="15">
        <f>VLOOKUP(B26,草稿!$AR:$AV,4,FALSE)</f>
        <v>7</v>
      </c>
      <c r="F26" s="26"/>
      <c r="G26" s="15"/>
      <c r="H26" s="15"/>
      <c r="I26" s="15">
        <f t="shared" si="0"/>
        <v>7</v>
      </c>
      <c r="J26" s="39">
        <f t="shared" si="1"/>
        <v>0.411764705882353</v>
      </c>
      <c r="K26" s="40">
        <v>40</v>
      </c>
      <c r="L26" s="15">
        <f>P26-草稿!P26</f>
        <v>-0.100000000000001</v>
      </c>
      <c r="M26" s="15">
        <f>VLOOKUP(B26,草稿!$AR:$AV,5,FALSE)/10000</f>
        <v>0</v>
      </c>
      <c r="N26" s="15">
        <v>17.9698</v>
      </c>
      <c r="O26" s="26"/>
      <c r="P26" s="15">
        <f t="shared" si="2"/>
        <v>17.9698</v>
      </c>
      <c r="Q26" s="60">
        <f t="shared" si="3"/>
        <v>0.449245</v>
      </c>
      <c r="R26" s="40">
        <v>1</v>
      </c>
      <c r="S26" s="61">
        <v>6</v>
      </c>
      <c r="T26" s="70"/>
      <c r="U26" s="70"/>
      <c r="V26" s="15">
        <f t="shared" si="6"/>
        <v>6</v>
      </c>
      <c r="W26" s="71">
        <f t="shared" si="4"/>
        <v>6</v>
      </c>
      <c r="X26" s="62">
        <f t="shared" si="5"/>
        <v>0.103050485294118</v>
      </c>
    </row>
    <row r="27" ht="17.25" spans="1:24">
      <c r="A27" s="25"/>
      <c r="B27" s="13" t="s">
        <v>96</v>
      </c>
      <c r="C27" s="14">
        <v>9</v>
      </c>
      <c r="D27" s="15">
        <f>I27-草稿!I27</f>
        <v>1</v>
      </c>
      <c r="E27" s="15">
        <f>VLOOKUP(B27,草稿!$AR:$AV,4,FALSE)</f>
        <v>5</v>
      </c>
      <c r="F27" s="26"/>
      <c r="G27" s="15"/>
      <c r="H27" s="15"/>
      <c r="I27" s="15">
        <f t="shared" si="0"/>
        <v>5</v>
      </c>
      <c r="J27" s="39">
        <f t="shared" si="1"/>
        <v>0.555555555555556</v>
      </c>
      <c r="K27" s="40">
        <v>20</v>
      </c>
      <c r="L27" s="15">
        <f>P27-草稿!P27</f>
        <v>0</v>
      </c>
      <c r="M27" s="15">
        <f>VLOOKUP(B27,草稿!$AR:$AV,5,FALSE)/10000</f>
        <v>0</v>
      </c>
      <c r="N27" s="15"/>
      <c r="O27" s="26"/>
      <c r="P27" s="15">
        <f t="shared" si="2"/>
        <v>0</v>
      </c>
      <c r="Q27" s="60">
        <f t="shared" si="3"/>
        <v>0</v>
      </c>
      <c r="R27" s="40">
        <v>1</v>
      </c>
      <c r="S27" s="61"/>
      <c r="T27" s="70"/>
      <c r="U27" s="70"/>
      <c r="V27" s="15">
        <f t="shared" si="6"/>
        <v>0</v>
      </c>
      <c r="W27" s="71">
        <f t="shared" si="4"/>
        <v>0</v>
      </c>
      <c r="X27" s="62">
        <f t="shared" si="5"/>
        <v>0.0277777777777778</v>
      </c>
    </row>
    <row r="28" ht="17.25" spans="1:24">
      <c r="A28" s="25"/>
      <c r="B28" s="13" t="s">
        <v>88</v>
      </c>
      <c r="C28" s="14">
        <v>9</v>
      </c>
      <c r="D28" s="15">
        <f>I28-草稿!I28</f>
        <v>0</v>
      </c>
      <c r="E28" s="15">
        <f>VLOOKUP(B28,草稿!$AR:$AV,4,FALSE)</f>
        <v>0</v>
      </c>
      <c r="F28" s="26"/>
      <c r="G28" s="15"/>
      <c r="H28" s="15"/>
      <c r="I28" s="15">
        <f t="shared" si="0"/>
        <v>0</v>
      </c>
      <c r="J28" s="39">
        <f t="shared" si="1"/>
        <v>0</v>
      </c>
      <c r="K28" s="40">
        <v>40</v>
      </c>
      <c r="L28" s="15">
        <f>P28-草稿!P28</f>
        <v>0</v>
      </c>
      <c r="M28" s="15">
        <f>VLOOKUP(B28,草稿!$AR:$AV,5,FALSE)/10000</f>
        <v>15.77</v>
      </c>
      <c r="N28" s="15"/>
      <c r="O28" s="26"/>
      <c r="P28" s="15">
        <f t="shared" si="2"/>
        <v>15.77</v>
      </c>
      <c r="Q28" s="60">
        <f t="shared" si="3"/>
        <v>0.39425</v>
      </c>
      <c r="R28" s="40">
        <v>1</v>
      </c>
      <c r="S28" s="61"/>
      <c r="T28" s="70"/>
      <c r="U28" s="70"/>
      <c r="V28" s="15">
        <f t="shared" si="6"/>
        <v>0</v>
      </c>
      <c r="W28" s="71">
        <f t="shared" si="4"/>
        <v>0</v>
      </c>
      <c r="X28" s="62">
        <f t="shared" si="5"/>
        <v>0.0197125</v>
      </c>
    </row>
    <row r="29" ht="17.25" spans="1:24">
      <c r="A29" s="25"/>
      <c r="B29" s="13" t="s">
        <v>149</v>
      </c>
      <c r="C29" s="14">
        <v>9</v>
      </c>
      <c r="D29" s="15">
        <f>I29-草稿!I29</f>
        <v>0</v>
      </c>
      <c r="E29" s="15">
        <f>VLOOKUP(B29,草稿!$AR:$AV,4,FALSE)</f>
        <v>0</v>
      </c>
      <c r="F29" s="26"/>
      <c r="G29" s="15"/>
      <c r="H29" s="15"/>
      <c r="I29" s="15">
        <f t="shared" si="0"/>
        <v>0</v>
      </c>
      <c r="J29" s="39">
        <f t="shared" si="1"/>
        <v>0</v>
      </c>
      <c r="K29" s="40">
        <v>150</v>
      </c>
      <c r="L29" s="15">
        <f>P29-草稿!P29</f>
        <v>0</v>
      </c>
      <c r="M29" s="15">
        <f>VLOOKUP(B29,草稿!$AR:$AV,5,FALSE)/10000</f>
        <v>35.56</v>
      </c>
      <c r="N29" s="15"/>
      <c r="O29" s="26"/>
      <c r="P29" s="15">
        <f t="shared" si="2"/>
        <v>35.56</v>
      </c>
      <c r="Q29" s="60">
        <f t="shared" si="3"/>
        <v>0.237066666666667</v>
      </c>
      <c r="R29" s="40">
        <v>1</v>
      </c>
      <c r="S29" s="61"/>
      <c r="T29" s="70"/>
      <c r="U29" s="70"/>
      <c r="V29" s="15">
        <f t="shared" si="6"/>
        <v>0</v>
      </c>
      <c r="W29" s="71">
        <f t="shared" si="4"/>
        <v>0</v>
      </c>
      <c r="X29" s="62">
        <f t="shared" si="5"/>
        <v>0.0118533333333333</v>
      </c>
    </row>
    <row r="30" ht="17.25" spans="1:24">
      <c r="A30" s="25"/>
      <c r="B30" s="13" t="s">
        <v>135</v>
      </c>
      <c r="C30" s="14">
        <v>14</v>
      </c>
      <c r="D30" s="15">
        <f>I30-草稿!I30</f>
        <v>0</v>
      </c>
      <c r="E30" s="15">
        <f>VLOOKUP(B30,草稿!$AR:$AV,4,FALSE)</f>
        <v>8</v>
      </c>
      <c r="F30" s="26"/>
      <c r="G30" s="15"/>
      <c r="H30" s="15"/>
      <c r="I30" s="15">
        <f t="shared" si="0"/>
        <v>8</v>
      </c>
      <c r="J30" s="39">
        <f t="shared" si="1"/>
        <v>0.571428571428571</v>
      </c>
      <c r="K30" s="40">
        <v>60</v>
      </c>
      <c r="L30" s="15">
        <f>P30-草稿!P30</f>
        <v>0</v>
      </c>
      <c r="M30" s="15">
        <f>VLOOKUP(B30,草稿!$AR:$AV,5,FALSE)/10000</f>
        <v>3.42</v>
      </c>
      <c r="N30" s="15"/>
      <c r="O30" s="26"/>
      <c r="P30" s="15">
        <f t="shared" si="2"/>
        <v>3.42</v>
      </c>
      <c r="Q30" s="60">
        <f t="shared" si="3"/>
        <v>0.057</v>
      </c>
      <c r="R30" s="40">
        <v>1</v>
      </c>
      <c r="S30" s="61"/>
      <c r="T30" s="70"/>
      <c r="U30" s="70"/>
      <c r="V30" s="15">
        <f t="shared" si="6"/>
        <v>0</v>
      </c>
      <c r="W30" s="71">
        <f t="shared" si="4"/>
        <v>0</v>
      </c>
      <c r="X30" s="62">
        <f t="shared" si="5"/>
        <v>0.0314214285714286</v>
      </c>
    </row>
    <row r="31" ht="17.25" spans="1:24">
      <c r="A31" s="25"/>
      <c r="B31" s="13" t="s">
        <v>163</v>
      </c>
      <c r="C31" s="14">
        <v>10</v>
      </c>
      <c r="D31" s="15">
        <f>I31-草稿!I31</f>
        <v>0</v>
      </c>
      <c r="E31" s="15">
        <f>VLOOKUP(B31,草稿!$AR:$AV,4,FALSE)</f>
        <v>1</v>
      </c>
      <c r="F31" s="26"/>
      <c r="G31" s="15"/>
      <c r="H31" s="15"/>
      <c r="I31" s="15">
        <f t="shared" si="0"/>
        <v>1</v>
      </c>
      <c r="J31" s="39">
        <f t="shared" si="1"/>
        <v>0.1</v>
      </c>
      <c r="K31" s="40">
        <v>40</v>
      </c>
      <c r="L31" s="15">
        <f>P31-草稿!P31</f>
        <v>0</v>
      </c>
      <c r="M31" s="15">
        <f>VLOOKUP(B31,草稿!$AR:$AV,5,FALSE)/10000</f>
        <v>18</v>
      </c>
      <c r="N31" s="15"/>
      <c r="O31" s="26"/>
      <c r="P31" s="15">
        <f t="shared" si="2"/>
        <v>18</v>
      </c>
      <c r="Q31" s="60">
        <f t="shared" si="3"/>
        <v>0.45</v>
      </c>
      <c r="R31" s="40">
        <v>1</v>
      </c>
      <c r="S31" s="61"/>
      <c r="T31" s="70"/>
      <c r="U31" s="70"/>
      <c r="V31" s="15">
        <f t="shared" si="6"/>
        <v>0</v>
      </c>
      <c r="W31" s="71">
        <f t="shared" si="4"/>
        <v>0</v>
      </c>
      <c r="X31" s="62">
        <f t="shared" si="5"/>
        <v>0.0275</v>
      </c>
    </row>
    <row r="32" ht="17.25" spans="1:24">
      <c r="A32" s="25"/>
      <c r="B32" s="13" t="s">
        <v>219</v>
      </c>
      <c r="C32" s="14">
        <v>9</v>
      </c>
      <c r="D32" s="15">
        <f>I32-草稿!I32</f>
        <v>0</v>
      </c>
      <c r="E32" s="15">
        <f>VLOOKUP(B32,草稿!$AR:$AV,4,FALSE)</f>
        <v>1</v>
      </c>
      <c r="F32" s="26"/>
      <c r="G32" s="15"/>
      <c r="H32" s="15"/>
      <c r="I32" s="15">
        <f t="shared" si="0"/>
        <v>1</v>
      </c>
      <c r="J32" s="39">
        <f t="shared" si="1"/>
        <v>0.111111111111111</v>
      </c>
      <c r="K32" s="40">
        <v>20</v>
      </c>
      <c r="L32" s="15">
        <f>P32-草稿!P32</f>
        <v>0</v>
      </c>
      <c r="M32" s="15">
        <f>VLOOKUP(B32,草稿!$AR:$AV,5,FALSE)/10000</f>
        <v>0</v>
      </c>
      <c r="N32" s="15"/>
      <c r="O32" s="26"/>
      <c r="P32" s="15">
        <f t="shared" si="2"/>
        <v>0</v>
      </c>
      <c r="Q32" s="60">
        <f t="shared" si="3"/>
        <v>0</v>
      </c>
      <c r="R32" s="40">
        <v>1</v>
      </c>
      <c r="S32" s="61"/>
      <c r="T32" s="70"/>
      <c r="U32" s="70"/>
      <c r="V32" s="15">
        <f t="shared" si="6"/>
        <v>0</v>
      </c>
      <c r="W32" s="71">
        <f t="shared" si="4"/>
        <v>0</v>
      </c>
      <c r="X32" s="62">
        <f t="shared" si="5"/>
        <v>0.00555555555555555</v>
      </c>
    </row>
    <row r="33" ht="17.25" spans="1:24">
      <c r="A33" s="25"/>
      <c r="B33" s="13" t="s">
        <v>167</v>
      </c>
      <c r="C33" s="14">
        <v>9</v>
      </c>
      <c r="D33" s="15">
        <f>I33-草稿!I33</f>
        <v>0</v>
      </c>
      <c r="E33" s="15">
        <f>VLOOKUP(B33,草稿!$AR:$AV,4,FALSE)</f>
        <v>6</v>
      </c>
      <c r="F33" s="26"/>
      <c r="G33" s="15"/>
      <c r="H33" s="15"/>
      <c r="I33" s="15">
        <f t="shared" si="0"/>
        <v>6</v>
      </c>
      <c r="J33" s="39">
        <f t="shared" si="1"/>
        <v>0.666666666666667</v>
      </c>
      <c r="K33" s="40">
        <v>50</v>
      </c>
      <c r="L33" s="15">
        <f>P33-草稿!P33</f>
        <v>0</v>
      </c>
      <c r="M33" s="15">
        <f>VLOOKUP(B33,草稿!$AR:$AV,5,FALSE)/10000</f>
        <v>3.6</v>
      </c>
      <c r="N33" s="15"/>
      <c r="O33" s="26"/>
      <c r="P33" s="15">
        <f t="shared" si="2"/>
        <v>3.6</v>
      </c>
      <c r="Q33" s="60">
        <f t="shared" si="3"/>
        <v>0.072</v>
      </c>
      <c r="R33" s="40">
        <v>1</v>
      </c>
      <c r="S33" s="61"/>
      <c r="T33" s="70"/>
      <c r="U33" s="70"/>
      <c r="V33" s="15">
        <f t="shared" si="6"/>
        <v>0</v>
      </c>
      <c r="W33" s="71">
        <f t="shared" si="4"/>
        <v>0</v>
      </c>
      <c r="X33" s="62">
        <f t="shared" si="5"/>
        <v>0.0369333333333333</v>
      </c>
    </row>
    <row r="34" ht="17.25" spans="1:24">
      <c r="A34" s="25"/>
      <c r="B34" s="13" t="s">
        <v>90</v>
      </c>
      <c r="C34" s="14">
        <v>17</v>
      </c>
      <c r="D34" s="15">
        <f>I34-草稿!I34</f>
        <v>0</v>
      </c>
      <c r="E34" s="15">
        <f>VLOOKUP(B34,草稿!$AR:$AV,4,FALSE)</f>
        <v>0</v>
      </c>
      <c r="F34" s="26"/>
      <c r="G34" s="15"/>
      <c r="H34" s="15"/>
      <c r="I34" s="15">
        <f t="shared" si="0"/>
        <v>0</v>
      </c>
      <c r="J34" s="39">
        <f t="shared" si="1"/>
        <v>0</v>
      </c>
      <c r="K34" s="40">
        <v>50</v>
      </c>
      <c r="L34" s="15">
        <f>P34-草稿!P34</f>
        <v>0</v>
      </c>
      <c r="M34" s="15">
        <f>VLOOKUP(B34,草稿!$AR:$AV,5,FALSE)/10000</f>
        <v>2.988</v>
      </c>
      <c r="N34" s="15"/>
      <c r="O34" s="26"/>
      <c r="P34" s="15">
        <f t="shared" si="2"/>
        <v>2.988</v>
      </c>
      <c r="Q34" s="60">
        <f t="shared" si="3"/>
        <v>0.05976</v>
      </c>
      <c r="R34" s="40">
        <v>1</v>
      </c>
      <c r="S34" s="61"/>
      <c r="T34" s="70"/>
      <c r="U34" s="70"/>
      <c r="V34" s="15">
        <f t="shared" si="6"/>
        <v>0</v>
      </c>
      <c r="W34" s="71">
        <f t="shared" si="4"/>
        <v>0</v>
      </c>
      <c r="X34" s="62">
        <f t="shared" si="5"/>
        <v>0.002988</v>
      </c>
    </row>
    <row r="35" ht="17.25" spans="1:24">
      <c r="A35" s="25"/>
      <c r="B35" s="13" t="s">
        <v>102</v>
      </c>
      <c r="C35" s="14">
        <v>9</v>
      </c>
      <c r="D35" s="15">
        <f>I35-草稿!I35</f>
        <v>0</v>
      </c>
      <c r="E35" s="15">
        <f>VLOOKUP(B35,草稿!$AR:$AV,4,FALSE)</f>
        <v>0</v>
      </c>
      <c r="F35" s="26"/>
      <c r="G35" s="15"/>
      <c r="H35" s="15"/>
      <c r="I35" s="15">
        <f t="shared" si="0"/>
        <v>0</v>
      </c>
      <c r="J35" s="39">
        <f t="shared" si="1"/>
        <v>0</v>
      </c>
      <c r="K35" s="40">
        <v>170</v>
      </c>
      <c r="L35" s="15">
        <f>P35-草稿!P35</f>
        <v>0.129999999999999</v>
      </c>
      <c r="M35" s="15">
        <f>VLOOKUP(B35,草稿!$AR:$AV,5,FALSE)/10000</f>
        <v>9.5262</v>
      </c>
      <c r="N35" s="15"/>
      <c r="O35" s="26"/>
      <c r="P35" s="15">
        <f t="shared" si="2"/>
        <v>9.5262</v>
      </c>
      <c r="Q35" s="60">
        <f t="shared" si="3"/>
        <v>0.0560364705882353</v>
      </c>
      <c r="R35" s="40">
        <v>1</v>
      </c>
      <c r="S35" s="61"/>
      <c r="T35" s="70"/>
      <c r="U35" s="70"/>
      <c r="V35" s="15">
        <f t="shared" si="6"/>
        <v>0</v>
      </c>
      <c r="W35" s="71">
        <f t="shared" si="4"/>
        <v>0</v>
      </c>
      <c r="X35" s="62">
        <f t="shared" si="5"/>
        <v>0.00280182352941176</v>
      </c>
    </row>
    <row r="36" ht="17.25" spans="1:24">
      <c r="A36" s="25"/>
      <c r="B36" s="17" t="s">
        <v>61</v>
      </c>
      <c r="C36" s="18">
        <v>9</v>
      </c>
      <c r="D36" s="15">
        <f>I36-草稿!I36</f>
        <v>2</v>
      </c>
      <c r="E36" s="15">
        <f>VLOOKUP(B36,草稿!$AR:$AV,4,FALSE)</f>
        <v>2</v>
      </c>
      <c r="F36" s="19"/>
      <c r="G36" s="15"/>
      <c r="H36" s="15"/>
      <c r="I36" s="15">
        <f t="shared" si="0"/>
        <v>2</v>
      </c>
      <c r="J36" s="39">
        <f t="shared" si="1"/>
        <v>0.222222222222222</v>
      </c>
      <c r="K36" s="42">
        <v>60</v>
      </c>
      <c r="L36" s="15">
        <f>P36-草稿!P36</f>
        <v>0</v>
      </c>
      <c r="M36" s="15">
        <f>VLOOKUP(B36,草稿!$AR:$AV,5,FALSE)/10000</f>
        <v>1</v>
      </c>
      <c r="N36" s="15"/>
      <c r="O36" s="26"/>
      <c r="P36" s="15">
        <f t="shared" si="2"/>
        <v>1</v>
      </c>
      <c r="Q36" s="60">
        <f t="shared" si="3"/>
        <v>0.0166666666666667</v>
      </c>
      <c r="R36" s="40">
        <v>1</v>
      </c>
      <c r="S36" s="61"/>
      <c r="T36" s="70"/>
      <c r="U36" s="70"/>
      <c r="V36" s="15">
        <f t="shared" si="6"/>
        <v>0</v>
      </c>
      <c r="W36" s="71">
        <f t="shared" si="4"/>
        <v>0</v>
      </c>
      <c r="X36" s="62">
        <f t="shared" si="5"/>
        <v>0.0119444444444444</v>
      </c>
    </row>
    <row r="37" ht="18" spans="1:24">
      <c r="A37" s="27"/>
      <c r="B37" s="28" t="s">
        <v>199</v>
      </c>
      <c r="C37" s="29">
        <v>9</v>
      </c>
      <c r="D37" s="23">
        <f>I37-草稿!I37</f>
        <v>0</v>
      </c>
      <c r="E37" s="15">
        <f>VLOOKUP(B37,草稿!$AR:$AV,4,FALSE)</f>
        <v>0</v>
      </c>
      <c r="F37" s="30"/>
      <c r="G37" s="23"/>
      <c r="H37" s="23"/>
      <c r="I37" s="23">
        <f t="shared" si="0"/>
        <v>0</v>
      </c>
      <c r="J37" s="45">
        <f t="shared" si="1"/>
        <v>0</v>
      </c>
      <c r="K37" s="46">
        <v>30</v>
      </c>
      <c r="L37" s="23">
        <f>P37-草稿!P37</f>
        <v>0</v>
      </c>
      <c r="M37" s="15">
        <f>VLOOKUP(B37,草稿!$AR:$AV,5,FALSE)/10000</f>
        <v>0</v>
      </c>
      <c r="N37" s="23"/>
      <c r="O37" s="30"/>
      <c r="P37" s="23">
        <f t="shared" si="2"/>
        <v>0</v>
      </c>
      <c r="Q37" s="72">
        <f t="shared" si="3"/>
        <v>0</v>
      </c>
      <c r="R37" s="46">
        <v>1</v>
      </c>
      <c r="S37" s="67"/>
      <c r="T37" s="73"/>
      <c r="U37" s="73"/>
      <c r="V37" s="23">
        <f t="shared" si="6"/>
        <v>0</v>
      </c>
      <c r="W37" s="74">
        <f t="shared" si="4"/>
        <v>0</v>
      </c>
      <c r="X37" s="75">
        <f t="shared" si="5"/>
        <v>0</v>
      </c>
    </row>
    <row r="38" ht="18" spans="1:24">
      <c r="A38" s="25" t="s">
        <v>227</v>
      </c>
      <c r="B38" s="13" t="s">
        <v>93</v>
      </c>
      <c r="C38" s="14">
        <v>9</v>
      </c>
      <c r="D38" s="15">
        <f>I38-草稿!I38</f>
        <v>2</v>
      </c>
      <c r="E38" s="15">
        <f>VLOOKUP(B38,草稿!$AR:$AV,4,FALSE)</f>
        <v>10</v>
      </c>
      <c r="F38" s="26"/>
      <c r="G38" s="15"/>
      <c r="H38" s="15"/>
      <c r="I38" s="15">
        <f t="shared" si="0"/>
        <v>10</v>
      </c>
      <c r="J38" s="39">
        <f t="shared" si="1"/>
        <v>1.11111111111111</v>
      </c>
      <c r="K38" s="40">
        <v>30</v>
      </c>
      <c r="L38" s="15">
        <f>P38-草稿!P38</f>
        <v>0</v>
      </c>
      <c r="M38" s="15">
        <f>VLOOKUP(B38,草稿!$AR:$AV,5,FALSE)/10000</f>
        <v>8.4</v>
      </c>
      <c r="N38" s="15"/>
      <c r="O38" s="26"/>
      <c r="P38" s="15">
        <f t="shared" si="2"/>
        <v>8.4</v>
      </c>
      <c r="Q38" s="60">
        <f t="shared" si="3"/>
        <v>0.28</v>
      </c>
      <c r="R38" s="40">
        <v>1</v>
      </c>
      <c r="S38" s="61"/>
      <c r="T38" s="70"/>
      <c r="U38" s="70"/>
      <c r="V38" s="15">
        <f t="shared" si="6"/>
        <v>0</v>
      </c>
      <c r="W38" s="71">
        <f t="shared" si="4"/>
        <v>0</v>
      </c>
      <c r="X38" s="62">
        <f t="shared" si="5"/>
        <v>0.0695555555555555</v>
      </c>
    </row>
    <row r="39" ht="17.25" spans="1:24">
      <c r="A39" s="25"/>
      <c r="B39" s="13" t="s">
        <v>241</v>
      </c>
      <c r="C39" s="14">
        <v>9</v>
      </c>
      <c r="D39" s="15">
        <f>I39-草稿!I39</f>
        <v>0</v>
      </c>
      <c r="E39" s="15">
        <f>VLOOKUP(B39,草稿!$AR:$AV,4,FALSE)</f>
        <v>0</v>
      </c>
      <c r="F39" s="26"/>
      <c r="G39" s="15"/>
      <c r="H39" s="15"/>
      <c r="I39" s="15">
        <f t="shared" si="0"/>
        <v>0</v>
      </c>
      <c r="J39" s="39">
        <f t="shared" si="1"/>
        <v>0</v>
      </c>
      <c r="K39" s="40">
        <v>40</v>
      </c>
      <c r="L39" s="15">
        <f>P39-草稿!P39</f>
        <v>0</v>
      </c>
      <c r="M39" s="15">
        <f>VLOOKUP(B39,草稿!$AR:$AV,5,FALSE)/10000</f>
        <v>5</v>
      </c>
      <c r="N39" s="15">
        <v>10</v>
      </c>
      <c r="O39" s="26"/>
      <c r="P39" s="15">
        <f t="shared" si="2"/>
        <v>15</v>
      </c>
      <c r="Q39" s="60">
        <f t="shared" si="3"/>
        <v>0.375</v>
      </c>
      <c r="R39" s="40">
        <v>1</v>
      </c>
      <c r="S39" s="61"/>
      <c r="T39" s="70"/>
      <c r="U39" s="70"/>
      <c r="V39" s="15">
        <f t="shared" si="6"/>
        <v>0</v>
      </c>
      <c r="W39" s="71">
        <f t="shared" si="4"/>
        <v>0</v>
      </c>
      <c r="X39" s="62">
        <f t="shared" si="5"/>
        <v>0.01875</v>
      </c>
    </row>
    <row r="40" ht="17.25" spans="1:24">
      <c r="A40" s="25"/>
      <c r="B40" s="13" t="s">
        <v>225</v>
      </c>
      <c r="C40" s="14">
        <v>9</v>
      </c>
      <c r="D40" s="15">
        <f>I40-草稿!I40</f>
        <v>2</v>
      </c>
      <c r="E40" s="15">
        <f>VLOOKUP(B40,草稿!$AR:$AV,4,FALSE)</f>
        <v>9</v>
      </c>
      <c r="F40" s="26"/>
      <c r="G40" s="15"/>
      <c r="H40" s="15"/>
      <c r="I40" s="15">
        <f t="shared" si="0"/>
        <v>9</v>
      </c>
      <c r="J40" s="39">
        <f t="shared" si="1"/>
        <v>1</v>
      </c>
      <c r="K40" s="40">
        <v>20</v>
      </c>
      <c r="L40" s="15">
        <f>P40-草稿!P40</f>
        <v>0</v>
      </c>
      <c r="M40" s="15">
        <f>VLOOKUP(B40,草稿!$AR:$AV,5,FALSE)/10000</f>
        <v>0.6</v>
      </c>
      <c r="N40" s="15"/>
      <c r="O40" s="26"/>
      <c r="P40" s="15">
        <f t="shared" si="2"/>
        <v>0.6</v>
      </c>
      <c r="Q40" s="60">
        <f t="shared" si="3"/>
        <v>0.03</v>
      </c>
      <c r="R40" s="40">
        <v>1</v>
      </c>
      <c r="S40" s="61"/>
      <c r="T40" s="70"/>
      <c r="U40" s="70"/>
      <c r="V40" s="15">
        <f t="shared" si="6"/>
        <v>0</v>
      </c>
      <c r="W40" s="71">
        <f t="shared" si="4"/>
        <v>0</v>
      </c>
      <c r="X40" s="62">
        <f t="shared" si="5"/>
        <v>0.0515</v>
      </c>
    </row>
    <row r="41" ht="17.25" spans="1:24">
      <c r="A41" s="25"/>
      <c r="B41" s="13" t="s">
        <v>82</v>
      </c>
      <c r="C41" s="14">
        <v>9</v>
      </c>
      <c r="D41" s="15">
        <f>I41-草稿!I41</f>
        <v>0</v>
      </c>
      <c r="E41" s="15">
        <f>VLOOKUP(B41,草稿!$AR:$AV,4,FALSE)</f>
        <v>1</v>
      </c>
      <c r="F41" s="26"/>
      <c r="G41" s="15"/>
      <c r="H41" s="15"/>
      <c r="I41" s="15">
        <f t="shared" si="0"/>
        <v>1</v>
      </c>
      <c r="J41" s="39">
        <f t="shared" si="1"/>
        <v>0.111111111111111</v>
      </c>
      <c r="K41" s="40">
        <v>20</v>
      </c>
      <c r="L41" s="15">
        <f>P41-草稿!P41</f>
        <v>0</v>
      </c>
      <c r="M41" s="15">
        <f>VLOOKUP(B41,草稿!$AR:$AV,5,FALSE)/10000</f>
        <v>1.3</v>
      </c>
      <c r="N41" s="15">
        <v>5</v>
      </c>
      <c r="O41" s="26"/>
      <c r="P41" s="15">
        <f t="shared" si="2"/>
        <v>6.3</v>
      </c>
      <c r="Q41" s="60">
        <f t="shared" si="3"/>
        <v>0.315</v>
      </c>
      <c r="R41" s="40">
        <v>1</v>
      </c>
      <c r="S41" s="61"/>
      <c r="T41" s="70"/>
      <c r="U41" s="70"/>
      <c r="V41" s="15">
        <f t="shared" si="6"/>
        <v>0</v>
      </c>
      <c r="W41" s="71">
        <f t="shared" si="4"/>
        <v>0</v>
      </c>
      <c r="X41" s="62">
        <f t="shared" si="5"/>
        <v>0.0213055555555555</v>
      </c>
    </row>
    <row r="42" ht="17.25" spans="1:24">
      <c r="A42" s="25"/>
      <c r="B42" s="13" t="s">
        <v>290</v>
      </c>
      <c r="C42" s="14">
        <v>9</v>
      </c>
      <c r="D42" s="15">
        <f>I42-草稿!I42</f>
        <v>1</v>
      </c>
      <c r="E42" s="15">
        <f>VLOOKUP(B42,草稿!$AR:$AV,4,FALSE)</f>
        <v>2</v>
      </c>
      <c r="F42" s="26"/>
      <c r="G42" s="15"/>
      <c r="H42" s="15"/>
      <c r="I42" s="15">
        <f t="shared" si="0"/>
        <v>2</v>
      </c>
      <c r="J42" s="39">
        <f t="shared" si="1"/>
        <v>0.222222222222222</v>
      </c>
      <c r="K42" s="40">
        <v>40</v>
      </c>
      <c r="L42" s="15">
        <f>P42-草稿!P42</f>
        <v>0</v>
      </c>
      <c r="M42" s="15">
        <f>VLOOKUP(B42,草稿!$AR:$AV,5,FALSE)/10000</f>
        <v>5</v>
      </c>
      <c r="N42" s="15"/>
      <c r="O42" s="26"/>
      <c r="P42" s="15">
        <f t="shared" si="2"/>
        <v>5</v>
      </c>
      <c r="Q42" s="60">
        <f t="shared" si="3"/>
        <v>0.125</v>
      </c>
      <c r="R42" s="40">
        <v>1</v>
      </c>
      <c r="S42" s="61"/>
      <c r="T42" s="70"/>
      <c r="U42" s="70"/>
      <c r="V42" s="15">
        <f t="shared" si="6"/>
        <v>0</v>
      </c>
      <c r="W42" s="71">
        <f t="shared" si="4"/>
        <v>0</v>
      </c>
      <c r="X42" s="62">
        <f t="shared" si="5"/>
        <v>0.0173611111111111</v>
      </c>
    </row>
    <row r="43" ht="17.25" spans="1:24">
      <c r="A43" s="25"/>
      <c r="B43" s="13" t="s">
        <v>221</v>
      </c>
      <c r="C43" s="14">
        <v>9</v>
      </c>
      <c r="D43" s="15">
        <f>I43-草稿!I43</f>
        <v>0</v>
      </c>
      <c r="E43" s="15">
        <f>VLOOKUP(B43,草稿!$AR:$AV,4,FALSE)</f>
        <v>1</v>
      </c>
      <c r="F43" s="26"/>
      <c r="G43" s="15"/>
      <c r="H43" s="15"/>
      <c r="I43" s="15">
        <f t="shared" si="0"/>
        <v>1</v>
      </c>
      <c r="J43" s="39">
        <f t="shared" si="1"/>
        <v>0.111111111111111</v>
      </c>
      <c r="K43" s="40">
        <v>40</v>
      </c>
      <c r="L43" s="15">
        <f>P43-草稿!P43</f>
        <v>1.2</v>
      </c>
      <c r="M43" s="15">
        <f>VLOOKUP(B43,草稿!$AR:$AV,5,FALSE)/10000</f>
        <v>5.2</v>
      </c>
      <c r="N43" s="15"/>
      <c r="O43" s="26"/>
      <c r="P43" s="15">
        <f t="shared" si="2"/>
        <v>5.2</v>
      </c>
      <c r="Q43" s="60">
        <f t="shared" si="3"/>
        <v>0.13</v>
      </c>
      <c r="R43" s="40">
        <v>1</v>
      </c>
      <c r="S43" s="61"/>
      <c r="T43" s="70"/>
      <c r="U43" s="70"/>
      <c r="V43" s="15">
        <f t="shared" si="6"/>
        <v>0</v>
      </c>
      <c r="W43" s="71">
        <f t="shared" si="4"/>
        <v>0</v>
      </c>
      <c r="X43" s="62">
        <f t="shared" si="5"/>
        <v>0.0120555555555556</v>
      </c>
    </row>
    <row r="44" ht="17.25" spans="1:24">
      <c r="A44" s="25"/>
      <c r="B44" s="13" t="s">
        <v>182</v>
      </c>
      <c r="C44" s="14">
        <v>12</v>
      </c>
      <c r="D44" s="15">
        <f>I44-草稿!I44</f>
        <v>0</v>
      </c>
      <c r="E44" s="15">
        <f>VLOOKUP(B44,草稿!$AR:$AV,4,FALSE)</f>
        <v>6</v>
      </c>
      <c r="F44" s="26">
        <v>6</v>
      </c>
      <c r="G44" s="15"/>
      <c r="H44" s="15"/>
      <c r="I44" s="15">
        <f t="shared" si="0"/>
        <v>12</v>
      </c>
      <c r="J44" s="39">
        <f t="shared" si="1"/>
        <v>1</v>
      </c>
      <c r="K44" s="40">
        <v>50</v>
      </c>
      <c r="L44" s="15">
        <f>P44-草稿!P44</f>
        <v>0</v>
      </c>
      <c r="M44" s="15">
        <f>VLOOKUP(B44,草稿!$AR:$AV,5,FALSE)/10000</f>
        <v>5.8</v>
      </c>
      <c r="N44" s="15"/>
      <c r="O44" s="26"/>
      <c r="P44" s="15">
        <f t="shared" si="2"/>
        <v>5.8</v>
      </c>
      <c r="Q44" s="60">
        <f t="shared" si="3"/>
        <v>0.116</v>
      </c>
      <c r="R44" s="40">
        <v>1</v>
      </c>
      <c r="S44" s="61">
        <v>2</v>
      </c>
      <c r="T44" s="70">
        <v>1</v>
      </c>
      <c r="U44" s="70"/>
      <c r="V44" s="15">
        <f t="shared" si="6"/>
        <v>3</v>
      </c>
      <c r="W44" s="71">
        <f t="shared" si="4"/>
        <v>3</v>
      </c>
      <c r="X44" s="62">
        <f t="shared" si="5"/>
        <v>0.1158</v>
      </c>
    </row>
    <row r="45" ht="17.25" spans="1:24">
      <c r="A45" s="25"/>
      <c r="B45" s="17" t="s">
        <v>213</v>
      </c>
      <c r="C45" s="14">
        <v>9</v>
      </c>
      <c r="D45" s="15">
        <f>I45-草稿!I45</f>
        <v>0</v>
      </c>
      <c r="E45" s="15">
        <f>VLOOKUP(B45,草稿!$AR:$AV,4,FALSE)</f>
        <v>2</v>
      </c>
      <c r="F45" s="26"/>
      <c r="G45" s="15"/>
      <c r="H45" s="15"/>
      <c r="I45" s="15">
        <f t="shared" si="0"/>
        <v>2</v>
      </c>
      <c r="J45" s="39">
        <f t="shared" si="1"/>
        <v>0.222222222222222</v>
      </c>
      <c r="K45" s="40">
        <v>30</v>
      </c>
      <c r="L45" s="15">
        <f>P45-草稿!P45</f>
        <v>0</v>
      </c>
      <c r="M45" s="15">
        <f>VLOOKUP(B45,草稿!$AR:$AV,5,FALSE)/10000</f>
        <v>0</v>
      </c>
      <c r="N45" s="15"/>
      <c r="O45" s="26"/>
      <c r="P45" s="15">
        <f t="shared" si="2"/>
        <v>0</v>
      </c>
      <c r="Q45" s="60">
        <f t="shared" si="3"/>
        <v>0</v>
      </c>
      <c r="R45" s="40">
        <v>1</v>
      </c>
      <c r="S45" s="61"/>
      <c r="T45" s="70"/>
      <c r="U45" s="70"/>
      <c r="V45" s="15">
        <f t="shared" si="6"/>
        <v>0</v>
      </c>
      <c r="W45" s="71">
        <f t="shared" si="4"/>
        <v>0</v>
      </c>
      <c r="X45" s="62">
        <f t="shared" si="5"/>
        <v>0.0111111111111111</v>
      </c>
    </row>
    <row r="46" ht="17.25" spans="1:24">
      <c r="A46" s="25"/>
      <c r="B46" s="13" t="s">
        <v>229</v>
      </c>
      <c r="C46" s="14">
        <v>9</v>
      </c>
      <c r="D46" s="15">
        <f>I46-草稿!I46</f>
        <v>0</v>
      </c>
      <c r="E46" s="15">
        <f>VLOOKUP(B46,草稿!$AR:$AV,4,FALSE)</f>
        <v>1</v>
      </c>
      <c r="F46" s="26"/>
      <c r="G46" s="15"/>
      <c r="H46" s="15"/>
      <c r="I46" s="15">
        <f t="shared" si="0"/>
        <v>1</v>
      </c>
      <c r="J46" s="39">
        <f t="shared" si="1"/>
        <v>0.111111111111111</v>
      </c>
      <c r="K46" s="40">
        <v>20</v>
      </c>
      <c r="L46" s="15">
        <f>P46-草稿!P46</f>
        <v>0</v>
      </c>
      <c r="M46" s="15">
        <f>VLOOKUP(B46,草稿!$AR:$AV,5,FALSE)/10000</f>
        <v>0</v>
      </c>
      <c r="N46" s="15"/>
      <c r="O46" s="26"/>
      <c r="P46" s="15">
        <f t="shared" si="2"/>
        <v>0</v>
      </c>
      <c r="Q46" s="60">
        <f t="shared" si="3"/>
        <v>0</v>
      </c>
      <c r="R46" s="40">
        <v>1</v>
      </c>
      <c r="S46" s="61"/>
      <c r="T46" s="70"/>
      <c r="U46" s="70"/>
      <c r="V46" s="15">
        <f t="shared" si="6"/>
        <v>0</v>
      </c>
      <c r="W46" s="71">
        <f t="shared" si="4"/>
        <v>0</v>
      </c>
      <c r="X46" s="62">
        <f t="shared" si="5"/>
        <v>0.00555555555555555</v>
      </c>
    </row>
    <row r="47" ht="18" spans="1:24">
      <c r="A47" s="31"/>
      <c r="B47" s="32" t="s">
        <v>133</v>
      </c>
      <c r="C47" s="14">
        <v>9</v>
      </c>
      <c r="D47" s="15">
        <f>I47-草稿!I47</f>
        <v>0</v>
      </c>
      <c r="E47" s="15">
        <f>VLOOKUP(B47,草稿!$AR:$AV,4,FALSE)</f>
        <v>0</v>
      </c>
      <c r="F47" s="26"/>
      <c r="G47" s="15"/>
      <c r="H47" s="15"/>
      <c r="I47" s="15">
        <f t="shared" si="0"/>
        <v>0</v>
      </c>
      <c r="J47" s="47">
        <f t="shared" si="1"/>
        <v>0</v>
      </c>
      <c r="K47" s="40">
        <v>30</v>
      </c>
      <c r="L47" s="48">
        <f>P47-草稿!P47</f>
        <v>0</v>
      </c>
      <c r="M47" s="15">
        <f>VLOOKUP(B47,草稿!$AR:$AV,5,FALSE)/10000</f>
        <v>0</v>
      </c>
      <c r="N47" s="15">
        <v>2.5</v>
      </c>
      <c r="O47" s="26"/>
      <c r="P47" s="15">
        <f t="shared" si="2"/>
        <v>2.5</v>
      </c>
      <c r="Q47" s="60">
        <f t="shared" si="3"/>
        <v>0.0833333333333333</v>
      </c>
      <c r="R47" s="40">
        <v>1</v>
      </c>
      <c r="S47" s="61"/>
      <c r="T47" s="70"/>
      <c r="U47" s="70"/>
      <c r="V47" s="15">
        <f t="shared" si="6"/>
        <v>0</v>
      </c>
      <c r="W47" s="71">
        <f t="shared" si="4"/>
        <v>0</v>
      </c>
      <c r="X47" s="62">
        <f t="shared" si="5"/>
        <v>0.00416666666666667</v>
      </c>
    </row>
    <row r="48" ht="18.75" spans="1:24">
      <c r="A48" s="33" t="s">
        <v>264</v>
      </c>
      <c r="B48" s="34"/>
      <c r="C48" s="35">
        <f t="shared" ref="C48:I48" si="7">SUM(C4:C47)</f>
        <v>686</v>
      </c>
      <c r="D48" s="36">
        <f t="shared" si="7"/>
        <v>29</v>
      </c>
      <c r="E48" s="15">
        <f t="shared" si="7"/>
        <v>139</v>
      </c>
      <c r="F48" s="36">
        <f t="shared" si="7"/>
        <v>113</v>
      </c>
      <c r="G48" s="36">
        <f t="shared" si="7"/>
        <v>0</v>
      </c>
      <c r="H48" s="36">
        <f t="shared" si="7"/>
        <v>1</v>
      </c>
      <c r="I48" s="36">
        <f t="shared" si="7"/>
        <v>253</v>
      </c>
      <c r="J48" s="49">
        <f t="shared" si="1"/>
        <v>0.368804664723032</v>
      </c>
      <c r="K48" s="35">
        <f t="shared" ref="K48:P48" si="8">SUM(K4:K47)</f>
        <v>3410</v>
      </c>
      <c r="L48" s="36">
        <f t="shared" si="8"/>
        <v>89.01</v>
      </c>
      <c r="M48" s="15">
        <f t="shared" si="8"/>
        <v>781.8985</v>
      </c>
      <c r="N48" s="36">
        <f t="shared" si="8"/>
        <v>56.6921</v>
      </c>
      <c r="O48" s="36">
        <f t="shared" si="8"/>
        <v>0</v>
      </c>
      <c r="P48" s="36">
        <f t="shared" si="8"/>
        <v>838.5906</v>
      </c>
      <c r="Q48" s="76">
        <f t="shared" si="3"/>
        <v>0.245920997067449</v>
      </c>
      <c r="R48" s="77">
        <f t="shared" ref="R48:V48" si="9">SUM(R4:R47)</f>
        <v>57</v>
      </c>
      <c r="S48" s="78">
        <f t="shared" si="9"/>
        <v>17</v>
      </c>
      <c r="T48" s="78">
        <f t="shared" si="9"/>
        <v>45</v>
      </c>
      <c r="U48" s="78">
        <f t="shared" si="9"/>
        <v>0</v>
      </c>
      <c r="V48" s="78">
        <f t="shared" si="9"/>
        <v>62</v>
      </c>
      <c r="W48" s="76">
        <f t="shared" si="4"/>
        <v>1.08771929824561</v>
      </c>
      <c r="X48" s="79">
        <f t="shared" si="5"/>
        <v>0.0851222480018045</v>
      </c>
    </row>
    <row r="49" customFormat="1"/>
    <row r="50" customFormat="1"/>
    <row r="51" customFormat="1" spans="1:3">
      <c r="A51" t="s">
        <v>1065</v>
      </c>
      <c r="B51" t="s">
        <v>39</v>
      </c>
      <c r="C51" t="s">
        <v>1066</v>
      </c>
    </row>
    <row r="52" customFormat="1" spans="1:3">
      <c r="A52" t="s">
        <v>1067</v>
      </c>
      <c r="B52" t="s">
        <v>1068</v>
      </c>
      <c r="C52" t="s">
        <v>1069</v>
      </c>
    </row>
    <row r="53" customFormat="1" spans="1:3">
      <c r="A53" t="s">
        <v>1070</v>
      </c>
      <c r="B53" t="s">
        <v>1071</v>
      </c>
      <c r="C53" t="s">
        <v>1072</v>
      </c>
    </row>
    <row r="54" customFormat="1" spans="1:3">
      <c r="A54" t="s">
        <v>1073</v>
      </c>
      <c r="B54" t="s">
        <v>1074</v>
      </c>
      <c r="C54" t="s">
        <v>1075</v>
      </c>
    </row>
    <row r="55" customFormat="1" spans="1:3">
      <c r="A55" t="s">
        <v>1076</v>
      </c>
      <c r="B55" t="s">
        <v>1077</v>
      </c>
      <c r="C55" t="s">
        <v>1078</v>
      </c>
    </row>
    <row r="56" customFormat="1"/>
    <row r="57" customFormat="1" spans="2:2">
      <c r="B57" t="s">
        <v>1080</v>
      </c>
    </row>
    <row r="59" spans="2:2">
      <c r="B59" t="s">
        <v>1081</v>
      </c>
    </row>
  </sheetData>
  <mergeCells count="11">
    <mergeCell ref="A1:X1"/>
    <mergeCell ref="C2:J2"/>
    <mergeCell ref="K2:Q2"/>
    <mergeCell ref="R2:W2"/>
    <mergeCell ref="A48:B48"/>
    <mergeCell ref="A2:A3"/>
    <mergeCell ref="A4:A18"/>
    <mergeCell ref="A19:A37"/>
    <mergeCell ref="A38:A47"/>
    <mergeCell ref="B2:B3"/>
    <mergeCell ref="X2:X3"/>
  </mergeCells>
  <conditionalFormatting sqref="D4:D47">
    <cfRule type="cellIs" dxfId="0" priority="2" operator="greaterThan">
      <formula>0</formula>
    </cfRule>
  </conditionalFormatting>
  <conditionalFormatting sqref="E4:E48">
    <cfRule type="cellIs" dxfId="1" priority="6" operator="equal">
      <formula>0</formula>
    </cfRule>
  </conditionalFormatting>
  <conditionalFormatting sqref="I4:I47">
    <cfRule type="cellIs" dxfId="2" priority="4" operator="equal">
      <formula>0</formula>
    </cfRule>
  </conditionalFormatting>
  <conditionalFormatting sqref="J4:J47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{527d18a7-5d93-4baf-ae7d-bad8e7c0d14a}</x14:id>
        </ext>
      </extLst>
    </cfRule>
    <cfRule type="dataBar" priority="16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{5b6b908f-337f-4aaf-a33c-0d87edfe3f23}</x14:id>
        </ext>
      </extLst>
    </cfRule>
    <cfRule type="dataBar" priority="15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{6bba132d-a3d6-4d3a-9a51-09bb90275797}</x14:id>
        </ext>
      </extLst>
    </cfRule>
    <cfRule type="dataBar" priority="1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{363bd523-d152-4e4d-a569-192cd1cb5ffc}</x14:id>
        </ext>
      </extLst>
    </cfRule>
    <cfRule type="dataBar" priority="1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{2a477f97-3e68-4488-80fc-47bff6cc6f72}</x14:id>
        </ext>
      </extLst>
    </cfRule>
  </conditionalFormatting>
  <conditionalFormatting sqref="L4:L47">
    <cfRule type="cellIs" dxfId="4" priority="1" operator="greaterThanOrEqual">
      <formula>1</formula>
    </cfRule>
  </conditionalFormatting>
  <conditionalFormatting sqref="P4:P47">
    <cfRule type="cellIs" dxfId="1" priority="7" operator="equal">
      <formula>0</formula>
    </cfRule>
  </conditionalFormatting>
  <conditionalFormatting sqref="V4:V47">
    <cfRule type="cellIs" dxfId="2" priority="3" operator="equal">
      <formula>0</formula>
    </cfRule>
  </conditionalFormatting>
  <conditionalFormatting sqref="X4:X47">
    <cfRule type="top10" dxfId="3" priority="5" rank="10"/>
  </conditionalFormatting>
  <conditionalFormatting sqref="Q4:Q47 W4:W47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{956d7380-a8fc-437d-80da-acf45b0c0e90}</x14:id>
        </ext>
      </extLst>
    </cfRule>
    <cfRule type="dataBar" priority="1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{67eb2bce-6f66-49f6-8fd6-d81a39c85d6d}</x14:id>
        </ext>
      </extLst>
    </cfRule>
    <cfRule type="dataBar" priority="10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{660745e1-ba5f-4029-9c1f-cefeadaacf26}</x14:id>
        </ext>
      </extLst>
    </cfRule>
    <cfRule type="dataBar" priority="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{aae78ff3-2e00-4871-979e-20f36b126a8d}</x14:id>
        </ext>
      </extLst>
    </cfRule>
    <cfRule type="dataBar" priority="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{cdb2d502-daba-48ea-bfd0-6f9983a70dad}</x14:id>
        </ext>
      </extLst>
    </cfRule>
  </conditionalFormatting>
  <pageMargins left="0.75" right="0.75" top="1" bottom="1" header="0.5" footer="0.5"/>
  <headerFooter/>
  <ignoredErrors>
    <ignoredError sqref="J48" formula="1"/>
    <ignoredError sqref="V4:V48" formulaRange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27d18a7-5d93-4baf-ae7d-bad8e7c0d14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5b6b908f-337f-4aaf-a33c-0d87edfe3f2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6bba132d-a3d6-4d3a-9a51-09bb90275797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363bd523-d152-4e4d-a569-192cd1cb5ffc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2a477f97-3e68-4488-80fc-47bff6cc6f72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J4:J47</xm:sqref>
        </x14:conditionalFormatting>
        <x14:conditionalFormatting xmlns:xm="http://schemas.microsoft.com/office/excel/2006/main">
          <x14:cfRule type="dataBar" id="{956d7380-a8fc-437d-80da-acf45b0c0e9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67eb2bce-6f66-49f6-8fd6-d81a39c85d6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660745e1-ba5f-4029-9c1f-cefeadaacf26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aae78ff3-2e00-4871-979e-20f36b126a8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cdb2d502-daba-48ea-bfd0-6f9983a70da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Q4:Q47 W4:W47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1129</vt:lpstr>
      <vt:lpstr>11月月报</vt:lpstr>
      <vt:lpstr>1203</vt:lpstr>
      <vt:lpstr>1204</vt:lpstr>
      <vt:lpstr>1205</vt:lpstr>
      <vt:lpstr>1206-刘</vt:lpstr>
      <vt:lpstr>1209</vt:lpstr>
      <vt:lpstr>草稿</vt:lpstr>
      <vt:lpstr>1210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2024-12-02T07:00:00Z</dcterms:created>
  <dcterms:modified xsi:type="dcterms:W3CDTF">2024-12-10T10:10:12Z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2052-11.8.2.12094</vt:lpwstr>
  </property>
  <property fmtid="{D5CDD505-2E9C-101B-9397-08002B2CF9AE}" pid="3" name="ICV">
    <vt:lpwstr>43757554E1624C2C8321D1D91BED71D0</vt:lpwstr>
  </property>
  <property fmtid="{D5CDD505-2E9C-101B-9397-08002B2CF9AE}" pid="4" name="KSOReadingLayout">
    <vt:bool>true</vt:bool>
  </property>
</Properties>
</file>