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Wesle\Desktop\srcb_daily_report\原始数据\"/>
    </mc:Choice>
  </mc:AlternateContent>
  <xr:revisionPtr revIDLastSave="0" documentId="13_ncr:1_{788D43AE-C082-4BF8-AEFD-34890644C7DC}" xr6:coauthVersionLast="47" xr6:coauthVersionMax="47" xr10:uidLastSave="{00000000-0000-0000-0000-000000000000}"/>
  <bookViews>
    <workbookView xWindow="-23148" yWindow="3672" windowWidth="23256" windowHeight="12456" xr2:uid="{00000000-000D-0000-FFFF-FFFF00000000}"/>
  </bookViews>
  <sheets>
    <sheet name="0103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8" i="1" l="1"/>
  <c r="M48" i="1"/>
  <c r="K48" i="1"/>
  <c r="J48" i="1"/>
  <c r="G48" i="1"/>
  <c r="E48" i="1"/>
  <c r="D48" i="1"/>
  <c r="C48" i="1"/>
  <c r="B48" i="1"/>
  <c r="L47" i="1"/>
  <c r="O47" i="1" s="1"/>
  <c r="P47" i="1" s="1"/>
  <c r="F47" i="1"/>
  <c r="H47" i="1" s="1"/>
  <c r="I47" i="1" s="1"/>
  <c r="L46" i="1"/>
  <c r="O46" i="1" s="1"/>
  <c r="P46" i="1" s="1"/>
  <c r="F46" i="1"/>
  <c r="H46" i="1" s="1"/>
  <c r="I46" i="1" s="1"/>
  <c r="L45" i="1"/>
  <c r="O45" i="1" s="1"/>
  <c r="P45" i="1" s="1"/>
  <c r="F45" i="1"/>
  <c r="H45" i="1" s="1"/>
  <c r="I45" i="1" s="1"/>
  <c r="L44" i="1"/>
  <c r="O44" i="1" s="1"/>
  <c r="P44" i="1" s="1"/>
  <c r="F44" i="1"/>
  <c r="H44" i="1" s="1"/>
  <c r="I44" i="1" s="1"/>
  <c r="L43" i="1"/>
  <c r="O43" i="1" s="1"/>
  <c r="P43" i="1" s="1"/>
  <c r="F43" i="1"/>
  <c r="H43" i="1" s="1"/>
  <c r="I43" i="1" s="1"/>
  <c r="L42" i="1"/>
  <c r="O42" i="1" s="1"/>
  <c r="P42" i="1" s="1"/>
  <c r="F42" i="1"/>
  <c r="H42" i="1" s="1"/>
  <c r="I42" i="1" s="1"/>
  <c r="L41" i="1"/>
  <c r="O41" i="1" s="1"/>
  <c r="P41" i="1" s="1"/>
  <c r="H41" i="1"/>
  <c r="I41" i="1" s="1"/>
  <c r="F41" i="1"/>
  <c r="O40" i="1"/>
  <c r="P40" i="1" s="1"/>
  <c r="L40" i="1"/>
  <c r="F40" i="1"/>
  <c r="H40" i="1" s="1"/>
  <c r="I40" i="1" s="1"/>
  <c r="L39" i="1"/>
  <c r="O39" i="1" s="1"/>
  <c r="P39" i="1" s="1"/>
  <c r="F39" i="1"/>
  <c r="H39" i="1" s="1"/>
  <c r="I39" i="1" s="1"/>
  <c r="L38" i="1"/>
  <c r="O38" i="1" s="1"/>
  <c r="P38" i="1" s="1"/>
  <c r="F38" i="1"/>
  <c r="H38" i="1" s="1"/>
  <c r="I38" i="1" s="1"/>
  <c r="O37" i="1"/>
  <c r="P37" i="1" s="1"/>
  <c r="L37" i="1"/>
  <c r="F37" i="1"/>
  <c r="H37" i="1" s="1"/>
  <c r="I37" i="1" s="1"/>
  <c r="L36" i="1"/>
  <c r="O36" i="1" s="1"/>
  <c r="P36" i="1" s="1"/>
  <c r="F36" i="1"/>
  <c r="H36" i="1" s="1"/>
  <c r="I36" i="1" s="1"/>
  <c r="L35" i="1"/>
  <c r="O35" i="1" s="1"/>
  <c r="P35" i="1" s="1"/>
  <c r="F35" i="1"/>
  <c r="H35" i="1" s="1"/>
  <c r="I35" i="1" s="1"/>
  <c r="L34" i="1"/>
  <c r="O34" i="1" s="1"/>
  <c r="P34" i="1" s="1"/>
  <c r="F34" i="1"/>
  <c r="H34" i="1" s="1"/>
  <c r="I34" i="1" s="1"/>
  <c r="L33" i="1"/>
  <c r="O33" i="1" s="1"/>
  <c r="P33" i="1" s="1"/>
  <c r="H33" i="1"/>
  <c r="I33" i="1" s="1"/>
  <c r="F33" i="1"/>
  <c r="O32" i="1"/>
  <c r="P32" i="1" s="1"/>
  <c r="L32" i="1"/>
  <c r="F32" i="1"/>
  <c r="H32" i="1" s="1"/>
  <c r="I32" i="1" s="1"/>
  <c r="L31" i="1"/>
  <c r="O31" i="1" s="1"/>
  <c r="P31" i="1" s="1"/>
  <c r="F31" i="1"/>
  <c r="H31" i="1" s="1"/>
  <c r="I31" i="1" s="1"/>
  <c r="L30" i="1"/>
  <c r="O30" i="1" s="1"/>
  <c r="P30" i="1" s="1"/>
  <c r="F30" i="1"/>
  <c r="H30" i="1" s="1"/>
  <c r="I30" i="1" s="1"/>
  <c r="O29" i="1"/>
  <c r="P29" i="1" s="1"/>
  <c r="L29" i="1"/>
  <c r="F29" i="1"/>
  <c r="H29" i="1" s="1"/>
  <c r="I29" i="1" s="1"/>
  <c r="L28" i="1"/>
  <c r="O28" i="1" s="1"/>
  <c r="P28" i="1" s="1"/>
  <c r="F28" i="1"/>
  <c r="H28" i="1" s="1"/>
  <c r="I28" i="1" s="1"/>
  <c r="P27" i="1"/>
  <c r="L27" i="1"/>
  <c r="O27" i="1" s="1"/>
  <c r="F27" i="1"/>
  <c r="H27" i="1" s="1"/>
  <c r="I27" i="1" s="1"/>
  <c r="L26" i="1"/>
  <c r="O26" i="1" s="1"/>
  <c r="P26" i="1" s="1"/>
  <c r="F26" i="1"/>
  <c r="H26" i="1" s="1"/>
  <c r="I26" i="1" s="1"/>
  <c r="L25" i="1"/>
  <c r="O25" i="1" s="1"/>
  <c r="P25" i="1" s="1"/>
  <c r="H25" i="1"/>
  <c r="I25" i="1" s="1"/>
  <c r="F25" i="1"/>
  <c r="O24" i="1"/>
  <c r="P24" i="1" s="1"/>
  <c r="L24" i="1"/>
  <c r="F24" i="1"/>
  <c r="H24" i="1" s="1"/>
  <c r="I24" i="1" s="1"/>
  <c r="L23" i="1"/>
  <c r="O23" i="1" s="1"/>
  <c r="P23" i="1" s="1"/>
  <c r="F23" i="1"/>
  <c r="H23" i="1" s="1"/>
  <c r="I23" i="1" s="1"/>
  <c r="L22" i="1"/>
  <c r="O22" i="1" s="1"/>
  <c r="P22" i="1" s="1"/>
  <c r="F22" i="1"/>
  <c r="H22" i="1" s="1"/>
  <c r="I22" i="1" s="1"/>
  <c r="O21" i="1"/>
  <c r="P21" i="1" s="1"/>
  <c r="L21" i="1"/>
  <c r="F21" i="1"/>
  <c r="H21" i="1" s="1"/>
  <c r="I21" i="1" s="1"/>
  <c r="L20" i="1"/>
  <c r="O20" i="1" s="1"/>
  <c r="P20" i="1" s="1"/>
  <c r="F20" i="1"/>
  <c r="H20" i="1" s="1"/>
  <c r="I20" i="1" s="1"/>
  <c r="L19" i="1"/>
  <c r="O19" i="1" s="1"/>
  <c r="P19" i="1" s="1"/>
  <c r="F19" i="1"/>
  <c r="H19" i="1" s="1"/>
  <c r="I19" i="1" s="1"/>
  <c r="L18" i="1"/>
  <c r="O18" i="1" s="1"/>
  <c r="P18" i="1" s="1"/>
  <c r="F18" i="1"/>
  <c r="H18" i="1" s="1"/>
  <c r="I18" i="1" s="1"/>
  <c r="L17" i="1"/>
  <c r="O17" i="1" s="1"/>
  <c r="P17" i="1" s="1"/>
  <c r="H17" i="1"/>
  <c r="I17" i="1" s="1"/>
  <c r="F17" i="1"/>
  <c r="O16" i="1"/>
  <c r="P16" i="1" s="1"/>
  <c r="L16" i="1"/>
  <c r="F16" i="1"/>
  <c r="H16" i="1" s="1"/>
  <c r="I16" i="1" s="1"/>
  <c r="L15" i="1"/>
  <c r="O15" i="1" s="1"/>
  <c r="P15" i="1" s="1"/>
  <c r="F15" i="1"/>
  <c r="H15" i="1" s="1"/>
  <c r="I15" i="1" s="1"/>
  <c r="L14" i="1"/>
  <c r="O14" i="1" s="1"/>
  <c r="P14" i="1" s="1"/>
  <c r="F14" i="1"/>
  <c r="H14" i="1" s="1"/>
  <c r="I14" i="1" s="1"/>
  <c r="O13" i="1"/>
  <c r="P13" i="1" s="1"/>
  <c r="L13" i="1"/>
  <c r="F13" i="1"/>
  <c r="H13" i="1" s="1"/>
  <c r="I13" i="1" s="1"/>
  <c r="L12" i="1"/>
  <c r="O12" i="1" s="1"/>
  <c r="P12" i="1" s="1"/>
  <c r="F12" i="1"/>
  <c r="H12" i="1" s="1"/>
  <c r="I12" i="1" s="1"/>
  <c r="L11" i="1"/>
  <c r="O11" i="1" s="1"/>
  <c r="P11" i="1" s="1"/>
  <c r="F11" i="1"/>
  <c r="H11" i="1" s="1"/>
  <c r="I11" i="1" s="1"/>
  <c r="L10" i="1"/>
  <c r="O10" i="1" s="1"/>
  <c r="P10" i="1" s="1"/>
  <c r="F10" i="1"/>
  <c r="H10" i="1" s="1"/>
  <c r="I10" i="1" s="1"/>
  <c r="L9" i="1"/>
  <c r="O9" i="1" s="1"/>
  <c r="P9" i="1" s="1"/>
  <c r="H9" i="1"/>
  <c r="I9" i="1" s="1"/>
  <c r="F9" i="1"/>
  <c r="O8" i="1"/>
  <c r="P8" i="1" s="1"/>
  <c r="L8" i="1"/>
  <c r="F8" i="1"/>
  <c r="H8" i="1" s="1"/>
  <c r="I8" i="1" s="1"/>
  <c r="L7" i="1"/>
  <c r="O7" i="1" s="1"/>
  <c r="P7" i="1" s="1"/>
  <c r="F7" i="1"/>
  <c r="H7" i="1" s="1"/>
  <c r="I7" i="1" s="1"/>
  <c r="L6" i="1"/>
  <c r="O6" i="1" s="1"/>
  <c r="P6" i="1" s="1"/>
  <c r="F6" i="1"/>
  <c r="H6" i="1" s="1"/>
  <c r="I6" i="1" s="1"/>
  <c r="O5" i="1"/>
  <c r="P5" i="1" s="1"/>
  <c r="L5" i="1"/>
  <c r="F5" i="1"/>
  <c r="H5" i="1" s="1"/>
  <c r="I5" i="1" s="1"/>
  <c r="L4" i="1"/>
  <c r="F4" i="1"/>
  <c r="F48" i="1" s="1"/>
  <c r="L48" i="1" l="1"/>
  <c r="H4" i="1"/>
  <c r="O4" i="1"/>
  <c r="O48" i="1" l="1"/>
  <c r="P48" i="1" s="1"/>
  <c r="P4" i="1"/>
  <c r="H48" i="1"/>
  <c r="I48" i="1" s="1"/>
  <c r="I4" i="1"/>
</calcChain>
</file>

<file path=xl/sharedStrings.xml><?xml version="1.0" encoding="utf-8"?>
<sst xmlns="http://schemas.openxmlformats.org/spreadsheetml/2006/main" count="64" uniqueCount="59">
  <si>
    <t>网点鑫e贷月度指标完成情况</t>
  </si>
  <si>
    <t>网点</t>
  </si>
  <si>
    <t>鑫e贷放款</t>
  </si>
  <si>
    <t>指标</t>
  </si>
  <si>
    <t>昨日完成数</t>
  </si>
  <si>
    <t>报表数</t>
  </si>
  <si>
    <t>协同外拓</t>
  </si>
  <si>
    <t>A款计0.5户</t>
  </si>
  <si>
    <t>数据调整数</t>
  </si>
  <si>
    <t>完成数</t>
  </si>
  <si>
    <t>完成率</t>
  </si>
  <si>
    <t>报表-A</t>
  </si>
  <si>
    <t>报表-B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</si>
  <si>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</si>
  <si>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</si>
  <si>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</si>
  <si>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</si>
  <si>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</si>
  <si>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</si>
  <si>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</si>
  <si>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</si>
  <si>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</si>
  <si>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</si>
  <si>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</si>
  <si>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</si>
  <si>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</si>
  <si>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</si>
  <si>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</si>
  <si>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</si>
  <si>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</si>
  <si>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</si>
  <si>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</si>
  <si>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</si>
  <si>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</si>
  <si>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</si>
  <si>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</si>
  <si>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</si>
  <si>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</si>
  <si>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</si>
  <si>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</si>
  <si>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</si>
  <si>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</si>
  <si>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</si>
  <si>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</si>
  <si>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</si>
  <si>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</si>
  <si>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</si>
  <si>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</si>
  <si>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</si>
  <si>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</si>
  <si>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东波支行</t>
  </si>
  <si>
    <t>益江分理处</t>
  </si>
  <si>
    <t>南新支行</t>
  </si>
  <si>
    <t>凌兆分理处</t>
  </si>
  <si>
    <t>民耀分理处</t>
  </si>
  <si>
    <t>御桥分理处</t>
  </si>
  <si>
    <t>金海华城分理处</t>
  </si>
  <si>
    <t>合计</t>
  </si>
  <si>
    <t>鑫e贷授信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</si>
</sst>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/>
    </xf>
    <xf numFmtId="178" fontId="4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8" fontId="4" fillId="0" borderId="13" xfId="0" applyNumberFormat="1" applyFont="1" applyBorder="1" applyAlignment="1">
      <alignment horizontal="center" vertical="center"/>
    </xf>
    <xf numFmtId="178" fontId="4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8" fontId="4" fillId="0" borderId="16" xfId="0" applyNumberFormat="1" applyFont="1" applyBorder="1" applyAlignment="1">
      <alignment horizontal="center" vertical="center"/>
    </xf>
    <xf numFmtId="178" fontId="4" fillId="0" borderId="17" xfId="0" applyNumberFormat="1" applyFont="1" applyBorder="1" applyAlignment="1">
      <alignment horizontal="center" vertical="center"/>
    </xf>
    <xf numFmtId="178" fontId="4" fillId="0" borderId="18" xfId="0" applyNumberFormat="1" applyFont="1" applyBorder="1" applyAlignment="1">
      <alignment horizontal="center" vertical="center"/>
    </xf>
    <xf numFmtId="178" fontId="4" fillId="0" borderId="1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8" fontId="4" fillId="0" borderId="21" xfId="0" applyNumberFormat="1" applyFont="1" applyBorder="1" applyAlignment="1">
      <alignment horizontal="center" vertical="center"/>
    </xf>
    <xf numFmtId="178" fontId="4" fillId="0" borderId="2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4" fillId="0" borderId="23" xfId="0" applyNumberFormat="1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26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4" fillId="0" borderId="19" xfId="1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9" fontId="4" fillId="0" borderId="32" xfId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9" fontId="4" fillId="0" borderId="22" xfId="1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9" fontId="4" fillId="0" borderId="35" xfId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9" fontId="2" fillId="3" borderId="37" xfId="1" applyFont="1" applyFill="1" applyBorder="1" applyAlignment="1">
      <alignment horizontal="center" vertical="center"/>
    </xf>
    <xf numFmtId="178" fontId="2" fillId="3" borderId="38" xfId="0" applyNumberFormat="1" applyFont="1" applyFill="1" applyBorder="1" applyAlignment="1">
      <alignment horizontal="center" vertical="center"/>
    </xf>
    <xf numFmtId="9" fontId="2" fillId="3" borderId="24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5">
    <dxf>
      <font>
        <b/>
        <i val="0"/>
        <color rgb="FFFF0000"/>
      </font>
      <numFmt numFmtId="178" formatCode="0_ "/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  <strike val="0"/>
        <color rgb="FFFF0000"/>
      </font>
      <numFmt numFmtId="0" formatCode="General"/>
    </dxf>
    <dxf>
      <font>
        <b/>
        <i val="0"/>
        <color rgb="FFFF0000"/>
      </font>
      <numFmt numFmtId="178" formatCode="0_ 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/&#12304;&#38646;&#21806;&#24066;&#22330;&#37096;&#12305;/&#12304;&#38750;&#25353;&#25581;&#26085;&#24120;&#12305;/0&#26085;&#25253;/&#25968;&#25454;/&#12304;&#28006;&#19996;&#20998;&#34892;&#37995;e&#36151;&#12305;&#23458;&#25143;&#32463;&#29702;&#33829;&#38144;&#25968;&#25454;_2025-01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heet1"/>
      <sheetName val="鑫e贷客户经理粒度营销数据"/>
      <sheetName val="上农鑫e贷专案类客户明细报表"/>
    </sheetNames>
    <sheetDataSet>
      <sheetData sheetId="0">
        <row r="3">
          <cell r="A3" t="str">
            <v>机构</v>
          </cell>
          <cell r="B3" t="str">
            <v>求和项:求和项:本月授信人数</v>
          </cell>
          <cell r="C3" t="str">
            <v>求和项:求和项:本月放款金额</v>
          </cell>
        </row>
        <row r="4">
          <cell r="A4" t="str">
            <v>办公室（党委办公室）</v>
          </cell>
          <cell r="B4">
            <v>0</v>
          </cell>
          <cell r="C4">
            <v>0</v>
          </cell>
        </row>
        <row r="5">
          <cell r="A5" t="str">
            <v>北蔡支行</v>
          </cell>
          <cell r="B5">
            <v>0</v>
          </cell>
          <cell r="C5">
            <v>9.0500000000000007</v>
          </cell>
        </row>
        <row r="6">
          <cell r="A6" t="str">
            <v>蔡路支行</v>
          </cell>
          <cell r="B6">
            <v>0</v>
          </cell>
          <cell r="C6">
            <v>0</v>
          </cell>
        </row>
        <row r="7">
          <cell r="A7" t="str">
            <v>曹路支行</v>
          </cell>
          <cell r="B7">
            <v>0</v>
          </cell>
          <cell r="C7">
            <v>0</v>
          </cell>
        </row>
        <row r="8">
          <cell r="A8" t="str">
            <v>川沙支行</v>
          </cell>
          <cell r="B8">
            <v>2</v>
          </cell>
          <cell r="C8">
            <v>4.2</v>
          </cell>
        </row>
        <row r="9">
          <cell r="A9" t="str">
            <v>东波支行</v>
          </cell>
          <cell r="B9">
            <v>0</v>
          </cell>
          <cell r="C9">
            <v>0</v>
          </cell>
        </row>
        <row r="10">
          <cell r="A10" t="str">
            <v>东沟支行</v>
          </cell>
          <cell r="B10">
            <v>0</v>
          </cell>
          <cell r="C10">
            <v>0</v>
          </cell>
        </row>
        <row r="11">
          <cell r="A11" t="str">
            <v>芳华分理处</v>
          </cell>
          <cell r="B11">
            <v>0</v>
          </cell>
          <cell r="C11">
            <v>0</v>
          </cell>
        </row>
        <row r="12">
          <cell r="A12" t="str">
            <v>风险管理部</v>
          </cell>
          <cell r="B12">
            <v>0</v>
          </cell>
          <cell r="C12">
            <v>0</v>
          </cell>
        </row>
        <row r="13">
          <cell r="A13" t="str">
            <v>高东支行</v>
          </cell>
          <cell r="B13">
            <v>0</v>
          </cell>
          <cell r="C13">
            <v>0</v>
          </cell>
        </row>
        <row r="14">
          <cell r="A14" t="str">
            <v>高桥支行</v>
          </cell>
          <cell r="B14">
            <v>0</v>
          </cell>
          <cell r="C14">
            <v>0</v>
          </cell>
        </row>
        <row r="15">
          <cell r="A15" t="str">
            <v>高行支行</v>
          </cell>
          <cell r="B15">
            <v>0</v>
          </cell>
          <cell r="C15">
            <v>6</v>
          </cell>
        </row>
        <row r="16">
          <cell r="A16" t="str">
            <v>公司金融部</v>
          </cell>
          <cell r="B16">
            <v>0</v>
          </cell>
          <cell r="C16">
            <v>0</v>
          </cell>
        </row>
        <row r="17">
          <cell r="A17" t="str">
            <v>龚路支行</v>
          </cell>
          <cell r="B17">
            <v>1</v>
          </cell>
          <cell r="C17">
            <v>3.5</v>
          </cell>
        </row>
        <row r="18">
          <cell r="A18" t="str">
            <v>合规内控部（纪律检查室）</v>
          </cell>
          <cell r="B18">
            <v>0</v>
          </cell>
          <cell r="C18">
            <v>0</v>
          </cell>
        </row>
        <row r="19">
          <cell r="A19" t="str">
            <v>合庆支行</v>
          </cell>
          <cell r="B19">
            <v>0</v>
          </cell>
          <cell r="C19">
            <v>1.43</v>
          </cell>
        </row>
        <row r="20">
          <cell r="A20" t="str">
            <v>和炯路支行</v>
          </cell>
          <cell r="B20">
            <v>0</v>
          </cell>
          <cell r="C20">
            <v>0.5</v>
          </cell>
        </row>
        <row r="21">
          <cell r="A21" t="str">
            <v>花木支行</v>
          </cell>
          <cell r="B21">
            <v>0</v>
          </cell>
          <cell r="C21">
            <v>0.46660000000000001</v>
          </cell>
        </row>
        <row r="22">
          <cell r="A22" t="str">
            <v>黄楼支行</v>
          </cell>
          <cell r="B22">
            <v>0</v>
          </cell>
          <cell r="C22">
            <v>0</v>
          </cell>
        </row>
        <row r="23">
          <cell r="A23" t="str">
            <v>江镇支行</v>
          </cell>
          <cell r="B23">
            <v>1</v>
          </cell>
          <cell r="C23">
            <v>0</v>
          </cell>
        </row>
        <row r="24">
          <cell r="A24" t="str">
            <v>金海华城分理处</v>
          </cell>
          <cell r="B24">
            <v>0</v>
          </cell>
          <cell r="C24">
            <v>0</v>
          </cell>
        </row>
        <row r="25">
          <cell r="A25" t="str">
            <v>金桥支行</v>
          </cell>
          <cell r="B25">
            <v>0</v>
          </cell>
          <cell r="C25">
            <v>2</v>
          </cell>
        </row>
        <row r="26">
          <cell r="A26" t="str">
            <v>金杨支行</v>
          </cell>
          <cell r="B26">
            <v>0</v>
          </cell>
          <cell r="C26">
            <v>11</v>
          </cell>
        </row>
        <row r="27">
          <cell r="A27" t="str">
            <v>凌桥支行</v>
          </cell>
          <cell r="B27">
            <v>0</v>
          </cell>
          <cell r="C27">
            <v>0</v>
          </cell>
        </row>
        <row r="28">
          <cell r="A28" t="str">
            <v>凌兆分理处</v>
          </cell>
          <cell r="B28">
            <v>0</v>
          </cell>
          <cell r="C28">
            <v>0</v>
          </cell>
        </row>
        <row r="29">
          <cell r="A29" t="str">
            <v>零售金融部</v>
          </cell>
          <cell r="B29">
            <v>0</v>
          </cell>
          <cell r="C29">
            <v>12</v>
          </cell>
        </row>
        <row r="30">
          <cell r="A30" t="str">
            <v>零售市场部</v>
          </cell>
          <cell r="B30">
            <v>3</v>
          </cell>
          <cell r="C30">
            <v>77.11</v>
          </cell>
        </row>
        <row r="31">
          <cell r="A31" t="str">
            <v>六里支行</v>
          </cell>
          <cell r="B31">
            <v>0</v>
          </cell>
          <cell r="C31">
            <v>0</v>
          </cell>
        </row>
        <row r="32">
          <cell r="A32" t="str">
            <v>六团支行</v>
          </cell>
          <cell r="B32">
            <v>0</v>
          </cell>
          <cell r="C32">
            <v>0</v>
          </cell>
        </row>
        <row r="33">
          <cell r="A33" t="str">
            <v>陆家嘴支行</v>
          </cell>
          <cell r="B33">
            <v>0</v>
          </cell>
          <cell r="C33">
            <v>0</v>
          </cell>
        </row>
        <row r="34">
          <cell r="A34" t="str">
            <v>妙境支行</v>
          </cell>
          <cell r="B34">
            <v>0</v>
          </cell>
          <cell r="C34">
            <v>0.4</v>
          </cell>
        </row>
        <row r="35">
          <cell r="A35" t="str">
            <v>民耀分理处</v>
          </cell>
          <cell r="B35">
            <v>0</v>
          </cell>
          <cell r="C35">
            <v>0</v>
          </cell>
        </row>
        <row r="36">
          <cell r="A36" t="str">
            <v>南新支行</v>
          </cell>
          <cell r="B36">
            <v>0</v>
          </cell>
          <cell r="C36">
            <v>0</v>
          </cell>
        </row>
        <row r="37">
          <cell r="A37" t="str">
            <v>人力资源部</v>
          </cell>
          <cell r="B37">
            <v>0</v>
          </cell>
          <cell r="C37">
            <v>0</v>
          </cell>
        </row>
        <row r="38">
          <cell r="A38" t="str">
            <v>三林支行</v>
          </cell>
          <cell r="B38">
            <v>0</v>
          </cell>
          <cell r="C38">
            <v>0</v>
          </cell>
        </row>
        <row r="39">
          <cell r="A39" t="str">
            <v>施湾支行</v>
          </cell>
          <cell r="B39">
            <v>0</v>
          </cell>
          <cell r="C39">
            <v>0</v>
          </cell>
        </row>
        <row r="40">
          <cell r="A40" t="str">
            <v>市场三部</v>
          </cell>
          <cell r="B40">
            <v>0</v>
          </cell>
          <cell r="C40">
            <v>0</v>
          </cell>
        </row>
        <row r="41">
          <cell r="A41" t="str">
            <v>市场一部</v>
          </cell>
          <cell r="B41">
            <v>0</v>
          </cell>
          <cell r="C41">
            <v>1.6</v>
          </cell>
        </row>
        <row r="42">
          <cell r="A42" t="str">
            <v>授信审批部</v>
          </cell>
          <cell r="B42">
            <v>0</v>
          </cell>
          <cell r="C42">
            <v>0</v>
          </cell>
        </row>
        <row r="43">
          <cell r="A43" t="str">
            <v>孙桥支行</v>
          </cell>
          <cell r="B43">
            <v>0</v>
          </cell>
          <cell r="C43">
            <v>0</v>
          </cell>
        </row>
        <row r="44">
          <cell r="A44" t="str">
            <v>唐镇支行</v>
          </cell>
          <cell r="B44">
            <v>0</v>
          </cell>
          <cell r="C44">
            <v>0</v>
          </cell>
        </row>
        <row r="45">
          <cell r="A45" t="str">
            <v>潼港分理处</v>
          </cell>
          <cell r="B45">
            <v>1</v>
          </cell>
          <cell r="C45">
            <v>0</v>
          </cell>
        </row>
        <row r="46">
          <cell r="A46" t="str">
            <v>投行机构部</v>
          </cell>
          <cell r="B46">
            <v>0</v>
          </cell>
          <cell r="C46">
            <v>0</v>
          </cell>
        </row>
        <row r="47">
          <cell r="A47" t="str">
            <v>王港支行</v>
          </cell>
          <cell r="B47">
            <v>0</v>
          </cell>
          <cell r="C47">
            <v>0.5</v>
          </cell>
        </row>
        <row r="48">
          <cell r="A48" t="str">
            <v>五星路支行</v>
          </cell>
          <cell r="B48">
            <v>0</v>
          </cell>
          <cell r="C48">
            <v>3</v>
          </cell>
        </row>
        <row r="49">
          <cell r="A49" t="str">
            <v>香山分理处</v>
          </cell>
          <cell r="B49">
            <v>0</v>
          </cell>
          <cell r="C49">
            <v>0</v>
          </cell>
        </row>
        <row r="50">
          <cell r="A50" t="str">
            <v>新园路支行</v>
          </cell>
          <cell r="B50">
            <v>0</v>
          </cell>
          <cell r="C50">
            <v>0.26</v>
          </cell>
        </row>
        <row r="51">
          <cell r="A51" t="str">
            <v>严桥支行</v>
          </cell>
          <cell r="B51">
            <v>0</v>
          </cell>
          <cell r="C51">
            <v>0</v>
          </cell>
        </row>
        <row r="52">
          <cell r="A52" t="str">
            <v>杨思支行</v>
          </cell>
          <cell r="B52">
            <v>0</v>
          </cell>
          <cell r="C52">
            <v>0</v>
          </cell>
        </row>
        <row r="53">
          <cell r="A53" t="str">
            <v>杨园支行</v>
          </cell>
          <cell r="B53">
            <v>0</v>
          </cell>
          <cell r="C53">
            <v>0</v>
          </cell>
        </row>
        <row r="54">
          <cell r="A54" t="str">
            <v>洋泾支行</v>
          </cell>
          <cell r="B54">
            <v>1</v>
          </cell>
          <cell r="C54">
            <v>11</v>
          </cell>
        </row>
        <row r="55">
          <cell r="A55" t="str">
            <v>益江分理处</v>
          </cell>
          <cell r="B55">
            <v>0</v>
          </cell>
          <cell r="C55">
            <v>0</v>
          </cell>
        </row>
        <row r="56">
          <cell r="A56" t="str">
            <v>营业部</v>
          </cell>
          <cell r="B56">
            <v>0</v>
          </cell>
          <cell r="C56">
            <v>0</v>
          </cell>
        </row>
        <row r="57">
          <cell r="A57" t="str">
            <v>御桥分理处</v>
          </cell>
          <cell r="B57">
            <v>0</v>
          </cell>
          <cell r="C57">
            <v>5</v>
          </cell>
        </row>
        <row r="58">
          <cell r="A58" t="str">
            <v>运营管理部</v>
          </cell>
          <cell r="B58">
            <v>0</v>
          </cell>
          <cell r="C58">
            <v>6</v>
          </cell>
        </row>
        <row r="59">
          <cell r="A59" t="str">
            <v>运营管理部业务保障部</v>
          </cell>
          <cell r="B59">
            <v>0</v>
          </cell>
          <cell r="C59">
            <v>0.1</v>
          </cell>
        </row>
        <row r="60">
          <cell r="A60" t="str">
            <v>张江支行</v>
          </cell>
          <cell r="B60">
            <v>0</v>
          </cell>
          <cell r="C60">
            <v>0</v>
          </cell>
        </row>
        <row r="61">
          <cell r="A61" t="str">
            <v>营业部</v>
          </cell>
          <cell r="B61">
            <v>0</v>
          </cell>
          <cell r="C61">
            <v>0.83</v>
          </cell>
        </row>
        <row r="62">
          <cell r="A62" t="e">
            <v>#N/A</v>
          </cell>
          <cell r="B62">
            <v>9</v>
          </cell>
          <cell r="C62">
            <v>169.94659999999999</v>
          </cell>
        </row>
        <row r="63">
          <cell r="A63" t="str">
            <v>(空白)</v>
          </cell>
          <cell r="C63">
            <v>0</v>
          </cell>
        </row>
        <row r="64">
          <cell r="A64" t="str">
            <v>总计</v>
          </cell>
          <cell r="B64">
            <v>18</v>
          </cell>
          <cell r="C64">
            <v>325.89319999999998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R9" sqref="R9"/>
    </sheetView>
  </sheetViews>
  <sheetFormatPr defaultColWidth="9" defaultRowHeight="13.5" x14ac:dyDescent="0.3"/>
  <cols>
    <col min="1" max="1" width="16" customWidth="1"/>
    <col min="3" max="3" width="11.86328125" customWidth="1"/>
    <col min="4" max="4" width="9" customWidth="1"/>
    <col min="6" max="6" width="12.46484375" customWidth="1"/>
    <col min="7" max="7" width="11.86328125" customWidth="1"/>
    <col min="11" max="11" width="11.86328125" customWidth="1"/>
    <col min="12" max="12" width="9.73046875" customWidth="1"/>
    <col min="13" max="13" width="9" customWidth="1"/>
  </cols>
  <sheetData>
    <row r="1" spans="1:16" ht="22.9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16.899999999999999" x14ac:dyDescent="0.3">
      <c r="A2" s="41" t="s">
        <v>1</v>
      </c>
      <c r="B2" s="43" t="s">
        <v>58</v>
      </c>
      <c r="C2" s="37"/>
      <c r="D2" s="38"/>
      <c r="E2" s="38"/>
      <c r="F2" s="38"/>
      <c r="G2" s="38"/>
      <c r="H2" s="38"/>
      <c r="I2" s="38"/>
      <c r="J2" s="39" t="s">
        <v>2</v>
      </c>
      <c r="K2" s="37"/>
      <c r="L2" s="38"/>
      <c r="M2" s="38"/>
      <c r="N2" s="38"/>
      <c r="O2" s="38"/>
      <c r="P2" s="40"/>
    </row>
    <row r="3" spans="1:16" ht="16.899999999999999" x14ac:dyDescent="0.3">
      <c r="A3" s="42"/>
      <c r="B3" s="1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23" t="s">
        <v>3</v>
      </c>
      <c r="K3" s="2" t="s">
        <v>4</v>
      </c>
      <c r="L3" s="3" t="s">
        <v>11</v>
      </c>
      <c r="M3" s="3" t="s">
        <v>12</v>
      </c>
      <c r="N3" s="3" t="s">
        <v>6</v>
      </c>
      <c r="O3" s="3" t="s">
        <v>9</v>
      </c>
      <c r="P3" s="24" t="s">
        <v>10</v>
      </c>
    </row>
    <row r="4" spans="1:16" ht="16.149999999999999" x14ac:dyDescent="0.3">
      <c r="A4" s="4" t="s">
        <v>13</v>
      </c>
      <c r="B4" s="5">
        <v>25</v>
      </c>
      <c r="C4" s="6"/>
      <c r="D4" s="6"/>
      <c r="E4" s="6">
        <v>3</v>
      </c>
      <c r="F4" s="6">
        <f>VLOOKUP(A4,[1]Sheet3!A:C,2,FALSE)</f>
        <v>0</v>
      </c>
      <c r="G4" s="6">
        <v>0</v>
      </c>
      <c r="H4" s="6">
        <f>D4+E4+F4*0.5+G4</f>
        <v>3</v>
      </c>
      <c r="I4" s="25">
        <f>H4/B4</f>
        <v>0.12</v>
      </c>
      <c r="J4" s="26">
        <v>160</v>
      </c>
      <c r="K4" s="6"/>
      <c r="L4" s="6">
        <f>VLOOKUP(A4,[1]Sheet3!A:C,3,FALSE)</f>
        <v>0</v>
      </c>
      <c r="M4" s="6">
        <v>0</v>
      </c>
      <c r="N4" s="6"/>
      <c r="O4" s="6">
        <f>L4+M4+N4</f>
        <v>0</v>
      </c>
      <c r="P4" s="27">
        <f>O4/J4</f>
        <v>0</v>
      </c>
    </row>
    <row r="5" spans="1:16" ht="16.149999999999999" x14ac:dyDescent="0.3">
      <c r="A5" s="7" t="s">
        <v>14</v>
      </c>
      <c r="B5" s="8">
        <v>25</v>
      </c>
      <c r="C5" s="6"/>
      <c r="D5" s="6"/>
      <c r="E5" s="9"/>
      <c r="F5" s="6">
        <f>VLOOKUP(A5,[1]Sheet3!A:C,2,FALSE)</f>
        <v>0</v>
      </c>
      <c r="G5" s="6">
        <v>0</v>
      </c>
      <c r="H5" s="6">
        <f t="shared" ref="H5:H47" si="0">D5+E5+F5*0.5+G5</f>
        <v>0</v>
      </c>
      <c r="I5" s="25">
        <f t="shared" ref="I5:I48" si="1">H5/B5</f>
        <v>0</v>
      </c>
      <c r="J5" s="28">
        <v>160</v>
      </c>
      <c r="K5" s="6"/>
      <c r="L5" s="6">
        <f>VLOOKUP(A5,[1]Sheet3!A:C,3,FALSE)</f>
        <v>0</v>
      </c>
      <c r="M5" s="6">
        <v>0</v>
      </c>
      <c r="N5" s="9"/>
      <c r="O5" s="6">
        <f t="shared" ref="O5:O47" si="2">L5+M5+N5</f>
        <v>0</v>
      </c>
      <c r="P5" s="27">
        <f t="shared" ref="P5:P48" si="3">O5/J5</f>
        <v>0</v>
      </c>
    </row>
    <row r="6" spans="1:16" ht="16.149999999999999" x14ac:dyDescent="0.3">
      <c r="A6" s="7" t="s">
        <v>15</v>
      </c>
      <c r="B6" s="8">
        <v>10</v>
      </c>
      <c r="C6" s="6"/>
      <c r="D6" s="6"/>
      <c r="E6" s="9"/>
      <c r="F6" s="6">
        <f>VLOOKUP(A6,[1]Sheet3!A:C,2,FALSE)</f>
        <v>0</v>
      </c>
      <c r="G6" s="6">
        <v>0</v>
      </c>
      <c r="H6" s="6">
        <f t="shared" si="0"/>
        <v>0</v>
      </c>
      <c r="I6" s="25">
        <f t="shared" si="1"/>
        <v>0</v>
      </c>
      <c r="J6" s="28">
        <v>140</v>
      </c>
      <c r="K6" s="6"/>
      <c r="L6" s="6">
        <f>VLOOKUP(A6,[1]Sheet3!A:C,3,FALSE)</f>
        <v>0</v>
      </c>
      <c r="M6" s="6">
        <v>0</v>
      </c>
      <c r="N6" s="9"/>
      <c r="O6" s="6">
        <f t="shared" si="2"/>
        <v>0</v>
      </c>
      <c r="P6" s="27">
        <f t="shared" si="3"/>
        <v>0</v>
      </c>
    </row>
    <row r="7" spans="1:16" ht="16.149999999999999" x14ac:dyDescent="0.3">
      <c r="A7" s="7" t="s">
        <v>16</v>
      </c>
      <c r="B7" s="8">
        <v>20</v>
      </c>
      <c r="C7" s="6"/>
      <c r="D7" s="6"/>
      <c r="E7" s="9"/>
      <c r="F7" s="6">
        <f>VLOOKUP(A7,[1]Sheet3!A:C,2,FALSE)</f>
        <v>2</v>
      </c>
      <c r="G7" s="6">
        <v>0</v>
      </c>
      <c r="H7" s="6">
        <f t="shared" si="0"/>
        <v>1</v>
      </c>
      <c r="I7" s="25">
        <f t="shared" si="1"/>
        <v>0.05</v>
      </c>
      <c r="J7" s="28">
        <v>120</v>
      </c>
      <c r="K7" s="6"/>
      <c r="L7" s="6">
        <f>VLOOKUP(A7,[1]Sheet3!A:C,3,FALSE)</f>
        <v>4.2</v>
      </c>
      <c r="M7" s="6">
        <v>2</v>
      </c>
      <c r="N7" s="9"/>
      <c r="O7" s="6">
        <f t="shared" si="2"/>
        <v>6.2</v>
      </c>
      <c r="P7" s="27">
        <f t="shared" si="3"/>
        <v>5.1666666666666666E-2</v>
      </c>
    </row>
    <row r="8" spans="1:16" ht="16.149999999999999" x14ac:dyDescent="0.3">
      <c r="A8" s="7" t="s">
        <v>17</v>
      </c>
      <c r="B8" s="8">
        <v>20</v>
      </c>
      <c r="C8" s="6"/>
      <c r="D8" s="6"/>
      <c r="E8" s="9"/>
      <c r="F8" s="6">
        <f>VLOOKUP(A8,[1]Sheet3!A:C,2,FALSE)</f>
        <v>0</v>
      </c>
      <c r="G8" s="6">
        <v>0</v>
      </c>
      <c r="H8" s="6">
        <f t="shared" si="0"/>
        <v>0</v>
      </c>
      <c r="I8" s="25">
        <f t="shared" si="1"/>
        <v>0</v>
      </c>
      <c r="J8" s="28">
        <v>110</v>
      </c>
      <c r="K8" s="6"/>
      <c r="L8" s="6">
        <f>VLOOKUP(A8,[1]Sheet3!A:C,3,FALSE)</f>
        <v>1.43</v>
      </c>
      <c r="M8" s="6">
        <v>0</v>
      </c>
      <c r="N8" s="9">
        <v>9.8000000000000007</v>
      </c>
      <c r="O8" s="6">
        <f t="shared" si="2"/>
        <v>11.23</v>
      </c>
      <c r="P8" s="27">
        <f t="shared" si="3"/>
        <v>0.10209090909090909</v>
      </c>
    </row>
    <row r="9" spans="1:16" ht="16.149999999999999" x14ac:dyDescent="0.3">
      <c r="A9" s="7" t="s">
        <v>18</v>
      </c>
      <c r="B9" s="8">
        <v>10</v>
      </c>
      <c r="C9" s="6"/>
      <c r="D9" s="6"/>
      <c r="E9" s="9"/>
      <c r="F9" s="6">
        <f>VLOOKUP(A9,[1]Sheet3!A:C,2,FALSE)</f>
        <v>0</v>
      </c>
      <c r="G9" s="6">
        <v>0</v>
      </c>
      <c r="H9" s="6">
        <f t="shared" si="0"/>
        <v>0</v>
      </c>
      <c r="I9" s="25">
        <f t="shared" si="1"/>
        <v>0</v>
      </c>
      <c r="J9" s="28">
        <v>130</v>
      </c>
      <c r="K9" s="6"/>
      <c r="L9" s="6">
        <f>VLOOKUP(A9,[1]Sheet3!A:C,3,FALSE)</f>
        <v>0</v>
      </c>
      <c r="M9" s="6">
        <v>0</v>
      </c>
      <c r="N9" s="9"/>
      <c r="O9" s="6">
        <f t="shared" si="2"/>
        <v>0</v>
      </c>
      <c r="P9" s="27">
        <f t="shared" si="3"/>
        <v>0</v>
      </c>
    </row>
    <row r="10" spans="1:16" ht="16.149999999999999" x14ac:dyDescent="0.3">
      <c r="A10" s="7" t="s">
        <v>19</v>
      </c>
      <c r="B10" s="8">
        <v>20</v>
      </c>
      <c r="C10" s="6"/>
      <c r="D10" s="6"/>
      <c r="E10" s="9"/>
      <c r="F10" s="6">
        <f>VLOOKUP(A10,[1]Sheet3!A:C,2,FALSE)</f>
        <v>0</v>
      </c>
      <c r="G10" s="6">
        <v>0</v>
      </c>
      <c r="H10" s="6">
        <f t="shared" si="0"/>
        <v>0</v>
      </c>
      <c r="I10" s="25">
        <f t="shared" si="1"/>
        <v>0</v>
      </c>
      <c r="J10" s="28">
        <v>140</v>
      </c>
      <c r="K10" s="6"/>
      <c r="L10" s="6">
        <f>VLOOKUP(A10,[1]Sheet3!A:C,3,FALSE)</f>
        <v>0</v>
      </c>
      <c r="M10" s="6">
        <v>0</v>
      </c>
      <c r="N10" s="9"/>
      <c r="O10" s="6">
        <f t="shared" si="2"/>
        <v>0</v>
      </c>
      <c r="P10" s="27">
        <f t="shared" si="3"/>
        <v>0</v>
      </c>
    </row>
    <row r="11" spans="1:16" ht="16.149999999999999" x14ac:dyDescent="0.3">
      <c r="A11" s="7" t="s">
        <v>20</v>
      </c>
      <c r="B11" s="8">
        <v>10</v>
      </c>
      <c r="C11" s="6"/>
      <c r="D11" s="6"/>
      <c r="E11" s="9"/>
      <c r="F11" s="6">
        <f>VLOOKUP(A11,[1]Sheet3!A:C,2,FALSE)</f>
        <v>0</v>
      </c>
      <c r="G11" s="6">
        <v>0</v>
      </c>
      <c r="H11" s="6">
        <f t="shared" si="0"/>
        <v>0</v>
      </c>
      <c r="I11" s="25">
        <f t="shared" si="1"/>
        <v>0</v>
      </c>
      <c r="J11" s="28">
        <v>80</v>
      </c>
      <c r="K11" s="6"/>
      <c r="L11" s="6">
        <f>VLOOKUP(A11,[1]Sheet3!A:C,3,FALSE)</f>
        <v>6</v>
      </c>
      <c r="M11" s="6">
        <v>0.88</v>
      </c>
      <c r="N11" s="9"/>
      <c r="O11" s="6">
        <f t="shared" si="2"/>
        <v>6.88</v>
      </c>
      <c r="P11" s="27">
        <f t="shared" si="3"/>
        <v>8.5999999999999993E-2</v>
      </c>
    </row>
    <row r="12" spans="1:16" ht="16.149999999999999" x14ac:dyDescent="0.3">
      <c r="A12" s="7" t="s">
        <v>21</v>
      </c>
      <c r="B12" s="8">
        <v>15</v>
      </c>
      <c r="C12" s="6"/>
      <c r="D12" s="6"/>
      <c r="E12" s="9"/>
      <c r="F12" s="6">
        <f>VLOOKUP(A12,[1]Sheet3!A:C,2,FALSE)</f>
        <v>0</v>
      </c>
      <c r="G12" s="6">
        <v>0</v>
      </c>
      <c r="H12" s="6">
        <f t="shared" si="0"/>
        <v>0</v>
      </c>
      <c r="I12" s="25">
        <f t="shared" si="1"/>
        <v>0</v>
      </c>
      <c r="J12" s="28">
        <v>160</v>
      </c>
      <c r="K12" s="6"/>
      <c r="L12" s="6">
        <f>VLOOKUP(A12,[1]Sheet3!A:C,3,FALSE)</f>
        <v>2</v>
      </c>
      <c r="M12" s="6">
        <v>0</v>
      </c>
      <c r="N12" s="9"/>
      <c r="O12" s="6">
        <f t="shared" si="2"/>
        <v>2</v>
      </c>
      <c r="P12" s="27">
        <f t="shared" si="3"/>
        <v>1.2500000000000001E-2</v>
      </c>
    </row>
    <row r="13" spans="1:16" ht="16.149999999999999" x14ac:dyDescent="0.3">
      <c r="A13" s="7" t="s">
        <v>22</v>
      </c>
      <c r="B13" s="8">
        <v>20</v>
      </c>
      <c r="C13" s="6"/>
      <c r="D13" s="6"/>
      <c r="E13" s="9"/>
      <c r="F13" s="6">
        <f>VLOOKUP(A13,[1]Sheet3!A:C,2,FALSE)</f>
        <v>0</v>
      </c>
      <c r="G13" s="6">
        <v>0</v>
      </c>
      <c r="H13" s="6">
        <f t="shared" si="0"/>
        <v>0</v>
      </c>
      <c r="I13" s="25">
        <f t="shared" si="1"/>
        <v>0</v>
      </c>
      <c r="J13" s="28">
        <v>130</v>
      </c>
      <c r="K13" s="6"/>
      <c r="L13" s="6">
        <f>VLOOKUP(A13,[1]Sheet3!A:C,3,FALSE)</f>
        <v>0</v>
      </c>
      <c r="M13" s="6">
        <v>0</v>
      </c>
      <c r="N13" s="9"/>
      <c r="O13" s="6">
        <f t="shared" si="2"/>
        <v>0</v>
      </c>
      <c r="P13" s="27">
        <f t="shared" si="3"/>
        <v>0</v>
      </c>
    </row>
    <row r="14" spans="1:16" ht="16.149999999999999" x14ac:dyDescent="0.3">
      <c r="A14" s="7" t="s">
        <v>23</v>
      </c>
      <c r="B14" s="8">
        <v>10</v>
      </c>
      <c r="C14" s="6"/>
      <c r="D14" s="6"/>
      <c r="E14" s="9"/>
      <c r="F14" s="6">
        <f>VLOOKUP(A14,[1]Sheet3!A:C,2,FALSE)</f>
        <v>0</v>
      </c>
      <c r="G14" s="6">
        <v>0</v>
      </c>
      <c r="H14" s="6">
        <f t="shared" si="0"/>
        <v>0</v>
      </c>
      <c r="I14" s="25">
        <f t="shared" si="1"/>
        <v>0</v>
      </c>
      <c r="J14" s="28">
        <v>110</v>
      </c>
      <c r="K14" s="6"/>
      <c r="L14" s="6">
        <f>VLOOKUP(A14,[1]Sheet3!A:C,3,FALSE)</f>
        <v>0</v>
      </c>
      <c r="M14" s="6">
        <v>0</v>
      </c>
      <c r="N14" s="9"/>
      <c r="O14" s="6">
        <f t="shared" si="2"/>
        <v>0</v>
      </c>
      <c r="P14" s="27">
        <f t="shared" si="3"/>
        <v>0</v>
      </c>
    </row>
    <row r="15" spans="1:16" ht="16.149999999999999" x14ac:dyDescent="0.3">
      <c r="A15" s="7" t="s">
        <v>24</v>
      </c>
      <c r="B15" s="8">
        <v>15</v>
      </c>
      <c r="C15" s="6"/>
      <c r="D15" s="6"/>
      <c r="E15" s="9"/>
      <c r="F15" s="6">
        <f>VLOOKUP(A15,[1]Sheet3!A:C,2,FALSE)</f>
        <v>0</v>
      </c>
      <c r="G15" s="6">
        <v>0</v>
      </c>
      <c r="H15" s="6">
        <f t="shared" si="0"/>
        <v>0</v>
      </c>
      <c r="I15" s="25">
        <f t="shared" si="1"/>
        <v>0</v>
      </c>
      <c r="J15" s="28">
        <v>110</v>
      </c>
      <c r="K15" s="6"/>
      <c r="L15" s="6">
        <f>VLOOKUP(A15,[1]Sheet3!A:C,3,FALSE)</f>
        <v>0.46660000000000001</v>
      </c>
      <c r="M15" s="6">
        <v>9.6176999999999992</v>
      </c>
      <c r="N15" s="9"/>
      <c r="O15" s="6">
        <f t="shared" si="2"/>
        <v>10.084299999999999</v>
      </c>
      <c r="P15" s="27">
        <f t="shared" si="3"/>
        <v>9.1675454545454532E-2</v>
      </c>
    </row>
    <row r="16" spans="1:16" ht="16.149999999999999" x14ac:dyDescent="0.3">
      <c r="A16" s="7" t="s">
        <v>25</v>
      </c>
      <c r="B16" s="8">
        <v>10</v>
      </c>
      <c r="C16" s="6"/>
      <c r="D16" s="6"/>
      <c r="E16" s="9"/>
      <c r="F16" s="6">
        <f>VLOOKUP(A16,[1]Sheet3!A:C,2,FALSE)</f>
        <v>0</v>
      </c>
      <c r="G16" s="6">
        <v>0</v>
      </c>
      <c r="H16" s="6">
        <f t="shared" si="0"/>
        <v>0</v>
      </c>
      <c r="I16" s="25">
        <f t="shared" si="1"/>
        <v>0</v>
      </c>
      <c r="J16" s="28">
        <v>70</v>
      </c>
      <c r="K16" s="6"/>
      <c r="L16" s="6">
        <f>VLOOKUP(A16,[1]Sheet3!A:C,3,FALSE)</f>
        <v>0</v>
      </c>
      <c r="M16" s="6">
        <v>0</v>
      </c>
      <c r="N16" s="9"/>
      <c r="O16" s="6">
        <f t="shared" si="2"/>
        <v>0</v>
      </c>
      <c r="P16" s="27">
        <f t="shared" si="3"/>
        <v>0</v>
      </c>
    </row>
    <row r="17" spans="1:16" ht="16.149999999999999" x14ac:dyDescent="0.3">
      <c r="A17" s="7" t="s">
        <v>26</v>
      </c>
      <c r="B17" s="8">
        <v>20</v>
      </c>
      <c r="C17" s="6"/>
      <c r="D17" s="6"/>
      <c r="E17" s="9"/>
      <c r="F17" s="6">
        <f>VLOOKUP(A17,[1]Sheet3!A:C,2,FALSE)</f>
        <v>0</v>
      </c>
      <c r="G17" s="6">
        <v>0</v>
      </c>
      <c r="H17" s="6">
        <f t="shared" si="0"/>
        <v>0</v>
      </c>
      <c r="I17" s="25">
        <f t="shared" si="1"/>
        <v>0</v>
      </c>
      <c r="J17" s="28">
        <v>140</v>
      </c>
      <c r="K17" s="6"/>
      <c r="L17" s="6">
        <f>VLOOKUP(A17,[1]Sheet3!A:C,3,FALSE)</f>
        <v>9.0500000000000007</v>
      </c>
      <c r="M17" s="6">
        <v>0</v>
      </c>
      <c r="N17" s="9"/>
      <c r="O17" s="6">
        <f t="shared" si="2"/>
        <v>9.0500000000000007</v>
      </c>
      <c r="P17" s="27">
        <f t="shared" si="3"/>
        <v>6.4642857142857155E-2</v>
      </c>
    </row>
    <row r="18" spans="1:16" ht="16.149999999999999" x14ac:dyDescent="0.3">
      <c r="A18" s="10" t="s">
        <v>27</v>
      </c>
      <c r="B18" s="11">
        <v>20</v>
      </c>
      <c r="C18" s="12"/>
      <c r="D18" s="12"/>
      <c r="E18" s="13"/>
      <c r="F18" s="6">
        <f>VLOOKUP(A18,[1]Sheet3!A:C,2,FALSE)</f>
        <v>1</v>
      </c>
      <c r="G18" s="12">
        <v>0</v>
      </c>
      <c r="H18" s="12">
        <f t="shared" si="0"/>
        <v>0.5</v>
      </c>
      <c r="I18" s="29">
        <f t="shared" si="1"/>
        <v>2.5000000000000001E-2</v>
      </c>
      <c r="J18" s="30">
        <v>100</v>
      </c>
      <c r="K18" s="12"/>
      <c r="L18" s="6">
        <f>VLOOKUP(A18,[1]Sheet3!A:C,3,FALSE)</f>
        <v>0</v>
      </c>
      <c r="M18" s="6">
        <v>0</v>
      </c>
      <c r="N18" s="13"/>
      <c r="O18" s="12">
        <f t="shared" si="2"/>
        <v>0</v>
      </c>
      <c r="P18" s="31">
        <f t="shared" si="3"/>
        <v>0</v>
      </c>
    </row>
    <row r="19" spans="1:16" ht="16.149999999999999" x14ac:dyDescent="0.3">
      <c r="A19" s="4" t="s">
        <v>28</v>
      </c>
      <c r="B19" s="5">
        <v>7</v>
      </c>
      <c r="C19" s="6"/>
      <c r="D19" s="6"/>
      <c r="E19" s="14"/>
      <c r="F19" s="6">
        <f>VLOOKUP(A19,[1]Sheet3!A:C,2,FALSE)</f>
        <v>0</v>
      </c>
      <c r="G19" s="6">
        <v>0</v>
      </c>
      <c r="H19" s="6">
        <f t="shared" si="0"/>
        <v>0</v>
      </c>
      <c r="I19" s="25">
        <f t="shared" si="1"/>
        <v>0</v>
      </c>
      <c r="J19" s="26">
        <v>55</v>
      </c>
      <c r="K19" s="6"/>
      <c r="L19" s="6">
        <f>VLOOKUP(A19,[1]Sheet3!A:C,3,FALSE)</f>
        <v>0.4</v>
      </c>
      <c r="M19" s="6">
        <v>1.3</v>
      </c>
      <c r="N19" s="14"/>
      <c r="O19" s="6">
        <f t="shared" si="2"/>
        <v>1.7000000000000002</v>
      </c>
      <c r="P19" s="27">
        <f t="shared" si="3"/>
        <v>3.0909090909090914E-2</v>
      </c>
    </row>
    <row r="20" spans="1:16" ht="16.149999999999999" x14ac:dyDescent="0.3">
      <c r="A20" s="4" t="s">
        <v>29</v>
      </c>
      <c r="B20" s="5">
        <v>5</v>
      </c>
      <c r="C20" s="6"/>
      <c r="D20" s="6"/>
      <c r="E20" s="14"/>
      <c r="F20" s="6">
        <f>VLOOKUP(A20,[1]Sheet3!A:C,2,FALSE)</f>
        <v>0</v>
      </c>
      <c r="G20" s="6">
        <v>0</v>
      </c>
      <c r="H20" s="6">
        <f t="shared" si="0"/>
        <v>0</v>
      </c>
      <c r="I20" s="25">
        <f t="shared" si="1"/>
        <v>0</v>
      </c>
      <c r="J20" s="26">
        <v>45</v>
      </c>
      <c r="K20" s="6"/>
      <c r="L20" s="6">
        <f>VLOOKUP(A20,[1]Sheet3!A:C,3,FALSE)</f>
        <v>0.26</v>
      </c>
      <c r="M20" s="6">
        <v>0</v>
      </c>
      <c r="N20" s="14"/>
      <c r="O20" s="6">
        <f t="shared" si="2"/>
        <v>0.26</v>
      </c>
      <c r="P20" s="27">
        <f t="shared" si="3"/>
        <v>5.7777777777777784E-3</v>
      </c>
    </row>
    <row r="21" spans="1:16" ht="16.149999999999999" x14ac:dyDescent="0.3">
      <c r="A21" s="4" t="s">
        <v>30</v>
      </c>
      <c r="B21" s="5">
        <v>10</v>
      </c>
      <c r="C21" s="6"/>
      <c r="D21" s="6"/>
      <c r="E21" s="14"/>
      <c r="F21" s="6">
        <f>VLOOKUP(A21,[1]Sheet3!A:C,2,FALSE)</f>
        <v>1</v>
      </c>
      <c r="G21" s="6">
        <v>0</v>
      </c>
      <c r="H21" s="6">
        <f t="shared" si="0"/>
        <v>0.5</v>
      </c>
      <c r="I21" s="25">
        <f t="shared" si="1"/>
        <v>0.05</v>
      </c>
      <c r="J21" s="26">
        <v>140</v>
      </c>
      <c r="K21" s="6"/>
      <c r="L21" s="6">
        <f>VLOOKUP(A21,[1]Sheet3!A:C,3,FALSE)</f>
        <v>11</v>
      </c>
      <c r="M21" s="6">
        <v>0</v>
      </c>
      <c r="N21" s="14"/>
      <c r="O21" s="6">
        <f t="shared" si="2"/>
        <v>11</v>
      </c>
      <c r="P21" s="27">
        <f t="shared" si="3"/>
        <v>7.857142857142857E-2</v>
      </c>
    </row>
    <row r="22" spans="1:16" ht="16.149999999999999" x14ac:dyDescent="0.3">
      <c r="A22" s="4" t="s">
        <v>31</v>
      </c>
      <c r="B22" s="5">
        <v>15</v>
      </c>
      <c r="C22" s="6"/>
      <c r="D22" s="6"/>
      <c r="E22" s="14"/>
      <c r="F22" s="6">
        <f>VLOOKUP(A22,[1]Sheet3!A:C,2,FALSE)</f>
        <v>0</v>
      </c>
      <c r="G22" s="6">
        <v>0</v>
      </c>
      <c r="H22" s="6">
        <f t="shared" si="0"/>
        <v>0</v>
      </c>
      <c r="I22" s="25">
        <f t="shared" si="1"/>
        <v>0</v>
      </c>
      <c r="J22" s="26">
        <v>80</v>
      </c>
      <c r="K22" s="6"/>
      <c r="L22" s="6">
        <f>VLOOKUP(A22,[1]Sheet3!A:C,3,FALSE)</f>
        <v>11</v>
      </c>
      <c r="M22" s="6">
        <v>0</v>
      </c>
      <c r="N22" s="14"/>
      <c r="O22" s="6">
        <f t="shared" si="2"/>
        <v>11</v>
      </c>
      <c r="P22" s="27">
        <f t="shared" si="3"/>
        <v>0.13750000000000001</v>
      </c>
    </row>
    <row r="23" spans="1:16" ht="16.149999999999999" x14ac:dyDescent="0.3">
      <c r="A23" s="4" t="s">
        <v>32</v>
      </c>
      <c r="B23" s="5">
        <v>10</v>
      </c>
      <c r="C23" s="6"/>
      <c r="D23" s="6"/>
      <c r="E23" s="14"/>
      <c r="F23" s="6">
        <f>VLOOKUP(A23,[1]Sheet3!A:C,2,FALSE)</f>
        <v>0</v>
      </c>
      <c r="G23" s="6"/>
      <c r="H23" s="6">
        <f t="shared" si="0"/>
        <v>0</v>
      </c>
      <c r="I23" s="25">
        <f t="shared" si="1"/>
        <v>0</v>
      </c>
      <c r="J23" s="26">
        <v>70</v>
      </c>
      <c r="K23" s="6"/>
      <c r="L23" s="6">
        <f>VLOOKUP(A23,[1]Sheet3!A:C,3,FALSE)</f>
        <v>0</v>
      </c>
      <c r="M23" s="6">
        <v>0</v>
      </c>
      <c r="N23" s="14"/>
      <c r="O23" s="6">
        <f t="shared" si="2"/>
        <v>0</v>
      </c>
      <c r="P23" s="27">
        <f t="shared" si="3"/>
        <v>0</v>
      </c>
    </row>
    <row r="24" spans="1:16" ht="16.149999999999999" x14ac:dyDescent="0.3">
      <c r="A24" s="4" t="s">
        <v>33</v>
      </c>
      <c r="B24" s="5">
        <v>10</v>
      </c>
      <c r="C24" s="6"/>
      <c r="D24" s="6"/>
      <c r="E24" s="14"/>
      <c r="F24" s="6">
        <f>VLOOKUP(A24,[1]Sheet3!A:C,2,FALSE)</f>
        <v>1</v>
      </c>
      <c r="G24" s="6">
        <v>0</v>
      </c>
      <c r="H24" s="6">
        <f t="shared" si="0"/>
        <v>0.5</v>
      </c>
      <c r="I24" s="25">
        <f t="shared" si="1"/>
        <v>0.05</v>
      </c>
      <c r="J24" s="26">
        <v>70</v>
      </c>
      <c r="K24" s="6"/>
      <c r="L24" s="6">
        <f>VLOOKUP(A24,[1]Sheet3!A:C,3,FALSE)</f>
        <v>3.5</v>
      </c>
      <c r="M24" s="6">
        <v>0</v>
      </c>
      <c r="N24" s="14"/>
      <c r="O24" s="6">
        <f t="shared" si="2"/>
        <v>3.5</v>
      </c>
      <c r="P24" s="27">
        <f t="shared" si="3"/>
        <v>0.05</v>
      </c>
    </row>
    <row r="25" spans="1:16" ht="16.149999999999999" x14ac:dyDescent="0.3">
      <c r="A25" s="4" t="s">
        <v>34</v>
      </c>
      <c r="B25" s="5">
        <v>7</v>
      </c>
      <c r="C25" s="6"/>
      <c r="D25" s="6"/>
      <c r="E25" s="14"/>
      <c r="F25" s="6">
        <f>VLOOKUP(A25,[1]Sheet3!A:C,2,FALSE)</f>
        <v>0</v>
      </c>
      <c r="G25" s="6">
        <v>0</v>
      </c>
      <c r="H25" s="6">
        <f t="shared" si="0"/>
        <v>0</v>
      </c>
      <c r="I25" s="25">
        <f t="shared" si="1"/>
        <v>0</v>
      </c>
      <c r="J25" s="26">
        <v>50</v>
      </c>
      <c r="K25" s="6"/>
      <c r="L25" s="6">
        <f>VLOOKUP(A25,[1]Sheet3!A:C,3,FALSE)</f>
        <v>0</v>
      </c>
      <c r="M25" s="6">
        <v>0</v>
      </c>
      <c r="N25" s="14"/>
      <c r="O25" s="6">
        <f t="shared" si="2"/>
        <v>0</v>
      </c>
      <c r="P25" s="27">
        <f t="shared" si="3"/>
        <v>0</v>
      </c>
    </row>
    <row r="26" spans="1:16" ht="16.149999999999999" x14ac:dyDescent="0.3">
      <c r="A26" s="4" t="s">
        <v>35</v>
      </c>
      <c r="B26" s="5">
        <v>15</v>
      </c>
      <c r="C26" s="6"/>
      <c r="D26" s="6">
        <v>3</v>
      </c>
      <c r="E26" s="14">
        <v>7</v>
      </c>
      <c r="F26" s="6">
        <f>VLOOKUP(A26,[1]Sheet3!A:C,2,FALSE)</f>
        <v>0</v>
      </c>
      <c r="G26" s="6">
        <v>0</v>
      </c>
      <c r="H26" s="6">
        <f t="shared" si="0"/>
        <v>10</v>
      </c>
      <c r="I26" s="25">
        <f t="shared" si="1"/>
        <v>0.66666666666666663</v>
      </c>
      <c r="J26" s="26">
        <v>70</v>
      </c>
      <c r="K26" s="6"/>
      <c r="L26" s="6">
        <f>VLOOKUP(A26,[1]Sheet3!A:C,3,FALSE)</f>
        <v>0</v>
      </c>
      <c r="M26" s="6">
        <v>0</v>
      </c>
      <c r="N26" s="14"/>
      <c r="O26" s="6">
        <f t="shared" si="2"/>
        <v>0</v>
      </c>
      <c r="P26" s="27">
        <f t="shared" si="3"/>
        <v>0</v>
      </c>
    </row>
    <row r="27" spans="1:16" ht="16.149999999999999" x14ac:dyDescent="0.3">
      <c r="A27" s="4" t="s">
        <v>36</v>
      </c>
      <c r="B27" s="5">
        <v>7</v>
      </c>
      <c r="C27" s="6"/>
      <c r="D27" s="6"/>
      <c r="E27" s="14"/>
      <c r="F27" s="6">
        <f>VLOOKUP(A27,[1]Sheet3!A:C,2,FALSE)</f>
        <v>0</v>
      </c>
      <c r="G27" s="6">
        <v>0</v>
      </c>
      <c r="H27" s="6">
        <f t="shared" si="0"/>
        <v>0</v>
      </c>
      <c r="I27" s="25">
        <f t="shared" si="1"/>
        <v>0</v>
      </c>
      <c r="J27" s="26">
        <v>50</v>
      </c>
      <c r="K27" s="6"/>
      <c r="L27" s="6">
        <f>VLOOKUP(A27,[1]Sheet3!A:C,3,FALSE)</f>
        <v>0</v>
      </c>
      <c r="M27" s="6">
        <v>0</v>
      </c>
      <c r="N27" s="14"/>
      <c r="O27" s="6">
        <f t="shared" si="2"/>
        <v>0</v>
      </c>
      <c r="P27" s="27">
        <f t="shared" si="3"/>
        <v>0</v>
      </c>
    </row>
    <row r="28" spans="1:16" ht="16.149999999999999" x14ac:dyDescent="0.3">
      <c r="A28" s="4" t="s">
        <v>37</v>
      </c>
      <c r="B28" s="5">
        <v>7</v>
      </c>
      <c r="C28" s="6"/>
      <c r="D28" s="6"/>
      <c r="E28" s="14"/>
      <c r="F28" s="6">
        <f>VLOOKUP(A28,[1]Sheet3!A:C,2,FALSE)</f>
        <v>0</v>
      </c>
      <c r="G28" s="6">
        <v>0</v>
      </c>
      <c r="H28" s="6">
        <f t="shared" si="0"/>
        <v>0</v>
      </c>
      <c r="I28" s="25">
        <f t="shared" si="1"/>
        <v>0</v>
      </c>
      <c r="J28" s="26">
        <v>50</v>
      </c>
      <c r="K28" s="6"/>
      <c r="L28" s="6">
        <f>VLOOKUP(A28,[1]Sheet3!A:C,3,FALSE)</f>
        <v>0</v>
      </c>
      <c r="M28" s="6">
        <v>0</v>
      </c>
      <c r="N28" s="14"/>
      <c r="O28" s="6">
        <f t="shared" si="2"/>
        <v>0</v>
      </c>
      <c r="P28" s="27">
        <f t="shared" si="3"/>
        <v>0</v>
      </c>
    </row>
    <row r="29" spans="1:16" ht="16.149999999999999" x14ac:dyDescent="0.3">
      <c r="A29" s="4" t="s">
        <v>38</v>
      </c>
      <c r="B29" s="5">
        <v>7</v>
      </c>
      <c r="C29" s="6"/>
      <c r="D29" s="6"/>
      <c r="E29" s="14"/>
      <c r="F29" s="6">
        <f>VLOOKUP(A29,[1]Sheet3!A:C,2,FALSE)</f>
        <v>0</v>
      </c>
      <c r="G29" s="6">
        <v>0</v>
      </c>
      <c r="H29" s="6">
        <f t="shared" si="0"/>
        <v>0</v>
      </c>
      <c r="I29" s="25">
        <f t="shared" si="1"/>
        <v>0</v>
      </c>
      <c r="J29" s="26">
        <v>140</v>
      </c>
      <c r="K29" s="6"/>
      <c r="L29" s="6">
        <f>VLOOKUP(A29,[1]Sheet3!A:C,3,FALSE)</f>
        <v>0.5</v>
      </c>
      <c r="M29" s="6">
        <v>0</v>
      </c>
      <c r="N29" s="14"/>
      <c r="O29" s="6">
        <f t="shared" si="2"/>
        <v>0.5</v>
      </c>
      <c r="P29" s="27">
        <f t="shared" si="3"/>
        <v>3.5714285714285713E-3</v>
      </c>
    </row>
    <row r="30" spans="1:16" ht="16.149999999999999" x14ac:dyDescent="0.3">
      <c r="A30" s="4" t="s">
        <v>39</v>
      </c>
      <c r="B30" s="5">
        <v>10</v>
      </c>
      <c r="C30" s="6"/>
      <c r="D30" s="6"/>
      <c r="E30" s="14"/>
      <c r="F30" s="6">
        <f>VLOOKUP(A30,[1]Sheet3!A:C,2,FALSE)</f>
        <v>0</v>
      </c>
      <c r="G30" s="6">
        <v>0</v>
      </c>
      <c r="H30" s="6">
        <f t="shared" si="0"/>
        <v>0</v>
      </c>
      <c r="I30" s="25">
        <f t="shared" si="1"/>
        <v>0</v>
      </c>
      <c r="J30" s="26">
        <v>70</v>
      </c>
      <c r="K30" s="6"/>
      <c r="L30" s="6">
        <f>VLOOKUP(A30,[1]Sheet3!A:C,3,FALSE)</f>
        <v>0</v>
      </c>
      <c r="M30" s="6">
        <v>0</v>
      </c>
      <c r="N30" s="14"/>
      <c r="O30" s="6">
        <f t="shared" si="2"/>
        <v>0</v>
      </c>
      <c r="P30" s="27">
        <f t="shared" si="3"/>
        <v>0</v>
      </c>
    </row>
    <row r="31" spans="1:16" ht="16.149999999999999" x14ac:dyDescent="0.3">
      <c r="A31" s="4" t="s">
        <v>40</v>
      </c>
      <c r="B31" s="5">
        <v>7</v>
      </c>
      <c r="C31" s="6"/>
      <c r="D31" s="6"/>
      <c r="E31" s="14"/>
      <c r="F31" s="6">
        <f>VLOOKUP(A31,[1]Sheet3!A:C,2,FALSE)</f>
        <v>0</v>
      </c>
      <c r="G31" s="6">
        <v>0</v>
      </c>
      <c r="H31" s="6">
        <f t="shared" si="0"/>
        <v>0</v>
      </c>
      <c r="I31" s="25">
        <f t="shared" si="1"/>
        <v>0</v>
      </c>
      <c r="J31" s="26">
        <v>55</v>
      </c>
      <c r="K31" s="6"/>
      <c r="L31" s="6">
        <f>VLOOKUP(A31,[1]Sheet3!A:C,3,FALSE)</f>
        <v>0</v>
      </c>
      <c r="M31" s="6">
        <v>0</v>
      </c>
      <c r="N31" s="14"/>
      <c r="O31" s="6">
        <f t="shared" si="2"/>
        <v>0</v>
      </c>
      <c r="P31" s="27">
        <f t="shared" si="3"/>
        <v>0</v>
      </c>
    </row>
    <row r="32" spans="1:16" ht="16.149999999999999" x14ac:dyDescent="0.3">
      <c r="A32" s="4" t="s">
        <v>41</v>
      </c>
      <c r="B32" s="5">
        <v>5</v>
      </c>
      <c r="C32" s="6"/>
      <c r="D32" s="6"/>
      <c r="E32" s="14"/>
      <c r="F32" s="6">
        <f>VLOOKUP(A32,[1]Sheet3!A:C,2,FALSE)</f>
        <v>0</v>
      </c>
      <c r="G32" s="6">
        <v>0</v>
      </c>
      <c r="H32" s="6">
        <f t="shared" si="0"/>
        <v>0</v>
      </c>
      <c r="I32" s="25">
        <f t="shared" si="1"/>
        <v>0</v>
      </c>
      <c r="J32" s="26">
        <v>45</v>
      </c>
      <c r="K32" s="6"/>
      <c r="L32" s="6">
        <f>VLOOKUP(A32,[1]Sheet3!A:C,3,FALSE)</f>
        <v>3</v>
      </c>
      <c r="M32" s="6">
        <v>0</v>
      </c>
      <c r="N32" s="14"/>
      <c r="O32" s="6">
        <f t="shared" si="2"/>
        <v>3</v>
      </c>
      <c r="P32" s="27">
        <f t="shared" si="3"/>
        <v>6.6666666666666666E-2</v>
      </c>
    </row>
    <row r="33" spans="1:16" ht="16.149999999999999" x14ac:dyDescent="0.3">
      <c r="A33" s="4" t="s">
        <v>42</v>
      </c>
      <c r="B33" s="5">
        <v>7</v>
      </c>
      <c r="C33" s="6"/>
      <c r="D33" s="6"/>
      <c r="E33" s="14"/>
      <c r="F33" s="6">
        <f>VLOOKUP(A33,[1]Sheet3!A:C,2,FALSE)</f>
        <v>0</v>
      </c>
      <c r="G33" s="6">
        <v>0</v>
      </c>
      <c r="H33" s="6">
        <f t="shared" si="0"/>
        <v>0</v>
      </c>
      <c r="I33" s="25">
        <f t="shared" si="1"/>
        <v>0</v>
      </c>
      <c r="J33" s="26">
        <v>50</v>
      </c>
      <c r="K33" s="6"/>
      <c r="L33" s="6">
        <f>VLOOKUP(A33,[1]Sheet3!A:C,3,FALSE)</f>
        <v>0</v>
      </c>
      <c r="M33" s="6">
        <v>0</v>
      </c>
      <c r="N33" s="14"/>
      <c r="O33" s="6">
        <f t="shared" si="2"/>
        <v>0</v>
      </c>
      <c r="P33" s="27">
        <f t="shared" si="3"/>
        <v>0</v>
      </c>
    </row>
    <row r="34" spans="1:16" ht="16.149999999999999" x14ac:dyDescent="0.3">
      <c r="A34" s="4" t="s">
        <v>43</v>
      </c>
      <c r="B34" s="5">
        <v>15</v>
      </c>
      <c r="C34" s="6"/>
      <c r="D34" s="6"/>
      <c r="E34" s="14"/>
      <c r="F34" s="6">
        <f>VLOOKUP(A34,[1]Sheet3!A:C,2,FALSE)</f>
        <v>0</v>
      </c>
      <c r="G34" s="6">
        <v>0</v>
      </c>
      <c r="H34" s="6">
        <f t="shared" si="0"/>
        <v>0</v>
      </c>
      <c r="I34" s="25">
        <f t="shared" si="1"/>
        <v>0</v>
      </c>
      <c r="J34" s="26">
        <v>70</v>
      </c>
      <c r="K34" s="6"/>
      <c r="L34" s="6">
        <f>VLOOKUP(A34,[1]Sheet3!A:C,3,FALSE)</f>
        <v>0</v>
      </c>
      <c r="M34" s="6">
        <v>0</v>
      </c>
      <c r="N34" s="14"/>
      <c r="O34" s="6">
        <f t="shared" si="2"/>
        <v>0</v>
      </c>
      <c r="P34" s="27">
        <f t="shared" si="3"/>
        <v>0</v>
      </c>
    </row>
    <row r="35" spans="1:16" ht="16.149999999999999" x14ac:dyDescent="0.3">
      <c r="A35" s="4" t="s">
        <v>44</v>
      </c>
      <c r="B35" s="5">
        <v>10</v>
      </c>
      <c r="C35" s="6"/>
      <c r="D35" s="6"/>
      <c r="E35" s="14"/>
      <c r="F35" s="6">
        <f>VLOOKUP(A35,[1]Sheet3!A:C,2,FALSE)</f>
        <v>0</v>
      </c>
      <c r="G35" s="6">
        <v>0</v>
      </c>
      <c r="H35" s="6">
        <f t="shared" si="0"/>
        <v>0</v>
      </c>
      <c r="I35" s="25">
        <f t="shared" si="1"/>
        <v>0</v>
      </c>
      <c r="J35" s="26">
        <v>100</v>
      </c>
      <c r="K35" s="6"/>
      <c r="L35" s="6">
        <f>VLOOKUP(A35,[1]Sheet3!A:C,3,FALSE)</f>
        <v>0.5</v>
      </c>
      <c r="M35" s="6">
        <v>0</v>
      </c>
      <c r="N35" s="14"/>
      <c r="O35" s="6">
        <f t="shared" si="2"/>
        <v>0.5</v>
      </c>
      <c r="P35" s="27">
        <f t="shared" si="3"/>
        <v>5.0000000000000001E-3</v>
      </c>
    </row>
    <row r="36" spans="1:16" ht="16.149999999999999" x14ac:dyDescent="0.3">
      <c r="A36" s="7" t="s">
        <v>45</v>
      </c>
      <c r="B36" s="8">
        <v>10</v>
      </c>
      <c r="C36" s="6"/>
      <c r="D36" s="6"/>
      <c r="E36" s="9"/>
      <c r="F36" s="6">
        <f>VLOOKUP(A36,[1]Sheet3!A:C,2,FALSE)</f>
        <v>0</v>
      </c>
      <c r="G36" s="6">
        <v>0</v>
      </c>
      <c r="H36" s="6">
        <f t="shared" si="0"/>
        <v>0</v>
      </c>
      <c r="I36" s="25">
        <f t="shared" si="1"/>
        <v>0</v>
      </c>
      <c r="J36" s="28">
        <v>80</v>
      </c>
      <c r="K36" s="6"/>
      <c r="L36" s="6">
        <f>VLOOKUP(A36,[1]Sheet3!A:C,3,FALSE)</f>
        <v>0</v>
      </c>
      <c r="M36" s="6">
        <v>0</v>
      </c>
      <c r="N36" s="14"/>
      <c r="O36" s="6">
        <f t="shared" si="2"/>
        <v>0</v>
      </c>
      <c r="P36" s="27">
        <f t="shared" si="3"/>
        <v>0</v>
      </c>
    </row>
    <row r="37" spans="1:16" ht="16.149999999999999" x14ac:dyDescent="0.3">
      <c r="A37" s="15" t="s">
        <v>46</v>
      </c>
      <c r="B37" s="16">
        <v>7</v>
      </c>
      <c r="C37" s="12"/>
      <c r="D37" s="12"/>
      <c r="E37" s="17"/>
      <c r="F37" s="6">
        <f>VLOOKUP(A37,[1]Sheet3!A:C,2,FALSE)</f>
        <v>0</v>
      </c>
      <c r="G37" s="12">
        <v>0</v>
      </c>
      <c r="H37" s="12">
        <f t="shared" si="0"/>
        <v>0</v>
      </c>
      <c r="I37" s="29">
        <f t="shared" si="1"/>
        <v>0</v>
      </c>
      <c r="J37" s="32">
        <v>50</v>
      </c>
      <c r="K37" s="12"/>
      <c r="L37" s="6">
        <f>VLOOKUP(A37,[1]Sheet3!A:C,3,FALSE)</f>
        <v>0</v>
      </c>
      <c r="M37" s="6">
        <v>0</v>
      </c>
      <c r="N37" s="17"/>
      <c r="O37" s="12">
        <f t="shared" si="2"/>
        <v>0</v>
      </c>
      <c r="P37" s="31">
        <f t="shared" si="3"/>
        <v>0</v>
      </c>
    </row>
    <row r="38" spans="1:16" ht="16.149999999999999" x14ac:dyDescent="0.3">
      <c r="A38" s="4" t="s">
        <v>47</v>
      </c>
      <c r="B38" s="5">
        <v>7</v>
      </c>
      <c r="C38" s="6"/>
      <c r="D38" s="6"/>
      <c r="E38" s="14"/>
      <c r="F38" s="6">
        <f>VLOOKUP(A38,[1]Sheet3!A:C,2,FALSE)</f>
        <v>0</v>
      </c>
      <c r="G38" s="6">
        <v>0</v>
      </c>
      <c r="H38" s="6">
        <f t="shared" si="0"/>
        <v>0</v>
      </c>
      <c r="I38" s="25">
        <f t="shared" si="1"/>
        <v>0</v>
      </c>
      <c r="J38" s="26">
        <v>55</v>
      </c>
      <c r="K38" s="6"/>
      <c r="L38" s="6">
        <f>VLOOKUP(A38,[1]Sheet3!A:C,3,FALSE)</f>
        <v>0</v>
      </c>
      <c r="M38" s="6">
        <v>0</v>
      </c>
      <c r="N38" s="14"/>
      <c r="O38" s="6">
        <f t="shared" si="2"/>
        <v>0</v>
      </c>
      <c r="P38" s="27">
        <f t="shared" si="3"/>
        <v>0</v>
      </c>
    </row>
    <row r="39" spans="1:16" ht="16.149999999999999" x14ac:dyDescent="0.3">
      <c r="A39" s="4" t="s">
        <v>48</v>
      </c>
      <c r="B39" s="5">
        <v>10</v>
      </c>
      <c r="C39" s="6"/>
      <c r="D39" s="6"/>
      <c r="E39" s="14"/>
      <c r="F39" s="6">
        <f>VLOOKUP(A39,[1]Sheet3!A:C,2,FALSE)</f>
        <v>0</v>
      </c>
      <c r="G39" s="6">
        <v>0</v>
      </c>
      <c r="H39" s="6">
        <f t="shared" si="0"/>
        <v>0</v>
      </c>
      <c r="I39" s="25">
        <f t="shared" si="1"/>
        <v>0</v>
      </c>
      <c r="J39" s="26">
        <v>55</v>
      </c>
      <c r="K39" s="6"/>
      <c r="L39" s="6">
        <f>VLOOKUP(A39,[1]Sheet3!A:C,3,FALSE)</f>
        <v>0</v>
      </c>
      <c r="M39" s="6">
        <v>0</v>
      </c>
      <c r="N39" s="14"/>
      <c r="O39" s="6">
        <f t="shared" si="2"/>
        <v>0</v>
      </c>
      <c r="P39" s="27">
        <f t="shared" si="3"/>
        <v>0</v>
      </c>
    </row>
    <row r="40" spans="1:16" ht="16.149999999999999" x14ac:dyDescent="0.3">
      <c r="A40" s="4" t="s">
        <v>49</v>
      </c>
      <c r="B40" s="5">
        <v>10</v>
      </c>
      <c r="C40" s="6"/>
      <c r="D40" s="6"/>
      <c r="E40" s="14"/>
      <c r="F40" s="6">
        <f>VLOOKUP(A40,[1]Sheet3!A:C,2,FALSE)</f>
        <v>1</v>
      </c>
      <c r="G40" s="6">
        <v>0</v>
      </c>
      <c r="H40" s="6">
        <f t="shared" si="0"/>
        <v>0.5</v>
      </c>
      <c r="I40" s="25">
        <f t="shared" si="1"/>
        <v>0.05</v>
      </c>
      <c r="J40" s="26">
        <v>70</v>
      </c>
      <c r="K40" s="6"/>
      <c r="L40" s="6">
        <f>VLOOKUP(A40,[1]Sheet3!A:C,3,FALSE)</f>
        <v>0</v>
      </c>
      <c r="M40" s="6">
        <v>0</v>
      </c>
      <c r="N40" s="14"/>
      <c r="O40" s="6">
        <f t="shared" si="2"/>
        <v>0</v>
      </c>
      <c r="P40" s="27">
        <f t="shared" si="3"/>
        <v>0</v>
      </c>
    </row>
    <row r="41" spans="1:16" ht="16.149999999999999" x14ac:dyDescent="0.3">
      <c r="A41" s="4" t="s">
        <v>50</v>
      </c>
      <c r="B41" s="5">
        <v>7</v>
      </c>
      <c r="C41" s="6"/>
      <c r="D41" s="6"/>
      <c r="E41" s="14"/>
      <c r="F41" s="6">
        <f>VLOOKUP(A41,[1]Sheet3!A:C,2,FALSE)</f>
        <v>0</v>
      </c>
      <c r="G41" s="6">
        <v>0</v>
      </c>
      <c r="H41" s="6">
        <f t="shared" si="0"/>
        <v>0</v>
      </c>
      <c r="I41" s="25">
        <f t="shared" si="1"/>
        <v>0</v>
      </c>
      <c r="J41" s="26">
        <v>45</v>
      </c>
      <c r="K41" s="6"/>
      <c r="L41" s="6">
        <f>VLOOKUP(A41,[1]Sheet3!A:C,3,FALSE)</f>
        <v>0</v>
      </c>
      <c r="M41" s="6">
        <v>5</v>
      </c>
      <c r="N41" s="14"/>
      <c r="O41" s="6">
        <f t="shared" si="2"/>
        <v>5</v>
      </c>
      <c r="P41" s="27">
        <f t="shared" si="3"/>
        <v>0.1111111111111111</v>
      </c>
    </row>
    <row r="42" spans="1:16" ht="16.149999999999999" x14ac:dyDescent="0.3">
      <c r="A42" s="4" t="s">
        <v>51</v>
      </c>
      <c r="B42" s="5">
        <v>7</v>
      </c>
      <c r="C42" s="6"/>
      <c r="D42" s="6"/>
      <c r="E42" s="14"/>
      <c r="F42" s="6">
        <f>VLOOKUP(A42,[1]Sheet3!A:C,2,FALSE)</f>
        <v>0</v>
      </c>
      <c r="G42" s="6">
        <v>0</v>
      </c>
      <c r="H42" s="6">
        <f t="shared" si="0"/>
        <v>0</v>
      </c>
      <c r="I42" s="25">
        <f t="shared" si="1"/>
        <v>0</v>
      </c>
      <c r="J42" s="26">
        <v>55</v>
      </c>
      <c r="K42" s="6"/>
      <c r="L42" s="6">
        <f>VLOOKUP(A42,[1]Sheet3!A:C,3,FALSE)</f>
        <v>0</v>
      </c>
      <c r="M42" s="6">
        <v>0</v>
      </c>
      <c r="N42" s="14"/>
      <c r="O42" s="6">
        <f t="shared" si="2"/>
        <v>0</v>
      </c>
      <c r="P42" s="27">
        <f t="shared" si="3"/>
        <v>0</v>
      </c>
    </row>
    <row r="43" spans="1:16" ht="16.149999999999999" x14ac:dyDescent="0.3">
      <c r="A43" s="4" t="s">
        <v>52</v>
      </c>
      <c r="B43" s="5">
        <v>7</v>
      </c>
      <c r="C43" s="6"/>
      <c r="D43" s="6"/>
      <c r="E43" s="14"/>
      <c r="F43" s="6">
        <f>VLOOKUP(A43,[1]Sheet3!A:C,2,FALSE)</f>
        <v>0</v>
      </c>
      <c r="G43" s="6">
        <v>0</v>
      </c>
      <c r="H43" s="6">
        <f t="shared" si="0"/>
        <v>0</v>
      </c>
      <c r="I43" s="25">
        <f t="shared" si="1"/>
        <v>0</v>
      </c>
      <c r="J43" s="26">
        <v>50</v>
      </c>
      <c r="K43" s="6"/>
      <c r="L43" s="6">
        <f>VLOOKUP(A43,[1]Sheet3!A:C,3,FALSE)</f>
        <v>0</v>
      </c>
      <c r="M43" s="6">
        <v>0</v>
      </c>
      <c r="N43" s="14"/>
      <c r="O43" s="6">
        <f t="shared" si="2"/>
        <v>0</v>
      </c>
      <c r="P43" s="27">
        <f t="shared" si="3"/>
        <v>0</v>
      </c>
    </row>
    <row r="44" spans="1:16" ht="16.149999999999999" x14ac:dyDescent="0.3">
      <c r="A44" s="4" t="s">
        <v>53</v>
      </c>
      <c r="B44" s="5">
        <v>10</v>
      </c>
      <c r="C44" s="6"/>
      <c r="D44" s="6"/>
      <c r="E44" s="14"/>
      <c r="F44" s="6">
        <f>VLOOKUP(A44,[1]Sheet3!A:C,2,FALSE)</f>
        <v>0</v>
      </c>
      <c r="G44" s="6">
        <v>0</v>
      </c>
      <c r="H44" s="6">
        <f t="shared" si="0"/>
        <v>0</v>
      </c>
      <c r="I44" s="25">
        <f t="shared" si="1"/>
        <v>0</v>
      </c>
      <c r="J44" s="26">
        <v>55</v>
      </c>
      <c r="K44" s="6"/>
      <c r="L44" s="6">
        <f>VLOOKUP(A44,[1]Sheet3!A:C,3,FALSE)</f>
        <v>0</v>
      </c>
      <c r="M44" s="6">
        <v>0</v>
      </c>
      <c r="N44" s="14"/>
      <c r="O44" s="6">
        <f t="shared" si="2"/>
        <v>0</v>
      </c>
      <c r="P44" s="27">
        <f t="shared" si="3"/>
        <v>0</v>
      </c>
    </row>
    <row r="45" spans="1:16" ht="16.149999999999999" x14ac:dyDescent="0.3">
      <c r="A45" s="7" t="s">
        <v>54</v>
      </c>
      <c r="B45" s="5">
        <v>7</v>
      </c>
      <c r="C45" s="6"/>
      <c r="D45" s="6"/>
      <c r="E45" s="14"/>
      <c r="F45" s="6">
        <f>VLOOKUP(A45,[1]Sheet3!A:C,2,FALSE)</f>
        <v>0</v>
      </c>
      <c r="G45" s="6">
        <v>0</v>
      </c>
      <c r="H45" s="6">
        <f t="shared" si="0"/>
        <v>0</v>
      </c>
      <c r="I45" s="25">
        <f t="shared" si="1"/>
        <v>0</v>
      </c>
      <c r="J45" s="26">
        <v>55</v>
      </c>
      <c r="K45" s="6"/>
      <c r="L45" s="6">
        <f>VLOOKUP(A45,[1]Sheet3!A:C,3,FALSE)</f>
        <v>0</v>
      </c>
      <c r="M45" s="6">
        <v>0</v>
      </c>
      <c r="N45" s="14"/>
      <c r="O45" s="6">
        <f t="shared" si="2"/>
        <v>0</v>
      </c>
      <c r="P45" s="27">
        <f t="shared" si="3"/>
        <v>0</v>
      </c>
    </row>
    <row r="46" spans="1:16" ht="16.149999999999999" x14ac:dyDescent="0.3">
      <c r="A46" s="4" t="s">
        <v>55</v>
      </c>
      <c r="B46" s="5">
        <v>7</v>
      </c>
      <c r="C46" s="6"/>
      <c r="D46" s="6"/>
      <c r="E46" s="14"/>
      <c r="F46" s="6">
        <f>VLOOKUP(A46,[1]Sheet3!A:C,2,FALSE)</f>
        <v>0</v>
      </c>
      <c r="G46" s="6">
        <v>0</v>
      </c>
      <c r="H46" s="6">
        <f t="shared" si="0"/>
        <v>0</v>
      </c>
      <c r="I46" s="25">
        <f t="shared" si="1"/>
        <v>0</v>
      </c>
      <c r="J46" s="26">
        <v>50</v>
      </c>
      <c r="K46" s="6"/>
      <c r="L46" s="6">
        <f>VLOOKUP(A46,[1]Sheet3!A:C,3,FALSE)</f>
        <v>5</v>
      </c>
      <c r="M46" s="6">
        <v>0</v>
      </c>
      <c r="N46" s="14"/>
      <c r="O46" s="6">
        <f t="shared" si="2"/>
        <v>5</v>
      </c>
      <c r="P46" s="27">
        <f t="shared" si="3"/>
        <v>0.1</v>
      </c>
    </row>
    <row r="47" spans="1:16" ht="16.149999999999999" x14ac:dyDescent="0.3">
      <c r="A47" s="18" t="s">
        <v>56</v>
      </c>
      <c r="B47" s="5">
        <v>7</v>
      </c>
      <c r="C47" s="6"/>
      <c r="D47" s="19"/>
      <c r="E47" s="14"/>
      <c r="F47" s="6">
        <f>VLOOKUP(A47,[1]Sheet3!A:C,2,FALSE)</f>
        <v>0</v>
      </c>
      <c r="G47" s="6">
        <v>0</v>
      </c>
      <c r="H47" s="6">
        <f t="shared" si="0"/>
        <v>0</v>
      </c>
      <c r="I47" s="25">
        <f t="shared" si="1"/>
        <v>0</v>
      </c>
      <c r="J47" s="26">
        <v>45</v>
      </c>
      <c r="K47" s="19"/>
      <c r="L47" s="6">
        <f>VLOOKUP(A47,[1]Sheet3!A:C,3,FALSE)</f>
        <v>0</v>
      </c>
      <c r="M47" s="6">
        <v>0</v>
      </c>
      <c r="N47" s="14"/>
      <c r="O47" s="6">
        <f t="shared" si="2"/>
        <v>0</v>
      </c>
      <c r="P47" s="27">
        <f t="shared" si="3"/>
        <v>0</v>
      </c>
    </row>
    <row r="48" spans="1:16" ht="16.899999999999999" x14ac:dyDescent="0.3">
      <c r="A48" s="20" t="s">
        <v>57</v>
      </c>
      <c r="B48" s="21">
        <f t="shared" ref="B48:H48" si="4">SUM(B4:B47)</f>
        <v>500</v>
      </c>
      <c r="C48" s="22">
        <f t="shared" si="4"/>
        <v>0</v>
      </c>
      <c r="D48" s="19">
        <f t="shared" si="4"/>
        <v>3</v>
      </c>
      <c r="E48" s="22">
        <f t="shared" si="4"/>
        <v>10</v>
      </c>
      <c r="F48" s="22">
        <f t="shared" si="4"/>
        <v>6</v>
      </c>
      <c r="G48" s="22">
        <f t="shared" si="4"/>
        <v>0</v>
      </c>
      <c r="H48" s="22">
        <f t="shared" si="4"/>
        <v>16</v>
      </c>
      <c r="I48" s="33">
        <f t="shared" si="1"/>
        <v>3.2000000000000001E-2</v>
      </c>
      <c r="J48" s="21">
        <f t="shared" ref="J48:O48" si="5">SUM(J4:J47)</f>
        <v>3735</v>
      </c>
      <c r="K48" s="22">
        <f t="shared" si="5"/>
        <v>0</v>
      </c>
      <c r="L48" s="34">
        <f t="shared" si="5"/>
        <v>58.306600000000003</v>
      </c>
      <c r="M48" s="6">
        <f t="shared" si="5"/>
        <v>18.797699999999999</v>
      </c>
      <c r="N48" s="22">
        <f t="shared" si="5"/>
        <v>9.8000000000000007</v>
      </c>
      <c r="O48" s="22">
        <f t="shared" si="5"/>
        <v>86.904300000000006</v>
      </c>
      <c r="P48" s="35">
        <f t="shared" si="3"/>
        <v>2.3267550200803216E-2</v>
      </c>
    </row>
  </sheetData>
  <mergeCells count="4">
    <mergeCell ref="A1:P1"/>
    <mergeCell ref="B2:I2"/>
    <mergeCell ref="J2:P2"/>
    <mergeCell ref="A2:A3"/>
  </mergeCells>
  <phoneticPr fontId="6" type="noConversion"/>
  <conditionalFormatting sqref="C4:C47">
    <cfRule type="cellIs" dxfId="4" priority="3" operator="greaterThan">
      <formula>0</formula>
    </cfRule>
  </conditionalFormatting>
  <conditionalFormatting sqref="D4:D48">
    <cfRule type="cellIs" dxfId="3" priority="6" operator="equal">
      <formula>0</formula>
    </cfRule>
  </conditionalFormatting>
  <conditionalFormatting sqref="H4:H47">
    <cfRule type="cellIs" dxfId="2" priority="5" operator="equal">
      <formula>0</formula>
    </cfRule>
  </conditionalFormatting>
  <conditionalFormatting sqref="I4:I47"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{A07765D9-6166-4CA8-8BF1-4BED2E52D4D1}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{F4D55D62-E084-4E2F-B572-108711AB4185}</x14:id>
        </ext>
      </extLst>
    </cfRule>
    <cfRule type="dataBar" priority="15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{F1B6A6CB-5BF1-45AE-A474-A7BA3FEA6B38}</x14:id>
        </ext>
      </extLst>
    </cfRule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{326E3C1C-177C-4FE1-BFED-3E41BE538AFA}</x14:id>
        </ext>
      </extLst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{69BBCE15-0939-4CC5-A3CE-43A4C9E0D345}</x14:id>
        </ext>
      </extLst>
    </cfRule>
  </conditionalFormatting>
  <conditionalFormatting sqref="K4:L47">
    <cfRule type="cellIs" dxfId="1" priority="2" operator="greaterThanOrEqual">
      <formula>1</formula>
    </cfRule>
  </conditionalFormatting>
  <conditionalFormatting sqref="O4:O47">
    <cfRule type="cellIs" dxfId="0" priority="7" operator="equal">
      <formula>0</formula>
    </cfRule>
  </conditionalFormatting>
  <conditionalFormatting sqref="P4:P47">
    <cfRule type="dataBar" priority="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{0E39C0DF-ACE2-4BA8-B918-1DBB2B0DE79B}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{EF4237F7-AF6C-44F5-B584-C301C1A00585}</x14:id>
        </ext>
      </extLst>
    </cfRule>
    <cfRule type="dataBar" priority="10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{28A57C0B-E576-4C81-B1C8-22A274AFB9EA}</x14:id>
        </ext>
      </extLst>
    </cfRule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{E09982CF-490E-47F2-8298-2ED591AE46FC}</x14:id>
        </ext>
      </extLst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{D84B72FA-22A6-42ED-94A4-D8922BA383C4}</x14:id>
        </ext>
      </extLst>
    </cfRule>
  </conditionalFormatting>
  <pageMargins left="0.7" right="0.7" top="0.75" bottom="0.75" header="0.3" footer="0.3"/>
  <pageSetup paperSize="9" orientation="portrait"/>
  <ignoredErrors>
    <ignoredError sqref="I48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7765D9-6166-4CA8-8BF1-4BED2E52D4D1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F4D55D62-E084-4E2F-B572-108711AB41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F1B6A6CB-5BF1-45AE-A474-A7BA3FEA6B3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26E3C1C-177C-4FE1-BFED-3E41BE538AF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9BBCE15-0939-4CC5-A3CE-43A4C9E0D3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I4:I47</xm:sqref>
        </x14:conditionalFormatting>
        <x14:conditionalFormatting xmlns:xm="http://schemas.microsoft.com/office/excel/2006/main">
          <x14:cfRule type="dataBar" id="{0E39C0DF-ACE2-4BA8-B918-1DBB2B0DE79B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F4237F7-AF6C-44F5-B584-C301C1A005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8A57C0B-E576-4C81-B1C8-22A274AFB9E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09982CF-490E-47F2-8298-2ED591AE46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84B72FA-22A6-42ED-94A4-D8922BA383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P4:P47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0103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鹏翔 程</cp:lastModifiedBy>
  <dcterms:created xsi:type="dcterms:W3CDTF">2025-01-03T01:55:00Z</dcterms:created>
  <dcterms:modified xsi:type="dcterms:W3CDTF">2025-01-04T07:07:42Z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F82CD260AAF64EAC80EF890C699E3B58</vt:lpwstr>
  </property>
</Properties>
</file>